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8" i="1"/>
  <c r="I10"/>
  <c r="F22"/>
  <c r="F24"/>
  <c r="I21" l="1"/>
  <c r="I11"/>
  <c r="I16"/>
  <c r="I15"/>
  <c r="I14"/>
  <c r="I13"/>
  <c r="I9"/>
  <c r="I8"/>
  <c r="I7"/>
  <c r="I6"/>
  <c r="I5"/>
  <c r="I4"/>
  <c r="H11" l="1"/>
  <c r="H10"/>
  <c r="F5"/>
  <c r="F6"/>
  <c r="F7"/>
  <c r="F8"/>
  <c r="F9"/>
  <c r="F10"/>
  <c r="F12"/>
  <c r="F13"/>
  <c r="F14"/>
  <c r="F15"/>
  <c r="F17"/>
  <c r="F18"/>
  <c r="F20"/>
  <c r="I20" s="1"/>
  <c r="I25" s="1"/>
  <c r="F25" l="1"/>
</calcChain>
</file>

<file path=xl/comments1.xml><?xml version="1.0" encoding="utf-8"?>
<comments xmlns="http://schemas.openxmlformats.org/spreadsheetml/2006/main">
  <authors>
    <author>作者</author>
  </authors>
  <commentList>
    <comment ref="F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报</t>
        </r>
        <r>
          <rPr>
            <sz val="9"/>
            <color indexed="81"/>
            <rFont val="Tahoma"/>
            <family val="2"/>
          </rPr>
          <t>4096</t>
        </r>
      </text>
    </comment>
    <comment ref="F11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报</t>
        </r>
        <r>
          <rPr>
            <sz val="9"/>
            <color indexed="81"/>
            <rFont val="Tahoma"/>
            <family val="2"/>
          </rPr>
          <t>3126</t>
        </r>
      </text>
    </comment>
    <comment ref="F16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报</t>
        </r>
        <r>
          <rPr>
            <sz val="9"/>
            <color indexed="81"/>
            <rFont val="Tahoma"/>
            <family val="2"/>
          </rPr>
          <t>204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1633</t>
        </r>
      </text>
    </comment>
  </commentList>
</comments>
</file>

<file path=xl/sharedStrings.xml><?xml version="1.0" encoding="utf-8"?>
<sst xmlns="http://schemas.openxmlformats.org/spreadsheetml/2006/main" count="104" uniqueCount="80">
  <si>
    <t>老食堂后厨上下水电改造价值预算</t>
    <phoneticPr fontId="1" type="noConversion"/>
  </si>
  <si>
    <t>项目</t>
    <phoneticPr fontId="1" type="noConversion"/>
  </si>
  <si>
    <t>单位</t>
    <phoneticPr fontId="1" type="noConversion"/>
  </si>
  <si>
    <t>单价</t>
    <phoneticPr fontId="1" type="noConversion"/>
  </si>
  <si>
    <t>数量</t>
    <phoneticPr fontId="1" type="noConversion"/>
  </si>
  <si>
    <t>施工方上报金额</t>
    <phoneticPr fontId="1" type="noConversion"/>
  </si>
  <si>
    <t>预算审核</t>
    <phoneticPr fontId="1" type="noConversion"/>
  </si>
  <si>
    <t>旧电箱水管拆除</t>
    <phoneticPr fontId="1" type="noConversion"/>
  </si>
  <si>
    <t>项</t>
    <phoneticPr fontId="1" type="noConversion"/>
  </si>
  <si>
    <t>600*600</t>
    <phoneticPr fontId="1" type="noConversion"/>
  </si>
  <si>
    <t>台</t>
    <phoneticPr fontId="1" type="noConversion"/>
  </si>
  <si>
    <t>规格型号</t>
    <phoneticPr fontId="1" type="noConversion"/>
  </si>
  <si>
    <t>600*600雷士</t>
    <phoneticPr fontId="1" type="noConversion"/>
  </si>
  <si>
    <t>个</t>
    <phoneticPr fontId="1" type="noConversion"/>
  </si>
  <si>
    <t>明盒</t>
    <phoneticPr fontId="1" type="noConversion"/>
  </si>
  <si>
    <t>插座</t>
    <phoneticPr fontId="1" type="noConversion"/>
  </si>
  <si>
    <t>五孔86正泰</t>
    <phoneticPr fontId="1" type="noConversion"/>
  </si>
  <si>
    <t>开关</t>
    <phoneticPr fontId="1" type="noConversion"/>
  </si>
  <si>
    <t>86正泰</t>
    <phoneticPr fontId="1" type="noConversion"/>
  </si>
  <si>
    <t>电线</t>
    <phoneticPr fontId="1" type="noConversion"/>
  </si>
  <si>
    <t>米</t>
    <phoneticPr fontId="1" type="noConversion"/>
  </si>
  <si>
    <t>4平方以下小猫</t>
    <phoneticPr fontId="1" type="noConversion"/>
  </si>
  <si>
    <t>16平方小猫</t>
    <phoneticPr fontId="1" type="noConversion"/>
  </si>
  <si>
    <t>总电箱</t>
    <phoneticPr fontId="1" type="noConversion"/>
  </si>
  <si>
    <t>600*1000*180正泰</t>
    <phoneticPr fontId="1" type="noConversion"/>
  </si>
  <si>
    <t>控制箱</t>
    <phoneticPr fontId="1" type="noConversion"/>
  </si>
  <si>
    <t>400*500正泰</t>
    <phoneticPr fontId="1" type="noConversion"/>
  </si>
  <si>
    <t>应急防爆灯</t>
    <phoneticPr fontId="1" type="noConversion"/>
  </si>
  <si>
    <t>双管防爆灯</t>
    <phoneticPr fontId="1" type="noConversion"/>
  </si>
  <si>
    <t>单管防爆灯</t>
    <phoneticPr fontId="1" type="noConversion"/>
  </si>
  <si>
    <t>上水</t>
    <phoneticPr fontId="1" type="noConversion"/>
  </si>
  <si>
    <t>32管</t>
    <phoneticPr fontId="1" type="noConversion"/>
  </si>
  <si>
    <t>沙子水泥</t>
    <phoneticPr fontId="1" type="noConversion"/>
  </si>
  <si>
    <t>580*500*30</t>
    <phoneticPr fontId="1" type="noConversion"/>
  </si>
  <si>
    <t>辅料</t>
    <phoneticPr fontId="1" type="noConversion"/>
  </si>
  <si>
    <t>桥架</t>
    <phoneticPr fontId="1" type="noConversion"/>
  </si>
  <si>
    <t>200*100</t>
    <phoneticPr fontId="1" type="noConversion"/>
  </si>
  <si>
    <t>金额</t>
    <phoneticPr fontId="1" type="noConversion"/>
  </si>
  <si>
    <t>说明</t>
    <phoneticPr fontId="1" type="noConversion"/>
  </si>
  <si>
    <t>大小3个箱，1个线槽、一组暖气</t>
    <phoneticPr fontId="1" type="noConversion"/>
  </si>
  <si>
    <t>48/56美的（外间）</t>
    <phoneticPr fontId="1" type="noConversion"/>
  </si>
  <si>
    <t>LED灯箱</t>
    <phoneticPr fontId="1" type="noConversion"/>
  </si>
  <si>
    <t>LED灯芯</t>
    <phoneticPr fontId="1" type="noConversion"/>
  </si>
  <si>
    <t>580*300*20</t>
    <phoneticPr fontId="1" type="noConversion"/>
  </si>
  <si>
    <t>米</t>
    <phoneticPr fontId="1" type="noConversion"/>
  </si>
  <si>
    <t>物业部已拆除</t>
    <phoneticPr fontId="1" type="noConversion"/>
  </si>
  <si>
    <t>水屯询价</t>
    <phoneticPr fontId="1" type="noConversion"/>
  </si>
  <si>
    <t>矿棉花135，京成吊顶155</t>
    <phoneticPr fontId="1" type="noConversion"/>
  </si>
  <si>
    <t>780/卷</t>
    <phoneticPr fontId="1" type="noConversion"/>
  </si>
  <si>
    <t>控制箱125.单层580，双层690.</t>
    <phoneticPr fontId="1" type="noConversion"/>
  </si>
  <si>
    <t>75/105</t>
    <phoneticPr fontId="1" type="noConversion"/>
  </si>
  <si>
    <t>85/105/125</t>
    <phoneticPr fontId="1" type="noConversion"/>
  </si>
  <si>
    <t>42/55</t>
    <phoneticPr fontId="1" type="noConversion"/>
  </si>
  <si>
    <t>2W32,4W38，6W40，</t>
    <phoneticPr fontId="1" type="noConversion"/>
  </si>
  <si>
    <t>备注</t>
    <phoneticPr fontId="1" type="noConversion"/>
  </si>
  <si>
    <t>物业部自己改造</t>
    <phoneticPr fontId="1" type="noConversion"/>
  </si>
  <si>
    <t>1.2米185，1.4米190。</t>
    <phoneticPr fontId="1" type="noConversion"/>
  </si>
  <si>
    <t>含隔油池</t>
    <phoneticPr fontId="1" type="noConversion"/>
  </si>
  <si>
    <t>公司购买</t>
    <phoneticPr fontId="1" type="noConversion"/>
  </si>
  <si>
    <t>20/22。主桥架进主箱，以验收为准</t>
    <phoneticPr fontId="1" type="noConversion"/>
  </si>
  <si>
    <t>下水管含箅子</t>
    <phoneticPr fontId="1" type="noConversion"/>
  </si>
  <si>
    <t>以实际验收为准</t>
    <phoneticPr fontId="1" type="noConversion"/>
  </si>
  <si>
    <t>下水管</t>
    <phoneticPr fontId="1" type="noConversion"/>
  </si>
  <si>
    <t>PVC300</t>
    <phoneticPr fontId="1" type="noConversion"/>
  </si>
  <si>
    <t>米</t>
    <phoneticPr fontId="1" type="noConversion"/>
  </si>
  <si>
    <t>灭蝇灯</t>
    <phoneticPr fontId="1" type="noConversion"/>
  </si>
  <si>
    <t>个</t>
    <phoneticPr fontId="1" type="noConversion"/>
  </si>
  <si>
    <t>含走线，数量以验收为准</t>
    <phoneticPr fontId="1" type="noConversion"/>
  </si>
  <si>
    <t>挖沟（含回填垃圾清运）</t>
    <phoneticPr fontId="1" type="noConversion"/>
  </si>
  <si>
    <t>4168元含</t>
    <phoneticPr fontId="1" type="noConversion"/>
  </si>
  <si>
    <t>电风扇含灭蝇灯</t>
    <phoneticPr fontId="1" type="noConversion"/>
  </si>
  <si>
    <t>开普票预算金额合计</t>
    <phoneticPr fontId="1" type="noConversion"/>
  </si>
  <si>
    <t>上含</t>
    <phoneticPr fontId="1" type="noConversion"/>
  </si>
  <si>
    <t>185/215/卷95米（施工方讲：三火一地一0共5根线、线管、线槽、桥架、主箱分到6个小箱）</t>
    <phoneticPr fontId="1" type="noConversion"/>
  </si>
  <si>
    <t>租设备及电料辅料等</t>
    <phoneticPr fontId="1" type="noConversion"/>
  </si>
  <si>
    <t>现成线只是灯数量以验收为准</t>
    <phoneticPr fontId="1" type="noConversion"/>
  </si>
  <si>
    <t>数量以验收为准</t>
    <phoneticPr fontId="1" type="noConversion"/>
  </si>
  <si>
    <t>预算人：</t>
    <phoneticPr fontId="1" type="noConversion"/>
  </si>
  <si>
    <t>请赵总批示：</t>
    <phoneticPr fontId="1" type="noConversion"/>
  </si>
  <si>
    <t>以实际验收为准（2.26*5根）*2（工50%）=22.60元+23元桥架+10元管=55.60元，余款为安装桥架及线槽。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</si>
</sst>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rgb="FFFF00FF"/>
      <name val="宋体"/>
      <family val="2"/>
      <charset val="134"/>
      <scheme val="minor"/>
    </font>
    <font>
      <sz val="11"/>
      <color rgb="FFFF00FF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1"/>
      <color rgb="FFFF00FF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6"/>
      <color theme="1"/>
      <name val="宋体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0" xfId="0" applyNumberFormat="1">
      <alignment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>
      <alignment vertical="center"/>
    </xf>
    <xf numFmtId="4" fontId="0" fillId="2" borderId="1" xfId="0" applyNumberFormat="1" applyFill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4" fontId="0" fillId="3" borderId="1" xfId="0" applyNumberFormat="1" applyFill="1" applyBorder="1">
      <alignment vertical="center"/>
    </xf>
    <xf numFmtId="4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>
      <alignment vertical="center"/>
    </xf>
    <xf numFmtId="4" fontId="2" fillId="3" borderId="1" xfId="0" applyNumberFormat="1" applyFont="1" applyFill="1" applyBorder="1">
      <alignment vertical="center"/>
    </xf>
    <xf numFmtId="0" fontId="5" fillId="0" borderId="1" xfId="0" applyFont="1" applyBorder="1">
      <alignment vertical="center"/>
    </xf>
    <xf numFmtId="0" fontId="5" fillId="0" borderId="6" xfId="0" applyFont="1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3" borderId="1" xfId="0" applyNumberFormat="1" applyFill="1" applyBorder="1">
      <alignment vertical="center"/>
    </xf>
    <xf numFmtId="176" fontId="0" fillId="0" borderId="1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0" fontId="3" fillId="4" borderId="1" xfId="0" applyFont="1" applyFill="1" applyBorder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>
      <alignment vertical="center"/>
    </xf>
    <xf numFmtId="4" fontId="2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" fontId="4" fillId="4" borderId="1" xfId="0" applyNumberFormat="1" applyFont="1" applyFill="1" applyBorder="1">
      <alignment vertical="center"/>
    </xf>
    <xf numFmtId="0" fontId="0" fillId="4" borderId="1" xfId="0" applyFill="1" applyBorder="1">
      <alignment vertical="center"/>
    </xf>
    <xf numFmtId="4" fontId="2" fillId="4" borderId="1" xfId="0" applyNumberFormat="1" applyFont="1" applyFill="1" applyBorder="1">
      <alignment vertical="center"/>
    </xf>
    <xf numFmtId="176" fontId="0" fillId="4" borderId="1" xfId="0" applyNumberFormat="1" applyFill="1" applyBorder="1">
      <alignment vertical="center"/>
    </xf>
    <xf numFmtId="0" fontId="3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>
      <alignment vertical="center"/>
    </xf>
    <xf numFmtId="4" fontId="7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>
      <alignment vertical="center"/>
    </xf>
    <xf numFmtId="176" fontId="6" fillId="3" borderId="1" xfId="0" applyNumberFormat="1" applyFont="1" applyFill="1" applyBorder="1">
      <alignment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" fontId="0" fillId="5" borderId="1" xfId="0" applyNumberFormat="1" applyFill="1" applyBorder="1">
      <alignment vertical="center"/>
    </xf>
    <xf numFmtId="4" fontId="2" fillId="5" borderId="1" xfId="0" applyNumberFormat="1" applyFont="1" applyFill="1" applyBorder="1">
      <alignment vertical="center"/>
    </xf>
    <xf numFmtId="176" fontId="0" fillId="5" borderId="1" xfId="0" applyNumberFormat="1" applyFill="1" applyBorder="1">
      <alignment vertical="center"/>
    </xf>
    <xf numFmtId="0" fontId="0" fillId="5" borderId="0" xfId="0" applyFill="1">
      <alignment vertical="center"/>
    </xf>
    <xf numFmtId="0" fontId="3" fillId="4" borderId="1" xfId="0" applyFont="1" applyFill="1" applyBorder="1" applyAlignment="1">
      <alignment vertical="center" wrapText="1"/>
    </xf>
    <xf numFmtId="4" fontId="5" fillId="3" borderId="1" xfId="0" applyNumberFormat="1" applyFont="1" applyFill="1" applyBorder="1">
      <alignment vertical="center"/>
    </xf>
    <xf numFmtId="4" fontId="12" fillId="3" borderId="1" xfId="0" applyNumberFormat="1" applyFont="1" applyFill="1" applyBorder="1" applyAlignment="1">
      <alignment horizontal="center" vertical="center"/>
    </xf>
    <xf numFmtId="4" fontId="12" fillId="3" borderId="1" xfId="0" applyNumberFormat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14" fontId="0" fillId="0" borderId="0" xfId="0" applyNumberFormat="1">
      <alignment vertical="center"/>
    </xf>
    <xf numFmtId="0" fontId="0" fillId="5" borderId="2" xfId="0" applyFill="1" applyBorder="1" applyAlignment="1">
      <alignment horizontal="center" vertical="center" shrinkToFit="1"/>
    </xf>
    <xf numFmtId="0" fontId="0" fillId="5" borderId="3" xfId="0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 shrinkToFi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I16" sqref="I16"/>
    </sheetView>
  </sheetViews>
  <sheetFormatPr defaultRowHeight="13.5"/>
  <cols>
    <col min="1" max="1" width="16.125" customWidth="1"/>
    <col min="2" max="2" width="16.875" style="1" customWidth="1"/>
    <col min="3" max="3" width="4.75" customWidth="1"/>
    <col min="4" max="4" width="11.25" style="25" customWidth="1"/>
    <col min="5" max="5" width="12.75" style="2" customWidth="1"/>
    <col min="6" max="6" width="11.625" style="6" customWidth="1"/>
    <col min="7" max="7" width="21.75" customWidth="1"/>
    <col min="8" max="8" width="9.75" style="26" customWidth="1"/>
    <col min="9" max="9" width="13.75" style="34" customWidth="1"/>
    <col min="10" max="10" width="31.25" customWidth="1"/>
  </cols>
  <sheetData>
    <row r="1" spans="1:10" s="18" customFormat="1">
      <c r="A1" s="74" t="s">
        <v>0</v>
      </c>
      <c r="B1" s="74"/>
      <c r="C1" s="74"/>
      <c r="D1" s="74"/>
      <c r="E1" s="74"/>
      <c r="F1" s="72" t="s">
        <v>6</v>
      </c>
      <c r="G1" s="73"/>
      <c r="H1" s="73"/>
      <c r="I1" s="73"/>
      <c r="J1" s="29"/>
    </row>
    <row r="2" spans="1:10" s="2" customFormat="1" ht="27">
      <c r="A2" s="5" t="s">
        <v>1</v>
      </c>
      <c r="B2" s="4" t="s">
        <v>11</v>
      </c>
      <c r="C2" s="5" t="s">
        <v>2</v>
      </c>
      <c r="D2" s="23" t="s">
        <v>3</v>
      </c>
      <c r="E2" s="5" t="s">
        <v>4</v>
      </c>
      <c r="F2" s="7" t="s">
        <v>5</v>
      </c>
      <c r="G2" s="5" t="s">
        <v>38</v>
      </c>
      <c r="H2" s="23" t="s">
        <v>46</v>
      </c>
      <c r="I2" s="30" t="s">
        <v>37</v>
      </c>
      <c r="J2" s="5" t="s">
        <v>54</v>
      </c>
    </row>
    <row r="3" spans="1:10" ht="16.5" customHeight="1">
      <c r="A3" s="20" t="s">
        <v>7</v>
      </c>
      <c r="B3" s="21" t="s">
        <v>39</v>
      </c>
      <c r="C3" s="20" t="s">
        <v>8</v>
      </c>
      <c r="D3" s="24"/>
      <c r="E3" s="19">
        <v>1</v>
      </c>
      <c r="F3" s="22">
        <v>3102</v>
      </c>
      <c r="G3" s="20" t="s">
        <v>45</v>
      </c>
      <c r="H3" s="27"/>
      <c r="I3" s="31">
        <v>0</v>
      </c>
      <c r="J3" s="3"/>
    </row>
    <row r="4" spans="1:10" s="62" customFormat="1" ht="18.75" customHeight="1">
      <c r="A4" s="55" t="s">
        <v>70</v>
      </c>
      <c r="B4" s="56" t="s">
        <v>40</v>
      </c>
      <c r="C4" s="55" t="s">
        <v>10</v>
      </c>
      <c r="D4" s="57">
        <v>521</v>
      </c>
      <c r="E4" s="58">
        <v>8</v>
      </c>
      <c r="F4" s="9">
        <v>4168</v>
      </c>
      <c r="G4" s="55" t="s">
        <v>67</v>
      </c>
      <c r="H4" s="60">
        <v>190</v>
      </c>
      <c r="I4" s="61">
        <f t="shared" ref="I4:I11" si="0">E4*D4</f>
        <v>4168</v>
      </c>
      <c r="J4" s="55" t="s">
        <v>56</v>
      </c>
    </row>
    <row r="5" spans="1:10" s="62" customFormat="1" ht="18.75" customHeight="1">
      <c r="A5" s="55" t="s">
        <v>41</v>
      </c>
      <c r="B5" s="56" t="s">
        <v>12</v>
      </c>
      <c r="C5" s="55" t="s">
        <v>10</v>
      </c>
      <c r="D5" s="57">
        <v>175</v>
      </c>
      <c r="E5" s="58">
        <v>26</v>
      </c>
      <c r="F5" s="59">
        <f t="shared" ref="F5:F24" si="1">E5*D5</f>
        <v>4550</v>
      </c>
      <c r="G5" s="70" t="s">
        <v>75</v>
      </c>
      <c r="H5" s="60">
        <v>155</v>
      </c>
      <c r="I5" s="61">
        <f t="shared" si="0"/>
        <v>4550</v>
      </c>
      <c r="J5" s="55" t="s">
        <v>47</v>
      </c>
    </row>
    <row r="6" spans="1:10" s="62" customFormat="1" ht="18.75" customHeight="1">
      <c r="A6" s="55" t="s">
        <v>42</v>
      </c>
      <c r="B6" s="56" t="s">
        <v>9</v>
      </c>
      <c r="C6" s="55" t="s">
        <v>13</v>
      </c>
      <c r="D6" s="57">
        <v>31</v>
      </c>
      <c r="E6" s="58">
        <v>26</v>
      </c>
      <c r="F6" s="59">
        <f t="shared" si="1"/>
        <v>806</v>
      </c>
      <c r="G6" s="71"/>
      <c r="H6" s="60">
        <v>38</v>
      </c>
      <c r="I6" s="61">
        <f t="shared" si="0"/>
        <v>806</v>
      </c>
      <c r="J6" s="55"/>
    </row>
    <row r="7" spans="1:10" ht="18.75" customHeight="1">
      <c r="A7" s="3" t="s">
        <v>14</v>
      </c>
      <c r="B7" s="14">
        <v>86</v>
      </c>
      <c r="C7" s="3" t="s">
        <v>13</v>
      </c>
      <c r="D7" s="23">
        <v>4</v>
      </c>
      <c r="E7" s="5">
        <v>40</v>
      </c>
      <c r="F7" s="8">
        <f t="shared" si="1"/>
        <v>160</v>
      </c>
      <c r="G7" s="3" t="s">
        <v>76</v>
      </c>
      <c r="H7" s="12">
        <v>0.8</v>
      </c>
      <c r="I7" s="61">
        <f t="shared" si="0"/>
        <v>160</v>
      </c>
      <c r="J7" s="10"/>
    </row>
    <row r="8" spans="1:10" ht="18.75" customHeight="1">
      <c r="A8" s="3" t="s">
        <v>15</v>
      </c>
      <c r="B8" s="14" t="s">
        <v>16</v>
      </c>
      <c r="C8" s="3" t="s">
        <v>13</v>
      </c>
      <c r="D8" s="23">
        <v>15</v>
      </c>
      <c r="E8" s="5">
        <v>24</v>
      </c>
      <c r="F8" s="8">
        <f t="shared" si="1"/>
        <v>360</v>
      </c>
      <c r="G8" s="3" t="s">
        <v>76</v>
      </c>
      <c r="H8" s="12">
        <v>7.5</v>
      </c>
      <c r="I8" s="61">
        <f t="shared" si="0"/>
        <v>360</v>
      </c>
      <c r="J8" s="10"/>
    </row>
    <row r="9" spans="1:10" ht="18.75" customHeight="1">
      <c r="A9" s="3" t="s">
        <v>17</v>
      </c>
      <c r="B9" s="14" t="s">
        <v>18</v>
      </c>
      <c r="C9" s="3" t="s">
        <v>13</v>
      </c>
      <c r="D9" s="23">
        <v>18</v>
      </c>
      <c r="E9" s="5">
        <v>5</v>
      </c>
      <c r="F9" s="8">
        <f t="shared" si="1"/>
        <v>90</v>
      </c>
      <c r="G9" s="3" t="s">
        <v>76</v>
      </c>
      <c r="H9" s="12">
        <v>7.5</v>
      </c>
      <c r="I9" s="61">
        <f t="shared" si="0"/>
        <v>90</v>
      </c>
      <c r="J9" s="3"/>
    </row>
    <row r="10" spans="1:10" ht="31.5" customHeight="1">
      <c r="A10" s="3" t="s">
        <v>19</v>
      </c>
      <c r="B10" s="14" t="s">
        <v>21</v>
      </c>
      <c r="C10" s="3" t="s">
        <v>20</v>
      </c>
      <c r="D10" s="24">
        <v>68</v>
      </c>
      <c r="E10" s="67">
        <v>598</v>
      </c>
      <c r="F10" s="8">
        <f t="shared" si="1"/>
        <v>40664</v>
      </c>
      <c r="G10" s="75" t="s">
        <v>79</v>
      </c>
      <c r="H10" s="12">
        <f>215/95</f>
        <v>2.263157894736842</v>
      </c>
      <c r="I10" s="32">
        <f t="shared" si="0"/>
        <v>40664</v>
      </c>
      <c r="J10" s="14" t="s">
        <v>73</v>
      </c>
    </row>
    <row r="11" spans="1:10" ht="18.75" customHeight="1">
      <c r="A11" s="3" t="s">
        <v>19</v>
      </c>
      <c r="B11" s="14" t="s">
        <v>22</v>
      </c>
      <c r="C11" s="3" t="s">
        <v>20</v>
      </c>
      <c r="D11" s="23">
        <v>121</v>
      </c>
      <c r="E11" s="5">
        <v>26</v>
      </c>
      <c r="F11" s="9">
        <v>3146</v>
      </c>
      <c r="G11" s="3" t="s">
        <v>61</v>
      </c>
      <c r="H11" s="12">
        <f>780/95</f>
        <v>8.2105263157894743</v>
      </c>
      <c r="I11" s="32">
        <f t="shared" si="0"/>
        <v>3146</v>
      </c>
      <c r="J11" s="3" t="s">
        <v>48</v>
      </c>
    </row>
    <row r="12" spans="1:10" ht="18.75" customHeight="1">
      <c r="A12" s="3" t="s">
        <v>23</v>
      </c>
      <c r="B12" s="14" t="s">
        <v>24</v>
      </c>
      <c r="C12" s="3" t="s">
        <v>13</v>
      </c>
      <c r="D12" s="23">
        <v>2300</v>
      </c>
      <c r="E12" s="5">
        <v>1</v>
      </c>
      <c r="F12" s="59">
        <f t="shared" si="1"/>
        <v>2300</v>
      </c>
      <c r="G12" s="3" t="s">
        <v>76</v>
      </c>
      <c r="H12" s="12">
        <v>1</v>
      </c>
      <c r="I12" s="32">
        <v>2300</v>
      </c>
      <c r="J12" s="3"/>
    </row>
    <row r="13" spans="1:10" ht="18.75" customHeight="1">
      <c r="A13" s="3" t="s">
        <v>25</v>
      </c>
      <c r="B13" s="14" t="s">
        <v>26</v>
      </c>
      <c r="C13" s="3" t="s">
        <v>13</v>
      </c>
      <c r="D13" s="24">
        <v>560</v>
      </c>
      <c r="E13" s="5">
        <v>6</v>
      </c>
      <c r="F13" s="59">
        <f t="shared" si="1"/>
        <v>3360</v>
      </c>
      <c r="G13" s="3" t="s">
        <v>76</v>
      </c>
      <c r="H13" s="12"/>
      <c r="I13" s="32">
        <f>E13*D13</f>
        <v>3360</v>
      </c>
      <c r="J13" s="3" t="s">
        <v>49</v>
      </c>
    </row>
    <row r="14" spans="1:10" ht="18.75" customHeight="1">
      <c r="A14" s="3" t="s">
        <v>27</v>
      </c>
      <c r="B14" s="14"/>
      <c r="C14" s="3" t="s">
        <v>13</v>
      </c>
      <c r="D14" s="23">
        <v>162</v>
      </c>
      <c r="E14" s="5">
        <v>4</v>
      </c>
      <c r="F14" s="59">
        <f t="shared" si="1"/>
        <v>648</v>
      </c>
      <c r="G14" s="3" t="s">
        <v>76</v>
      </c>
      <c r="H14" s="12">
        <v>105</v>
      </c>
      <c r="I14" s="32">
        <f>E14*D14</f>
        <v>648</v>
      </c>
      <c r="J14" s="3" t="s">
        <v>50</v>
      </c>
    </row>
    <row r="15" spans="1:10" ht="18.75" customHeight="1">
      <c r="A15" s="3" t="s">
        <v>28</v>
      </c>
      <c r="B15" s="14"/>
      <c r="C15" s="3" t="s">
        <v>13</v>
      </c>
      <c r="D15" s="23">
        <v>138</v>
      </c>
      <c r="E15" s="5">
        <v>7</v>
      </c>
      <c r="F15" s="59">
        <f t="shared" si="1"/>
        <v>966</v>
      </c>
      <c r="G15" s="3" t="s">
        <v>76</v>
      </c>
      <c r="H15" s="12">
        <v>125</v>
      </c>
      <c r="I15" s="32">
        <f>E15*D15</f>
        <v>966</v>
      </c>
      <c r="J15" s="3" t="s">
        <v>51</v>
      </c>
    </row>
    <row r="16" spans="1:10" ht="18.75" customHeight="1">
      <c r="A16" s="3" t="s">
        <v>29</v>
      </c>
      <c r="B16" s="14"/>
      <c r="C16" s="3" t="s">
        <v>13</v>
      </c>
      <c r="D16" s="23">
        <v>68</v>
      </c>
      <c r="E16" s="5">
        <v>6</v>
      </c>
      <c r="F16" s="9">
        <v>408</v>
      </c>
      <c r="G16" s="3" t="s">
        <v>76</v>
      </c>
      <c r="H16" s="12">
        <v>55</v>
      </c>
      <c r="I16" s="32">
        <f>E16*D16</f>
        <v>408</v>
      </c>
      <c r="J16" s="3" t="s">
        <v>52</v>
      </c>
    </row>
    <row r="17" spans="1:10" ht="21" customHeight="1">
      <c r="A17" s="20" t="s">
        <v>30</v>
      </c>
      <c r="B17" s="21" t="s">
        <v>31</v>
      </c>
      <c r="C17" s="20" t="s">
        <v>20</v>
      </c>
      <c r="D17" s="24">
        <v>49</v>
      </c>
      <c r="E17" s="19">
        <v>72</v>
      </c>
      <c r="F17" s="22">
        <f t="shared" si="1"/>
        <v>3528</v>
      </c>
      <c r="G17" s="20" t="s">
        <v>55</v>
      </c>
      <c r="H17" s="27"/>
      <c r="I17" s="31">
        <v>0</v>
      </c>
      <c r="J17" s="3"/>
    </row>
    <row r="18" spans="1:10" ht="21" customHeight="1">
      <c r="A18" s="35" t="s">
        <v>60</v>
      </c>
      <c r="B18" s="36" t="s">
        <v>43</v>
      </c>
      <c r="C18" s="37" t="s">
        <v>44</v>
      </c>
      <c r="D18" s="38">
        <v>182</v>
      </c>
      <c r="E18" s="39">
        <v>27</v>
      </c>
      <c r="F18" s="40">
        <f t="shared" si="1"/>
        <v>4914</v>
      </c>
      <c r="G18" s="41" t="s">
        <v>61</v>
      </c>
      <c r="H18" s="42"/>
      <c r="I18" s="43">
        <f>E18*D18</f>
        <v>4914</v>
      </c>
      <c r="J18" s="28" t="s">
        <v>57</v>
      </c>
    </row>
    <row r="19" spans="1:10" ht="21" customHeight="1">
      <c r="A19" s="20" t="s">
        <v>32</v>
      </c>
      <c r="B19" s="21"/>
      <c r="C19" s="20"/>
      <c r="D19" s="24"/>
      <c r="E19" s="19"/>
      <c r="F19" s="22">
        <v>3000</v>
      </c>
      <c r="G19" s="20" t="s">
        <v>58</v>
      </c>
      <c r="H19" s="27"/>
      <c r="I19" s="31">
        <v>0</v>
      </c>
      <c r="J19" s="3"/>
    </row>
    <row r="20" spans="1:10" ht="38.25" customHeight="1">
      <c r="A20" s="63" t="s">
        <v>68</v>
      </c>
      <c r="B20" s="36" t="s">
        <v>33</v>
      </c>
      <c r="C20" s="37" t="s">
        <v>20</v>
      </c>
      <c r="D20" s="38">
        <v>126</v>
      </c>
      <c r="E20" s="39">
        <v>16</v>
      </c>
      <c r="F20" s="40">
        <f t="shared" si="1"/>
        <v>2016</v>
      </c>
      <c r="G20" s="41" t="s">
        <v>61</v>
      </c>
      <c r="H20" s="42"/>
      <c r="I20" s="43">
        <f>F20</f>
        <v>2016</v>
      </c>
      <c r="J20" s="3"/>
    </row>
    <row r="21" spans="1:10" ht="22.5" customHeight="1">
      <c r="A21" s="3" t="s">
        <v>34</v>
      </c>
      <c r="B21" s="68" t="s">
        <v>74</v>
      </c>
      <c r="C21" s="3"/>
      <c r="D21" s="23"/>
      <c r="E21" s="5"/>
      <c r="F21" s="8">
        <v>3000</v>
      </c>
      <c r="G21" s="3"/>
      <c r="H21" s="12"/>
      <c r="I21" s="32">
        <f>F21</f>
        <v>3000</v>
      </c>
      <c r="J21" s="3"/>
    </row>
    <row r="22" spans="1:10" ht="13.5" customHeight="1">
      <c r="A22" s="20" t="s">
        <v>35</v>
      </c>
      <c r="B22" s="21" t="s">
        <v>36</v>
      </c>
      <c r="C22" s="20" t="s">
        <v>20</v>
      </c>
      <c r="D22" s="24">
        <v>71</v>
      </c>
      <c r="E22" s="19">
        <v>23</v>
      </c>
      <c r="F22" s="64">
        <f t="shared" si="1"/>
        <v>1633</v>
      </c>
      <c r="G22" s="20" t="s">
        <v>72</v>
      </c>
      <c r="H22" s="27">
        <v>22</v>
      </c>
      <c r="I22" s="31"/>
      <c r="J22" s="3" t="s">
        <v>59</v>
      </c>
    </row>
    <row r="23" spans="1:10" s="17" customFormat="1" ht="13.5" customHeight="1">
      <c r="A23" s="44" t="s">
        <v>62</v>
      </c>
      <c r="B23" s="45" t="s">
        <v>63</v>
      </c>
      <c r="C23" s="46" t="s">
        <v>64</v>
      </c>
      <c r="D23" s="65">
        <v>32</v>
      </c>
      <c r="E23" s="47">
        <v>21</v>
      </c>
      <c r="F23" s="66">
        <v>670</v>
      </c>
      <c r="G23" s="46" t="s">
        <v>72</v>
      </c>
      <c r="H23" s="66">
        <v>5</v>
      </c>
      <c r="I23" s="48"/>
      <c r="J23" s="16"/>
    </row>
    <row r="24" spans="1:10" ht="13.5" customHeight="1">
      <c r="A24" s="50" t="s">
        <v>65</v>
      </c>
      <c r="B24" s="49"/>
      <c r="C24" s="50" t="s">
        <v>66</v>
      </c>
      <c r="D24" s="51">
        <v>45</v>
      </c>
      <c r="E24" s="52">
        <v>6</v>
      </c>
      <c r="F24" s="53">
        <f t="shared" si="1"/>
        <v>270</v>
      </c>
      <c r="G24" s="50" t="s">
        <v>69</v>
      </c>
      <c r="H24" s="53">
        <v>40</v>
      </c>
      <c r="I24" s="54"/>
      <c r="J24" s="3" t="s">
        <v>53</v>
      </c>
    </row>
    <row r="25" spans="1:10" s="13" customFormat="1" ht="21" customHeight="1">
      <c r="A25" s="10" t="s">
        <v>71</v>
      </c>
      <c r="B25" s="15"/>
      <c r="C25" s="10"/>
      <c r="D25" s="23"/>
      <c r="E25" s="11"/>
      <c r="F25" s="12">
        <f>SUM(F3:F24)</f>
        <v>83759</v>
      </c>
      <c r="G25" s="10"/>
      <c r="H25" s="12"/>
      <c r="I25" s="33">
        <f>SUM(I3:I24)</f>
        <v>71556</v>
      </c>
      <c r="J25" s="10"/>
    </row>
    <row r="26" spans="1:10">
      <c r="A26" t="s">
        <v>77</v>
      </c>
    </row>
    <row r="28" spans="1:10">
      <c r="A28" t="s">
        <v>78</v>
      </c>
      <c r="I28" s="69">
        <v>43590</v>
      </c>
    </row>
  </sheetData>
  <mergeCells count="3">
    <mergeCell ref="G5:G6"/>
    <mergeCell ref="F1:I1"/>
    <mergeCell ref="A1:E1"/>
  </mergeCells>
  <phoneticPr fontId="1" type="noConversion"/>
  <pageMargins left="0.70866141732283472" right="0.70866141732283472" top="0.27" bottom="0.15" header="0.18" footer="0.15"/>
  <pageSetup paperSize="9" orientation="landscape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2019-05-05T08:58:35Z</dcterms:modified>
</cp:coreProperties>
</file>