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Form'!$A$3:$O$29</definedName>
    <definedName name="INPUT">Input!$A$3:$O$41</definedName>
    <definedName name="mileage">#REF!</definedName>
    <definedName name="notes">Notes!#REF!</definedName>
    <definedName name="_xlnm.Print_Area" localSheetId="1">'Expense Form'!$A$1:$O$28</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<sst xmlns="http://schemas.openxmlformats.org/spreadsheetml/2006/main" count="227" uniqueCount="155">
  <si>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</si>
  <si>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</si>
  <si>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</si>
  <si>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</si>
  <si>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</si>
  <si>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</si>
  <si>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</si>
  <si>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</si>
  <si>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</si>
  <si>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</si>
  <si>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</si>
  <si>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</si>
  <si>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</si>
  <si>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</si>
  <si>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</si>
  <si>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</si>
  <si>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</si>
  <si>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</si>
  <si>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</si>
  <si>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</si>
  <si>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</si>
  <si>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</si>
  <si>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</si>
  <si>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</si>
  <si>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</si>
  <si>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</si>
  <si>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</si>
  <si>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</si>
  <si>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</si>
  <si>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</si>
  <si>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</si>
  <si>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</si>
  <si>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</si>
  <si>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</si>
  <si>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</si>
  <si>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</si>
  <si>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</si>
  <si>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</si>
  <si>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</si>
  <si>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</si>
  <si>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</si>
  <si>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</si>
  <si>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</si>
  <si>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</si>
  <si>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</si>
  <si>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</si>
  <si>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</si>
  <si>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</si>
  <si>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</si>
  <si>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</si>
  <si>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</si>
  <si>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</si>
  <si>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</si>
  <si>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</si>
  <si>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</si>
  <si>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</si>
  <si>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</si>
  <si>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</si>
  <si>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</si>
  <si>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</si>
  <si>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</si>
  <si>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</si>
  <si>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</si>
  <si>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</si>
  <si>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</si>
  <si>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</si>
  <si>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</si>
  <si>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</si>
  <si>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</si>
  <si>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</si>
  <si>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</si>
  <si>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</si>
  <si>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</si>
  <si>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</si>
  <si>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</si>
  <si>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</si>
  <si>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</si>
  <si>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</si>
  <si>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</si>
  <si>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</si>
  <si>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</si>
  <si>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</si>
  <si>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</si>
  <si>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</si>
  <si>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</si>
  <si>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</si>
  <si>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</si>
  <si>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</si>
  <si>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</si>
  <si>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</si>
  <si>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</si>
  <si>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</si>
  <si>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</si>
  <si>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</si>
  <si>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</si>
  <si>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</si>
  <si>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</si>
  <si>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</si>
  <si>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</si>
  <si>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</si>
  <si>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</si>
  <si>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</si>
  <si>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</si>
  <si>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</si>
  <si>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</si>
  <si>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</si>
  <si>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</si>
  <si>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</si>
  <si>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</si>
  <si>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打车费用</t>
  </si>
  <si>
    <t>住宿到祥龙公交公司119元，满井到光华荣昌49.42元</t>
  </si>
  <si>
    <t>168.42元</t>
  </si>
  <si>
    <t>。</t>
  </si>
  <si>
    <t>合计金额</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</si>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</sst>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2" formatCode="_ &quot;￥&quot;* #,##0_ ;_ &quot;￥&quot;* \-#,##0_ ;_ &quot;￥&quot;* &quot;-&quot;_ ;_ @_ "/>
    <numFmt numFmtId="176" formatCode="#,##0.00\ ;[Red]\(#,##0.00\)"/>
    <numFmt numFmtId="177" formatCode="0_);[Red]\(0\)"/>
    <numFmt numFmtId="178" formatCode="_-* #,##0.00_-;\-* #,##0.00_-;_-* &quot;-&quot;??_-;_-@_-"/>
    <numFmt numFmtId="179" formatCode="_-* #,##0_-;\-* #,##0_-;_-* &quot;-&quot;??_-;_-@_-"/>
    <numFmt numFmtId="180" formatCode="mmmm\ yyyy"/>
    <numFmt numFmtId="181" formatCode="#,##0.00_);[Red]\(#,##0.00\)"/>
    <numFmt numFmtId="182" formatCode="0.0%"/>
  </numFmts>
  <fonts count="56">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sz val="12"/>
      <name val="宋体"/>
      <charset val="134"/>
    </font>
    <font>
      <sz val="11"/>
      <name val="宋体"/>
      <charset val="134"/>
    </font>
    <font>
      <sz val="12"/>
      <name val="宋体"/>
      <charset val="134"/>
    </font>
    <font>
      <sz val="11"/>
      <name val="宋体"/>
      <charset val="134"/>
    </font>
    <font>
      <sz val="24"/>
      <name val="华文楷体"/>
      <charset val="134"/>
    </font>
    <font>
      <sz val="12"/>
      <name val="Times New Roman"/>
      <charset val="134"/>
    </font>
    <font>
      <b/>
      <sz val="14"/>
      <name val="宋体"/>
      <charset val="134"/>
    </font>
    <font>
      <sz val="14"/>
      <name val="Times New Roman"/>
      <charset val="134"/>
    </font>
    <font>
      <b/>
      <sz val="14"/>
      <name val="Times New Roman"/>
      <charset val="134"/>
    </font>
    <font>
      <sz val="14"/>
      <name val="宋体"/>
      <charset val="134"/>
    </font>
    <font>
      <b/>
      <sz val="14"/>
      <name val="宋体"/>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sz val="10"/>
      <name val="Times New Roman"/>
      <charset val="134"/>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sz val="11"/>
      <color rgb="FF3F3F76"/>
      <name val="宋体"/>
      <charset val="0"/>
      <scheme val="minor"/>
    </font>
    <font>
      <b/>
      <sz val="11"/>
      <color theme="3"/>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color indexed="10"/>
      <name val="Times New Roman"/>
      <charset val="134"/>
    </font>
    <font>
      <b/>
      <sz val="8"/>
      <name val="Tahoma"/>
      <charset val="134"/>
    </font>
    <font>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s>
  <borders count="4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42" fontId="36" fillId="0" borderId="0" applyFont="0" applyFill="0" applyBorder="0" applyAlignment="0" applyProtection="0">
      <alignment vertical="center"/>
    </xf>
    <xf numFmtId="0" fontId="41" fillId="13" borderId="0" applyNumberFormat="0" applyBorder="0" applyAlignment="0" applyProtection="0">
      <alignment vertical="center"/>
    </xf>
    <xf numFmtId="0" fontId="38" fillId="7" borderId="36"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178" fontId="33" fillId="0" borderId="0" applyFont="0" applyFill="0" applyBorder="0" applyAlignment="0" applyProtection="0"/>
    <xf numFmtId="0" fontId="44" fillId="16" borderId="0" applyNumberFormat="0" applyBorder="0" applyAlignment="0" applyProtection="0">
      <alignment vertical="center"/>
    </xf>
    <xf numFmtId="0" fontId="32" fillId="0" borderId="0" applyNumberFormat="0" applyFill="0" applyBorder="0" applyAlignment="0" applyProtection="0">
      <alignment vertical="top"/>
      <protection locked="0"/>
    </xf>
    <xf numFmtId="9" fontId="33" fillId="0" borderId="0" applyFont="0" applyFill="0" applyBorder="0" applyAlignment="0" applyProtection="0"/>
    <xf numFmtId="0" fontId="47" fillId="0" borderId="0" applyNumberFormat="0" applyFill="0" applyBorder="0" applyAlignment="0" applyProtection="0">
      <alignment vertical="center"/>
    </xf>
    <xf numFmtId="0" fontId="36" fillId="6" borderId="35" applyNumberFormat="0" applyFont="0" applyAlignment="0" applyProtection="0">
      <alignment vertical="center"/>
    </xf>
    <xf numFmtId="0" fontId="44" fillId="20" borderId="0" applyNumberFormat="0" applyBorder="0" applyAlignment="0" applyProtection="0">
      <alignment vertical="center"/>
    </xf>
    <xf numFmtId="0" fontId="3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7" fillId="0" borderId="34" applyNumberFormat="0" applyFill="0" applyAlignment="0" applyProtection="0">
      <alignment vertical="center"/>
    </xf>
    <xf numFmtId="0" fontId="34" fillId="0" borderId="34" applyNumberFormat="0" applyFill="0" applyAlignment="0" applyProtection="0">
      <alignment vertical="center"/>
    </xf>
    <xf numFmtId="0" fontId="44" fillId="19" borderId="0" applyNumberFormat="0" applyBorder="0" applyAlignment="0" applyProtection="0">
      <alignment vertical="center"/>
    </xf>
    <xf numFmtId="0" fontId="39" fillId="0" borderId="37" applyNumberFormat="0" applyFill="0" applyAlignment="0" applyProtection="0">
      <alignment vertical="center"/>
    </xf>
    <xf numFmtId="0" fontId="44" fillId="18" borderId="0" applyNumberFormat="0" applyBorder="0" applyAlignment="0" applyProtection="0">
      <alignment vertical="center"/>
    </xf>
    <xf numFmtId="0" fontId="49" fillId="23" borderId="39" applyNumberFormat="0" applyAlignment="0" applyProtection="0">
      <alignment vertical="center"/>
    </xf>
    <xf numFmtId="0" fontId="50" fillId="23" borderId="36" applyNumberFormat="0" applyAlignment="0" applyProtection="0">
      <alignment vertical="center"/>
    </xf>
    <xf numFmtId="0" fontId="51" fillId="32" borderId="40" applyNumberFormat="0" applyAlignment="0" applyProtection="0">
      <alignment vertical="center"/>
    </xf>
    <xf numFmtId="0" fontId="41" fillId="12" borderId="0" applyNumberFormat="0" applyBorder="0" applyAlignment="0" applyProtection="0">
      <alignment vertical="center"/>
    </xf>
    <xf numFmtId="0" fontId="44" fillId="36" borderId="0" applyNumberFormat="0" applyBorder="0" applyAlignment="0" applyProtection="0">
      <alignment vertical="center"/>
    </xf>
    <xf numFmtId="0" fontId="48" fillId="0" borderId="38" applyNumberFormat="0" applyFill="0" applyAlignment="0" applyProtection="0">
      <alignment vertical="center"/>
    </xf>
    <xf numFmtId="0" fontId="52" fillId="0" borderId="41" applyNumberFormat="0" applyFill="0" applyAlignment="0" applyProtection="0">
      <alignment vertical="center"/>
    </xf>
    <xf numFmtId="0" fontId="43" fillId="11" borderId="0" applyNumberFormat="0" applyBorder="0" applyAlignment="0" applyProtection="0">
      <alignment vertical="center"/>
    </xf>
    <xf numFmtId="0" fontId="45" fillId="15" borderId="0" applyNumberFormat="0" applyBorder="0" applyAlignment="0" applyProtection="0">
      <alignment vertical="center"/>
    </xf>
    <xf numFmtId="0" fontId="41" fillId="27" borderId="0" applyNumberFormat="0" applyBorder="0" applyAlignment="0" applyProtection="0">
      <alignment vertical="center"/>
    </xf>
    <xf numFmtId="0" fontId="44" fillId="22" borderId="0" applyNumberFormat="0" applyBorder="0" applyAlignment="0" applyProtection="0">
      <alignment vertical="center"/>
    </xf>
    <xf numFmtId="0" fontId="41" fillId="26" borderId="0" applyNumberFormat="0" applyBorder="0" applyAlignment="0" applyProtection="0">
      <alignment vertical="center"/>
    </xf>
    <xf numFmtId="0" fontId="41" fillId="31" borderId="0" applyNumberFormat="0" applyBorder="0" applyAlignment="0" applyProtection="0">
      <alignment vertical="center"/>
    </xf>
    <xf numFmtId="0" fontId="41" fillId="25" borderId="0" applyNumberFormat="0" applyBorder="0" applyAlignment="0" applyProtection="0">
      <alignment vertical="center"/>
    </xf>
    <xf numFmtId="0" fontId="41" fillId="30" borderId="0" applyNumberFormat="0" applyBorder="0" applyAlignment="0" applyProtection="0">
      <alignment vertical="center"/>
    </xf>
    <xf numFmtId="0" fontId="44" fillId="35" borderId="0" applyNumberFormat="0" applyBorder="0" applyAlignment="0" applyProtection="0">
      <alignment vertical="center"/>
    </xf>
    <xf numFmtId="0" fontId="44" fillId="21" borderId="0" applyNumberFormat="0" applyBorder="0" applyAlignment="0" applyProtection="0">
      <alignment vertical="center"/>
    </xf>
    <xf numFmtId="0" fontId="41" fillId="24" borderId="0" applyNumberFormat="0" applyBorder="0" applyAlignment="0" applyProtection="0">
      <alignment vertical="center"/>
    </xf>
    <xf numFmtId="0" fontId="41" fillId="29" borderId="0" applyNumberFormat="0" applyBorder="0" applyAlignment="0" applyProtection="0">
      <alignment vertical="center"/>
    </xf>
    <xf numFmtId="0" fontId="44" fillId="34" borderId="0" applyNumberFormat="0" applyBorder="0" applyAlignment="0" applyProtection="0">
      <alignment vertical="center"/>
    </xf>
    <xf numFmtId="0" fontId="33" fillId="0" borderId="0"/>
    <xf numFmtId="0" fontId="41" fillId="28" borderId="0" applyNumberFormat="0" applyBorder="0" applyAlignment="0" applyProtection="0">
      <alignment vertical="center"/>
    </xf>
    <xf numFmtId="0" fontId="44" fillId="17" borderId="0" applyNumberFormat="0" applyBorder="0" applyAlignment="0" applyProtection="0">
      <alignment vertical="center"/>
    </xf>
    <xf numFmtId="0" fontId="44" fillId="33" borderId="0" applyNumberFormat="0" applyBorder="0" applyAlignment="0" applyProtection="0">
      <alignment vertical="center"/>
    </xf>
    <xf numFmtId="0" fontId="41" fillId="8" borderId="0" applyNumberFormat="0" applyBorder="0" applyAlignment="0" applyProtection="0">
      <alignment vertical="center"/>
    </xf>
    <xf numFmtId="0" fontId="44" fillId="14" borderId="0" applyNumberFormat="0" applyBorder="0" applyAlignment="0" applyProtection="0">
      <alignment vertical="center"/>
    </xf>
  </cellStyleXfs>
  <cellXfs count="172">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5"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0" borderId="5" xfId="0" applyFont="1" applyBorder="1" applyAlignment="1">
      <alignment horizontal="center" vertical="center" wrapText="1"/>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7"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176" fontId="4" fillId="0" borderId="7" xfId="0" applyNumberFormat="1" applyFont="1" applyFill="1" applyBorder="1" applyAlignment="1">
      <alignment wrapText="1"/>
    </xf>
    <xf numFmtId="0" fontId="19"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0" fontId="21" fillId="0" borderId="0" xfId="0" applyFont="1" applyAlignment="1">
      <alignment vertical="center"/>
    </xf>
    <xf numFmtId="0" fontId="22" fillId="0" borderId="7" xfId="0" applyFont="1" applyFill="1" applyBorder="1" applyAlignment="1">
      <alignment horizontal="center" vertical="center" wrapText="1"/>
    </xf>
    <xf numFmtId="0" fontId="4" fillId="0" borderId="7" xfId="0" applyFont="1" applyFill="1" applyBorder="1" applyAlignment="1">
      <alignment wrapText="1"/>
    </xf>
    <xf numFmtId="0" fontId="22" fillId="0" borderId="7" xfId="0" applyFont="1" applyFill="1" applyBorder="1" applyAlignment="1">
      <alignment wrapText="1"/>
    </xf>
    <xf numFmtId="0" fontId="0" fillId="0" borderId="7" xfId="0" applyFont="1" applyBorder="1" applyAlignment="1">
      <alignment horizontal="center"/>
    </xf>
    <xf numFmtId="0" fontId="23" fillId="0" borderId="8" xfId="0" applyFont="1" applyBorder="1"/>
    <xf numFmtId="0" fontId="24" fillId="0" borderId="9" xfId="0" applyFont="1" applyBorder="1"/>
    <xf numFmtId="176" fontId="24" fillId="0" borderId="7" xfId="0" applyNumberFormat="1" applyFont="1" applyFill="1" applyBorder="1" applyAlignment="1">
      <alignment horizontal="center" vertical="center" wrapText="1"/>
    </xf>
    <xf numFmtId="176" fontId="24" fillId="0" borderId="7" xfId="0" applyNumberFormat="1" applyFont="1" applyFill="1" applyBorder="1" applyAlignment="1">
      <alignment wrapText="1"/>
    </xf>
    <xf numFmtId="176" fontId="25"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79" fontId="0" fillId="0" borderId="0" xfId="8" applyNumberFormat="1" applyFont="1" applyBorder="1"/>
    <xf numFmtId="176" fontId="0" fillId="0" borderId="0" xfId="0" applyNumberFormat="1" applyFont="1"/>
    <xf numFmtId="0" fontId="26"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3" fillId="0" borderId="0" xfId="0" applyFont="1" applyBorder="1"/>
    <xf numFmtId="0" fontId="26" fillId="0" borderId="11" xfId="0" applyFont="1" applyBorder="1" applyAlignment="1">
      <alignment horizontal="center"/>
    </xf>
    <xf numFmtId="0" fontId="24" fillId="0" borderId="11"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176" fontId="4" fillId="0" borderId="8" xfId="0" applyNumberFormat="1" applyFont="1" applyFill="1" applyBorder="1" applyAlignment="1">
      <alignment wrapText="1"/>
    </xf>
    <xf numFmtId="0" fontId="9" fillId="0" borderId="7" xfId="0" applyFont="1" applyBorder="1" applyAlignment="1">
      <alignment vertical="center"/>
    </xf>
    <xf numFmtId="176" fontId="27" fillId="0" borderId="7" xfId="0" applyNumberFormat="1" applyFont="1" applyFill="1" applyBorder="1" applyAlignment="1">
      <alignment horizontal="centerContinuous"/>
    </xf>
    <xf numFmtId="176" fontId="11" fillId="0" borderId="7" xfId="0" applyNumberFormat="1" applyFont="1" applyBorder="1" applyAlignment="1">
      <alignment horizontal="center" vertical="top"/>
    </xf>
    <xf numFmtId="0" fontId="23" fillId="0" borderId="12" xfId="0" applyFont="1" applyBorder="1" applyAlignment="1"/>
    <xf numFmtId="0" fontId="26" fillId="0" borderId="9" xfId="0" applyFont="1" applyBorder="1" applyAlignment="1">
      <alignment horizontal="center"/>
    </xf>
    <xf numFmtId="0" fontId="24" fillId="0" borderId="9" xfId="0" applyFont="1" applyBorder="1" applyAlignment="1">
      <alignment horizontal="center"/>
    </xf>
    <xf numFmtId="0" fontId="23" fillId="0" borderId="0" xfId="0" applyFont="1" applyBorder="1" applyAlignment="1"/>
    <xf numFmtId="49" fontId="27" fillId="0" borderId="9" xfId="0" applyNumberFormat="1" applyFont="1" applyBorder="1" applyAlignment="1">
      <alignment horizontal="center"/>
    </xf>
    <xf numFmtId="49" fontId="23" fillId="0" borderId="9" xfId="0" applyNumberFormat="1" applyFont="1" applyBorder="1" applyAlignment="1">
      <alignment horizontal="center"/>
    </xf>
    <xf numFmtId="0" fontId="27" fillId="0" borderId="9" xfId="0" applyFont="1" applyBorder="1" applyAlignment="1">
      <alignment horizontal="center"/>
    </xf>
    <xf numFmtId="0" fontId="23"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8"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9" fillId="0" borderId="0" xfId="0" applyFont="1" applyFill="1" applyBorder="1"/>
    <xf numFmtId="2" fontId="0" fillId="0" borderId="0" xfId="0" applyNumberFormat="1" applyFill="1" applyBorder="1" applyProtection="1">
      <protection locked="0"/>
    </xf>
    <xf numFmtId="0" fontId="0" fillId="0" borderId="15" xfId="0" applyBorder="1"/>
    <xf numFmtId="17" fontId="30"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9" fontId="0" fillId="0" borderId="0" xfId="8" applyNumberFormat="1" applyFont="1" applyFill="1" applyBorder="1" applyAlignment="1" applyProtection="1">
      <alignment horizontal="center"/>
      <protection locked="0"/>
    </xf>
    <xf numFmtId="0" fontId="31" fillId="0" borderId="0" xfId="0" applyFont="1"/>
    <xf numFmtId="0" fontId="0" fillId="0" borderId="0" xfId="0" applyFont="1" applyFill="1" applyBorder="1" applyAlignment="1" applyProtection="1">
      <alignment horizontal="right"/>
      <protection locked="0"/>
    </xf>
    <xf numFmtId="0" fontId="30" fillId="4" borderId="0" xfId="0" applyFont="1" applyFill="1" applyBorder="1" applyAlignment="1" applyProtection="1">
      <alignment horizontal="center"/>
      <protection locked="0"/>
    </xf>
    <xf numFmtId="0" fontId="32"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32" fillId="0" borderId="17" xfId="10" applyFont="1" applyFill="1" applyBorder="1" applyAlignment="1" applyProtection="1">
      <alignment horizontal="left"/>
    </xf>
    <xf numFmtId="0" fontId="32" fillId="0" borderId="17" xfId="10" applyFont="1" applyFill="1" applyBorder="1" applyAlignment="1" applyProtection="1">
      <alignment horizontal="center"/>
    </xf>
    <xf numFmtId="0" fontId="32" fillId="0" borderId="17" xfId="10" applyFont="1" applyFill="1" applyBorder="1" applyAlignment="1" applyProtection="1">
      <alignment horizontal="center" vertical="center"/>
    </xf>
    <xf numFmtId="16" fontId="33" fillId="4" borderId="18" xfId="44" applyNumberFormat="1" applyFill="1" applyBorder="1" applyProtection="1">
      <protection locked="0"/>
    </xf>
    <xf numFmtId="0" fontId="33" fillId="4" borderId="19" xfId="4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8" fontId="0" fillId="4" borderId="19" xfId="8" applyFont="1" applyFill="1" applyBorder="1" applyProtection="1">
      <protection locked="0"/>
    </xf>
    <xf numFmtId="2" fontId="0" fillId="4" borderId="19" xfId="0" applyNumberFormat="1" applyFill="1" applyBorder="1" applyAlignment="1" applyProtection="1">
      <alignment horizontal="center"/>
      <protection locked="0"/>
    </xf>
    <xf numFmtId="178" fontId="0" fillId="4" borderId="21" xfId="8" applyFont="1" applyFill="1" applyBorder="1" applyProtection="1">
      <protection locked="0"/>
    </xf>
    <xf numFmtId="2" fontId="0" fillId="4" borderId="21" xfId="0" applyNumberFormat="1" applyFill="1" applyBorder="1" applyAlignment="1" applyProtection="1">
      <alignment horizontal="center"/>
      <protection locked="0"/>
    </xf>
    <xf numFmtId="181"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8" fontId="0" fillId="4" borderId="23" xfId="8"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8" fontId="0" fillId="0" borderId="0" xfId="8" applyFont="1" applyFill="1" applyBorder="1" applyProtection="1">
      <protection locked="0"/>
    </xf>
    <xf numFmtId="178" fontId="1" fillId="0" borderId="0" xfId="8" applyFont="1" applyFill="1" applyBorder="1" applyProtection="1">
      <protection locked="0"/>
    </xf>
    <xf numFmtId="179"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7" customWidth="1"/>
    <col min="9" max="9" width="11.6666666666667" customWidth="1"/>
    <col min="10" max="11" width="9.33333333333333" style="87"/>
    <col min="13" max="13" width="5.5" customWidth="1"/>
    <col min="14" max="14" width="10.1666666666667" customWidth="1"/>
    <col min="15" max="15" width="15.1666666666667" customWidth="1"/>
    <col min="19" max="19" width="48.8333333333333" customWidth="1"/>
    <col min="20" max="24" width="9.33333333333333" style="88"/>
    <col min="25" max="25" width="16.3333333333333" style="88" customWidth="1"/>
    <col min="26" max="39" width="9.33333333333333" style="88"/>
  </cols>
  <sheetData>
    <row r="1" spans="1:1">
      <c r="A1" s="13"/>
    </row>
    <row r="3" spans="1:28">
      <c r="A3" s="89" t="s">
        <v>0</v>
      </c>
      <c r="B3" s="89"/>
      <c r="I3" s="2"/>
      <c r="J3" s="138"/>
      <c r="Y3" s="88" t="s">
        <v>1</v>
      </c>
      <c r="Z3" s="88" t="s">
        <v>2</v>
      </c>
      <c r="AB3" s="88" t="s">
        <v>3</v>
      </c>
    </row>
    <row r="4" ht="13.5" spans="1:28">
      <c r="A4" t="s">
        <v>4</v>
      </c>
      <c r="B4" s="89"/>
      <c r="J4" s="138"/>
      <c r="T4" s="88" t="s">
        <v>5</v>
      </c>
      <c r="U4" s="88">
        <v>1</v>
      </c>
      <c r="V4" s="88" t="s">
        <v>6</v>
      </c>
      <c r="Y4" s="88" t="s">
        <v>7</v>
      </c>
      <c r="Z4" s="88" t="s">
        <v>8</v>
      </c>
      <c r="AB4" s="88" t="s">
        <v>9</v>
      </c>
    </row>
    <row r="5" spans="1:28">
      <c r="A5" s="90" t="s">
        <v>10</v>
      </c>
      <c r="B5" s="91"/>
      <c r="C5" s="92"/>
      <c r="D5" s="92" t="s">
        <v>11</v>
      </c>
      <c r="E5" s="92"/>
      <c r="F5" s="92"/>
      <c r="G5" s="92"/>
      <c r="H5" s="93"/>
      <c r="I5" s="91"/>
      <c r="J5" s="139"/>
      <c r="K5" s="140"/>
      <c r="L5" s="92"/>
      <c r="M5" s="141"/>
      <c r="N5" s="142"/>
      <c r="T5" s="88" t="s">
        <v>12</v>
      </c>
      <c r="U5" s="88">
        <v>2</v>
      </c>
      <c r="V5" s="88" t="s">
        <v>13</v>
      </c>
      <c r="Y5" s="88" t="s">
        <v>14</v>
      </c>
      <c r="Z5" s="88" t="s">
        <v>15</v>
      </c>
      <c r="AB5" s="88" t="s">
        <v>16</v>
      </c>
    </row>
    <row r="6" spans="1:28">
      <c r="A6" s="94" t="s">
        <v>17</v>
      </c>
      <c r="B6" s="95"/>
      <c r="C6" s="96" t="s">
        <v>18</v>
      </c>
      <c r="D6" s="97"/>
      <c r="E6" s="98"/>
      <c r="F6" s="98"/>
      <c r="G6" s="99" t="s">
        <v>19</v>
      </c>
      <c r="H6" s="100" t="e">
        <f>VLOOKUP(D6,$Y$4:$Z$33,2,FALSE)</f>
        <v>#N/A</v>
      </c>
      <c r="I6" s="1"/>
      <c r="J6" s="143"/>
      <c r="K6" s="144"/>
      <c r="L6" s="1"/>
      <c r="M6" s="1"/>
      <c r="N6" s="145"/>
      <c r="U6" s="88">
        <v>3</v>
      </c>
      <c r="V6" s="88" t="s">
        <v>20</v>
      </c>
      <c r="Y6" s="88" t="s">
        <v>21</v>
      </c>
      <c r="Z6" s="88" t="s">
        <v>22</v>
      </c>
      <c r="AB6" s="88" t="s">
        <v>23</v>
      </c>
    </row>
    <row r="7" ht="21.75" customHeight="1" spans="1:28">
      <c r="A7" s="101" t="s">
        <v>24</v>
      </c>
      <c r="B7" s="102"/>
      <c r="E7" s="98"/>
      <c r="F7" s="98"/>
      <c r="G7" s="103"/>
      <c r="H7" s="104"/>
      <c r="I7" s="98"/>
      <c r="J7" s="132"/>
      <c r="K7" s="144"/>
      <c r="L7" s="98"/>
      <c r="M7" s="98"/>
      <c r="N7" s="146"/>
      <c r="U7" s="88">
        <v>4</v>
      </c>
      <c r="V7" s="88" t="s">
        <v>9</v>
      </c>
      <c r="Y7" s="170" t="s">
        <v>25</v>
      </c>
      <c r="Z7" s="88" t="s">
        <v>26</v>
      </c>
      <c r="AB7" s="88" t="s">
        <v>27</v>
      </c>
    </row>
    <row r="8" ht="21.75" customHeight="1" spans="1:28">
      <c r="A8" s="98"/>
      <c r="C8" s="105" t="s">
        <v>28</v>
      </c>
      <c r="E8" s="98"/>
      <c r="F8" s="98"/>
      <c r="G8" s="103"/>
      <c r="H8" s="104"/>
      <c r="I8" s="98"/>
      <c r="J8" s="132"/>
      <c r="K8" s="144"/>
      <c r="L8" s="98"/>
      <c r="M8" s="98"/>
      <c r="N8" s="146"/>
      <c r="U8" s="88">
        <v>5</v>
      </c>
      <c r="V8" s="88" t="s">
        <v>29</v>
      </c>
      <c r="Y8" s="88" t="s">
        <v>30</v>
      </c>
      <c r="Z8" s="88" t="s">
        <v>31</v>
      </c>
      <c r="AB8" s="88" t="s">
        <v>32</v>
      </c>
    </row>
    <row r="9" ht="21.75" customHeight="1" spans="1:28">
      <c r="A9" s="94"/>
      <c r="B9" s="106" t="s">
        <v>33</v>
      </c>
      <c r="C9" s="107"/>
      <c r="E9" s="98"/>
      <c r="F9" s="98"/>
      <c r="G9" s="103"/>
      <c r="H9" s="104"/>
      <c r="I9" s="98"/>
      <c r="J9" s="132"/>
      <c r="K9" s="144"/>
      <c r="L9" s="98"/>
      <c r="M9" s="98"/>
      <c r="N9" s="146"/>
      <c r="U9" s="88">
        <v>6</v>
      </c>
      <c r="V9" s="88" t="s">
        <v>34</v>
      </c>
      <c r="Y9" s="88" t="s">
        <v>35</v>
      </c>
      <c r="Z9" s="88" t="s">
        <v>36</v>
      </c>
      <c r="AB9" s="170" t="s">
        <v>37</v>
      </c>
    </row>
    <row r="10" ht="14.25" spans="1:28">
      <c r="A10" s="94"/>
      <c r="B10" s="108" t="s">
        <v>38</v>
      </c>
      <c r="C10" s="107"/>
      <c r="D10" s="98"/>
      <c r="E10" s="98"/>
      <c r="F10" s="98"/>
      <c r="G10" s="103"/>
      <c r="H10" s="98"/>
      <c r="I10" s="98"/>
      <c r="J10" s="132"/>
      <c r="K10" s="144"/>
      <c r="L10" s="98"/>
      <c r="M10" s="98"/>
      <c r="N10" s="146"/>
      <c r="U10" s="88">
        <v>7</v>
      </c>
      <c r="V10" s="88" t="s">
        <v>39</v>
      </c>
      <c r="Y10" s="170" t="s">
        <v>40</v>
      </c>
      <c r="Z10" s="88" t="s">
        <v>41</v>
      </c>
      <c r="AB10" s="88" t="s">
        <v>34</v>
      </c>
    </row>
    <row r="11" spans="1:28">
      <c r="A11" s="94"/>
      <c r="B11" s="98"/>
      <c r="C11" s="98"/>
      <c r="D11" s="109"/>
      <c r="E11" s="109"/>
      <c r="F11" s="109"/>
      <c r="G11" s="109"/>
      <c r="H11" s="109"/>
      <c r="I11" s="109"/>
      <c r="J11" s="109"/>
      <c r="K11" s="147"/>
      <c r="L11" s="98"/>
      <c r="M11" s="98"/>
      <c r="N11" s="146"/>
      <c r="Y11" s="88" t="s">
        <v>42</v>
      </c>
      <c r="Z11" s="88" t="s">
        <v>43</v>
      </c>
      <c r="AB11" s="88" t="s">
        <v>44</v>
      </c>
    </row>
    <row r="12" spans="1:37">
      <c r="A12" s="94" t="s">
        <v>45</v>
      </c>
      <c r="B12" s="98" t="s">
        <v>46</v>
      </c>
      <c r="C12" s="98" t="s">
        <v>47</v>
      </c>
      <c r="D12" s="109" t="s">
        <v>48</v>
      </c>
      <c r="E12" s="109" t="s">
        <v>49</v>
      </c>
      <c r="F12" s="109"/>
      <c r="G12" s="109" t="s">
        <v>50</v>
      </c>
      <c r="H12" s="109" t="s">
        <v>51</v>
      </c>
      <c r="I12" s="109" t="s">
        <v>52</v>
      </c>
      <c r="J12" s="109"/>
      <c r="K12" s="147"/>
      <c r="L12" s="98" t="s">
        <v>5</v>
      </c>
      <c r="M12" s="98" t="s">
        <v>53</v>
      </c>
      <c r="N12" s="146" t="s">
        <v>54</v>
      </c>
      <c r="Y12" s="88" t="s">
        <v>55</v>
      </c>
      <c r="Z12" s="170" t="s">
        <v>56</v>
      </c>
      <c r="AA12" s="170"/>
      <c r="AB12" s="171" t="s">
        <v>39</v>
      </c>
      <c r="AC12" s="170"/>
      <c r="AD12" s="170"/>
      <c r="AE12" s="170"/>
      <c r="AF12" s="170"/>
      <c r="AG12" s="170"/>
      <c r="AH12" s="170"/>
      <c r="AI12" s="170"/>
      <c r="AJ12" s="170"/>
      <c r="AK12" s="170"/>
    </row>
    <row r="13" ht="13.5" spans="1:26">
      <c r="A13" s="94"/>
      <c r="B13" s="98"/>
      <c r="C13" s="98" t="s">
        <v>57</v>
      </c>
      <c r="D13" s="109" t="s">
        <v>11</v>
      </c>
      <c r="E13" s="109" t="s">
        <v>58</v>
      </c>
      <c r="F13" s="109" t="s">
        <v>50</v>
      </c>
      <c r="G13" s="109" t="s">
        <v>59</v>
      </c>
      <c r="H13" s="109" t="s">
        <v>60</v>
      </c>
      <c r="I13" s="109" t="s">
        <v>61</v>
      </c>
      <c r="J13" s="148"/>
      <c r="K13" s="149"/>
      <c r="L13" s="150"/>
      <c r="M13" s="150" t="s">
        <v>62</v>
      </c>
      <c r="N13" s="151" t="s">
        <v>62</v>
      </c>
      <c r="Y13" s="88" t="s">
        <v>63</v>
      </c>
      <c r="Z13" s="88" t="s">
        <v>64</v>
      </c>
    </row>
    <row r="14" s="86" customFormat="1" ht="13.5" spans="1:39">
      <c r="A14" s="110"/>
      <c r="B14" s="111" t="s">
        <v>65</v>
      </c>
      <c r="C14" s="112" t="s">
        <v>66</v>
      </c>
      <c r="D14" s="113" t="s">
        <v>67</v>
      </c>
      <c r="E14" s="113" t="s">
        <v>68</v>
      </c>
      <c r="F14" s="113" t="s">
        <v>69</v>
      </c>
      <c r="G14" s="113" t="s">
        <v>70</v>
      </c>
      <c r="H14" s="113" t="s">
        <v>71</v>
      </c>
      <c r="I14" s="152"/>
      <c r="J14" s="152"/>
      <c r="K14" s="153"/>
      <c r="L14" s="154"/>
      <c r="M14" s="154" t="s">
        <v>62</v>
      </c>
      <c r="N14" s="155" t="s">
        <v>62</v>
      </c>
      <c r="T14" s="169"/>
      <c r="U14" s="169"/>
      <c r="V14" s="169"/>
      <c r="W14" s="169"/>
      <c r="X14" s="169"/>
      <c r="Y14" s="88" t="s">
        <v>72</v>
      </c>
      <c r="Z14" s="88" t="s">
        <v>73</v>
      </c>
      <c r="AA14" s="169"/>
      <c r="AB14" s="169"/>
      <c r="AC14" s="169"/>
      <c r="AD14" s="169"/>
      <c r="AE14" s="169"/>
      <c r="AF14" s="169"/>
      <c r="AG14" s="169"/>
      <c r="AH14" s="169"/>
      <c r="AI14" s="169"/>
      <c r="AJ14" s="169"/>
      <c r="AK14" s="169"/>
      <c r="AL14" s="169"/>
      <c r="AM14" s="169"/>
    </row>
    <row r="15" ht="13.5" spans="1:26">
      <c r="A15" s="114"/>
      <c r="B15" s="115"/>
      <c r="C15" s="116"/>
      <c r="D15" s="117" t="s">
        <v>39</v>
      </c>
      <c r="E15" s="118">
        <v>1</v>
      </c>
      <c r="F15" s="119" t="s">
        <v>74</v>
      </c>
      <c r="G15" s="120"/>
      <c r="H15" s="121">
        <v>1</v>
      </c>
      <c r="I15" s="156">
        <f>ROUND(G15/H15,2)</f>
        <v>0</v>
      </c>
      <c r="J15" s="119"/>
      <c r="K15" s="157"/>
      <c r="L15" s="158" t="str">
        <f>UPPER(K15)</f>
        <v/>
      </c>
      <c r="M15" s="98">
        <f>ROUND(I15*$K$5/(1+$K$5),2)*EXACT(L15,$L$12)</f>
        <v>0</v>
      </c>
      <c r="N15" s="146">
        <f>+I15-M15</f>
        <v>0</v>
      </c>
      <c r="O15" s="159" t="str">
        <f>IF(I15=0,"",IF(T15="Missing Expense Category","ERROR",IF(J15&gt;7,"ERROR",VLOOKUP(J15,cols,2,1))))</f>
        <v/>
      </c>
      <c r="P15" t="str">
        <f>IF(AND(I15&gt;0,T15="Missing Expense Category"),"Insert Expense Category","OK")</f>
        <v>OK</v>
      </c>
      <c r="Q15">
        <f>IF(P15="OK",0,1)</f>
        <v>0</v>
      </c>
      <c r="T15" s="88" t="str">
        <f>IF(D15&gt;0,"ok","Missing Expense Category")</f>
        <v>ok</v>
      </c>
      <c r="Y15" s="88" t="s">
        <v>75</v>
      </c>
      <c r="Z15" s="88" t="s">
        <v>76</v>
      </c>
    </row>
    <row r="16" ht="13.5" spans="1:26">
      <c r="A16" s="114"/>
      <c r="B16" s="115"/>
      <c r="C16" s="116"/>
      <c r="D16" s="117"/>
      <c r="E16" s="118">
        <v>2</v>
      </c>
      <c r="F16" s="119" t="s">
        <v>74</v>
      </c>
      <c r="G16" s="120"/>
      <c r="H16" s="121">
        <v>1</v>
      </c>
      <c r="I16" s="156">
        <f>ROUND(G16/H16,2)</f>
        <v>0</v>
      </c>
      <c r="J16" s="119"/>
      <c r="K16" s="157"/>
      <c r="L16" s="158" t="str">
        <f t="shared" ref="L16:L38" si="0">UPPER(K16)</f>
        <v/>
      </c>
      <c r="M16" s="98">
        <f t="shared" ref="M16:M38" si="1">ROUND(I16*$K$5/(1+$K$5),2)*EXACT(L16,$L$12)</f>
        <v>0</v>
      </c>
      <c r="N16" s="146">
        <f>+I16-M16</f>
        <v>0</v>
      </c>
      <c r="O16" s="159" t="str">
        <f t="shared" ref="O16:O34" si="2">IF(J16="","",IF(J16&lt;1,"ERROR",IF(J16&gt;7,"ERROR",VLOOKUP(J16,cols,2,1))))</f>
        <v/>
      </c>
      <c r="P16" t="str">
        <f t="shared" ref="P16:P38" si="3">IF(AND(I16&gt;0,T16="Missing Expense Category"),"Insert Expense Category","OK")</f>
        <v>OK</v>
      </c>
      <c r="Q16">
        <f t="shared" ref="Q16:Q38" si="4">IF(P16="OK",0,1)</f>
        <v>0</v>
      </c>
      <c r="T16" s="88" t="str">
        <f t="shared" ref="T16:T38" si="5">IF(D16&gt;0,"ok","Missing Expense Category")</f>
        <v>Missing Expense Category</v>
      </c>
      <c r="Y16" s="88" t="s">
        <v>77</v>
      </c>
      <c r="Z16" s="88" t="s">
        <v>78</v>
      </c>
    </row>
    <row r="17" ht="13.5" spans="1:26">
      <c r="A17" s="114"/>
      <c r="B17" s="115"/>
      <c r="C17" s="116"/>
      <c r="D17" s="117"/>
      <c r="E17" s="118">
        <v>3</v>
      </c>
      <c r="F17" s="119" t="s">
        <v>74</v>
      </c>
      <c r="G17" s="122"/>
      <c r="H17" s="123">
        <v>1</v>
      </c>
      <c r="I17" s="160">
        <f t="shared" ref="I17:I38" si="6">ROUND(G17/H17,2)</f>
        <v>0</v>
      </c>
      <c r="J17" s="161"/>
      <c r="K17" s="162"/>
      <c r="L17" s="158" t="str">
        <f t="shared" si="0"/>
        <v/>
      </c>
      <c r="M17" s="98">
        <f t="shared" si="1"/>
        <v>0</v>
      </c>
      <c r="N17" s="146">
        <f t="shared" ref="N17:N38" si="7">+I17-M17</f>
        <v>0</v>
      </c>
      <c r="O17" s="163" t="str">
        <f t="shared" si="2"/>
        <v/>
      </c>
      <c r="P17" t="str">
        <f t="shared" si="3"/>
        <v>OK</v>
      </c>
      <c r="Q17">
        <f t="shared" si="4"/>
        <v>0</v>
      </c>
      <c r="T17" s="88" t="str">
        <f t="shared" si="5"/>
        <v>Missing Expense Category</v>
      </c>
      <c r="Y17" s="88" t="s">
        <v>79</v>
      </c>
      <c r="Z17" s="88" t="s">
        <v>80</v>
      </c>
    </row>
    <row r="18" ht="13.5" spans="1:26">
      <c r="A18" s="114"/>
      <c r="B18" s="115"/>
      <c r="C18" s="116"/>
      <c r="D18" s="117"/>
      <c r="E18" s="118">
        <v>4</v>
      </c>
      <c r="F18" s="119" t="s">
        <v>74</v>
      </c>
      <c r="G18" s="122"/>
      <c r="H18" s="123">
        <v>1</v>
      </c>
      <c r="I18" s="160">
        <f t="shared" si="6"/>
        <v>0</v>
      </c>
      <c r="J18" s="161"/>
      <c r="K18" s="162"/>
      <c r="L18" s="158" t="str">
        <f t="shared" si="0"/>
        <v/>
      </c>
      <c r="M18" s="98">
        <f t="shared" si="1"/>
        <v>0</v>
      </c>
      <c r="N18" s="146">
        <f t="shared" si="7"/>
        <v>0</v>
      </c>
      <c r="O18" s="163" t="str">
        <f t="shared" si="2"/>
        <v/>
      </c>
      <c r="P18" t="str">
        <f t="shared" si="3"/>
        <v>OK</v>
      </c>
      <c r="Q18">
        <f t="shared" si="4"/>
        <v>0</v>
      </c>
      <c r="T18" s="88" t="str">
        <f t="shared" si="5"/>
        <v>Missing Expense Category</v>
      </c>
      <c r="Y18" s="88" t="s">
        <v>81</v>
      </c>
      <c r="Z18" s="88" t="s">
        <v>82</v>
      </c>
    </row>
    <row r="19" ht="13.5" spans="1:26">
      <c r="A19" s="114"/>
      <c r="B19" s="115"/>
      <c r="C19" s="116"/>
      <c r="D19" s="117"/>
      <c r="E19" s="118">
        <v>5</v>
      </c>
      <c r="F19" s="119" t="s">
        <v>74</v>
      </c>
      <c r="G19" s="122"/>
      <c r="H19" s="123">
        <v>1</v>
      </c>
      <c r="I19" s="160">
        <f t="shared" si="6"/>
        <v>0</v>
      </c>
      <c r="J19" s="161"/>
      <c r="K19" s="162"/>
      <c r="L19" s="158" t="str">
        <f t="shared" si="0"/>
        <v/>
      </c>
      <c r="M19" s="98">
        <f t="shared" si="1"/>
        <v>0</v>
      </c>
      <c r="N19" s="146">
        <f t="shared" si="7"/>
        <v>0</v>
      </c>
      <c r="O19" s="163" t="str">
        <f t="shared" si="2"/>
        <v/>
      </c>
      <c r="P19" t="str">
        <f t="shared" si="3"/>
        <v>OK</v>
      </c>
      <c r="Q19">
        <f t="shared" si="4"/>
        <v>0</v>
      </c>
      <c r="T19" s="88" t="str">
        <f t="shared" si="5"/>
        <v>Missing Expense Category</v>
      </c>
      <c r="Y19" s="170" t="s">
        <v>83</v>
      </c>
      <c r="Z19" s="88" t="s">
        <v>84</v>
      </c>
    </row>
    <row r="20" ht="13.5" spans="1:26">
      <c r="A20" s="114"/>
      <c r="B20" s="115"/>
      <c r="C20" s="116"/>
      <c r="D20" s="117"/>
      <c r="E20" s="118">
        <v>6</v>
      </c>
      <c r="F20" s="119" t="s">
        <v>74</v>
      </c>
      <c r="G20" s="122"/>
      <c r="H20" s="123">
        <v>1</v>
      </c>
      <c r="I20" s="160">
        <f t="shared" si="6"/>
        <v>0</v>
      </c>
      <c r="J20" s="161"/>
      <c r="K20" s="162"/>
      <c r="L20" s="158" t="str">
        <f t="shared" si="0"/>
        <v/>
      </c>
      <c r="M20" s="98">
        <f t="shared" si="1"/>
        <v>0</v>
      </c>
      <c r="N20" s="146">
        <f t="shared" si="7"/>
        <v>0</v>
      </c>
      <c r="O20" s="163" t="str">
        <f t="shared" si="2"/>
        <v/>
      </c>
      <c r="P20" t="str">
        <f t="shared" si="3"/>
        <v>OK</v>
      </c>
      <c r="Q20">
        <f t="shared" si="4"/>
        <v>0</v>
      </c>
      <c r="T20" s="88" t="str">
        <f t="shared" si="5"/>
        <v>Missing Expense Category</v>
      </c>
      <c r="Z20" s="88" t="s">
        <v>85</v>
      </c>
    </row>
    <row r="21" ht="13.5" spans="1:20">
      <c r="A21" s="114"/>
      <c r="B21" s="115"/>
      <c r="C21" s="115"/>
      <c r="D21" s="117"/>
      <c r="E21" s="118">
        <v>7</v>
      </c>
      <c r="F21" s="119" t="s">
        <v>74</v>
      </c>
      <c r="G21" s="122"/>
      <c r="H21" s="124">
        <v>1</v>
      </c>
      <c r="I21" s="160">
        <f t="shared" si="6"/>
        <v>0</v>
      </c>
      <c r="J21" s="161"/>
      <c r="K21" s="162"/>
      <c r="L21" s="158" t="str">
        <f t="shared" si="0"/>
        <v/>
      </c>
      <c r="M21" s="98">
        <f t="shared" si="1"/>
        <v>0</v>
      </c>
      <c r="N21" s="146">
        <f t="shared" si="7"/>
        <v>0</v>
      </c>
      <c r="O21" s="163" t="str">
        <f t="shared" si="2"/>
        <v/>
      </c>
      <c r="P21" t="str">
        <f t="shared" si="3"/>
        <v>OK</v>
      </c>
      <c r="Q21">
        <f t="shared" si="4"/>
        <v>0</v>
      </c>
      <c r="T21" s="88" t="str">
        <f t="shared" si="5"/>
        <v>Missing Expense Category</v>
      </c>
    </row>
    <row r="22" ht="13.5" spans="1:20">
      <c r="A22" s="114"/>
      <c r="B22" s="115"/>
      <c r="C22" s="116"/>
      <c r="D22" s="117"/>
      <c r="E22" s="118">
        <v>8</v>
      </c>
      <c r="F22" s="119" t="s">
        <v>74</v>
      </c>
      <c r="G22" s="122"/>
      <c r="H22" s="124">
        <v>1</v>
      </c>
      <c r="I22" s="160">
        <f t="shared" si="6"/>
        <v>0</v>
      </c>
      <c r="J22" s="161"/>
      <c r="K22" s="162"/>
      <c r="L22" s="158" t="str">
        <f t="shared" si="0"/>
        <v/>
      </c>
      <c r="M22" s="98">
        <f t="shared" si="1"/>
        <v>0</v>
      </c>
      <c r="N22" s="146">
        <f t="shared" si="7"/>
        <v>0</v>
      </c>
      <c r="O22" s="163" t="str">
        <f t="shared" si="2"/>
        <v/>
      </c>
      <c r="P22" t="str">
        <f t="shared" si="3"/>
        <v>OK</v>
      </c>
      <c r="Q22">
        <f t="shared" si="4"/>
        <v>0</v>
      </c>
      <c r="T22" s="88" t="str">
        <f t="shared" si="5"/>
        <v>Missing Expense Category</v>
      </c>
    </row>
    <row r="23" ht="13.5" spans="1:20">
      <c r="A23" s="114"/>
      <c r="B23" s="115"/>
      <c r="C23" s="116"/>
      <c r="D23" s="117"/>
      <c r="E23" s="118">
        <v>9</v>
      </c>
      <c r="F23" s="119" t="s">
        <v>74</v>
      </c>
      <c r="G23" s="122"/>
      <c r="H23" s="124">
        <v>1</v>
      </c>
      <c r="I23" s="160">
        <f t="shared" si="6"/>
        <v>0</v>
      </c>
      <c r="J23" s="161"/>
      <c r="K23" s="162"/>
      <c r="L23" s="158" t="str">
        <f t="shared" si="0"/>
        <v/>
      </c>
      <c r="M23" s="98">
        <f t="shared" si="1"/>
        <v>0</v>
      </c>
      <c r="N23" s="146">
        <f t="shared" si="7"/>
        <v>0</v>
      </c>
      <c r="O23" s="163" t="str">
        <f t="shared" si="2"/>
        <v/>
      </c>
      <c r="P23" t="str">
        <f t="shared" si="3"/>
        <v>OK</v>
      </c>
      <c r="Q23">
        <f t="shared" si="4"/>
        <v>0</v>
      </c>
      <c r="T23" s="88" t="str">
        <f t="shared" si="5"/>
        <v>Missing Expense Category</v>
      </c>
    </row>
    <row r="24" ht="13.5" spans="1:16">
      <c r="A24" s="114"/>
      <c r="B24" s="115"/>
      <c r="C24" s="116"/>
      <c r="D24" s="117"/>
      <c r="E24" s="118">
        <v>10</v>
      </c>
      <c r="F24" s="119" t="s">
        <v>74</v>
      </c>
      <c r="G24" s="122"/>
      <c r="H24" s="124">
        <v>1</v>
      </c>
      <c r="I24" s="160">
        <f t="shared" si="6"/>
        <v>0</v>
      </c>
      <c r="J24" s="161"/>
      <c r="K24" s="162"/>
      <c r="L24" s="158"/>
      <c r="M24" s="98">
        <f t="shared" si="1"/>
        <v>0</v>
      </c>
      <c r="N24" s="146">
        <f t="shared" si="7"/>
        <v>0</v>
      </c>
      <c r="O24" s="163"/>
      <c r="P24" t="str">
        <f t="shared" si="3"/>
        <v>OK</v>
      </c>
    </row>
    <row r="25" ht="27.75" customHeight="1" spans="1:16">
      <c r="A25" s="114"/>
      <c r="B25" s="115"/>
      <c r="C25" s="116"/>
      <c r="D25" s="117"/>
      <c r="E25" s="118">
        <v>11</v>
      </c>
      <c r="F25" s="119" t="s">
        <v>74</v>
      </c>
      <c r="G25" s="122"/>
      <c r="H25" s="124">
        <v>1</v>
      </c>
      <c r="I25" s="160">
        <f t="shared" si="6"/>
        <v>0</v>
      </c>
      <c r="J25" s="161"/>
      <c r="K25" s="162"/>
      <c r="L25" s="158"/>
      <c r="M25" s="98">
        <f t="shared" si="1"/>
        <v>0</v>
      </c>
      <c r="N25" s="146">
        <f t="shared" si="7"/>
        <v>0</v>
      </c>
      <c r="O25" s="163"/>
      <c r="P25" t="str">
        <f t="shared" si="3"/>
        <v>OK</v>
      </c>
    </row>
    <row r="26" ht="13.5" spans="1:16">
      <c r="A26" s="114"/>
      <c r="B26" s="115"/>
      <c r="C26" s="116"/>
      <c r="D26" s="117"/>
      <c r="E26" s="118">
        <v>12</v>
      </c>
      <c r="F26" s="119" t="s">
        <v>74</v>
      </c>
      <c r="G26" s="122"/>
      <c r="H26" s="124">
        <v>1</v>
      </c>
      <c r="I26" s="160">
        <f t="shared" si="6"/>
        <v>0</v>
      </c>
      <c r="J26" s="161"/>
      <c r="K26" s="162"/>
      <c r="L26" s="158"/>
      <c r="M26" s="98">
        <f t="shared" si="1"/>
        <v>0</v>
      </c>
      <c r="N26" s="146">
        <f t="shared" si="7"/>
        <v>0</v>
      </c>
      <c r="O26" s="163"/>
      <c r="P26" t="str">
        <f t="shared" si="3"/>
        <v>OK</v>
      </c>
    </row>
    <row r="27" ht="13.5" spans="1:16">
      <c r="A27" s="114"/>
      <c r="B27" s="115"/>
      <c r="C27" s="116"/>
      <c r="D27" s="117"/>
      <c r="E27" s="118">
        <v>13</v>
      </c>
      <c r="F27" s="119" t="s">
        <v>74</v>
      </c>
      <c r="G27" s="122"/>
      <c r="H27" s="124">
        <v>1</v>
      </c>
      <c r="I27" s="160">
        <f t="shared" si="6"/>
        <v>0</v>
      </c>
      <c r="J27" s="161"/>
      <c r="K27" s="162"/>
      <c r="L27" s="158"/>
      <c r="M27" s="98">
        <f t="shared" si="1"/>
        <v>0</v>
      </c>
      <c r="N27" s="146">
        <f t="shared" si="7"/>
        <v>0</v>
      </c>
      <c r="O27" s="163"/>
      <c r="P27" t="str">
        <f t="shared" si="3"/>
        <v>OK</v>
      </c>
    </row>
    <row r="28" ht="13.5" spans="1:16">
      <c r="A28" s="114"/>
      <c r="B28" s="115"/>
      <c r="C28" s="116"/>
      <c r="D28" s="117"/>
      <c r="E28" s="118">
        <v>14</v>
      </c>
      <c r="F28" s="119" t="s">
        <v>74</v>
      </c>
      <c r="G28" s="122"/>
      <c r="H28" s="124">
        <v>1</v>
      </c>
      <c r="I28" s="160">
        <f t="shared" si="6"/>
        <v>0</v>
      </c>
      <c r="J28" s="161"/>
      <c r="K28" s="162"/>
      <c r="L28" s="158"/>
      <c r="M28" s="98">
        <f t="shared" si="1"/>
        <v>0</v>
      </c>
      <c r="N28" s="146">
        <f t="shared" si="7"/>
        <v>0</v>
      </c>
      <c r="O28" s="163"/>
      <c r="P28" t="str">
        <f t="shared" si="3"/>
        <v>OK</v>
      </c>
    </row>
    <row r="29" ht="13.5" spans="1:20">
      <c r="A29" s="114"/>
      <c r="B29" s="115"/>
      <c r="C29" s="116"/>
      <c r="D29" s="117"/>
      <c r="E29" s="118">
        <v>15</v>
      </c>
      <c r="F29" s="119" t="s">
        <v>74</v>
      </c>
      <c r="G29" s="122"/>
      <c r="H29" s="124">
        <v>1</v>
      </c>
      <c r="I29" s="160">
        <f t="shared" si="6"/>
        <v>0</v>
      </c>
      <c r="J29" s="161"/>
      <c r="K29" s="162"/>
      <c r="L29" s="158" t="str">
        <f t="shared" si="0"/>
        <v/>
      </c>
      <c r="M29" s="98">
        <f t="shared" si="1"/>
        <v>0</v>
      </c>
      <c r="N29" s="146">
        <f t="shared" si="7"/>
        <v>0</v>
      </c>
      <c r="O29" s="163" t="str">
        <f t="shared" si="2"/>
        <v/>
      </c>
      <c r="P29" t="str">
        <f t="shared" si="3"/>
        <v>OK</v>
      </c>
      <c r="Q29">
        <f t="shared" si="4"/>
        <v>0</v>
      </c>
      <c r="T29" s="88" t="str">
        <f t="shared" si="5"/>
        <v>Missing Expense Category</v>
      </c>
    </row>
    <row r="30" ht="13.5" spans="1:15">
      <c r="A30" s="114"/>
      <c r="B30" s="115"/>
      <c r="C30" s="116"/>
      <c r="D30" s="117"/>
      <c r="E30" s="118">
        <v>16</v>
      </c>
      <c r="F30" s="119" t="s">
        <v>74</v>
      </c>
      <c r="G30" s="122"/>
      <c r="H30" s="124">
        <v>1</v>
      </c>
      <c r="I30" s="160">
        <f t="shared" si="6"/>
        <v>0</v>
      </c>
      <c r="J30" s="161"/>
      <c r="K30" s="162"/>
      <c r="L30" s="158"/>
      <c r="M30" s="98"/>
      <c r="N30" s="146"/>
      <c r="O30" s="163"/>
    </row>
    <row r="31" ht="13.5" spans="1:20">
      <c r="A31" s="114"/>
      <c r="B31" s="115"/>
      <c r="C31" s="116"/>
      <c r="D31" s="117"/>
      <c r="E31" s="118">
        <v>17</v>
      </c>
      <c r="F31" s="119" t="s">
        <v>74</v>
      </c>
      <c r="G31" s="122"/>
      <c r="H31" s="124">
        <v>1</v>
      </c>
      <c r="I31" s="160">
        <f t="shared" si="6"/>
        <v>0</v>
      </c>
      <c r="J31" s="161"/>
      <c r="K31" s="162"/>
      <c r="L31" s="158" t="str">
        <f t="shared" si="0"/>
        <v/>
      </c>
      <c r="M31" s="98">
        <f t="shared" si="1"/>
        <v>0</v>
      </c>
      <c r="N31" s="146">
        <f t="shared" si="7"/>
        <v>0</v>
      </c>
      <c r="O31" s="163" t="str">
        <f t="shared" si="2"/>
        <v/>
      </c>
      <c r="P31" t="str">
        <f t="shared" si="3"/>
        <v>OK</v>
      </c>
      <c r="Q31">
        <f t="shared" si="4"/>
        <v>0</v>
      </c>
      <c r="T31" s="88" t="str">
        <f t="shared" si="5"/>
        <v>Missing Expense Category</v>
      </c>
    </row>
    <row r="32" ht="13.5" spans="1:20">
      <c r="A32" s="114"/>
      <c r="B32" s="125"/>
      <c r="C32" s="116"/>
      <c r="D32" s="117"/>
      <c r="E32" s="118">
        <v>18</v>
      </c>
      <c r="F32" s="119" t="s">
        <v>74</v>
      </c>
      <c r="G32" s="122">
        <v>0</v>
      </c>
      <c r="H32" s="124">
        <v>1</v>
      </c>
      <c r="I32" s="160">
        <f t="shared" si="6"/>
        <v>0</v>
      </c>
      <c r="J32" s="161"/>
      <c r="K32" s="162"/>
      <c r="L32" s="158" t="str">
        <f t="shared" si="0"/>
        <v/>
      </c>
      <c r="M32" s="98">
        <f t="shared" si="1"/>
        <v>0</v>
      </c>
      <c r="N32" s="146">
        <f t="shared" si="7"/>
        <v>0</v>
      </c>
      <c r="O32" s="163" t="str">
        <f t="shared" si="2"/>
        <v/>
      </c>
      <c r="P32" t="str">
        <f t="shared" si="3"/>
        <v>OK</v>
      </c>
      <c r="Q32">
        <f t="shared" si="4"/>
        <v>0</v>
      </c>
      <c r="T32" s="88" t="str">
        <f t="shared" si="5"/>
        <v>Missing Expense Category</v>
      </c>
    </row>
    <row r="33" ht="13.5" spans="1:20">
      <c r="A33" s="114"/>
      <c r="B33" s="115"/>
      <c r="C33" s="116"/>
      <c r="D33" s="117"/>
      <c r="E33" s="118">
        <v>19</v>
      </c>
      <c r="F33" s="119" t="s">
        <v>74</v>
      </c>
      <c r="G33" s="122">
        <v>0</v>
      </c>
      <c r="H33" s="124">
        <v>1</v>
      </c>
      <c r="I33" s="160">
        <f t="shared" si="6"/>
        <v>0</v>
      </c>
      <c r="J33" s="161"/>
      <c r="K33" s="162"/>
      <c r="L33" s="158" t="str">
        <f t="shared" si="0"/>
        <v/>
      </c>
      <c r="M33" s="98">
        <f t="shared" si="1"/>
        <v>0</v>
      </c>
      <c r="N33" s="146">
        <f t="shared" si="7"/>
        <v>0</v>
      </c>
      <c r="O33" s="163" t="str">
        <f t="shared" si="2"/>
        <v/>
      </c>
      <c r="P33" t="str">
        <f t="shared" si="3"/>
        <v>OK</v>
      </c>
      <c r="Q33">
        <f t="shared" si="4"/>
        <v>0</v>
      </c>
      <c r="T33" s="88" t="str">
        <f t="shared" si="5"/>
        <v>Missing Expense Category</v>
      </c>
    </row>
    <row r="34" ht="13.5" spans="1:20">
      <c r="A34" s="126"/>
      <c r="B34" s="125"/>
      <c r="C34" s="116"/>
      <c r="D34" s="117"/>
      <c r="E34" s="118">
        <v>20</v>
      </c>
      <c r="F34" s="119" t="s">
        <v>74</v>
      </c>
      <c r="G34" s="122">
        <v>0</v>
      </c>
      <c r="H34" s="124">
        <v>1</v>
      </c>
      <c r="I34" s="160">
        <f t="shared" si="6"/>
        <v>0</v>
      </c>
      <c r="J34" s="161"/>
      <c r="K34" s="162"/>
      <c r="L34" s="158" t="str">
        <f t="shared" si="0"/>
        <v/>
      </c>
      <c r="M34" s="98">
        <f t="shared" si="1"/>
        <v>0</v>
      </c>
      <c r="N34" s="146">
        <f t="shared" si="7"/>
        <v>0</v>
      </c>
      <c r="O34" s="163" t="str">
        <f t="shared" si="2"/>
        <v/>
      </c>
      <c r="P34" t="str">
        <f t="shared" si="3"/>
        <v>OK</v>
      </c>
      <c r="Q34">
        <f t="shared" si="4"/>
        <v>0</v>
      </c>
      <c r="T34" s="88" t="str">
        <f t="shared" si="5"/>
        <v>Missing Expense Category</v>
      </c>
    </row>
    <row r="35" ht="13.5" spans="1:20">
      <c r="A35" s="126"/>
      <c r="B35" s="125"/>
      <c r="C35" s="116"/>
      <c r="D35" s="117"/>
      <c r="E35" s="118">
        <v>21</v>
      </c>
      <c r="F35" s="119" t="s">
        <v>74</v>
      </c>
      <c r="G35" s="122">
        <v>0</v>
      </c>
      <c r="H35" s="124">
        <v>1</v>
      </c>
      <c r="I35" s="160">
        <f t="shared" si="6"/>
        <v>0</v>
      </c>
      <c r="J35" s="161"/>
      <c r="K35" s="162"/>
      <c r="L35" s="158" t="str">
        <f t="shared" si="0"/>
        <v/>
      </c>
      <c r="M35" s="98">
        <f t="shared" si="1"/>
        <v>0</v>
      </c>
      <c r="N35" s="146">
        <f t="shared" si="7"/>
        <v>0</v>
      </c>
      <c r="O35" s="163" t="str">
        <f>IF(J35="","",IF(J35&lt;1,"ERROR",IF(J35&gt;7,"ERROR",VLOOKUP(J35,cols,2,1))))</f>
        <v/>
      </c>
      <c r="P35" t="str">
        <f t="shared" si="3"/>
        <v>OK</v>
      </c>
      <c r="Q35">
        <f t="shared" si="4"/>
        <v>0</v>
      </c>
      <c r="T35" s="88" t="str">
        <f t="shared" si="5"/>
        <v>Missing Expense Category</v>
      </c>
    </row>
    <row r="36" ht="13.5" spans="1:20">
      <c r="A36" s="126"/>
      <c r="B36" s="115"/>
      <c r="C36" s="116"/>
      <c r="D36" s="117"/>
      <c r="E36" s="118">
        <v>22</v>
      </c>
      <c r="F36" s="119" t="s">
        <v>74</v>
      </c>
      <c r="G36" s="122">
        <v>0</v>
      </c>
      <c r="H36" s="124">
        <v>1</v>
      </c>
      <c r="I36" s="160">
        <f t="shared" si="6"/>
        <v>0</v>
      </c>
      <c r="J36" s="161"/>
      <c r="K36" s="162"/>
      <c r="L36" s="158" t="str">
        <f t="shared" si="0"/>
        <v/>
      </c>
      <c r="M36" s="98">
        <f t="shared" si="1"/>
        <v>0</v>
      </c>
      <c r="N36" s="146">
        <f t="shared" si="7"/>
        <v>0</v>
      </c>
      <c r="O36" s="163" t="str">
        <f>IF(J36="","",IF(J36&lt;1,"ERROR",IF(J36&gt;7,"ERROR",VLOOKUP(J36,cols,2,1))))</f>
        <v/>
      </c>
      <c r="P36" t="str">
        <f t="shared" si="3"/>
        <v>OK</v>
      </c>
      <c r="Q36">
        <f t="shared" si="4"/>
        <v>0</v>
      </c>
      <c r="T36" s="88" t="str">
        <f t="shared" si="5"/>
        <v>Missing Expense Category</v>
      </c>
    </row>
    <row r="37" ht="13.5" spans="1:20">
      <c r="A37" s="127"/>
      <c r="B37" s="128"/>
      <c r="C37" s="128"/>
      <c r="D37" s="129"/>
      <c r="E37" s="118">
        <v>23</v>
      </c>
      <c r="F37" s="119" t="s">
        <v>74</v>
      </c>
      <c r="G37" s="122">
        <v>0</v>
      </c>
      <c r="H37" s="124">
        <v>1</v>
      </c>
      <c r="I37" s="160">
        <f t="shared" si="6"/>
        <v>0</v>
      </c>
      <c r="J37" s="161"/>
      <c r="K37" s="162"/>
      <c r="L37" s="158" t="str">
        <f t="shared" si="0"/>
        <v/>
      </c>
      <c r="M37" s="98">
        <f t="shared" si="1"/>
        <v>0</v>
      </c>
      <c r="N37" s="146">
        <f t="shared" si="7"/>
        <v>0</v>
      </c>
      <c r="O37" s="163" t="str">
        <f>IF(J37="","",IF(J37&lt;1,"ERROR",IF(J37&gt;7,"ERROR",VLOOKUP(J37,cols,2,1))))</f>
        <v/>
      </c>
      <c r="P37" t="str">
        <f t="shared" si="3"/>
        <v>OK</v>
      </c>
      <c r="Q37">
        <f t="shared" si="4"/>
        <v>0</v>
      </c>
      <c r="T37" s="88" t="str">
        <f t="shared" si="5"/>
        <v>Missing Expense Category</v>
      </c>
    </row>
    <row r="38" ht="13.5" spans="1:20">
      <c r="A38" s="127"/>
      <c r="B38" s="128"/>
      <c r="C38" s="128"/>
      <c r="D38" s="129"/>
      <c r="E38" s="118">
        <v>24</v>
      </c>
      <c r="F38" s="119" t="s">
        <v>74</v>
      </c>
      <c r="G38" s="130"/>
      <c r="H38" s="131">
        <v>1</v>
      </c>
      <c r="I38" s="164">
        <f t="shared" si="6"/>
        <v>0</v>
      </c>
      <c r="J38" s="131"/>
      <c r="K38" s="165"/>
      <c r="L38" s="158" t="str">
        <f t="shared" si="0"/>
        <v/>
      </c>
      <c r="M38" s="98">
        <f t="shared" si="1"/>
        <v>0</v>
      </c>
      <c r="N38" s="146">
        <f t="shared" si="7"/>
        <v>0</v>
      </c>
      <c r="O38" s="166" t="str">
        <f>IF(J38="","",IF(J38&lt;1,"ERROR",IF(J38&gt;7,"ERROR",VLOOKUP(J38,cols,2,1))))</f>
        <v/>
      </c>
      <c r="P38" t="str">
        <f t="shared" si="3"/>
        <v>OK</v>
      </c>
      <c r="Q38">
        <f t="shared" si="4"/>
        <v>0</v>
      </c>
      <c r="T38" s="88" t="str">
        <f t="shared" si="5"/>
        <v>Missing Expense Category</v>
      </c>
    </row>
    <row r="39" ht="13.5" spans="1:17">
      <c r="A39" s="98"/>
      <c r="B39" s="98"/>
      <c r="C39" s="98"/>
      <c r="D39" s="98"/>
      <c r="E39" s="98"/>
      <c r="F39" s="132"/>
      <c r="G39" s="98"/>
      <c r="H39" s="132"/>
      <c r="I39" s="98"/>
      <c r="J39" s="132"/>
      <c r="K39" s="132"/>
      <c r="L39" s="98"/>
      <c r="M39" s="98"/>
      <c r="N39" s="98"/>
      <c r="Q39">
        <f>SUM(Q15:Q38)</f>
        <v>0</v>
      </c>
    </row>
    <row r="40" ht="14.25" spans="1:14">
      <c r="A40" s="98"/>
      <c r="B40" s="98"/>
      <c r="C40" s="98"/>
      <c r="D40" s="98"/>
      <c r="E40" s="98"/>
      <c r="F40" s="132"/>
      <c r="G40" s="98"/>
      <c r="H40" s="133" t="s">
        <v>52</v>
      </c>
      <c r="I40" s="167">
        <f>SUM(I15:I38)</f>
        <v>0</v>
      </c>
      <c r="J40" s="132"/>
      <c r="K40" s="132"/>
      <c r="L40" s="98"/>
      <c r="M40" s="98"/>
      <c r="N40" s="98"/>
    </row>
    <row r="41" ht="13.5" spans="1:14">
      <c r="A41" s="98"/>
      <c r="B41" s="98"/>
      <c r="C41" s="134"/>
      <c r="D41" s="98"/>
      <c r="E41" s="98"/>
      <c r="F41" s="132"/>
      <c r="G41" s="98"/>
      <c r="H41" s="132"/>
      <c r="I41" s="98"/>
      <c r="J41" s="132"/>
      <c r="K41" s="132"/>
      <c r="L41" s="98"/>
      <c r="M41" s="98"/>
      <c r="N41" s="98"/>
    </row>
    <row r="42" spans="1:40">
      <c r="A42" s="98"/>
      <c r="B42" s="98"/>
      <c r="C42" s="135"/>
      <c r="D42" s="135"/>
      <c r="E42" s="135"/>
      <c r="F42" s="135"/>
      <c r="G42" s="135"/>
      <c r="H42" s="104"/>
      <c r="I42" s="135"/>
      <c r="J42" s="132"/>
      <c r="K42" s="132"/>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row>
    <row r="43" spans="1:40">
      <c r="A43" s="98"/>
      <c r="B43" s="98"/>
      <c r="C43" s="135"/>
      <c r="D43" s="135"/>
      <c r="E43" s="135"/>
      <c r="F43" s="135"/>
      <c r="G43" s="135"/>
      <c r="H43" s="104"/>
      <c r="I43" s="135"/>
      <c r="J43" s="132"/>
      <c r="K43" s="132"/>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row>
    <row r="44" spans="1:40">
      <c r="A44" s="98"/>
      <c r="B44" s="98"/>
      <c r="C44" s="135"/>
      <c r="D44" s="135"/>
      <c r="E44" s="135"/>
      <c r="F44" s="135"/>
      <c r="G44" s="135"/>
      <c r="H44" s="104"/>
      <c r="I44" s="135"/>
      <c r="J44" s="132"/>
      <c r="K44" s="132"/>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row>
    <row r="45" spans="1:40">
      <c r="A45" s="98"/>
      <c r="B45" s="98"/>
      <c r="C45" s="136"/>
      <c r="D45" s="136"/>
      <c r="E45" s="136"/>
      <c r="F45" s="136"/>
      <c r="G45" s="136"/>
      <c r="H45" s="137"/>
      <c r="I45" s="136"/>
      <c r="J45" s="133"/>
      <c r="K45" s="132"/>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row>
    <row r="46" spans="1:14">
      <c r="A46" s="98"/>
      <c r="B46" s="98"/>
      <c r="C46" s="98"/>
      <c r="D46" s="98"/>
      <c r="E46" s="98"/>
      <c r="F46" s="132"/>
      <c r="G46" s="98"/>
      <c r="H46" s="132"/>
      <c r="I46" s="98"/>
      <c r="J46" s="132"/>
      <c r="K46" s="132"/>
      <c r="L46" s="98"/>
      <c r="M46" s="98"/>
      <c r="N46" s="98"/>
    </row>
    <row r="47" spans="1:14">
      <c r="A47" s="98"/>
      <c r="B47" s="98"/>
      <c r="C47" s="98"/>
      <c r="D47" s="98"/>
      <c r="E47" s="98"/>
      <c r="F47" s="132"/>
      <c r="G47" s="98"/>
      <c r="H47" s="132"/>
      <c r="I47" s="98"/>
      <c r="J47" s="132"/>
      <c r="K47" s="132"/>
      <c r="L47" s="98"/>
      <c r="M47" s="98"/>
      <c r="N47" s="98"/>
    </row>
    <row r="48" spans="1:14">
      <c r="A48" s="98"/>
      <c r="B48" s="98"/>
      <c r="C48" s="98"/>
      <c r="D48" s="98"/>
      <c r="E48" s="98"/>
      <c r="F48" s="132"/>
      <c r="G48" s="98"/>
      <c r="H48" s="132"/>
      <c r="I48" s="98"/>
      <c r="J48" s="132"/>
      <c r="K48" s="132"/>
      <c r="L48" s="98"/>
      <c r="M48" s="98"/>
      <c r="N48" s="98"/>
    </row>
    <row r="49" spans="1:15">
      <c r="A49" s="98"/>
      <c r="B49" s="98"/>
      <c r="C49" s="98"/>
      <c r="D49" s="98"/>
      <c r="E49" s="98"/>
      <c r="F49" s="132"/>
      <c r="G49" s="98"/>
      <c r="H49" s="132"/>
      <c r="I49" s="98"/>
      <c r="J49" s="132"/>
      <c r="K49" s="132"/>
      <c r="L49" s="98"/>
      <c r="M49" s="98"/>
      <c r="N49" s="98"/>
      <c r="O49" s="168" t="s">
        <v>86</v>
      </c>
    </row>
    <row r="50" spans="1:15">
      <c r="A50" s="98"/>
      <c r="B50" s="98"/>
      <c r="C50" s="98"/>
      <c r="D50" s="98"/>
      <c r="E50" s="98"/>
      <c r="F50" s="132"/>
      <c r="G50" s="98"/>
      <c r="H50" s="132"/>
      <c r="I50" s="98"/>
      <c r="J50" s="132"/>
      <c r="K50" s="132"/>
      <c r="L50" s="98"/>
      <c r="M50" s="98"/>
      <c r="N50" s="98"/>
      <c r="O50" s="168" t="s">
        <v>86</v>
      </c>
    </row>
    <row r="51" spans="1:15">
      <c r="A51" s="98"/>
      <c r="B51" s="98"/>
      <c r="C51" s="98"/>
      <c r="D51" s="98"/>
      <c r="E51" s="98"/>
      <c r="F51" s="132"/>
      <c r="G51" s="98"/>
      <c r="H51" s="132"/>
      <c r="I51" s="98"/>
      <c r="J51" s="132"/>
      <c r="K51" s="132"/>
      <c r="L51" s="98"/>
      <c r="M51" s="98"/>
      <c r="N51" s="98"/>
      <c r="O51" s="168" t="s">
        <v>86</v>
      </c>
    </row>
    <row r="52" spans="1:15">
      <c r="A52" s="98"/>
      <c r="B52" s="98"/>
      <c r="C52" s="98"/>
      <c r="D52" s="98"/>
      <c r="E52" s="98"/>
      <c r="F52" s="132"/>
      <c r="G52" s="98"/>
      <c r="H52" s="132"/>
      <c r="I52" s="98"/>
      <c r="J52" s="132"/>
      <c r="K52" s="132"/>
      <c r="L52" s="98"/>
      <c r="M52" s="98"/>
      <c r="N52" s="98"/>
      <c r="O52" s="168" t="s">
        <v>86</v>
      </c>
    </row>
    <row r="53" spans="1:15">
      <c r="A53" s="98"/>
      <c r="B53" s="98"/>
      <c r="C53" s="98"/>
      <c r="D53" s="98"/>
      <c r="E53" s="98"/>
      <c r="F53" s="132"/>
      <c r="G53" s="98"/>
      <c r="H53" s="132"/>
      <c r="I53" s="98"/>
      <c r="J53" s="132"/>
      <c r="K53" s="132"/>
      <c r="L53" s="98"/>
      <c r="M53" s="98"/>
      <c r="N53" s="98"/>
      <c r="O53" s="168" t="s">
        <v>86</v>
      </c>
    </row>
    <row r="54" spans="1:15">
      <c r="A54" s="98"/>
      <c r="B54" s="98"/>
      <c r="C54" s="98"/>
      <c r="D54" s="98"/>
      <c r="E54" s="98"/>
      <c r="F54" s="132"/>
      <c r="G54" s="98"/>
      <c r="H54" s="132"/>
      <c r="I54" s="98"/>
      <c r="J54" s="132"/>
      <c r="K54" s="132"/>
      <c r="L54" s="98"/>
      <c r="M54" s="98"/>
      <c r="N54" s="98"/>
      <c r="O54" s="168" t="s">
        <v>86</v>
      </c>
    </row>
    <row r="55" spans="1:15">
      <c r="A55" s="98"/>
      <c r="B55" s="98"/>
      <c r="C55" s="98"/>
      <c r="D55" s="98"/>
      <c r="E55" s="98"/>
      <c r="F55" s="132"/>
      <c r="G55" s="98"/>
      <c r="H55" s="132"/>
      <c r="I55" s="98"/>
      <c r="J55" s="132"/>
      <c r="K55" s="132"/>
      <c r="L55" s="98"/>
      <c r="M55" s="98"/>
      <c r="N55" s="98"/>
      <c r="O55" s="168" t="s">
        <v>86</v>
      </c>
    </row>
    <row r="56" spans="1:15">
      <c r="A56" s="98"/>
      <c r="B56" s="98"/>
      <c r="C56" s="98"/>
      <c r="D56" s="98"/>
      <c r="E56" s="98"/>
      <c r="F56" s="132"/>
      <c r="G56" s="98"/>
      <c r="H56" s="132"/>
      <c r="I56" s="98"/>
      <c r="J56" s="132"/>
      <c r="K56" s="132"/>
      <c r="L56" s="98"/>
      <c r="M56" s="98"/>
      <c r="N56" s="98"/>
      <c r="O56" s="168" t="s">
        <v>86</v>
      </c>
    </row>
    <row r="57" spans="1:15">
      <c r="A57" s="98"/>
      <c r="B57" s="98"/>
      <c r="C57" s="98"/>
      <c r="D57" s="98"/>
      <c r="E57" s="98"/>
      <c r="F57" s="132"/>
      <c r="G57" s="98"/>
      <c r="H57" s="132"/>
      <c r="I57" s="98"/>
      <c r="J57" s="132"/>
      <c r="K57" s="132"/>
      <c r="L57" s="98"/>
      <c r="M57" s="98"/>
      <c r="N57" s="98"/>
      <c r="O57" s="168" t="s">
        <v>86</v>
      </c>
    </row>
    <row r="58" spans="1:15">
      <c r="A58" s="98"/>
      <c r="B58" s="98"/>
      <c r="C58" s="98"/>
      <c r="D58" s="98"/>
      <c r="E58" s="98"/>
      <c r="F58" s="132"/>
      <c r="G58" s="98"/>
      <c r="H58" s="132"/>
      <c r="I58" s="98"/>
      <c r="J58" s="132"/>
      <c r="K58" s="132"/>
      <c r="L58" s="98"/>
      <c r="M58" s="98"/>
      <c r="N58" s="98"/>
      <c r="O58" s="168" t="s">
        <v>86</v>
      </c>
    </row>
    <row r="59" spans="1:15">
      <c r="A59" s="98"/>
      <c r="B59" s="98"/>
      <c r="C59" s="98"/>
      <c r="D59" s="98"/>
      <c r="E59" s="98"/>
      <c r="F59" s="132"/>
      <c r="G59" s="98"/>
      <c r="H59" s="132"/>
      <c r="I59" s="98"/>
      <c r="J59" s="132"/>
      <c r="K59" s="132"/>
      <c r="L59" s="98"/>
      <c r="M59" s="98"/>
      <c r="N59" s="98"/>
      <c r="O59" s="168" t="s">
        <v>86</v>
      </c>
    </row>
    <row r="60" spans="1:15">
      <c r="A60" s="98"/>
      <c r="B60" s="98"/>
      <c r="C60" s="98"/>
      <c r="D60" s="98"/>
      <c r="E60" s="98"/>
      <c r="F60" s="132"/>
      <c r="G60" s="98"/>
      <c r="H60" s="132"/>
      <c r="I60" s="98"/>
      <c r="J60" s="132"/>
      <c r="K60" s="132"/>
      <c r="L60" s="98"/>
      <c r="M60" s="98"/>
      <c r="N60" s="98"/>
      <c r="O60" s="168" t="s">
        <v>86</v>
      </c>
    </row>
    <row r="61" spans="1:15">
      <c r="A61" s="98"/>
      <c r="B61" s="98"/>
      <c r="C61" s="98"/>
      <c r="D61" s="98"/>
      <c r="E61" s="98"/>
      <c r="F61" s="132"/>
      <c r="G61" s="98"/>
      <c r="H61" s="132"/>
      <c r="I61" s="98"/>
      <c r="J61" s="132"/>
      <c r="K61" s="132"/>
      <c r="L61" s="98"/>
      <c r="M61" s="98"/>
      <c r="N61" s="98"/>
      <c r="O61" s="168" t="s">
        <v>86</v>
      </c>
    </row>
    <row r="62" spans="1:15">
      <c r="A62" s="98"/>
      <c r="B62" s="98"/>
      <c r="C62" s="98"/>
      <c r="D62" s="98"/>
      <c r="E62" s="98"/>
      <c r="F62" s="132"/>
      <c r="G62" s="98"/>
      <c r="H62" s="132"/>
      <c r="I62" s="98"/>
      <c r="J62" s="132"/>
      <c r="K62" s="132"/>
      <c r="L62" s="98"/>
      <c r="M62" s="98"/>
      <c r="N62" s="98"/>
      <c r="O62" s="168" t="s">
        <v>86</v>
      </c>
    </row>
    <row r="63" spans="1:15">
      <c r="A63" s="98"/>
      <c r="B63" s="98"/>
      <c r="C63" s="98"/>
      <c r="D63" s="98"/>
      <c r="E63" s="98"/>
      <c r="F63" s="132"/>
      <c r="G63" s="98"/>
      <c r="H63" s="132"/>
      <c r="I63" s="98"/>
      <c r="J63" s="132"/>
      <c r="K63" s="132"/>
      <c r="L63" s="98"/>
      <c r="M63" s="98"/>
      <c r="N63" s="98"/>
      <c r="O63" s="168" t="s">
        <v>86</v>
      </c>
    </row>
    <row r="64" spans="1:15">
      <c r="A64" s="98"/>
      <c r="B64" s="98"/>
      <c r="C64" s="98"/>
      <c r="D64" s="98"/>
      <c r="E64" s="98"/>
      <c r="F64" s="132"/>
      <c r="G64" s="98"/>
      <c r="H64" s="132"/>
      <c r="I64" s="98"/>
      <c r="J64" s="132"/>
      <c r="K64" s="132"/>
      <c r="L64" s="98"/>
      <c r="M64" s="98"/>
      <c r="N64" s="98"/>
      <c r="O64" s="168" t="s">
        <v>86</v>
      </c>
    </row>
    <row r="65" spans="1:15">
      <c r="A65" s="98"/>
      <c r="B65" s="98"/>
      <c r="C65" s="98"/>
      <c r="D65" s="98"/>
      <c r="E65" s="98"/>
      <c r="F65" s="132"/>
      <c r="G65" s="98"/>
      <c r="H65" s="132"/>
      <c r="I65" s="98"/>
      <c r="J65" s="132"/>
      <c r="K65" s="132"/>
      <c r="L65" s="98"/>
      <c r="M65" s="98"/>
      <c r="N65" s="98"/>
      <c r="O65" s="168" t="s">
        <v>86</v>
      </c>
    </row>
    <row r="66" spans="1:15">
      <c r="A66" s="98"/>
      <c r="B66" s="98"/>
      <c r="C66" s="98"/>
      <c r="D66" s="98"/>
      <c r="E66" s="98"/>
      <c r="F66" s="132"/>
      <c r="G66" s="98"/>
      <c r="H66" s="132"/>
      <c r="I66" s="98"/>
      <c r="J66" s="132"/>
      <c r="K66" s="132"/>
      <c r="L66" s="98"/>
      <c r="M66" s="98"/>
      <c r="N66" s="98"/>
      <c r="O66" s="168" t="s">
        <v>86</v>
      </c>
    </row>
    <row r="67" spans="1:15">
      <c r="A67" s="98"/>
      <c r="B67" s="98"/>
      <c r="C67" s="98"/>
      <c r="D67" s="98"/>
      <c r="E67" s="98"/>
      <c r="F67" s="132"/>
      <c r="G67" s="98"/>
      <c r="H67" s="132"/>
      <c r="I67" s="98"/>
      <c r="J67" s="132"/>
      <c r="K67" s="132"/>
      <c r="L67" s="98"/>
      <c r="M67" s="98"/>
      <c r="N67" s="98"/>
      <c r="O67" s="168" t="s">
        <v>86</v>
      </c>
    </row>
    <row r="68" spans="1:15">
      <c r="A68" s="98"/>
      <c r="B68" s="98"/>
      <c r="C68" s="98"/>
      <c r="D68" s="98"/>
      <c r="E68" s="98"/>
      <c r="F68" s="132"/>
      <c r="G68" s="98"/>
      <c r="H68" s="132"/>
      <c r="I68" s="98"/>
      <c r="J68" s="132"/>
      <c r="K68" s="132"/>
      <c r="L68" s="98"/>
      <c r="M68" s="98"/>
      <c r="N68" s="98"/>
      <c r="O68" s="168" t="s">
        <v>86</v>
      </c>
    </row>
    <row r="69" spans="1:15">
      <c r="A69" s="98"/>
      <c r="B69" s="98"/>
      <c r="C69" s="98"/>
      <c r="D69" s="98"/>
      <c r="E69" s="98"/>
      <c r="F69" s="132"/>
      <c r="G69" s="98"/>
      <c r="H69" s="132"/>
      <c r="I69" s="98"/>
      <c r="J69" s="132"/>
      <c r="K69" s="132"/>
      <c r="L69" s="98"/>
      <c r="M69" s="98"/>
      <c r="N69" s="98"/>
      <c r="O69" s="168" t="s">
        <v>86</v>
      </c>
    </row>
    <row r="70" spans="1:15">
      <c r="A70" s="98"/>
      <c r="B70" s="98"/>
      <c r="C70" s="98"/>
      <c r="D70" s="98"/>
      <c r="E70" s="98"/>
      <c r="F70" s="132"/>
      <c r="G70" s="98"/>
      <c r="H70" s="132"/>
      <c r="I70" s="98"/>
      <c r="J70" s="132"/>
      <c r="K70" s="132"/>
      <c r="L70" s="98"/>
      <c r="M70" s="98"/>
      <c r="N70" s="98"/>
      <c r="O70" s="168" t="s">
        <v>86</v>
      </c>
    </row>
    <row r="71" spans="1:15">
      <c r="A71" s="98"/>
      <c r="B71" s="98"/>
      <c r="C71" s="98"/>
      <c r="D71" s="98"/>
      <c r="E71" s="98"/>
      <c r="F71" s="132"/>
      <c r="G71" s="98"/>
      <c r="H71" s="132"/>
      <c r="I71" s="98"/>
      <c r="J71" s="132"/>
      <c r="K71" s="132"/>
      <c r="L71" s="98"/>
      <c r="M71" s="98"/>
      <c r="N71" s="98"/>
      <c r="O71" s="168" t="s">
        <v>86</v>
      </c>
    </row>
    <row r="72" spans="1:15">
      <c r="A72" s="98"/>
      <c r="B72" s="98"/>
      <c r="C72" s="98"/>
      <c r="D72" s="98"/>
      <c r="E72" s="98"/>
      <c r="F72" s="132"/>
      <c r="G72" s="98"/>
      <c r="H72" s="132"/>
      <c r="I72" s="98"/>
      <c r="J72" s="132"/>
      <c r="K72" s="132"/>
      <c r="L72" s="98"/>
      <c r="M72" s="98"/>
      <c r="N72" s="98"/>
      <c r="O72" s="168" t="s">
        <v>86</v>
      </c>
    </row>
    <row r="73" spans="1:15">
      <c r="A73" s="98"/>
      <c r="B73" s="98"/>
      <c r="C73" s="98"/>
      <c r="D73" s="98"/>
      <c r="E73" s="98"/>
      <c r="F73" s="132"/>
      <c r="G73" s="98"/>
      <c r="H73" s="132"/>
      <c r="I73" s="98"/>
      <c r="J73" s="132"/>
      <c r="K73" s="132"/>
      <c r="L73" s="98"/>
      <c r="M73" s="98"/>
      <c r="N73" s="98"/>
      <c r="O73" s="168" t="s">
        <v>86</v>
      </c>
    </row>
    <row r="74" spans="1:15">
      <c r="A74" s="98"/>
      <c r="B74" s="98"/>
      <c r="C74" s="98"/>
      <c r="D74" s="98"/>
      <c r="E74" s="98"/>
      <c r="F74" s="132"/>
      <c r="G74" s="98"/>
      <c r="H74" s="132"/>
      <c r="I74" s="98"/>
      <c r="J74" s="132"/>
      <c r="K74" s="132"/>
      <c r="L74" s="98"/>
      <c r="M74" s="98"/>
      <c r="N74" s="98"/>
      <c r="O74" s="168" t="s">
        <v>86</v>
      </c>
    </row>
    <row r="75" spans="1:14">
      <c r="A75" s="98"/>
      <c r="B75" s="98"/>
      <c r="C75" s="98"/>
      <c r="D75" s="98"/>
      <c r="E75" s="98"/>
      <c r="F75" s="132"/>
      <c r="G75" s="98"/>
      <c r="H75" s="132"/>
      <c r="I75" s="98"/>
      <c r="J75" s="132"/>
      <c r="K75" s="132"/>
      <c r="L75" s="98"/>
      <c r="M75" s="98"/>
      <c r="N75" s="98"/>
    </row>
    <row r="76" spans="1:14">
      <c r="A76" s="98"/>
      <c r="B76" s="98"/>
      <c r="C76" s="98"/>
      <c r="D76" s="98"/>
      <c r="E76" s="98"/>
      <c r="F76" s="132"/>
      <c r="G76" s="98"/>
      <c r="H76" s="132"/>
      <c r="I76" s="98"/>
      <c r="J76" s="132"/>
      <c r="K76" s="132"/>
      <c r="L76" s="98"/>
      <c r="M76" s="98"/>
      <c r="N76" s="98"/>
    </row>
    <row r="77" spans="1:14">
      <c r="A77" s="98"/>
      <c r="B77" s="98"/>
      <c r="C77" s="98"/>
      <c r="D77" s="98"/>
      <c r="E77" s="98"/>
      <c r="F77" s="98"/>
      <c r="G77" s="98"/>
      <c r="H77" s="132"/>
      <c r="I77" s="98"/>
      <c r="J77" s="132"/>
      <c r="K77" s="132"/>
      <c r="L77" s="98"/>
      <c r="M77" s="98"/>
      <c r="N77" s="98"/>
    </row>
    <row r="78" spans="1:14">
      <c r="A78" s="98"/>
      <c r="B78" s="98"/>
      <c r="C78" s="98"/>
      <c r="D78" s="98"/>
      <c r="E78" s="98"/>
      <c r="F78" s="98"/>
      <c r="G78" s="98"/>
      <c r="H78" s="132"/>
      <c r="I78" s="98"/>
      <c r="J78" s="132"/>
      <c r="K78" s="132"/>
      <c r="L78" s="98"/>
      <c r="M78" s="98"/>
      <c r="N78" s="98"/>
    </row>
    <row r="79" spans="1:14">
      <c r="A79" s="98"/>
      <c r="B79" s="98"/>
      <c r="C79" s="98"/>
      <c r="D79" s="98"/>
      <c r="E79" s="98"/>
      <c r="F79" s="98"/>
      <c r="G79" s="98"/>
      <c r="H79" s="132"/>
      <c r="I79" s="98"/>
      <c r="J79" s="132"/>
      <c r="K79" s="132"/>
      <c r="L79" s="98"/>
      <c r="M79" s="98"/>
      <c r="N79" s="98"/>
    </row>
    <row r="80" spans="1:14">
      <c r="A80" s="98"/>
      <c r="B80" s="98"/>
      <c r="C80" s="98"/>
      <c r="D80" s="98"/>
      <c r="E80" s="98"/>
      <c r="F80" s="98"/>
      <c r="G80" s="98"/>
      <c r="H80" s="132"/>
      <c r="I80" s="98"/>
      <c r="J80" s="132"/>
      <c r="K80" s="132"/>
      <c r="L80" s="98"/>
      <c r="M80" s="98"/>
      <c r="N80" s="98"/>
    </row>
    <row r="81" spans="1:14">
      <c r="A81" s="98"/>
      <c r="B81" s="98"/>
      <c r="C81" s="98"/>
      <c r="D81" s="98"/>
      <c r="E81" s="98"/>
      <c r="F81" s="98"/>
      <c r="G81" s="98"/>
      <c r="H81" s="132"/>
      <c r="I81" s="98"/>
      <c r="J81" s="132"/>
      <c r="K81" s="132"/>
      <c r="L81" s="98"/>
      <c r="M81" s="98"/>
      <c r="N81" s="98"/>
    </row>
    <row r="82" spans="1:14">
      <c r="A82" s="98"/>
      <c r="B82" s="98"/>
      <c r="C82" s="98"/>
      <c r="D82" s="98"/>
      <c r="E82" s="98"/>
      <c r="F82" s="98"/>
      <c r="G82" s="98"/>
      <c r="H82" s="132"/>
      <c r="I82" s="98"/>
      <c r="J82" s="132"/>
      <c r="K82" s="132"/>
      <c r="L82" s="98"/>
      <c r="M82" s="98"/>
      <c r="N82" s="98"/>
    </row>
    <row r="83" spans="1:14">
      <c r="A83" s="98"/>
      <c r="B83" s="98"/>
      <c r="C83" s="98"/>
      <c r="D83" s="98"/>
      <c r="E83" s="98"/>
      <c r="F83" s="98"/>
      <c r="G83" s="98"/>
      <c r="H83" s="132"/>
      <c r="I83" s="98"/>
      <c r="J83" s="132"/>
      <c r="K83" s="132"/>
      <c r="L83" s="98"/>
      <c r="M83" s="98"/>
      <c r="N83" s="98"/>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tabSelected="1" topLeftCell="B1" workbookViewId="0">
      <selection activeCell="C10" sqref="C10"/>
    </sheetView>
  </sheetViews>
  <sheetFormatPr defaultColWidth="2.66666666666667" defaultRowHeight="12.75"/>
  <cols>
    <col min="1" max="1" width="10.1666666666667" style="13" customWidth="1"/>
    <col min="2" max="2" width="20.1666666666667" style="13" customWidth="1"/>
    <col min="3" max="3" width="57.8333333333333" style="13" customWidth="1"/>
    <col min="4" max="5" width="17" style="13" customWidth="1"/>
    <col min="6" max="6" width="16.3333333333333" style="13" customWidth="1"/>
    <col min="7" max="11" width="17" style="13" customWidth="1"/>
    <col min="12" max="12" width="16" style="13" customWidth="1"/>
    <col min="13" max="13" width="15" style="13" customWidth="1"/>
    <col min="14" max="14" width="4" style="13" customWidth="1"/>
    <col min="15" max="15" width="21.5"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3"/>
      <c r="J3" s="73"/>
    </row>
    <row r="4" ht="37.5" customHeight="1" spans="1:11">
      <c r="A4" s="18" t="s">
        <v>88</v>
      </c>
      <c r="B4" s="19"/>
      <c r="C4" s="20"/>
      <c r="G4" s="21"/>
      <c r="K4" s="24"/>
    </row>
    <row r="5" ht="27.75" spans="1:13">
      <c r="A5" s="22"/>
      <c r="B5" s="22"/>
      <c r="C5" s="20"/>
      <c r="G5" s="23"/>
      <c r="H5" s="24"/>
      <c r="I5" s="24"/>
      <c r="J5" s="24"/>
      <c r="K5" s="24"/>
      <c r="M5" s="2"/>
    </row>
    <row r="6" ht="20.25" spans="1:13">
      <c r="A6" s="25" t="s">
        <v>89</v>
      </c>
      <c r="B6" s="26">
        <v>43608</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spans="1:18">
      <c r="A9" s="36"/>
      <c r="B9" s="37"/>
      <c r="C9" s="38"/>
      <c r="D9" s="39" t="s">
        <v>74</v>
      </c>
      <c r="E9" s="37" t="s">
        <v>74</v>
      </c>
      <c r="F9" s="39" t="s">
        <v>74</v>
      </c>
      <c r="G9" s="37" t="s">
        <v>74</v>
      </c>
      <c r="H9" s="37" t="s">
        <v>74</v>
      </c>
      <c r="I9" s="37" t="s">
        <v>74</v>
      </c>
      <c r="J9" s="37" t="s">
        <v>74</v>
      </c>
      <c r="K9" s="37" t="s">
        <v>74</v>
      </c>
      <c r="L9" s="37" t="s">
        <v>74</v>
      </c>
      <c r="M9" s="37" t="s">
        <v>74</v>
      </c>
      <c r="N9" s="37" t="s">
        <v>74</v>
      </c>
      <c r="O9" s="37" t="s">
        <v>74</v>
      </c>
      <c r="P9" s="2"/>
      <c r="Q9" s="2"/>
      <c r="R9" s="2"/>
    </row>
    <row r="10" s="11" customFormat="1" ht="30" customHeight="1" spans="1:19">
      <c r="A10" s="40">
        <v>1</v>
      </c>
      <c r="B10" s="41" t="s">
        <v>109</v>
      </c>
      <c r="C10" s="42" t="s">
        <v>110</v>
      </c>
      <c r="D10" s="43" t="s">
        <v>111</v>
      </c>
      <c r="E10" s="44"/>
      <c r="F10" s="44"/>
      <c r="G10" s="44">
        <f>IF(Input!$D15="Travel",F10,0)</f>
        <v>0</v>
      </c>
      <c r="H10" s="44">
        <f>IF(Input!$D15="Hotel  Accommodation",F10,0)</f>
        <v>0</v>
      </c>
      <c r="I10" s="44">
        <f>IF(Input!$D15="Hotel Food",F10,0)</f>
        <v>0</v>
      </c>
      <c r="J10" s="44">
        <f>IF(Input!$D15="Hotel  Telephone",F10,0)</f>
        <v>0</v>
      </c>
      <c r="K10" s="44">
        <f>IF(Input!$D15="Hotel  Other",F10,0)</f>
        <v>0</v>
      </c>
      <c r="L10" s="44">
        <f>IF(Input!$D15="Non-hotel Subsistence",F10,0)</f>
        <v>0</v>
      </c>
      <c r="M10" s="74">
        <f>IF(Input!$D15="Entertaining",F10,0)</f>
        <v>0</v>
      </c>
      <c r="N10" s="44">
        <f>IF(Input!$D15="Training",F10,0)</f>
        <v>0</v>
      </c>
      <c r="O10" s="44">
        <f>IF(Input!$D15="Other",F10,0)</f>
        <v>0</v>
      </c>
      <c r="Q10" s="11" t="e">
        <f>IF(#REF!&lt;&gt;SUM(G10:O10),"ERROR","O.K.")</f>
        <v>#REF!</v>
      </c>
      <c r="S10" s="11">
        <f>Input!Q15</f>
        <v>0</v>
      </c>
    </row>
    <row r="11" s="11" customFormat="1" ht="27" customHeight="1" spans="1:19">
      <c r="A11" s="40">
        <v>2</v>
      </c>
      <c r="B11" s="41"/>
      <c r="C11" s="42"/>
      <c r="D11" s="43"/>
      <c r="E11" s="44"/>
      <c r="F11" s="44"/>
      <c r="G11" s="44">
        <f>IF(Input!$D16="Travel",F11,0)</f>
        <v>0</v>
      </c>
      <c r="H11" s="44">
        <f>IF(Input!$D16="Hotel  Accommodation",F11,0)</f>
        <v>0</v>
      </c>
      <c r="I11" s="44">
        <f>IF(Input!$D16="Hotel Food",F11,0)</f>
        <v>0</v>
      </c>
      <c r="J11" s="44">
        <f>IF(Input!$D16="Hotel  Telephone",F11,0)</f>
        <v>0</v>
      </c>
      <c r="K11" s="44">
        <f>IF(Input!$D16="Hotel  Other",F11,0)</f>
        <v>0</v>
      </c>
      <c r="L11" s="44">
        <f>IF(Input!$D16="Non-hotel Subsistence",F11,0)</f>
        <v>0</v>
      </c>
      <c r="M11" s="74">
        <f>IF(Input!$D16="Entertaining",F11,0)</f>
        <v>0</v>
      </c>
      <c r="N11" s="44">
        <f>IF(Input!$D16="Training",F11,0)</f>
        <v>0</v>
      </c>
      <c r="O11" s="44">
        <f>IF(Input!$D16="Other",F11,0)</f>
        <v>0</v>
      </c>
      <c r="Q11" s="11" t="e">
        <f>IF(#REF!&lt;&gt;SUM(G11:O11),"ERROR","O.K.")</f>
        <v>#REF!</v>
      </c>
      <c r="S11" s="11">
        <f>Input!Q16</f>
        <v>0</v>
      </c>
    </row>
    <row r="12" s="11" customFormat="1" ht="24" customHeight="1" spans="1:19">
      <c r="A12" s="40">
        <v>3</v>
      </c>
      <c r="B12" s="41"/>
      <c r="C12" s="42"/>
      <c r="D12" s="43"/>
      <c r="E12" s="44"/>
      <c r="F12" s="44"/>
      <c r="G12" s="44">
        <f>IF(Input!$D17="Travel",F12,0)</f>
        <v>0</v>
      </c>
      <c r="H12" s="44">
        <f>IF(Input!$D17="Hotel  Accommodation",F12,0)</f>
        <v>0</v>
      </c>
      <c r="I12" s="44">
        <f>IF(Input!$D17="Hotel Food",F12,0)</f>
        <v>0</v>
      </c>
      <c r="J12" s="44">
        <f>IF(Input!$D17="Hotel  Telephone",F12,0)</f>
        <v>0</v>
      </c>
      <c r="K12" s="44">
        <f>IF(Input!$D17="Hotel  Other",F12,0)</f>
        <v>0</v>
      </c>
      <c r="L12" s="44">
        <f>IF(Input!$D17="Non-hotel Subsistence",F12,0)</f>
        <v>0</v>
      </c>
      <c r="M12" s="74">
        <f>IF(Input!$D17="Entertaining",F12,0)</f>
        <v>0</v>
      </c>
      <c r="N12" s="44">
        <f>IF(Input!$D17="Training",F12,0)</f>
        <v>0</v>
      </c>
      <c r="O12" s="44">
        <f>IF(Input!$D17="Other",F12,0)</f>
        <v>0</v>
      </c>
      <c r="Q12" s="11" t="e">
        <f>IF(#REF!&lt;&gt;SUM(G12:O12),"ERROR","O.K.")</f>
        <v>#REF!</v>
      </c>
      <c r="S12" s="11">
        <f>Input!Q17</f>
        <v>0</v>
      </c>
    </row>
    <row r="13" s="11" customFormat="1" ht="27" customHeight="1" spans="1:17">
      <c r="A13" s="40">
        <v>4</v>
      </c>
      <c r="B13" s="45"/>
      <c r="C13" s="42" t="s">
        <v>112</v>
      </c>
      <c r="D13" s="43"/>
      <c r="E13" s="44"/>
      <c r="F13" s="44"/>
      <c r="G13" s="44">
        <f>IF(Input!$D18="Travel",F13,0)</f>
        <v>0</v>
      </c>
      <c r="H13" s="44">
        <f>IF(Input!$D18="Hotel  Accommodation",F13,0)</f>
        <v>0</v>
      </c>
      <c r="I13" s="44">
        <f>IF(Input!$D18="Hotel Food",F13,0)</f>
        <v>0</v>
      </c>
      <c r="J13" s="44">
        <f>IF(Input!$D18="Hotel  Telephone",F13,0)</f>
        <v>0</v>
      </c>
      <c r="K13" s="44">
        <f>IF(Input!$D18="Hotel  Other",F13,0)</f>
        <v>0</v>
      </c>
      <c r="L13" s="44">
        <f>IF(Input!$D18="Non-hotel Subsistence",F13,0)</f>
        <v>0</v>
      </c>
      <c r="M13" s="74">
        <f>IF(Input!$D18="Entertaining",F13,0)</f>
        <v>0</v>
      </c>
      <c r="N13" s="44">
        <f>IF(Input!$D18="Training",F13,0)</f>
        <v>0</v>
      </c>
      <c r="O13" s="44">
        <f>IF(Input!$D18="Other",F13,0)</f>
        <v>0</v>
      </c>
      <c r="Q13" s="11" t="e">
        <f>IF(#REF!&lt;&gt;SUM(G13:O13),"ERROR","O.K.")</f>
        <v>#REF!</v>
      </c>
    </row>
    <row r="14" s="11" customFormat="1" ht="21" customHeight="1" spans="1:17">
      <c r="A14" s="40">
        <v>5</v>
      </c>
      <c r="B14" s="41"/>
      <c r="C14" s="46"/>
      <c r="D14" s="47"/>
      <c r="E14" s="44"/>
      <c r="F14" s="44"/>
      <c r="G14" s="44">
        <f>IF(Input!$D19="Travel",F14,0)</f>
        <v>0</v>
      </c>
      <c r="H14" s="48"/>
      <c r="I14" s="75"/>
      <c r="J14" s="44">
        <f>IF(Input!$D19="Hotel  Telephone",F14,0)</f>
        <v>0</v>
      </c>
      <c r="K14" s="44">
        <f>IF(Input!$D19="Hotel  Other",F14,0)</f>
        <v>0</v>
      </c>
      <c r="L14" s="44">
        <f>IF(Input!$D19="Non-hotel Subsistence",F14,0)</f>
        <v>0</v>
      </c>
      <c r="M14" s="74">
        <f>IF(Input!$D19="Entertaining",F14,0)</f>
        <v>0</v>
      </c>
      <c r="N14" s="44">
        <f>IF(Input!$D19="Training",F14,0)</f>
        <v>0</v>
      </c>
      <c r="O14" s="44">
        <f>IF(Input!$D19="Other",F14,0)</f>
        <v>0</v>
      </c>
      <c r="Q14" s="11" t="e">
        <f>IF(#REF!&lt;&gt;SUM(G14:O14),"ERROR","O.K.")</f>
        <v>#REF!</v>
      </c>
    </row>
    <row r="15" s="11" customFormat="1" ht="20.1" customHeight="1" spans="1:17">
      <c r="A15" s="40">
        <v>6</v>
      </c>
      <c r="B15" s="49"/>
      <c r="C15" s="50" t="str">
        <f>T(Input!C20)</f>
        <v/>
      </c>
      <c r="D15" s="47"/>
      <c r="E15" s="44"/>
      <c r="F15" s="44"/>
      <c r="G15" s="44">
        <f>IF(Input!$D20="Travel",F15,0)</f>
        <v>0</v>
      </c>
      <c r="H15" s="44">
        <f>IF(Input!$D20="Hotel  Accommodation",F15,0)</f>
        <v>0</v>
      </c>
      <c r="I15" s="44">
        <f>IF(Input!$D20="Hotel Food",F15,0)</f>
        <v>0</v>
      </c>
      <c r="J15" s="44">
        <f>IF(Input!$D20="Hotel  Telephone",F15,0)</f>
        <v>0</v>
      </c>
      <c r="K15" s="44">
        <f>IF(Input!$D20="Hotel  Other",F15,0)</f>
        <v>0</v>
      </c>
      <c r="L15" s="44">
        <f>IF(Input!$D20="Non-hotel Subsistence",F15,0)</f>
        <v>0</v>
      </c>
      <c r="M15" s="74">
        <f>IF(Input!$D20="Entertaining",F15,0)</f>
        <v>0</v>
      </c>
      <c r="N15" s="44">
        <f>IF(Input!$D20="Training",F15,0)</f>
        <v>0</v>
      </c>
      <c r="O15" s="44">
        <f>IF(Input!$D20="Other",F15,0)</f>
        <v>0</v>
      </c>
      <c r="Q15" s="11" t="e">
        <f>IF(#REF!&lt;&gt;SUM(G15:O15),"ERROR","O.K.")</f>
        <v>#REF!</v>
      </c>
    </row>
    <row r="16" s="11" customFormat="1" ht="18" customHeight="1" spans="1:17">
      <c r="A16" s="40">
        <v>7</v>
      </c>
      <c r="B16" s="49"/>
      <c r="C16" s="50" t="str">
        <f>T(Input!C21)</f>
        <v/>
      </c>
      <c r="D16" s="47"/>
      <c r="E16" s="44"/>
      <c r="F16" s="44"/>
      <c r="G16" s="44">
        <f>IF(Input!$D21="Travel",F16,0)</f>
        <v>0</v>
      </c>
      <c r="H16" s="44">
        <f>IF(Input!$D21="Hotel  Accommodation",F16,0)</f>
        <v>0</v>
      </c>
      <c r="I16" s="44">
        <f>IF(Input!$D21="Hotel Food",F16,0)</f>
        <v>0</v>
      </c>
      <c r="J16" s="44">
        <f>IF(Input!$D21="Hotel  Telephone",F16,0)</f>
        <v>0</v>
      </c>
      <c r="K16" s="44">
        <f>IF(Input!$D21="Hotel  Other",F16,0)</f>
        <v>0</v>
      </c>
      <c r="L16" s="44">
        <f>IF(Input!$D21="Non-hotel Subsistence",F16,0)</f>
        <v>0</v>
      </c>
      <c r="M16" s="74">
        <f>IF(Input!$D21="Entertaining",F16,0)</f>
        <v>0</v>
      </c>
      <c r="N16" s="44">
        <f>IF(Input!$D21="Training",F16,0)</f>
        <v>0</v>
      </c>
      <c r="O16" s="44">
        <f>IF(Input!$D21="Other",F16,0)</f>
        <v>0</v>
      </c>
      <c r="Q16" s="11" t="e">
        <f>IF(#REF!&lt;&gt;SUM(G16:O16),"ERROR","O.K.")</f>
        <v>#REF!</v>
      </c>
    </row>
    <row r="17" s="11" customFormat="1" ht="18" customHeight="1" spans="1:19">
      <c r="A17" s="40">
        <v>8</v>
      </c>
      <c r="B17" s="51"/>
      <c r="C17" s="50" t="str">
        <f>T(Input!C25)</f>
        <v/>
      </c>
      <c r="D17" s="44"/>
      <c r="E17" s="44"/>
      <c r="F17" s="44"/>
      <c r="G17" s="44">
        <f>IF(Input!$D25="Travel",F17,0)</f>
        <v>0</v>
      </c>
      <c r="H17" s="44">
        <f>IF(Input!$D25="Hotel  Accommodation",F17,0)</f>
        <v>0</v>
      </c>
      <c r="I17" s="44">
        <f>IF(Input!$D25="Hotel Food",F17,0)</f>
        <v>0</v>
      </c>
      <c r="J17" s="44">
        <f>IF(Input!$D25="Hotel  Telephone",F17,0)</f>
        <v>0</v>
      </c>
      <c r="K17" s="44">
        <f>IF(Input!$D25="Hotel  Other",F17,0)</f>
        <v>0</v>
      </c>
      <c r="L17" s="44">
        <f>IF(Input!$D25="Non-hotel Subsistence",F17,0)</f>
        <v>0</v>
      </c>
      <c r="M17" s="74">
        <f>IF(Input!$D25="Entertaining",F17,0)</f>
        <v>0</v>
      </c>
      <c r="N17" s="44">
        <f>IF(Input!$D25="Training",F17,0)</f>
        <v>0</v>
      </c>
      <c r="O17" s="44">
        <f>IF(Input!$D25="Other",F17,0)</f>
        <v>0</v>
      </c>
      <c r="Q17" s="11" t="e">
        <f>IF(#REF!&lt;&gt;SUM(G17:O17),"ERROR","O.K.")</f>
        <v>#REF!</v>
      </c>
      <c r="S17" s="11">
        <f>Input!Q20</f>
        <v>0</v>
      </c>
    </row>
    <row r="18" ht="18.75" customHeight="1" spans="1:17">
      <c r="A18" s="52"/>
      <c r="B18" s="53" t="s">
        <v>113</v>
      </c>
      <c r="C18" s="54"/>
      <c r="D18" s="55"/>
      <c r="E18" s="56"/>
      <c r="F18" s="57"/>
      <c r="G18" s="57">
        <f t="shared" ref="G18:N18" si="0">SUM(G10:G17)</f>
        <v>0</v>
      </c>
      <c r="H18" s="57">
        <f t="shared" si="0"/>
        <v>0</v>
      </c>
      <c r="I18" s="57">
        <f t="shared" si="0"/>
        <v>0</v>
      </c>
      <c r="J18" s="57">
        <f t="shared" si="0"/>
        <v>0</v>
      </c>
      <c r="K18" s="57">
        <f t="shared" si="0"/>
        <v>0</v>
      </c>
      <c r="L18" s="57">
        <f t="shared" si="0"/>
        <v>0</v>
      </c>
      <c r="M18" s="57">
        <f t="shared" si="0"/>
        <v>0</v>
      </c>
      <c r="N18" s="57">
        <f t="shared" si="0"/>
        <v>0</v>
      </c>
      <c r="O18" s="76" t="s">
        <v>111</v>
      </c>
      <c r="Q18" s="13" t="e">
        <f>IF(#REF!&lt;&gt;Input!I40,"ERROR","O.K.")</f>
        <v>#REF!</v>
      </c>
    </row>
    <row r="19" s="12" customFormat="1" ht="22.5" customHeight="1" spans="1:19">
      <c r="A19" s="58" t="s">
        <v>114</v>
      </c>
      <c r="B19" s="58"/>
      <c r="C19" s="58" t="s">
        <v>115</v>
      </c>
      <c r="D19" s="58" t="s">
        <v>116</v>
      </c>
      <c r="E19" s="58"/>
      <c r="F19" s="58"/>
      <c r="G19" s="59" t="s">
        <v>117</v>
      </c>
      <c r="H19" s="60"/>
      <c r="I19" s="60"/>
      <c r="J19" s="58" t="s">
        <v>118</v>
      </c>
      <c r="K19" s="58"/>
      <c r="L19" s="58"/>
      <c r="M19" s="77" t="s">
        <v>119</v>
      </c>
      <c r="N19" s="77"/>
      <c r="O19" s="77"/>
      <c r="S19" s="12">
        <f>SUM(S10:S18)</f>
        <v>0</v>
      </c>
    </row>
    <row r="20" ht="20.25" customHeight="1" spans="1:15">
      <c r="A20" s="58"/>
      <c r="B20" s="58"/>
      <c r="C20" s="58"/>
      <c r="D20" s="58"/>
      <c r="E20" s="58"/>
      <c r="F20" s="58"/>
      <c r="G20" s="58"/>
      <c r="H20" s="58"/>
      <c r="I20" s="58"/>
      <c r="J20" s="58"/>
      <c r="K20" s="58"/>
      <c r="L20" s="58"/>
      <c r="M20" s="77"/>
      <c r="N20" s="77"/>
      <c r="O20" s="77"/>
    </row>
    <row r="21" ht="21.75" customHeight="1" spans="1:15">
      <c r="A21" s="58"/>
      <c r="B21" s="58"/>
      <c r="C21" s="58"/>
      <c r="D21" s="58"/>
      <c r="E21" s="58"/>
      <c r="F21" s="58"/>
      <c r="G21" s="58"/>
      <c r="H21" s="58"/>
      <c r="I21" s="58"/>
      <c r="J21" s="58"/>
      <c r="K21" s="58"/>
      <c r="L21" s="58"/>
      <c r="M21" s="77"/>
      <c r="N21" s="77"/>
      <c r="O21" s="77"/>
    </row>
    <row r="22" ht="21.75" customHeight="1" spans="1:15">
      <c r="A22" s="58"/>
      <c r="B22" s="58"/>
      <c r="C22" s="58"/>
      <c r="D22" s="58"/>
      <c r="E22" s="58"/>
      <c r="F22" s="58"/>
      <c r="G22" s="58"/>
      <c r="H22" s="58"/>
      <c r="I22" s="58"/>
      <c r="J22" s="58"/>
      <c r="K22" s="58"/>
      <c r="L22" s="58"/>
      <c r="M22" s="77"/>
      <c r="N22" s="77"/>
      <c r="O22" s="77"/>
    </row>
    <row r="23" ht="21.75" customHeight="1" spans="1:15">
      <c r="A23" s="58"/>
      <c r="B23" s="58"/>
      <c r="C23" s="58"/>
      <c r="D23" s="58"/>
      <c r="E23" s="58"/>
      <c r="F23" s="58"/>
      <c r="G23" s="58"/>
      <c r="H23" s="58"/>
      <c r="I23" s="58"/>
      <c r="J23" s="58"/>
      <c r="K23" s="58"/>
      <c r="L23" s="58"/>
      <c r="M23" s="77"/>
      <c r="N23" s="77"/>
      <c r="O23" s="77"/>
    </row>
    <row r="24" ht="7.5" customHeight="1" spans="1:15">
      <c r="A24" s="58"/>
      <c r="B24" s="58"/>
      <c r="C24" s="58"/>
      <c r="D24" s="58"/>
      <c r="E24" s="58"/>
      <c r="F24" s="58"/>
      <c r="G24" s="58"/>
      <c r="H24" s="58"/>
      <c r="I24" s="58"/>
      <c r="J24" s="58"/>
      <c r="K24" s="58"/>
      <c r="L24" s="58"/>
      <c r="M24" s="77"/>
      <c r="N24" s="77"/>
      <c r="O24" s="77"/>
    </row>
    <row r="25" ht="7.5" customHeight="1" spans="1:15">
      <c r="A25" s="58"/>
      <c r="B25" s="58"/>
      <c r="C25" s="58"/>
      <c r="D25" s="58"/>
      <c r="E25" s="58"/>
      <c r="F25" s="58"/>
      <c r="G25" s="58"/>
      <c r="H25" s="58"/>
      <c r="I25" s="58"/>
      <c r="J25" s="58"/>
      <c r="K25" s="58"/>
      <c r="L25" s="58"/>
      <c r="M25" s="77"/>
      <c r="N25" s="77"/>
      <c r="O25" s="77"/>
    </row>
    <row r="26" ht="41.25" customHeight="1" spans="1:15">
      <c r="A26" s="61"/>
      <c r="B26" s="62"/>
      <c r="D26" s="63"/>
      <c r="E26" s="63"/>
      <c r="F26" s="63"/>
      <c r="G26" s="63"/>
      <c r="H26" s="63"/>
      <c r="I26" s="63"/>
      <c r="J26" s="63"/>
      <c r="K26" s="78" t="s">
        <v>120</v>
      </c>
      <c r="L26" s="78"/>
      <c r="M26" s="79" t="s">
        <v>121</v>
      </c>
      <c r="N26" s="80"/>
      <c r="O26" s="80"/>
    </row>
    <row r="27" ht="36.75" customHeight="1" spans="1:15">
      <c r="A27" s="61"/>
      <c r="B27" s="61"/>
      <c r="C27" s="64" t="s">
        <v>122</v>
      </c>
      <c r="K27" s="81" t="s">
        <v>123</v>
      </c>
      <c r="L27" s="81"/>
      <c r="M27" s="82" t="s">
        <v>124</v>
      </c>
      <c r="N27" s="83"/>
      <c r="O27" s="83"/>
    </row>
    <row r="28" ht="42.75" customHeight="1" spans="1:15">
      <c r="A28" s="65"/>
      <c r="B28" s="66"/>
      <c r="C28" s="67"/>
      <c r="D28" s="68" t="s">
        <v>125</v>
      </c>
      <c r="E28" s="69"/>
      <c r="F28" s="70"/>
      <c r="G28" s="71"/>
      <c r="H28" s="72"/>
      <c r="I28" s="72"/>
      <c r="J28" s="72"/>
      <c r="K28" s="81" t="s">
        <v>126</v>
      </c>
      <c r="L28" s="81"/>
      <c r="M28" s="84" t="s">
        <v>127</v>
      </c>
      <c r="N28" s="85"/>
      <c r="O28" s="85"/>
    </row>
    <row r="29" spans="1:15">
      <c r="A29" s="61"/>
      <c r="B29" s="61"/>
      <c r="C29" s="61"/>
      <c r="D29" s="61"/>
      <c r="E29" s="61"/>
      <c r="F29" s="61"/>
      <c r="G29" s="61"/>
      <c r="H29" s="61"/>
      <c r="I29" s="61"/>
      <c r="J29" s="61"/>
      <c r="K29" s="61"/>
      <c r="L29" s="61"/>
      <c r="M29" s="61"/>
      <c r="N29" s="61"/>
      <c r="O29" s="61"/>
    </row>
  </sheetData>
  <mergeCells count="22">
    <mergeCell ref="M26:O26"/>
    <mergeCell ref="M27:O27"/>
    <mergeCell ref="E28:F28"/>
    <mergeCell ref="M28:O28"/>
    <mergeCell ref="C20:C25"/>
    <mergeCell ref="D7:D8"/>
    <mergeCell ref="E7:E8"/>
    <mergeCell ref="F7:F8"/>
    <mergeCell ref="G7:G8"/>
    <mergeCell ref="H7:H8"/>
    <mergeCell ref="I7:I8"/>
    <mergeCell ref="J7:J8"/>
    <mergeCell ref="K7:K8"/>
    <mergeCell ref="L7:L8"/>
    <mergeCell ref="M7:M8"/>
    <mergeCell ref="N7:N8"/>
    <mergeCell ref="O7:O8"/>
    <mergeCell ref="D20:F25"/>
    <mergeCell ref="G20:I25"/>
    <mergeCell ref="J20:L25"/>
    <mergeCell ref="M20:O25"/>
    <mergeCell ref="A20:B25"/>
  </mergeCells>
  <conditionalFormatting sqref="G1:H2 B1:B4 A1:A2 A18:O18 D1:F6 H3:H6 G4:G6 I1:O6 B7:B17 C1:C17 A6:A17 D9:O17 A4">
    <cfRule type="expression" dxfId="0" priority="31" stopIfTrue="1">
      <formula>$S$19&gt;0</formula>
    </cfRule>
  </conditionalFormatting>
  <conditionalFormatting sqref="E6 B2:B3 A2 A6 C2:C6 L6 D9:O9 D7:O7 H14 A4">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128</v>
      </c>
      <c r="B1" s="3"/>
      <c r="C1" s="3"/>
    </row>
    <row r="3" ht="37.5" customHeight="1" spans="1:3">
      <c r="A3" s="4">
        <v>1</v>
      </c>
      <c r="B3" s="5" t="s">
        <v>129</v>
      </c>
      <c r="C3" s="5"/>
    </row>
    <row r="4" ht="48" customHeight="1" spans="1:3">
      <c r="A4" s="6">
        <v>1.1</v>
      </c>
      <c r="B4" s="7" t="s">
        <v>130</v>
      </c>
      <c r="C4" s="5" t="s">
        <v>131</v>
      </c>
    </row>
    <row r="5" ht="18" customHeight="1" spans="1:3">
      <c r="A5" s="6">
        <v>1.2</v>
      </c>
      <c r="B5" s="7" t="s">
        <v>132</v>
      </c>
      <c r="C5" t="s">
        <v>133</v>
      </c>
    </row>
    <row r="6" ht="18" customHeight="1" spans="1:3">
      <c r="A6" s="6">
        <v>1.3</v>
      </c>
      <c r="B6" s="7" t="s">
        <v>134</v>
      </c>
      <c r="C6" t="s">
        <v>135</v>
      </c>
    </row>
    <row r="7" ht="41.25" customHeight="1" spans="1:3">
      <c r="A7" s="6">
        <v>1.4</v>
      </c>
      <c r="B7" s="7" t="s">
        <v>136</v>
      </c>
      <c r="C7" s="8" t="s">
        <v>137</v>
      </c>
    </row>
    <row r="8" ht="18.75" customHeight="1" spans="1:3">
      <c r="A8" s="6">
        <v>1.5</v>
      </c>
      <c r="B8" s="7" t="s">
        <v>138</v>
      </c>
      <c r="C8" s="5" t="s">
        <v>139</v>
      </c>
    </row>
    <row r="9" ht="25.5" spans="1:3">
      <c r="A9" s="6">
        <v>1.6</v>
      </c>
      <c r="B9" s="7" t="s">
        <v>140</v>
      </c>
      <c r="C9" s="5" t="s">
        <v>141</v>
      </c>
    </row>
    <row r="10" ht="25.5" spans="1:3">
      <c r="A10" s="6">
        <v>1.7</v>
      </c>
      <c r="B10" s="7" t="s">
        <v>142</v>
      </c>
      <c r="C10" s="5" t="s">
        <v>143</v>
      </c>
    </row>
    <row r="11" ht="25.5" spans="1:3">
      <c r="A11" s="4"/>
      <c r="B11" s="7" t="s">
        <v>144</v>
      </c>
      <c r="C11" s="5" t="s">
        <v>145</v>
      </c>
    </row>
    <row r="12" ht="29.25" customHeight="1" spans="1:3">
      <c r="A12" s="4"/>
      <c r="B12" s="6" t="s">
        <v>146</v>
      </c>
      <c r="C12" s="5" t="s">
        <v>147</v>
      </c>
    </row>
    <row r="14" ht="27" customHeight="1" spans="1:3">
      <c r="A14" s="4">
        <v>2</v>
      </c>
      <c r="B14" s="9" t="s">
        <v>148</v>
      </c>
      <c r="C14" s="9"/>
    </row>
    <row r="15" spans="1:1">
      <c r="A15" s="4"/>
    </row>
    <row r="16" spans="1:2">
      <c r="A16" s="4">
        <v>3</v>
      </c>
      <c r="B16" t="s">
        <v>149</v>
      </c>
    </row>
    <row r="17" spans="1:1">
      <c r="A17" s="4"/>
    </row>
    <row r="18" spans="1:2">
      <c r="A18" s="4">
        <v>4</v>
      </c>
      <c r="B18" t="s">
        <v>150</v>
      </c>
    </row>
    <row r="19" spans="1:1">
      <c r="A19" s="4"/>
    </row>
    <row r="20" ht="26.25" customHeight="1" spans="1:3">
      <c r="A20" s="4">
        <v>5</v>
      </c>
      <c r="B20" s="9" t="s">
        <v>151</v>
      </c>
      <c r="C20" s="9"/>
    </row>
    <row r="21" spans="1:1">
      <c r="A21" s="4"/>
    </row>
    <row r="22" spans="1:2">
      <c r="A22" s="4">
        <v>6</v>
      </c>
      <c r="B22" t="s">
        <v>152</v>
      </c>
    </row>
    <row r="23" s="1" customFormat="1" spans="1:1">
      <c r="A23" s="10"/>
    </row>
    <row r="24" spans="1:2">
      <c r="A24" s="2">
        <v>7</v>
      </c>
      <c r="B24" t="s">
        <v>153</v>
      </c>
    </row>
    <row r="25" spans="1:1">
      <c r="A25" s="4"/>
    </row>
    <row r="26" spans="1:2">
      <c r="A26" s="4">
        <v>8</v>
      </c>
      <c r="B26" t="s">
        <v>154</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2018-11-01T02:26:00Z</cp:lastPrinted>
  <dcterms:modified xsi:type="dcterms:W3CDTF">2019-05-23T01:16:12Z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y fmtid="{D5CDD505-2E9C-101B-9397-08002B2CF9AE}" pid="3" name="KSORubyTemplateID" linkTarget="0">
    <vt:lpwstr>14</vt:lpwstr>
  </property>
</Properties>
</file>