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320" windowHeight="12570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/>
  <c r="G9" l="1"/>
  <c r="G8"/>
  <c r="G7"/>
  <c r="G19" l="1"/>
  <c r="G14"/>
  <c r="G15"/>
  <c r="G11"/>
  <c r="G20"/>
  <c r="E33"/>
  <c r="G27"/>
  <c r="G26"/>
  <c r="G24"/>
  <c r="G23"/>
  <c r="G21"/>
  <c r="G17"/>
  <c r="G16"/>
  <c r="G13"/>
  <c r="F12" l="1"/>
  <c r="F25"/>
  <c r="G25" s="1"/>
  <c r="F28"/>
  <c r="G28" s="1"/>
  <c r="F18"/>
  <c r="G18" s="1"/>
  <c r="F22"/>
  <c r="G22" s="1"/>
  <c r="F29" l="1"/>
  <c r="E35" l="1"/>
  <c r="E32"/>
  <c r="E34"/>
  <c r="E36" l="1"/>
  <c r="E37" s="1"/>
</calcChain>
</file>

<file path=xl/sharedStrings.xml><?xml version="1.0" encoding="utf-8"?>
<sst xmlns="http://schemas.openxmlformats.org/spreadsheetml/2006/main" count="89" uniqueCount="71">
  <si>
    <t>工位器具制作报价表</t>
  </si>
  <si>
    <t>客户方：</t>
  </si>
  <si>
    <t>联系人：</t>
  </si>
  <si>
    <t>制作商：</t>
  </si>
  <si>
    <t>名称：</t>
  </si>
  <si>
    <t>器具图号：</t>
  </si>
  <si>
    <t>制作数量：</t>
  </si>
  <si>
    <t>1件</t>
  </si>
  <si>
    <t>材料</t>
  </si>
  <si>
    <t>规格</t>
  </si>
  <si>
    <t>单位</t>
  </si>
  <si>
    <t>单台用量</t>
  </si>
  <si>
    <t>单价</t>
  </si>
  <si>
    <t>金额</t>
  </si>
  <si>
    <t>种类</t>
  </si>
  <si>
    <t>名称</t>
  </si>
  <si>
    <t>用量</t>
  </si>
  <si>
    <t>主材</t>
  </si>
  <si>
    <t>方钢管</t>
  </si>
  <si>
    <t>Kg</t>
  </si>
  <si>
    <t>套</t>
  </si>
  <si>
    <t>小计：</t>
  </si>
  <si>
    <t>6″立簧减震脚轮</t>
  </si>
  <si>
    <t>堆垛机构</t>
  </si>
  <si>
    <t>标牌</t>
  </si>
  <si>
    <t>辅料</t>
  </si>
  <si>
    <t>辅材费</t>
  </si>
  <si>
    <t>台</t>
  </si>
  <si>
    <t>加工费</t>
  </si>
  <si>
    <t>人工费</t>
  </si>
  <si>
    <t>加工、焊接</t>
  </si>
  <si>
    <t>消耗品</t>
  </si>
  <si>
    <t>制作消耗</t>
  </si>
  <si>
    <t>工具、耗材、电费等</t>
  </si>
  <si>
    <t>组</t>
  </si>
  <si>
    <t>-</t>
  </si>
  <si>
    <t>合计材料费用：</t>
  </si>
  <si>
    <t>其他费用</t>
  </si>
  <si>
    <t>序号</t>
  </si>
  <si>
    <t>内容</t>
  </si>
  <si>
    <t>描述</t>
  </si>
  <si>
    <t>基数</t>
  </si>
  <si>
    <t>备注</t>
  </si>
  <si>
    <t>料损</t>
  </si>
  <si>
    <t>运输费用</t>
  </si>
  <si>
    <t>单台运输费用</t>
  </si>
  <si>
    <t>管理费用</t>
  </si>
  <si>
    <t>利润</t>
  </si>
  <si>
    <t>税金</t>
  </si>
  <si>
    <t>总计</t>
  </si>
  <si>
    <t>张硕</t>
    <phoneticPr fontId="13" type="noConversion"/>
  </si>
  <si>
    <t>防尘</t>
    <phoneticPr fontId="13" type="noConversion"/>
  </si>
  <si>
    <t>防撞护脚组件</t>
  </si>
  <si>
    <t>牵引组件</t>
  </si>
  <si>
    <t>时</t>
    <phoneticPr fontId="13" type="noConversion"/>
  </si>
  <si>
    <r>
      <t>k</t>
    </r>
    <r>
      <rPr>
        <sz val="10"/>
        <rFont val="宋体"/>
        <family val="3"/>
        <charset val="134"/>
      </rPr>
      <t>g</t>
    </r>
    <phoneticPr fontId="13" type="noConversion"/>
  </si>
  <si>
    <t>配件</t>
    <phoneticPr fontId="13" type="noConversion"/>
  </si>
  <si>
    <t>40*40*2.0</t>
  </si>
  <si>
    <t>20*20*1.5</t>
  </si>
  <si>
    <t>20*30*1.5</t>
    <phoneticPr fontId="13" type="noConversion"/>
  </si>
  <si>
    <t>40*20*1.5</t>
    <phoneticPr fontId="13" type="noConversion"/>
  </si>
  <si>
    <t>4活刹车减震</t>
    <phoneticPr fontId="13" type="noConversion"/>
  </si>
  <si>
    <t>颗</t>
    <phoneticPr fontId="13" type="noConversion"/>
  </si>
  <si>
    <t>韩香伶</t>
    <phoneticPr fontId="13" type="noConversion"/>
  </si>
  <si>
    <t>光华荣昌</t>
    <phoneticPr fontId="13" type="noConversion"/>
  </si>
  <si>
    <t>综上所述：我司改造替换的标准件，脚轮、牵引、防撞护角等在一年内出现非人为恶意破坏的损坏，我司将免费为贵司更换，超出一年后，按报价单价格单独计算更换产品</t>
    <phoneticPr fontId="13" type="noConversion"/>
  </si>
  <si>
    <t>实收</t>
    <phoneticPr fontId="13" type="noConversion"/>
  </si>
  <si>
    <t>北京金鑫马金属结构厂</t>
    <phoneticPr fontId="13" type="noConversion"/>
  </si>
  <si>
    <t>座椅改造</t>
    <phoneticPr fontId="13" type="noConversion"/>
  </si>
  <si>
    <t>涂装</t>
    <phoneticPr fontId="13" type="noConversion"/>
  </si>
  <si>
    <t>喷漆、补漆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</si>
</sst>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&quot;￥&quot;#,##0;&quot;￥&quot;\-#,##0"/>
    <numFmt numFmtId="177" formatCode="&quot;￥&quot;#,##0.00;&quot;￥&quot;\-#,##0.00"/>
    <numFmt numFmtId="178" formatCode="0.00_ "/>
  </numFmts>
  <fonts count="17">
    <font>
      <sz val="12"/>
      <name val="宋体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楷体_GB231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protection locked="0"/>
    </xf>
    <xf numFmtId="9" fontId="15" fillId="0" borderId="0">
      <alignment vertical="top"/>
      <protection locked="0"/>
    </xf>
  </cellStyleXfs>
  <cellXfs count="10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left" vertical="center"/>
    </xf>
    <xf numFmtId="0" fontId="4" fillId="0" borderId="12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/>
    </xf>
    <xf numFmtId="177" fontId="4" fillId="0" borderId="13" xfId="6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177" fontId="12" fillId="0" borderId="9" xfId="6" applyNumberFormat="1" applyFont="1" applyBorder="1" applyAlignment="1">
      <alignment horizontal="center" vertical="center"/>
    </xf>
    <xf numFmtId="178" fontId="14" fillId="0" borderId="21" xfId="6" applyNumberFormat="1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177" fontId="12" fillId="0" borderId="9" xfId="6" applyNumberFormat="1" applyFont="1" applyBorder="1" applyAlignment="1">
      <alignment horizontal="center" vertical="center"/>
    </xf>
    <xf numFmtId="178" fontId="14" fillId="0" borderId="21" xfId="6" applyNumberFormat="1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0" xfId="6" applyFont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left" vertical="center"/>
    </xf>
    <xf numFmtId="0" fontId="3" fillId="0" borderId="5" xfId="6" applyFont="1" applyBorder="1" applyAlignment="1">
      <alignment horizontal="left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3" fillId="0" borderId="9" xfId="6" applyFont="1" applyBorder="1" applyAlignment="1">
      <alignment horizontal="left" vertical="center"/>
    </xf>
    <xf numFmtId="0" fontId="3" fillId="0" borderId="10" xfId="6" applyFont="1" applyBorder="1" applyAlignment="1">
      <alignment horizontal="left" vertical="center"/>
    </xf>
    <xf numFmtId="0" fontId="4" fillId="0" borderId="12" xfId="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</cellXfs>
  <cellStyles count="11">
    <cellStyle name="百分比" xfId="1" builtinId="5"/>
    <cellStyle name="百分比 2" xfId="2"/>
    <cellStyle name="百分比 2 2" xfId="3"/>
    <cellStyle name="百分比 3" xfId="5"/>
    <cellStyle name="百分比 4" xfId="10"/>
    <cellStyle name="常规" xfId="0" builtinId="0"/>
    <cellStyle name="常规 2" xfId="6"/>
    <cellStyle name="常规 2 2" xfId="4"/>
    <cellStyle name="常规 2 3" xfId="9"/>
    <cellStyle name="常规 3" xfId="7"/>
    <cellStyle name="常规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BreakPreview" topLeftCell="A7" zoomScaleSheetLayoutView="100" workbookViewId="0">
      <selection activeCell="F25" sqref="F25:G25"/>
    </sheetView>
  </sheetViews>
  <sheetFormatPr defaultColWidth="9" defaultRowHeight="14.25"/>
  <cols>
    <col min="1" max="1" width="8.125" style="2" customWidth="1"/>
    <col min="2" max="2" width="14.625" style="2" customWidth="1"/>
    <col min="3" max="3" width="12.875" style="2" customWidth="1"/>
    <col min="4" max="4" width="9.25" style="2" customWidth="1"/>
    <col min="5" max="5" width="12.75" style="2" customWidth="1"/>
    <col min="6" max="6" width="9.75" style="2" customWidth="1"/>
    <col min="7" max="7" width="13.75" style="2" customWidth="1"/>
    <col min="8" max="9" width="9" style="2"/>
    <col min="10" max="10" width="11.5" style="2" bestFit="1" customWidth="1"/>
    <col min="11" max="16384" width="9" style="2"/>
  </cols>
  <sheetData>
    <row r="1" spans="1:7" ht="30" customHeight="1" thickBot="1">
      <c r="A1" s="71" t="s">
        <v>0</v>
      </c>
      <c r="B1" s="71"/>
      <c r="C1" s="71"/>
      <c r="D1" s="71"/>
      <c r="E1" s="71"/>
      <c r="F1" s="71"/>
      <c r="G1" s="71"/>
    </row>
    <row r="2" spans="1:7" s="1" customFormat="1" ht="25.15" customHeight="1">
      <c r="A2" s="3" t="s">
        <v>1</v>
      </c>
      <c r="B2" s="72" t="s">
        <v>64</v>
      </c>
      <c r="C2" s="73"/>
      <c r="D2" s="4" t="s">
        <v>2</v>
      </c>
      <c r="E2" s="4" t="s">
        <v>63</v>
      </c>
      <c r="F2" s="74">
        <v>18601235520</v>
      </c>
      <c r="G2" s="75"/>
    </row>
    <row r="3" spans="1:7" s="1" customFormat="1" ht="18.75" customHeight="1">
      <c r="A3" s="5" t="s">
        <v>3</v>
      </c>
      <c r="B3" s="76" t="s">
        <v>67</v>
      </c>
      <c r="C3" s="77"/>
      <c r="D3" s="6" t="s">
        <v>2</v>
      </c>
      <c r="E3" s="43" t="s">
        <v>50</v>
      </c>
      <c r="F3" s="78">
        <v>13051677361</v>
      </c>
      <c r="G3" s="79"/>
    </row>
    <row r="4" spans="1:7" ht="18.75" customHeight="1" thickBot="1">
      <c r="A4" s="7" t="s">
        <v>4</v>
      </c>
      <c r="B4" s="80" t="s">
        <v>68</v>
      </c>
      <c r="C4" s="80"/>
      <c r="D4" s="9" t="s">
        <v>5</v>
      </c>
      <c r="E4" s="8"/>
      <c r="F4" s="9" t="s">
        <v>6</v>
      </c>
      <c r="G4" s="10" t="s">
        <v>7</v>
      </c>
    </row>
    <row r="5" spans="1:7" ht="16.5" customHeight="1">
      <c r="A5" s="81" t="s">
        <v>8</v>
      </c>
      <c r="B5" s="66"/>
      <c r="C5" s="66" t="s">
        <v>9</v>
      </c>
      <c r="D5" s="86" t="s">
        <v>10</v>
      </c>
      <c r="E5" s="66" t="s">
        <v>11</v>
      </c>
      <c r="F5" s="66" t="s">
        <v>12</v>
      </c>
      <c r="G5" s="92" t="s">
        <v>13</v>
      </c>
    </row>
    <row r="6" spans="1:7" ht="18" customHeight="1" thickBot="1">
      <c r="A6" s="11" t="s">
        <v>14</v>
      </c>
      <c r="B6" s="56" t="s">
        <v>15</v>
      </c>
      <c r="C6" s="67"/>
      <c r="D6" s="87"/>
      <c r="E6" s="67" t="s">
        <v>16</v>
      </c>
      <c r="F6" s="67" t="s">
        <v>12</v>
      </c>
      <c r="G6" s="93" t="s">
        <v>13</v>
      </c>
    </row>
    <row r="7" spans="1:7">
      <c r="A7" s="88" t="s">
        <v>17</v>
      </c>
      <c r="B7" s="12" t="s">
        <v>18</v>
      </c>
      <c r="C7" s="12" t="s">
        <v>57</v>
      </c>
      <c r="D7" s="12" t="s">
        <v>19</v>
      </c>
      <c r="E7" s="12">
        <v>0</v>
      </c>
      <c r="F7" s="59">
        <v>4.8</v>
      </c>
      <c r="G7" s="14">
        <f t="shared" ref="G7" si="0">E7*F7</f>
        <v>0</v>
      </c>
    </row>
    <row r="8" spans="1:7">
      <c r="A8" s="88"/>
      <c r="B8" s="15" t="s">
        <v>18</v>
      </c>
      <c r="C8" s="15" t="s">
        <v>58</v>
      </c>
      <c r="D8" s="15" t="s">
        <v>19</v>
      </c>
      <c r="E8" s="15">
        <v>0</v>
      </c>
      <c r="F8" s="16">
        <v>4.8</v>
      </c>
      <c r="G8" s="21">
        <f>E8*F8</f>
        <v>0</v>
      </c>
    </row>
    <row r="9" spans="1:7">
      <c r="A9" s="88"/>
      <c r="B9" s="15" t="s">
        <v>18</v>
      </c>
      <c r="C9" s="15" t="s">
        <v>59</v>
      </c>
      <c r="D9" s="15" t="s">
        <v>19</v>
      </c>
      <c r="E9" s="15">
        <v>0</v>
      </c>
      <c r="F9" s="16">
        <v>4.8</v>
      </c>
      <c r="G9" s="21">
        <f>E9*F9</f>
        <v>0</v>
      </c>
    </row>
    <row r="10" spans="1:7">
      <c r="A10" s="88"/>
      <c r="B10" s="15" t="s">
        <v>18</v>
      </c>
      <c r="C10" s="15" t="s">
        <v>60</v>
      </c>
      <c r="D10" s="15" t="s">
        <v>19</v>
      </c>
      <c r="E10" s="15">
        <v>0</v>
      </c>
      <c r="F10" s="16">
        <v>4.8</v>
      </c>
      <c r="G10" s="21">
        <f>E10*F10</f>
        <v>0</v>
      </c>
    </row>
    <row r="11" spans="1:7">
      <c r="A11" s="88"/>
      <c r="B11" s="15"/>
      <c r="C11" s="15"/>
      <c r="D11" s="44"/>
      <c r="E11" s="15"/>
      <c r="F11" s="16"/>
      <c r="G11" s="21">
        <f t="shared" ref="G11" si="1">E11*F11</f>
        <v>0</v>
      </c>
    </row>
    <row r="12" spans="1:7" ht="15" thickBot="1">
      <c r="A12" s="89"/>
      <c r="B12" s="57"/>
      <c r="C12" s="57"/>
      <c r="D12" s="57"/>
      <c r="E12" s="58" t="s">
        <v>21</v>
      </c>
      <c r="F12" s="82">
        <f>SUM(G7:G11)</f>
        <v>0</v>
      </c>
      <c r="G12" s="83"/>
    </row>
    <row r="13" spans="1:7">
      <c r="A13" s="63" t="s">
        <v>56</v>
      </c>
      <c r="B13" s="24" t="s">
        <v>22</v>
      </c>
      <c r="C13" s="25" t="s">
        <v>61</v>
      </c>
      <c r="D13" s="24" t="s">
        <v>62</v>
      </c>
      <c r="E13" s="18">
        <v>4</v>
      </c>
      <c r="F13" s="46">
        <v>75</v>
      </c>
      <c r="G13" s="26">
        <f t="shared" ref="G13:G16" si="2">E13*F13</f>
        <v>300</v>
      </c>
    </row>
    <row r="14" spans="1:7">
      <c r="A14" s="64"/>
      <c r="B14" s="51" t="s">
        <v>52</v>
      </c>
      <c r="C14" s="48"/>
      <c r="D14" s="51" t="s">
        <v>20</v>
      </c>
      <c r="E14" s="50">
        <v>4</v>
      </c>
      <c r="F14" s="49">
        <v>20</v>
      </c>
      <c r="G14" s="21">
        <f t="shared" si="2"/>
        <v>80</v>
      </c>
    </row>
    <row r="15" spans="1:7">
      <c r="A15" s="64"/>
      <c r="B15" s="55" t="s">
        <v>53</v>
      </c>
      <c r="C15" s="52"/>
      <c r="D15" s="55" t="s">
        <v>20</v>
      </c>
      <c r="E15" s="54">
        <v>1</v>
      </c>
      <c r="F15" s="53">
        <v>150</v>
      </c>
      <c r="G15" s="21">
        <f t="shared" si="2"/>
        <v>150</v>
      </c>
    </row>
    <row r="16" spans="1:7">
      <c r="A16" s="64"/>
      <c r="B16" s="19" t="s">
        <v>23</v>
      </c>
      <c r="C16" s="15"/>
      <c r="D16" s="19" t="s">
        <v>20</v>
      </c>
      <c r="E16" s="18">
        <v>0</v>
      </c>
      <c r="F16" s="16">
        <v>28</v>
      </c>
      <c r="G16" s="21">
        <f t="shared" si="2"/>
        <v>0</v>
      </c>
    </row>
    <row r="17" spans="1:7">
      <c r="A17" s="64"/>
      <c r="B17" s="19" t="s">
        <v>24</v>
      </c>
      <c r="C17" s="15"/>
      <c r="D17" s="19" t="s">
        <v>20</v>
      </c>
      <c r="E17" s="20">
        <v>0</v>
      </c>
      <c r="F17" s="16">
        <v>10</v>
      </c>
      <c r="G17" s="21">
        <f t="shared" ref="G17" si="3">E17*F17</f>
        <v>0</v>
      </c>
    </row>
    <row r="18" spans="1:7" ht="15" thickBot="1">
      <c r="A18" s="65"/>
      <c r="B18" s="22"/>
      <c r="C18" s="23"/>
      <c r="D18" s="23"/>
      <c r="E18" s="17" t="s">
        <v>21</v>
      </c>
      <c r="F18" s="84">
        <f>SUM(G13:G17)</f>
        <v>530</v>
      </c>
      <c r="G18" s="85" t="e">
        <f t="shared" ref="G18:G28" si="4">E18*F18</f>
        <v>#VALUE!</v>
      </c>
    </row>
    <row r="19" spans="1:7" ht="15" thickBot="1">
      <c r="A19" s="101" t="s">
        <v>25</v>
      </c>
      <c r="B19" s="24" t="s">
        <v>26</v>
      </c>
      <c r="C19" s="12"/>
      <c r="D19" s="45" t="s">
        <v>55</v>
      </c>
      <c r="E19" s="12">
        <v>5</v>
      </c>
      <c r="F19" s="13">
        <v>8</v>
      </c>
      <c r="G19" s="14">
        <f t="shared" si="4"/>
        <v>40</v>
      </c>
    </row>
    <row r="20" spans="1:7">
      <c r="A20" s="102"/>
      <c r="B20" s="47" t="s">
        <v>51</v>
      </c>
      <c r="C20" s="25"/>
      <c r="D20" s="12" t="s">
        <v>27</v>
      </c>
      <c r="E20" s="25">
        <v>0</v>
      </c>
      <c r="F20" s="46">
        <v>0</v>
      </c>
      <c r="G20" s="26">
        <f t="shared" si="4"/>
        <v>0</v>
      </c>
    </row>
    <row r="21" spans="1:7">
      <c r="A21" s="102"/>
      <c r="B21" s="19" t="s">
        <v>69</v>
      </c>
      <c r="C21" s="15" t="s">
        <v>70</v>
      </c>
      <c r="D21" s="15" t="s">
        <v>27</v>
      </c>
      <c r="E21" s="15">
        <v>1</v>
      </c>
      <c r="F21" s="16">
        <v>110</v>
      </c>
      <c r="G21" s="21">
        <f t="shared" si="4"/>
        <v>110</v>
      </c>
    </row>
    <row r="22" spans="1:7" ht="15" thickBot="1">
      <c r="A22" s="103"/>
      <c r="B22" s="22"/>
      <c r="C22" s="23"/>
      <c r="D22" s="23"/>
      <c r="E22" s="17" t="s">
        <v>21</v>
      </c>
      <c r="F22" s="84">
        <f>SUM(G19:G21)</f>
        <v>150</v>
      </c>
      <c r="G22" s="85" t="e">
        <f t="shared" si="4"/>
        <v>#VALUE!</v>
      </c>
    </row>
    <row r="23" spans="1:7">
      <c r="A23" s="101" t="s">
        <v>28</v>
      </c>
      <c r="B23" s="12" t="s">
        <v>29</v>
      </c>
      <c r="C23" s="12" t="s">
        <v>30</v>
      </c>
      <c r="D23" s="45" t="s">
        <v>54</v>
      </c>
      <c r="E23" s="12">
        <v>4</v>
      </c>
      <c r="F23" s="13">
        <v>40</v>
      </c>
      <c r="G23" s="14">
        <f t="shared" si="4"/>
        <v>160</v>
      </c>
    </row>
    <row r="24" spans="1:7">
      <c r="A24" s="102"/>
      <c r="B24" s="15"/>
      <c r="C24" s="15"/>
      <c r="D24" s="15"/>
      <c r="E24" s="15"/>
      <c r="F24" s="16"/>
      <c r="G24" s="21">
        <f t="shared" si="4"/>
        <v>0</v>
      </c>
    </row>
    <row r="25" spans="1:7" ht="15" thickBot="1">
      <c r="A25" s="103"/>
      <c r="B25" s="22"/>
      <c r="C25" s="23"/>
      <c r="D25" s="23"/>
      <c r="E25" s="17" t="s">
        <v>21</v>
      </c>
      <c r="F25" s="84">
        <f>SUM(G23:G24)</f>
        <v>160</v>
      </c>
      <c r="G25" s="85" t="e">
        <f t="shared" si="4"/>
        <v>#VALUE!</v>
      </c>
    </row>
    <row r="26" spans="1:7">
      <c r="A26" s="101" t="s">
        <v>31</v>
      </c>
      <c r="B26" s="25" t="s">
        <v>32</v>
      </c>
      <c r="C26" s="25" t="s">
        <v>33</v>
      </c>
      <c r="D26" s="12" t="s">
        <v>34</v>
      </c>
      <c r="E26" s="25">
        <v>1</v>
      </c>
      <c r="F26" s="13">
        <v>8</v>
      </c>
      <c r="G26" s="26">
        <f t="shared" si="4"/>
        <v>8</v>
      </c>
    </row>
    <row r="27" spans="1:7">
      <c r="A27" s="102"/>
      <c r="B27" s="15"/>
      <c r="C27" s="15"/>
      <c r="D27" s="15" t="s">
        <v>35</v>
      </c>
      <c r="E27" s="15"/>
      <c r="F27" s="16"/>
      <c r="G27" s="26">
        <f t="shared" si="4"/>
        <v>0</v>
      </c>
    </row>
    <row r="28" spans="1:7" ht="13.5" customHeight="1" thickBot="1">
      <c r="A28" s="103"/>
      <c r="B28" s="22"/>
      <c r="C28" s="23"/>
      <c r="D28" s="23"/>
      <c r="E28" s="17" t="s">
        <v>21</v>
      </c>
      <c r="F28" s="84">
        <f>SUM(G26:G27)</f>
        <v>8</v>
      </c>
      <c r="G28" s="85" t="e">
        <f t="shared" si="4"/>
        <v>#VALUE!</v>
      </c>
    </row>
    <row r="29" spans="1:7" ht="18.75" customHeight="1" thickBot="1">
      <c r="A29" s="27"/>
      <c r="B29" s="28"/>
      <c r="C29" s="28"/>
      <c r="D29" s="28"/>
      <c r="E29" s="29" t="s">
        <v>36</v>
      </c>
      <c r="F29" s="104">
        <f>F12+F18+F22+F25+F28</f>
        <v>848</v>
      </c>
      <c r="G29" s="105"/>
    </row>
    <row r="30" spans="1:7" ht="19.5" customHeight="1">
      <c r="A30" s="98" t="s">
        <v>37</v>
      </c>
      <c r="B30" s="99"/>
      <c r="C30" s="99"/>
      <c r="D30" s="99"/>
      <c r="E30" s="99"/>
      <c r="F30" s="99"/>
      <c r="G30" s="100"/>
    </row>
    <row r="31" spans="1:7" ht="19.5" customHeight="1">
      <c r="A31" s="30" t="s">
        <v>38</v>
      </c>
      <c r="B31" s="31" t="s">
        <v>39</v>
      </c>
      <c r="C31" s="31" t="s">
        <v>40</v>
      </c>
      <c r="D31" s="31" t="s">
        <v>41</v>
      </c>
      <c r="E31" s="31" t="s">
        <v>13</v>
      </c>
      <c r="F31" s="90" t="s">
        <v>42</v>
      </c>
      <c r="G31" s="91"/>
    </row>
    <row r="32" spans="1:7" ht="19.5" customHeight="1">
      <c r="A32" s="32">
        <v>1</v>
      </c>
      <c r="B32" s="33" t="s">
        <v>43</v>
      </c>
      <c r="C32" s="34"/>
      <c r="D32" s="35">
        <v>0</v>
      </c>
      <c r="E32" s="36">
        <f>F29*D32</f>
        <v>0</v>
      </c>
      <c r="F32" s="96"/>
      <c r="G32" s="97"/>
    </row>
    <row r="33" spans="1:7" ht="19.5" customHeight="1">
      <c r="A33" s="32">
        <v>2</v>
      </c>
      <c r="B33" s="33" t="s">
        <v>44</v>
      </c>
      <c r="C33" s="34"/>
      <c r="D33" s="37">
        <v>0</v>
      </c>
      <c r="E33" s="36">
        <f>D33*1</f>
        <v>0</v>
      </c>
      <c r="F33" s="96" t="s">
        <v>45</v>
      </c>
      <c r="G33" s="97"/>
    </row>
    <row r="34" spans="1:7" ht="19.5" customHeight="1">
      <c r="A34" s="32">
        <v>3</v>
      </c>
      <c r="B34" s="33" t="s">
        <v>46</v>
      </c>
      <c r="C34" s="34"/>
      <c r="D34" s="35">
        <v>0.05</v>
      </c>
      <c r="E34" s="36">
        <f>F29*D34</f>
        <v>42.400000000000006</v>
      </c>
      <c r="F34" s="96"/>
      <c r="G34" s="97"/>
    </row>
    <row r="35" spans="1:7" ht="19.5" customHeight="1">
      <c r="A35" s="32">
        <v>4</v>
      </c>
      <c r="B35" s="33" t="s">
        <v>47</v>
      </c>
      <c r="C35" s="34"/>
      <c r="D35" s="38">
        <v>0.1</v>
      </c>
      <c r="E35" s="36">
        <f>F29*D35</f>
        <v>84.800000000000011</v>
      </c>
      <c r="F35" s="96"/>
      <c r="G35" s="97"/>
    </row>
    <row r="36" spans="1:7" ht="22.5" customHeight="1">
      <c r="A36" s="32">
        <v>5</v>
      </c>
      <c r="B36" s="33" t="s">
        <v>48</v>
      </c>
      <c r="C36" s="34"/>
      <c r="D36" s="38">
        <v>0.13</v>
      </c>
      <c r="E36" s="36">
        <f>(F29+E32+E33+E34+E35)*D36</f>
        <v>126.77600000000001</v>
      </c>
      <c r="F36" s="96"/>
      <c r="G36" s="97"/>
    </row>
    <row r="37" spans="1:7" ht="22.5" customHeight="1" thickBot="1">
      <c r="A37" s="39">
        <v>6</v>
      </c>
      <c r="B37" s="40" t="s">
        <v>49</v>
      </c>
      <c r="C37" s="41"/>
      <c r="D37" s="41"/>
      <c r="E37" s="42">
        <f>F29+E32+E33+E34+E35+E36</f>
        <v>1101.9760000000001</v>
      </c>
      <c r="F37" s="94"/>
      <c r="G37" s="95"/>
    </row>
    <row r="38" spans="1:7" ht="22.5" customHeight="1" thickBot="1">
      <c r="A38" s="60">
        <v>7</v>
      </c>
      <c r="B38" s="60" t="s">
        <v>66</v>
      </c>
      <c r="C38" s="61"/>
      <c r="D38" s="61"/>
      <c r="E38" s="62">
        <v>1100</v>
      </c>
      <c r="F38" s="68"/>
      <c r="G38" s="68"/>
    </row>
    <row r="39" spans="1:7" ht="52.15" customHeight="1">
      <c r="A39" s="69" t="s">
        <v>65</v>
      </c>
      <c r="B39" s="70"/>
      <c r="C39" s="70"/>
      <c r="D39" s="70"/>
      <c r="E39" s="70"/>
      <c r="F39" s="70"/>
      <c r="G39" s="70"/>
    </row>
    <row r="42" spans="1:7" ht="18.75" customHeight="1"/>
  </sheetData>
  <mergeCells count="33">
    <mergeCell ref="F29:G29"/>
    <mergeCell ref="A7:A12"/>
    <mergeCell ref="F31:G31"/>
    <mergeCell ref="G5:G6"/>
    <mergeCell ref="F37:G37"/>
    <mergeCell ref="F32:G32"/>
    <mergeCell ref="F33:G33"/>
    <mergeCell ref="F34:G34"/>
    <mergeCell ref="F35:G35"/>
    <mergeCell ref="F36:G36"/>
    <mergeCell ref="F25:G25"/>
    <mergeCell ref="F28:G28"/>
    <mergeCell ref="F5:F6"/>
    <mergeCell ref="A30:G30"/>
    <mergeCell ref="A19:A22"/>
    <mergeCell ref="A23:A25"/>
    <mergeCell ref="A26:A28"/>
    <mergeCell ref="A13:A18"/>
    <mergeCell ref="E5:E6"/>
    <mergeCell ref="F38:G38"/>
    <mergeCell ref="A39:G39"/>
    <mergeCell ref="A1:G1"/>
    <mergeCell ref="B2:C2"/>
    <mergeCell ref="F2:G2"/>
    <mergeCell ref="B3:C3"/>
    <mergeCell ref="F3:G3"/>
    <mergeCell ref="B4:C4"/>
    <mergeCell ref="A5:B5"/>
    <mergeCell ref="F12:G12"/>
    <mergeCell ref="F18:G18"/>
    <mergeCell ref="F22:G22"/>
    <mergeCell ref="C5:C6"/>
    <mergeCell ref="D5:D6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zzhigang</dc:creator>
  <cp:lastModifiedBy>孙岩兵</cp:lastModifiedBy>
  <cp:lastPrinted>2019-10-14T06:15:37Z</cp:lastPrinted>
  <dcterms:created xsi:type="dcterms:W3CDTF">2013-06-13T05:42:00Z</dcterms:created>
  <dcterms:modified xsi:type="dcterms:W3CDTF">2019-10-23T03:49:24Z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