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935" windowHeight="7995" firstSheet="1" activeTab="1"/>
  </bookViews>
  <sheets>
    <sheet name="Overall-Cost" sheetId="1" r:id="rId1"/>
    <sheet name="硬件采购合同" sheetId="2" r:id="rId2"/>
    <sheet name="发货清单" sheetId="3" r:id="rId3"/>
  </sheets>
  <definedNames>
    <definedName name="_xlnm.Print_Area" localSheetId="0">'Overall-Cost'!$A$1:$I$28</definedName>
    <definedName name="_xlnm.Print_Titles" localSheetId="1">硬件采购合同!$1:$2</definedName>
    <definedName name="Z_479DA121_886A_11D3_8043_444553540000_.wvu.PrintArea" localSheetId="0" hidden="1">'Overall-Cost'!$A$5:$I$8</definedName>
    <definedName name="Z_479DA121_886A_11D3_8043_444553540000_.wvu.PrintArea" localSheetId="1" hidden="1">硬件采购合同!#REF!</definedName>
    <definedName name="Z_482F3C3F_0AAB_4B70_A2D0_70DC558CADEE_.wvu.PrintArea" localSheetId="0" hidden="1">'Overall-Cost'!$A$5:$I$8</definedName>
    <definedName name="Z_482F3C3F_0AAB_4B70_A2D0_70DC558CADEE_.wvu.PrintArea" localSheetId="1" hidden="1">硬件采购合同!#REF!</definedName>
    <definedName name="Z_53B0E0A2_DA9C_4F87_8507_E11C8DBEDABA_.wvu.PrintArea" localSheetId="0" hidden="1">'Overall-Cost'!$A$4:$I$8</definedName>
    <definedName name="Z_53B0E0A2_DA9C_4F87_8507_E11C8DBEDABA_.wvu.PrintArea" localSheetId="1" hidden="1">硬件采购合同!#REF!</definedName>
    <definedName name="Z_66C3FCBC_1571_460C_A148_8C9DBB04A024_.wvu.PrintArea" localSheetId="0" hidden="1">'Overall-Cost'!$A$4:$I$8</definedName>
    <definedName name="Z_66C3FCBC_1571_460C_A148_8C9DBB04A024_.wvu.PrintArea" localSheetId="1" hidden="1">硬件采购合同!#REF!</definedName>
    <definedName name="Z_7064DE4D_4A98_4C40_83FD_08DB40D7D952_.wvu.PrintArea" localSheetId="0" hidden="1">'Overall-Cost'!$A$5:$I$8</definedName>
    <definedName name="Z_7064DE4D_4A98_4C40_83FD_08DB40D7D952_.wvu.PrintArea" localSheetId="1" hidden="1">硬件采购合同!#REF!</definedName>
    <definedName name="Z_740AC0E1_69E7_11D3_AEA4_00601D032F07_.wvu.PrintArea" localSheetId="0" hidden="1">'Overall-Cost'!$A$5:$I$8</definedName>
    <definedName name="Z_740AC0E1_69E7_11D3_AEA4_00601D032F07_.wvu.PrintArea" localSheetId="1" hidden="1">硬件采购合同!#REF!</definedName>
    <definedName name="Z_A96D9D62_0C4C_11D7_BF7E_70D257C10000_.wvu.PrintArea" localSheetId="0" hidden="1">'Overall-Cost'!$A$5:$I$8</definedName>
    <definedName name="Z_A96D9D62_0C4C_11D7_BF7E_70D257C10000_.wvu.PrintArea" localSheetId="1" hidden="1">硬件采购合同!#REF!</definedName>
    <definedName name="Z_C94F6F02_67A4_11D3_8A12_444553540000_.wvu.PrintArea" localSheetId="0" hidden="1">'Overall-Cost'!$A$5:$I$8</definedName>
    <definedName name="Z_C94F6F02_67A4_11D3_8A12_444553540000_.wvu.PrintArea" localSheetId="1" hidden="1">硬件采购合同!#REF!</definedName>
    <definedName name="Z_C96A01C5_846D_4BAE_B50F_39076D1AAF58_.wvu.PrintArea" localSheetId="0" hidden="1">'Overall-Cost'!$A$4:$I$8</definedName>
    <definedName name="Z_C96A01C5_846D_4BAE_B50F_39076D1AAF58_.wvu.PrintArea" localSheetId="1" hidden="1">硬件采购合同!#REF!</definedName>
    <definedName name="Z_C99AF322_8D9F_11D6_BF80_00055D02CA2F_.wvu.PrintArea" localSheetId="0" hidden="1">'Overall-Cost'!$A$5:$I$8</definedName>
    <definedName name="Z_C99AF322_8D9F_11D6_BF80_00055D02CA2F_.wvu.PrintArea" localSheetId="1" hidden="1">硬件采购合同!#REF!</definedName>
  </definedNames>
  <calcPr calcId="145621"/>
</workbook>
</file>

<file path=xl/calcChain.xml><?xml version="1.0" encoding="utf-8"?>
<calcChain xmlns="http://schemas.openxmlformats.org/spreadsheetml/2006/main">
  <c r="B6" i="3" l="1"/>
  <c r="B4" i="3"/>
  <c r="B3" i="3"/>
  <c r="B2" i="3"/>
  <c r="F39" i="2"/>
  <c r="A38" i="2"/>
  <c r="H22" i="2"/>
  <c r="H23" i="2" s="1"/>
  <c r="H24" i="2" s="1"/>
  <c r="H16" i="2"/>
  <c r="H15" i="2"/>
  <c r="H14" i="2"/>
  <c r="H13" i="2"/>
  <c r="H12" i="2"/>
  <c r="H11" i="2"/>
  <c r="H17" i="2" s="1"/>
  <c r="H26" i="2" s="1"/>
  <c r="E13" i="1"/>
  <c r="E11" i="1"/>
  <c r="E9" i="1"/>
  <c r="E15" i="1" s="1"/>
  <c r="J9" i="3" l="1"/>
</calcChain>
</file>

<file path=xl/sharedStrings.xml><?xml version="1.0" encoding="utf-8"?>
<sst xmlns="http://schemas.openxmlformats.org/spreadsheetml/2006/main" count="133" uniqueCount="110">
  <si>
    <t>Shanghai NewLAN Co.Ltd</t>
  </si>
  <si>
    <t>Shanghai SC-Jonhson Barcoding Project BOM List  2005-9-03 v2.0</t>
  </si>
  <si>
    <t>Overall Amount of TurnKey Services</t>
  </si>
  <si>
    <t xml:space="preserve"> </t>
  </si>
  <si>
    <t xml:space="preserve">Item </t>
  </si>
  <si>
    <t>Comcode</t>
  </si>
  <si>
    <t xml:space="preserve">    Description  </t>
  </si>
  <si>
    <t>Currency</t>
  </si>
  <si>
    <t>Total Amount(USD:)</t>
  </si>
  <si>
    <t xml:space="preserve">Part-1 </t>
  </si>
  <si>
    <t xml:space="preserve">LXE HMT &amp; VMT </t>
  </si>
  <si>
    <t>USD</t>
  </si>
  <si>
    <t>Part-2</t>
  </si>
  <si>
    <t xml:space="preserve">LXE VMT HMT Services: </t>
  </si>
  <si>
    <t>RMB:</t>
  </si>
  <si>
    <t>Part-3</t>
  </si>
  <si>
    <t>WLAN Infrastructure</t>
  </si>
  <si>
    <t>Overall Cost</t>
  </si>
  <si>
    <t>Note:</t>
  </si>
  <si>
    <t>1-The above Reference Cost is subject to SCJ Request base on our meeting</t>
  </si>
  <si>
    <r>
      <rPr>
        <b/>
        <sz val="10"/>
        <rFont val="Times New Roman"/>
        <family val="1"/>
      </rPr>
      <t xml:space="preserve">2-The above pirce is including the 1 Y Warranty which is including the LXE product and Cisco AP </t>
    </r>
    <r>
      <rPr>
        <sz val="12"/>
        <rFont val="宋体"/>
        <family val="3"/>
        <charset val="134"/>
      </rPr>
      <t>、</t>
    </r>
    <r>
      <rPr>
        <b/>
        <sz val="12"/>
        <rFont val="Times New Roman"/>
        <family val="1"/>
      </rPr>
      <t>Commscope Patch pannel and other accessory base on the delivery date.</t>
    </r>
  </si>
  <si>
    <t>3-Due to there is no final lable size informatiuon from SCJ,So we can not config the Barcoding Print Here</t>
  </si>
  <si>
    <r>
      <rPr>
        <b/>
        <sz val="10"/>
        <rFont val="Times New Roman"/>
        <family val="1"/>
      </rPr>
      <t xml:space="preserve">4-NewLAN will the services which in including the Pre-sale </t>
    </r>
    <r>
      <rPr>
        <sz val="12"/>
        <rFont val="宋体"/>
        <family val="3"/>
        <charset val="134"/>
      </rPr>
      <t>、</t>
    </r>
    <r>
      <rPr>
        <b/>
        <sz val="12"/>
        <rFont val="Times New Roman"/>
        <family val="1"/>
      </rPr>
      <t>System Design</t>
    </r>
    <r>
      <rPr>
        <b/>
        <sz val="12"/>
        <rFont val="宋体"/>
        <family val="3"/>
        <charset val="134"/>
      </rPr>
      <t>、</t>
    </r>
    <r>
      <rPr>
        <b/>
        <sz val="12"/>
        <rFont val="Times New Roman"/>
        <family val="1"/>
      </rPr>
      <t xml:space="preserve">WLAN site survey </t>
    </r>
    <r>
      <rPr>
        <b/>
        <sz val="12"/>
        <rFont val="宋体"/>
        <family val="3"/>
        <charset val="134"/>
      </rPr>
      <t>、</t>
    </r>
    <r>
      <rPr>
        <b/>
        <sz val="12"/>
        <rFont val="Times New Roman"/>
        <family val="1"/>
      </rPr>
      <t>System Intergrated and other services which is including the On site services and Remote calling services.</t>
    </r>
  </si>
  <si>
    <t>5-All Cisco AP power will be provided by SC Johnson.The details will be fixed before Project implement.</t>
  </si>
  <si>
    <t>6-This above cost price is not final pirce before the project implement</t>
  </si>
  <si>
    <r>
      <rPr>
        <sz val="10"/>
        <rFont val="宋体"/>
        <family val="3"/>
        <charset val="134"/>
      </rPr>
      <t>编号</t>
    </r>
    <r>
      <rPr>
        <sz val="10"/>
        <rFont val="Arial"/>
        <family val="2"/>
      </rPr>
      <t xml:space="preserve">(No.): 20191129XS0046              </t>
    </r>
    <r>
      <rPr>
        <sz val="10"/>
        <rFont val="宋体"/>
        <family val="3"/>
        <charset val="134"/>
      </rPr>
      <t>日期</t>
    </r>
    <r>
      <rPr>
        <sz val="10"/>
        <rFont val="Arial"/>
        <family val="2"/>
      </rPr>
      <t xml:space="preserve">(DATE):  20191129               </t>
    </r>
    <r>
      <rPr>
        <sz val="10"/>
        <rFont val="宋体"/>
        <family val="3"/>
        <charset val="134"/>
      </rPr>
      <t>签约地点</t>
    </r>
    <r>
      <rPr>
        <sz val="10"/>
        <rFont val="Arial"/>
        <family val="2"/>
      </rPr>
      <t xml:space="preserve">(SIGNED ADD.): </t>
    </r>
    <r>
      <rPr>
        <sz val="10"/>
        <rFont val="宋体"/>
        <family val="3"/>
        <charset val="134"/>
      </rPr>
      <t>北京海淀区</t>
    </r>
  </si>
  <si>
    <t>甲方（买方）：</t>
  </si>
  <si>
    <t>潍坊光华荣昌汽车技术有限公司</t>
  </si>
  <si>
    <t>乙方（卖方）：北京场景智能科技有限公司</t>
  </si>
  <si>
    <t>法定代表人：</t>
  </si>
  <si>
    <t>赵月强</t>
  </si>
  <si>
    <t>法定代表人：刘爱红</t>
  </si>
  <si>
    <t>公司地址：</t>
  </si>
  <si>
    <t>山东省潍坊高新区清池街道张营社区樱前街5157号</t>
  </si>
  <si>
    <t>公司地址：北京市海淀区绿地中央广场（北清路与稻香湖路交汇处）7号楼1011室</t>
  </si>
  <si>
    <t>收货人：</t>
  </si>
  <si>
    <t>李志成</t>
  </si>
  <si>
    <t>项目负责人：郭伟</t>
  </si>
  <si>
    <t>联系电话：</t>
  </si>
  <si>
    <t>联系电话：17744450603</t>
  </si>
  <si>
    <t xml:space="preserve">   按照《中华人民共和国合同法》及有关法规规定，经双方协商一致，就甲方向乙方采购产品一事达成如下合同条款，双方须共同严格履行：</t>
  </si>
  <si>
    <r>
      <rPr>
        <sz val="10"/>
        <rFont val="Arial"/>
        <family val="2"/>
      </rPr>
      <t xml:space="preserve">1. </t>
    </r>
    <r>
      <rPr>
        <sz val="10"/>
        <rFont val="宋体"/>
        <family val="3"/>
        <charset val="134"/>
      </rPr>
      <t>硬件设备与耗材</t>
    </r>
    <r>
      <rPr>
        <sz val="10"/>
        <rFont val="Arial"/>
        <family val="2"/>
      </rPr>
      <t xml:space="preserve">:           </t>
    </r>
  </si>
  <si>
    <t>序号</t>
  </si>
  <si>
    <t>产品名称</t>
  </si>
  <si>
    <t>产品型号</t>
  </si>
  <si>
    <t>数量</t>
  </si>
  <si>
    <t>单价</t>
  </si>
  <si>
    <t>总价</t>
  </si>
  <si>
    <t>服务器</t>
  </si>
  <si>
    <t>华三ML110Gen10</t>
  </si>
  <si>
    <t>工控机</t>
  </si>
  <si>
    <t>誉华工控机（含显示器）</t>
  </si>
  <si>
    <t>打印机</t>
  </si>
  <si>
    <t>霍尼韦尔工业条码PD43</t>
  </si>
  <si>
    <t>激光扫描枪</t>
  </si>
  <si>
    <r>
      <rPr>
        <sz val="10"/>
        <rFont val="宋体"/>
        <family val="3"/>
        <charset val="134"/>
      </rPr>
      <t>霍尼韦尔D</t>
    </r>
    <r>
      <rPr>
        <sz val="10"/>
        <rFont val="宋体"/>
        <family val="3"/>
        <charset val="134"/>
      </rPr>
      <t>M激光扫描枪</t>
    </r>
  </si>
  <si>
    <t>标签</t>
  </si>
  <si>
    <t>PET标签20mm*60mm
(5000枚/卷)</t>
  </si>
  <si>
    <t>碳带</t>
  </si>
  <si>
    <t>树脂碳带（以卷计算）</t>
  </si>
  <si>
    <t>总价（含税）</t>
  </si>
  <si>
    <t>发票种类</t>
  </si>
  <si>
    <t>含13%增值税发票</t>
  </si>
  <si>
    <t>是否安装</t>
  </si>
  <si>
    <t>是</t>
  </si>
  <si>
    <t>2、安装与联调</t>
  </si>
  <si>
    <t>实施内容</t>
  </si>
  <si>
    <t>实施服务</t>
  </si>
  <si>
    <t>所有硬件安装与调试，软、硬件联合调试</t>
  </si>
  <si>
    <t>税费</t>
  </si>
  <si>
    <t>安装与联调总额的6%</t>
  </si>
  <si>
    <t>6%增值税发票</t>
  </si>
  <si>
    <t xml:space="preserve">                                                        总价：</t>
  </si>
  <si>
    <t xml:space="preserve">                                                      优惠价：</t>
  </si>
  <si>
    <t xml:space="preserve">2.付款方式（Payment Terms）:                                        </t>
  </si>
  <si>
    <r>
      <rPr>
        <sz val="9"/>
        <rFont val="Arial"/>
        <family val="2"/>
      </rPr>
      <t>3.</t>
    </r>
    <r>
      <rPr>
        <sz val="9"/>
        <rFont val="宋体"/>
        <family val="3"/>
        <charset val="134"/>
      </rPr>
      <t>交货信息（</t>
    </r>
    <r>
      <rPr>
        <sz val="9"/>
        <rFont val="Arial"/>
        <family val="2"/>
      </rPr>
      <t>Delivery Information</t>
    </r>
    <r>
      <rPr>
        <sz val="9"/>
        <rFont val="宋体"/>
        <family val="3"/>
        <charset val="134"/>
      </rPr>
      <t>）</t>
    </r>
    <r>
      <rPr>
        <sz val="9"/>
        <rFont val="Arial"/>
        <family val="2"/>
      </rPr>
      <t xml:space="preserve">: </t>
    </r>
  </si>
  <si>
    <r>
      <rPr>
        <sz val="9"/>
        <rFont val="宋体"/>
        <family val="3"/>
        <charset val="134"/>
      </rPr>
      <t xml:space="preserve">1.交货周期：
</t>
    </r>
    <r>
      <rPr>
        <b/>
        <sz val="9"/>
        <rFont val="宋体"/>
        <family val="3"/>
        <charset val="134"/>
      </rPr>
      <t>□乙方收到甲方首笔款项后3周内将产品送达交货地点。</t>
    </r>
    <r>
      <rPr>
        <sz val="9"/>
        <rFont val="宋体"/>
        <family val="3"/>
        <charset val="134"/>
      </rPr>
      <t xml:space="preserve">
2.交货地点：</t>
    </r>
    <r>
      <rPr>
        <u/>
        <sz val="9"/>
        <rFont val="宋体"/>
        <family val="3"/>
        <charset val="134"/>
      </rPr>
      <t xml:space="preserve">  山东省潍坊高新区清池街道张营社区樱前街5157号（潍坊广生新能源有限公司厂房）</t>
    </r>
    <r>
      <rPr>
        <sz val="9"/>
        <rFont val="宋体"/>
        <family val="3"/>
        <charset val="134"/>
      </rPr>
      <t xml:space="preserve">                  
3.运输方式及费用负担：由乙方以(□铁路运输/□公路运输/□航空运输/□水上运输)方式运输，所需运输费用由</t>
    </r>
    <r>
      <rPr>
        <u/>
        <sz val="9"/>
        <rFont val="宋体"/>
        <family val="3"/>
        <charset val="134"/>
      </rPr>
      <t xml:space="preserve">  乙  </t>
    </r>
    <r>
      <rPr>
        <sz val="9"/>
        <rFont val="宋体"/>
        <family val="3"/>
        <charset val="134"/>
      </rPr>
      <t>方承担。
4.甲方指定</t>
    </r>
    <r>
      <rPr>
        <u/>
        <sz val="9"/>
        <rFont val="宋体"/>
        <family val="3"/>
        <charset val="134"/>
      </rPr>
      <t xml:space="preserve">   李志成    </t>
    </r>
    <r>
      <rPr>
        <sz val="9"/>
        <rFont val="宋体"/>
        <family val="3"/>
        <charset val="134"/>
      </rPr>
      <t>（联系电话：</t>
    </r>
    <r>
      <rPr>
        <u/>
        <sz val="9"/>
        <rFont val="宋体"/>
        <family val="3"/>
        <charset val="134"/>
      </rPr>
      <t xml:space="preserve">      13361537525        </t>
    </r>
    <r>
      <rPr>
        <sz val="9"/>
        <rFont val="宋体"/>
        <family val="3"/>
        <charset val="134"/>
      </rPr>
      <t>）作为甲方代表，代表甲方验收产品。</t>
    </r>
  </si>
  <si>
    <r>
      <rPr>
        <sz val="9"/>
        <rFont val="Arial"/>
        <family val="2"/>
      </rPr>
      <t>4.</t>
    </r>
    <r>
      <rPr>
        <sz val="9"/>
        <rFont val="宋体"/>
        <family val="3"/>
        <charset val="134"/>
      </rPr>
      <t>产品验收（</t>
    </r>
    <r>
      <rPr>
        <sz val="9"/>
        <rFont val="Arial"/>
        <family val="2"/>
      </rPr>
      <t>Product acceptance</t>
    </r>
    <r>
      <rPr>
        <sz val="9"/>
        <rFont val="宋体"/>
        <family val="3"/>
        <charset val="134"/>
      </rPr>
      <t>）</t>
    </r>
  </si>
  <si>
    <t>1.甲方应在收到产品之日起三日内对产品品种、规格、型号、数量、质量等是否符合双方约定进行验收，甲方如有质量异议的，应在上述期限内向乙方书面提出，否则视为产品验收合格。
2.甲方在产品检验过程中如发现产品的品种、规格、型号、数量和质量等不符合要求，应及时向乙方提出书面异议。
3.乙方应在收到异议后  一  日内向甲方提供书面的异常原因分析报告及改进措施，否则，即视为默认甲方提出的异议和处理意见，甲方有权要求乙方承担相应的违约责任。</t>
  </si>
  <si>
    <r>
      <rPr>
        <sz val="9"/>
        <rFont val="Arial"/>
        <family val="2"/>
      </rPr>
      <t>5.</t>
    </r>
    <r>
      <rPr>
        <sz val="9"/>
        <rFont val="宋体"/>
        <family val="3"/>
        <charset val="134"/>
      </rPr>
      <t>质量保证和保修期（</t>
    </r>
    <r>
      <rPr>
        <sz val="9"/>
        <rFont val="Arial"/>
        <family val="2"/>
      </rPr>
      <t xml:space="preserve">Warranty  period </t>
    </r>
    <r>
      <rPr>
        <sz val="9"/>
        <rFont val="宋体"/>
        <family val="3"/>
        <charset val="134"/>
      </rPr>
      <t>）：</t>
    </r>
  </si>
  <si>
    <t>6.不可抗力（The force majeure）：</t>
  </si>
  <si>
    <t>1.如果双方中的任何一方因为不可抗力（如：战争、火灾、台风、洪水、地震）而被迫停止或推迟合同的执行，则合同执行相应延迟，延迟的时间等于不可抗力发生作用的时间。
2.受影响的一方应将不可抗力的发生尽快通过电报、电传或传真通知另一方。受影响的一方应在不可抗力终止或被排除后尽快通过电报、电传或传真通知另一方，并通过航空挂号通知另一方不可抗力已终结或排除。</t>
  </si>
  <si>
    <r>
      <rPr>
        <sz val="9"/>
        <rFont val="Arial"/>
        <family val="2"/>
      </rPr>
      <t>7.</t>
    </r>
    <r>
      <rPr>
        <sz val="9"/>
        <rFont val="宋体"/>
        <family val="3"/>
        <charset val="134"/>
      </rPr>
      <t>违约责任（</t>
    </r>
    <r>
      <rPr>
        <sz val="9"/>
        <rFont val="Arial"/>
        <family val="2"/>
      </rPr>
      <t>Liability for breach of contract</t>
    </r>
    <r>
      <rPr>
        <sz val="9"/>
        <rFont val="宋体"/>
        <family val="3"/>
        <charset val="134"/>
      </rPr>
      <t>）：</t>
    </r>
  </si>
  <si>
    <t>1.卖方逾期交货的，每超过一天按合同金额的5‰进行罚款，罚款总额不超过合同总额的5%。
2.若由于卖方延期交货而影响到买方与买方用户之间交货协议，由此产生的全部损失由卖方全部承担。                                             
3.买方违反合同规定逾期付款的，应付逾期付款责任，即每超过一天，按合同金额的5‰进行付款，罚款总额不超过合同总额的5%。                                              
4.本合同签订生效后，买卖双方凡是提出解除合同的一方应支付守约方合同总价的10％作为违约金。</t>
  </si>
  <si>
    <r>
      <rPr>
        <sz val="9"/>
        <rFont val="Arial"/>
        <family val="2"/>
      </rPr>
      <t>8.</t>
    </r>
    <r>
      <rPr>
        <sz val="9"/>
        <rFont val="宋体"/>
        <family val="3"/>
        <charset val="134"/>
      </rPr>
      <t>争议解决方式（</t>
    </r>
    <r>
      <rPr>
        <sz val="9"/>
        <rFont val="Arial"/>
        <family val="2"/>
      </rPr>
      <t>Dispute settlement way</t>
    </r>
    <r>
      <rPr>
        <sz val="9"/>
        <rFont val="宋体"/>
        <family val="3"/>
        <charset val="134"/>
      </rPr>
      <t>）：</t>
    </r>
  </si>
  <si>
    <r>
      <rPr>
        <sz val="9"/>
        <rFont val="Arial"/>
        <family val="2"/>
      </rPr>
      <t>9.</t>
    </r>
    <r>
      <rPr>
        <sz val="9"/>
        <rFont val="宋体"/>
        <family val="3"/>
        <charset val="134"/>
      </rPr>
      <t>其他条款（</t>
    </r>
    <r>
      <rPr>
        <sz val="9"/>
        <rFont val="Arial"/>
        <family val="2"/>
      </rPr>
      <t>Other terms and conditions</t>
    </r>
    <r>
      <rPr>
        <sz val="9"/>
        <rFont val="宋体"/>
        <family val="3"/>
        <charset val="134"/>
      </rPr>
      <t>）：</t>
    </r>
  </si>
  <si>
    <t>1.合同执行期内，甲乙双方均不得随意变更或解除合同，本合同如有未尽事宜，须经双方协商解决，另行签订补充协议。
2.本合同的注解、附件、补充协议为本合同组成部分，与本合同具有同等法律效力。
3.本合同自双方签字盖章之日起生效，本合同一式两份，均具有同等法律效力。</t>
  </si>
  <si>
    <t>甲方（盖章）:</t>
  </si>
  <si>
    <t>乙方（盖章）：北京场景智能科技有限公司</t>
  </si>
  <si>
    <t>授权代表（签字）：</t>
  </si>
  <si>
    <t>联系人：郭伟</t>
  </si>
  <si>
    <t>联系人电话：17744450603</t>
  </si>
  <si>
    <t>发货单</t>
  </si>
  <si>
    <t>收货单位：</t>
  </si>
  <si>
    <t>收货地址：</t>
  </si>
  <si>
    <t>快递单号：</t>
  </si>
  <si>
    <t>发货清单</t>
  </si>
  <si>
    <t>S/N</t>
  </si>
  <si>
    <t>汇控</t>
  </si>
  <si>
    <t>华工激光机</t>
  </si>
  <si>
    <t>LSF20DCJ</t>
  </si>
  <si>
    <t>PET标签（以平米计算）</t>
  </si>
  <si>
    <t>发货单位：</t>
  </si>
  <si>
    <t>北京场景智能科技有限公司</t>
  </si>
  <si>
    <t>联系人：</t>
  </si>
  <si>
    <t>石晶</t>
  </si>
  <si>
    <r>
      <t>1.乙方保证所提供设备是全新的、未使用过的，完全符合合同及技术附件（若有）所规定的质量、规格和性能要求。所有设备质保期1年。</t>
    </r>
    <r>
      <rPr>
        <sz val="9"/>
        <rFont val="宋体"/>
        <family val="3"/>
        <charset val="134"/>
      </rPr>
      <t>质保期自所有设备安装调试验收完毕之日起计算。</t>
    </r>
    <r>
      <rPr>
        <sz val="9"/>
        <color rgb="FFFF0000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 xml:space="preserve">    
2.在质量保证期内，如果货物的数量、质量或规格与合同不符，或证实货物是有缺陷的，包括潜在的缺陷或使用不符合要求的材料等，卖方应在接到买方通知后（10）天内负责采用符合合同规定的规格、质量和性能要求的新零件、部件和/或设备来更换有缺陷的部分和/或修补缺陷部分，其费用由卖方负担。同时，卖方应按合同规定，相应延长修补和/或更换件的质量保证期。                                                       </t>
    </r>
    <phoneticPr fontId="8" type="noConversion"/>
  </si>
  <si>
    <r>
      <t>合同未尽事宜或发生争执，双方友好协商解决；</t>
    </r>
    <r>
      <rPr>
        <sz val="9"/>
        <rFont val="宋体"/>
        <family val="3"/>
        <charset val="134"/>
      </rPr>
      <t>如协商不成，可将争议提交原告住所地人民法院解决。</t>
    </r>
    <phoneticPr fontId="8" type="noConversion"/>
  </si>
  <si>
    <r>
      <t xml:space="preserve">■合同签订后，甲方在3个工作日内向乙方支付合同总额的70%，乙方在5个工作日内向甲方开具对应款项的增值税发票；项目实施验收后（以验收单为准，验收单见附件项目验收单），甲方在3个工作日内向乙方支付合同总额的30%，乙方在5个工作日内向甲方开具对应款项的增值税发票。
2.以上合同货款在甲方未结清给乙方前，本合同内的所有产品所有权归乙方所有。
3.乙方提供如下对公账户进行收款，甲方不得将本合同款项支付给任何销售人员或其他个人，否则由甲方自行承担损失；若乙方变更收款账户，应出具附有公章和法人章的书面文件，否则不发生任何法律效力。
</t>
    </r>
    <r>
      <rPr>
        <b/>
        <sz val="9"/>
        <rFont val="宋体"/>
        <family val="3"/>
        <charset val="134"/>
      </rPr>
      <t>开 户 名：北京场景智能科技有限公司    账   号： 110937034210803
银行行号：308100005682               分行名称：招商银行股份有限公司北京回龙观支行</t>
    </r>
    <phoneticPr fontId="8" type="noConversion"/>
  </si>
  <si>
    <t>一件一码项目采购合同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</si>
</sst>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￥&quot;#,##0;&quot;￥&quot;\-#,##0"/>
    <numFmt numFmtId="177" formatCode="&quot;US$&quot;#,##0.00_);[Red]\(&quot;US$&quot;#,##0.00\)"/>
    <numFmt numFmtId="178" formatCode="&quot;￥&quot;#,##0_);[Red]\(&quot;￥&quot;#,##0\)"/>
    <numFmt numFmtId="179" formatCode="#,##0.00_);[Red]\(#,##0.00\)"/>
    <numFmt numFmtId="180" formatCode="&quot;￥&quot;#,##0.00_);[Red]\(&quot;￥&quot;#,##0.00\)"/>
  </numFmts>
  <fonts count="29">
    <font>
      <sz val="12"/>
      <name val="宋体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4"/>
      <name val="黑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1"/>
      <name val="Times New Roman"/>
      <family val="1"/>
    </font>
    <font>
      <sz val="11"/>
      <name val="宋体"/>
      <family val="3"/>
      <charset val="134"/>
    </font>
    <font>
      <sz val="10"/>
      <name val="Arial Unicode MS"/>
      <family val="2"/>
      <charset val="134"/>
    </font>
    <font>
      <b/>
      <sz val="11"/>
      <name val="宋体"/>
      <family val="3"/>
      <charset val="134"/>
    </font>
    <font>
      <b/>
      <sz val="10"/>
      <color indexed="18"/>
      <name val="宋体"/>
      <family val="3"/>
      <charset val="134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i/>
      <sz val="12"/>
      <name val="Times New Roman"/>
      <family val="1"/>
    </font>
    <font>
      <b/>
      <i/>
      <sz val="12"/>
      <name val="宋体"/>
      <family val="3"/>
      <charset val="134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9"/>
      <color indexed="12"/>
      <name val="Times New Roman"/>
      <family val="1"/>
    </font>
    <font>
      <sz val="9"/>
      <name val="Times New Roman"/>
      <family val="1"/>
    </font>
    <font>
      <b/>
      <sz val="9"/>
      <name val="宋体"/>
      <family val="3"/>
      <charset val="134"/>
    </font>
    <font>
      <sz val="12"/>
      <name val="Times New Roman"/>
      <family val="1"/>
    </font>
    <font>
      <u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gray06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ashDot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19" xfId="0" applyFont="1" applyBorder="1"/>
    <xf numFmtId="0" fontId="0" fillId="0" borderId="0" xfId="0" applyBorder="1"/>
    <xf numFmtId="0" fontId="0" fillId="0" borderId="0" xfId="0" applyFont="1" applyBorder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0" fontId="5" fillId="0" borderId="20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176" fontId="10" fillId="0" borderId="30" xfId="0" applyNumberFormat="1" applyFont="1" applyBorder="1" applyAlignment="1">
      <alignment horizontal="center" vertical="center"/>
    </xf>
    <xf numFmtId="176" fontId="11" fillId="0" borderId="30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176" fontId="11" fillId="0" borderId="40" xfId="0" applyNumberFormat="1" applyFont="1" applyBorder="1" applyAlignment="1">
      <alignment horizontal="center" vertical="center"/>
    </xf>
    <xf numFmtId="176" fontId="13" fillId="0" borderId="4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" fillId="0" borderId="0" xfId="0" applyFont="1" applyBorder="1"/>
    <xf numFmtId="0" fontId="16" fillId="0" borderId="0" xfId="0" applyFont="1" applyBorder="1"/>
    <xf numFmtId="0" fontId="1" fillId="0" borderId="0" xfId="0" applyFont="1" applyAlignment="1">
      <alignment horizontal="left"/>
    </xf>
    <xf numFmtId="177" fontId="0" fillId="0" borderId="0" xfId="0" applyNumberFormat="1" applyAlignment="1">
      <alignment horizontal="right"/>
    </xf>
    <xf numFmtId="177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8" fillId="0" borderId="0" xfId="0" applyFont="1" applyBorder="1"/>
    <xf numFmtId="0" fontId="8" fillId="0" borderId="0" xfId="0" applyFont="1"/>
    <xf numFmtId="0" fontId="20" fillId="0" borderId="0" xfId="0" applyFont="1"/>
    <xf numFmtId="0" fontId="21" fillId="4" borderId="27" xfId="0" applyFont="1" applyFill="1" applyBorder="1" applyAlignment="1">
      <alignment horizontal="center"/>
    </xf>
    <xf numFmtId="177" fontId="21" fillId="4" borderId="27" xfId="0" applyNumberFormat="1" applyFont="1" applyFill="1" applyBorder="1" applyAlignment="1">
      <alignment horizontal="center"/>
    </xf>
    <xf numFmtId="0" fontId="22" fillId="0" borderId="0" xfId="0" applyFont="1"/>
    <xf numFmtId="0" fontId="20" fillId="0" borderId="27" xfId="0" applyFont="1" applyBorder="1" applyAlignment="1">
      <alignment horizontal="center"/>
    </xf>
    <xf numFmtId="177" fontId="20" fillId="0" borderId="27" xfId="0" applyNumberFormat="1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178" fontId="20" fillId="0" borderId="27" xfId="0" applyNumberFormat="1" applyFont="1" applyBorder="1" applyAlignment="1">
      <alignment horizontal="center"/>
    </xf>
    <xf numFmtId="177" fontId="8" fillId="0" borderId="0" xfId="0" applyNumberFormat="1" applyFont="1"/>
    <xf numFmtId="179" fontId="20" fillId="0" borderId="27" xfId="0" applyNumberFormat="1" applyFont="1" applyBorder="1" applyAlignment="1">
      <alignment horizontal="center"/>
    </xf>
    <xf numFmtId="177" fontId="8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80" fontId="20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9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14" fontId="8" fillId="0" borderId="22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9" fillId="3" borderId="27" xfId="0" applyFont="1" applyFill="1" applyBorder="1" applyAlignment="1">
      <alignment horizontal="left" vertical="center"/>
    </xf>
    <xf numFmtId="14" fontId="8" fillId="0" borderId="27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9" fillId="0" borderId="26" xfId="0" applyFont="1" applyBorder="1" applyAlignment="1">
      <alignment vertical="center" wrapText="1"/>
    </xf>
    <xf numFmtId="0" fontId="4" fillId="0" borderId="27" xfId="0" applyFont="1" applyBorder="1" applyAlignment="1">
      <alignment horizontal="left" vertical="center"/>
    </xf>
    <xf numFmtId="0" fontId="0" fillId="0" borderId="27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76" fontId="6" fillId="0" borderId="1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76" fontId="6" fillId="0" borderId="15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942975</xdr:colOff>
          <xdr:row>0</xdr:row>
          <xdr:rowOff>38100</xdr:rowOff>
        </xdr:from>
        <xdr:to>
          <xdr:col>4</xdr:col>
          <xdr:colOff>1676400</xdr:colOff>
          <xdr:row>2</xdr:row>
          <xdr:rowOff>66675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199" name="Picture 7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0" name="Picture 8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1" name="Picture 9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2" name="Picture 10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3" name="Picture 11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4" name="Picture 12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5" name="Picture 13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6" name="Picture 14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7" name="Picture 15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8" name="Picture 16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9" name="Picture 17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0" name="Picture 18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1" name="Picture 19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2" name="Picture 20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3" name="Picture 21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4" name="Picture 2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5" name="Picture 2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6" name="Picture 24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7" name="Picture 25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8" name="Picture 26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9" name="Picture 27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20" name="Picture 28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21" name="Picture 29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22" name="Picture 30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23" name="Picture 31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24" name="Picture 32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466725</xdr:colOff>
          <xdr:row>0</xdr:row>
          <xdr:rowOff>0</xdr:rowOff>
        </xdr:from>
        <xdr:to>
          <xdr:col>7</xdr:col>
          <xdr:colOff>981075</xdr:colOff>
          <xdr:row>0</xdr:row>
          <xdr:rowOff>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"/>
  <sheetViews>
    <sheetView topLeftCell="A2" workbookViewId="0">
      <selection activeCell="A17" sqref="A17:E17"/>
    </sheetView>
  </sheetViews>
  <sheetFormatPr defaultColWidth="9" defaultRowHeight="14.25"/>
  <cols>
    <col min="1" max="1" width="3.375" customWidth="1"/>
    <col min="2" max="2" width="14.625" customWidth="1"/>
    <col min="3" max="3" width="38.125" customWidth="1"/>
    <col min="4" max="4" width="11" style="40" customWidth="1"/>
    <col min="5" max="5" width="22.625" style="41" customWidth="1"/>
  </cols>
  <sheetData>
    <row r="1" spans="1:9">
      <c r="A1" s="63" t="s">
        <v>0</v>
      </c>
      <c r="B1" s="64"/>
      <c r="C1" s="64"/>
      <c r="D1" s="64"/>
      <c r="E1" s="64"/>
    </row>
    <row r="2" spans="1:9" ht="13.5" customHeight="1">
      <c r="A2" s="64"/>
      <c r="B2" s="64"/>
      <c r="C2" s="64"/>
      <c r="D2" s="64"/>
      <c r="E2" s="64"/>
    </row>
    <row r="3" spans="1:9">
      <c r="A3" s="42"/>
      <c r="B3" s="42"/>
      <c r="C3" s="42"/>
      <c r="D3" s="42"/>
      <c r="E3" s="42"/>
    </row>
    <row r="4" spans="1:9" ht="15.75">
      <c r="A4" s="68" t="s">
        <v>1</v>
      </c>
      <c r="B4" s="68"/>
      <c r="C4" s="68"/>
      <c r="D4" s="68"/>
      <c r="E4" s="68"/>
      <c r="F4" s="13"/>
      <c r="G4" s="43"/>
      <c r="H4" s="13"/>
      <c r="I4" s="13"/>
    </row>
    <row r="5" spans="1:9" ht="15" customHeight="1">
      <c r="A5" s="69"/>
      <c r="B5" s="69"/>
      <c r="C5" s="69"/>
      <c r="D5" s="69"/>
      <c r="E5" s="69"/>
      <c r="F5" s="44"/>
      <c r="G5" s="13"/>
      <c r="H5" s="13"/>
      <c r="I5" s="13"/>
    </row>
    <row r="6" spans="1:9" ht="15" customHeight="1">
      <c r="A6" s="70" t="s">
        <v>2</v>
      </c>
      <c r="B6" s="70"/>
      <c r="C6" s="70"/>
      <c r="D6" s="70"/>
      <c r="E6" s="70"/>
      <c r="F6" s="45"/>
    </row>
    <row r="7" spans="1:9" s="16" customFormat="1" ht="14.1" customHeight="1">
      <c r="A7" s="71" t="s">
        <v>3</v>
      </c>
      <c r="B7" s="71"/>
      <c r="C7" s="71"/>
      <c r="D7" s="71"/>
      <c r="E7" s="71"/>
      <c r="F7" s="46"/>
    </row>
    <row r="8" spans="1:9" ht="15.75" customHeight="1">
      <c r="A8" s="47" t="s">
        <v>4</v>
      </c>
      <c r="B8" s="47" t="s">
        <v>5</v>
      </c>
      <c r="C8" s="47" t="s">
        <v>6</v>
      </c>
      <c r="D8" s="48" t="s">
        <v>7</v>
      </c>
      <c r="E8" s="48" t="s">
        <v>8</v>
      </c>
      <c r="F8" s="49"/>
    </row>
    <row r="9" spans="1:9" ht="15">
      <c r="A9" s="50">
        <v>1</v>
      </c>
      <c r="B9" s="50" t="s">
        <v>9</v>
      </c>
      <c r="C9" s="51" t="s">
        <v>10</v>
      </c>
      <c r="D9" s="51" t="s">
        <v>11</v>
      </c>
      <c r="E9" s="51" t="e">
        <f>#REF!</f>
        <v>#REF!</v>
      </c>
    </row>
    <row r="10" spans="1:9" ht="15">
      <c r="A10" s="50"/>
      <c r="B10" s="50"/>
      <c r="C10" s="50"/>
      <c r="D10" s="51"/>
      <c r="E10" s="51"/>
    </row>
    <row r="11" spans="1:9" ht="15">
      <c r="A11" s="52">
        <v>2</v>
      </c>
      <c r="B11" s="50" t="s">
        <v>12</v>
      </c>
      <c r="C11" s="51" t="s">
        <v>13</v>
      </c>
      <c r="D11" s="51" t="s">
        <v>14</v>
      </c>
      <c r="E11" s="53" t="e">
        <f>#REF!</f>
        <v>#REF!</v>
      </c>
    </row>
    <row r="12" spans="1:9" ht="15">
      <c r="A12" s="45"/>
      <c r="B12" s="49"/>
      <c r="C12" s="49"/>
      <c r="D12" s="51"/>
      <c r="E12" s="54"/>
    </row>
    <row r="13" spans="1:9" ht="15">
      <c r="A13" s="50">
        <v>3</v>
      </c>
      <c r="B13" s="50" t="s">
        <v>15</v>
      </c>
      <c r="C13" s="50" t="s">
        <v>16</v>
      </c>
      <c r="D13" s="51" t="s">
        <v>14</v>
      </c>
      <c r="E13" s="55" t="e">
        <f>#REF!</f>
        <v>#REF!</v>
      </c>
    </row>
    <row r="14" spans="1:9">
      <c r="A14" s="45"/>
      <c r="B14" s="45"/>
      <c r="C14" s="45"/>
      <c r="D14" s="56"/>
      <c r="E14" s="54"/>
    </row>
    <row r="15" spans="1:9" ht="15">
      <c r="A15" s="57">
        <v>4</v>
      </c>
      <c r="B15" s="57" t="s">
        <v>17</v>
      </c>
      <c r="C15" s="57"/>
      <c r="D15" s="57"/>
      <c r="E15" s="58" t="e">
        <f>INT(E9*9.9+E11+E13)</f>
        <v>#REF!</v>
      </c>
    </row>
    <row r="16" spans="1:9" ht="15.75" customHeight="1">
      <c r="A16" s="72" t="s">
        <v>18</v>
      </c>
      <c r="B16" s="72"/>
      <c r="C16" s="72"/>
      <c r="D16" s="72"/>
      <c r="E16" s="72"/>
    </row>
    <row r="17" spans="1:5" ht="18.75" customHeight="1">
      <c r="A17" s="65" t="s">
        <v>19</v>
      </c>
      <c r="B17" s="65"/>
      <c r="C17" s="65"/>
      <c r="D17" s="65"/>
      <c r="E17" s="65"/>
    </row>
    <row r="18" spans="1:5" ht="15" customHeight="1">
      <c r="A18" s="59"/>
      <c r="B18" s="59"/>
      <c r="C18" s="59"/>
      <c r="D18" s="59"/>
      <c r="E18" s="59"/>
    </row>
    <row r="19" spans="1:5" ht="30" customHeight="1">
      <c r="A19" s="66" t="s">
        <v>20</v>
      </c>
      <c r="B19" s="66"/>
      <c r="C19" s="66"/>
      <c r="D19" s="66"/>
      <c r="E19" s="66"/>
    </row>
    <row r="20" spans="1:5" ht="14.25" customHeight="1">
      <c r="A20" s="60"/>
      <c r="B20" s="60"/>
      <c r="C20" s="60"/>
      <c r="D20" s="60"/>
      <c r="E20" s="60"/>
    </row>
    <row r="21" spans="1:5" ht="18.75" customHeight="1">
      <c r="A21" s="65" t="s">
        <v>21</v>
      </c>
      <c r="B21" s="65"/>
      <c r="C21" s="65"/>
      <c r="D21" s="65"/>
      <c r="E21" s="65"/>
    </row>
    <row r="22" spans="1:5" ht="12.75" customHeight="1">
      <c r="A22" s="67"/>
      <c r="B22" s="67"/>
      <c r="C22" s="67"/>
      <c r="D22" s="67"/>
      <c r="E22" s="67"/>
    </row>
    <row r="23" spans="1:5" ht="30.75" customHeight="1">
      <c r="A23" s="66" t="s">
        <v>22</v>
      </c>
      <c r="B23" s="66"/>
      <c r="C23" s="66"/>
      <c r="D23" s="66"/>
      <c r="E23" s="66"/>
    </row>
    <row r="25" spans="1:5" s="39" customFormat="1" ht="15">
      <c r="A25" s="61" t="s">
        <v>23</v>
      </c>
      <c r="B25" s="62"/>
      <c r="C25" s="62"/>
      <c r="D25" s="62"/>
      <c r="E25" s="62"/>
    </row>
    <row r="27" spans="1:5" ht="15">
      <c r="A27" s="61" t="s">
        <v>24</v>
      </c>
      <c r="B27" s="62"/>
      <c r="C27" s="62"/>
      <c r="D27" s="62"/>
      <c r="E27" s="62"/>
    </row>
  </sheetData>
  <mergeCells count="13">
    <mergeCell ref="A25:E25"/>
    <mergeCell ref="A27:E27"/>
    <mergeCell ref="A1:E2"/>
    <mergeCell ref="A17:E17"/>
    <mergeCell ref="A19:E19"/>
    <mergeCell ref="A21:E21"/>
    <mergeCell ref="A22:E22"/>
    <mergeCell ref="A23:E23"/>
    <mergeCell ref="A4:E4"/>
    <mergeCell ref="A5:E5"/>
    <mergeCell ref="A6:E6"/>
    <mergeCell ref="A7:E7"/>
    <mergeCell ref="A16:E16"/>
  </mergeCells>
  <phoneticPr fontId="27" type="noConversion"/>
  <pageMargins left="0.43888888888888899" right="0.196527777777778" top="0.98402777777777795" bottom="0.98402777777777795" header="0.6" footer="0.51180555555555596"/>
  <pageSetup paperSize="9" scale="72" orientation="portrait" horizontalDpi="300" verticalDpi="300"/>
  <headerFooter alignWithMargins="0"/>
  <drawing r:id="rId1"/>
  <legacyDrawing r:id="rId2"/>
  <oleObjects>
    <mc:AlternateContent xmlns:mc="http://schemas.openxmlformats.org/markup-compatibility/2006">
      <mc:Choice Requires="x14">
        <oleObject progId="Visio.Drawing.11" shapeId="4101" r:id="rId3">
          <objectPr defaultSize="0" autoPict="0" altText="" r:id="rId4">
            <anchor moveWithCells="1" sizeWithCells="1">
              <from>
                <xdr:col>4</xdr:col>
                <xdr:colOff>942975</xdr:colOff>
                <xdr:row>0</xdr:row>
                <xdr:rowOff>38100</xdr:rowOff>
              </from>
              <to>
                <xdr:col>4</xdr:col>
                <xdr:colOff>1676400</xdr:colOff>
                <xdr:row>2</xdr:row>
                <xdr:rowOff>66675</xdr:rowOff>
              </to>
            </anchor>
          </objectPr>
        </oleObject>
      </mc:Choice>
      <mc:Fallback>
        <oleObject progId="Visio.Drawing.11" shapeId="4101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9"/>
  <sheetViews>
    <sheetView tabSelected="1" view="pageBreakPreview" zoomScale="115" zoomScaleSheetLayoutView="115" workbookViewId="0">
      <selection activeCell="B5" sqref="B5:E5"/>
    </sheetView>
  </sheetViews>
  <sheetFormatPr defaultColWidth="9" defaultRowHeight="14.25"/>
  <cols>
    <col min="1" max="1" width="12.625" style="16" customWidth="1"/>
    <col min="2" max="2" width="12.125" style="16" customWidth="1"/>
    <col min="3" max="3" width="10" style="16" customWidth="1"/>
    <col min="4" max="4" width="10.125" style="17" customWidth="1"/>
    <col min="5" max="5" width="5.375" style="16" customWidth="1"/>
    <col min="6" max="6" width="5.875" style="18" customWidth="1"/>
    <col min="7" max="7" width="4.625" style="16" customWidth="1"/>
    <col min="8" max="8" width="51.5" style="19" customWidth="1"/>
    <col min="9" max="16384" width="9" style="16"/>
  </cols>
  <sheetData>
    <row r="1" spans="1:9" ht="27.95" customHeight="1">
      <c r="A1" s="128" t="s">
        <v>109</v>
      </c>
      <c r="B1" s="128"/>
      <c r="C1" s="128"/>
      <c r="D1" s="128"/>
      <c r="E1" s="128"/>
      <c r="F1" s="128"/>
      <c r="G1" s="128"/>
      <c r="H1" s="128"/>
    </row>
    <row r="2" spans="1:9" s="15" customFormat="1" ht="16.5" customHeight="1">
      <c r="A2" s="129" t="s">
        <v>25</v>
      </c>
      <c r="B2" s="129"/>
      <c r="C2" s="129"/>
      <c r="D2" s="129"/>
      <c r="E2" s="129"/>
      <c r="F2" s="129"/>
      <c r="G2" s="129"/>
      <c r="H2" s="129"/>
    </row>
    <row r="3" spans="1:9" s="15" customFormat="1" ht="16.5" customHeight="1">
      <c r="A3" s="20" t="s">
        <v>26</v>
      </c>
      <c r="B3" s="130" t="s">
        <v>27</v>
      </c>
      <c r="C3" s="130"/>
      <c r="D3" s="130"/>
      <c r="E3" s="131"/>
      <c r="F3" s="132" t="s">
        <v>28</v>
      </c>
      <c r="G3" s="133"/>
      <c r="H3" s="134"/>
      <c r="I3" s="35"/>
    </row>
    <row r="4" spans="1:9" s="15" customFormat="1" ht="16.5" customHeight="1">
      <c r="A4" s="21" t="s">
        <v>29</v>
      </c>
      <c r="B4" s="123" t="s">
        <v>30</v>
      </c>
      <c r="C4" s="123"/>
      <c r="D4" s="123"/>
      <c r="E4" s="124"/>
      <c r="F4" s="76" t="s">
        <v>31</v>
      </c>
      <c r="G4" s="77"/>
      <c r="H4" s="78"/>
      <c r="I4" s="35"/>
    </row>
    <row r="5" spans="1:9" s="15" customFormat="1" ht="16.5" customHeight="1">
      <c r="A5" s="21" t="s">
        <v>32</v>
      </c>
      <c r="B5" s="123" t="s">
        <v>33</v>
      </c>
      <c r="C5" s="123"/>
      <c r="D5" s="123"/>
      <c r="E5" s="124"/>
      <c r="F5" s="76" t="s">
        <v>34</v>
      </c>
      <c r="G5" s="77"/>
      <c r="H5" s="78"/>
      <c r="I5" s="35"/>
    </row>
    <row r="6" spans="1:9" s="15" customFormat="1" ht="16.5" customHeight="1">
      <c r="A6" s="21" t="s">
        <v>35</v>
      </c>
      <c r="B6" s="123" t="s">
        <v>36</v>
      </c>
      <c r="C6" s="123"/>
      <c r="D6" s="123"/>
      <c r="E6" s="124"/>
      <c r="F6" s="76" t="s">
        <v>37</v>
      </c>
      <c r="G6" s="77"/>
      <c r="H6" s="78"/>
      <c r="I6" s="35"/>
    </row>
    <row r="7" spans="1:9" s="15" customFormat="1" ht="16.5" customHeight="1">
      <c r="A7" s="22" t="s">
        <v>38</v>
      </c>
      <c r="B7" s="125">
        <v>13361537525</v>
      </c>
      <c r="C7" s="125"/>
      <c r="D7" s="125"/>
      <c r="E7" s="126"/>
      <c r="F7" s="127" t="s">
        <v>39</v>
      </c>
      <c r="G7" s="125"/>
      <c r="H7" s="126"/>
      <c r="I7" s="36"/>
    </row>
    <row r="8" spans="1:9" s="15" customFormat="1" ht="16.5" customHeight="1">
      <c r="A8" s="117" t="s">
        <v>40</v>
      </c>
      <c r="B8" s="118"/>
      <c r="C8" s="118"/>
      <c r="D8" s="118"/>
      <c r="E8" s="118"/>
      <c r="F8" s="118"/>
      <c r="G8" s="118"/>
      <c r="H8" s="118"/>
      <c r="I8" s="36"/>
    </row>
    <row r="9" spans="1:9" s="15" customFormat="1" ht="16.5" customHeight="1">
      <c r="A9" s="119" t="s">
        <v>41</v>
      </c>
      <c r="B9" s="120"/>
      <c r="C9" s="120"/>
      <c r="D9" s="120"/>
      <c r="E9" s="120"/>
      <c r="F9" s="120"/>
      <c r="G9" s="120"/>
      <c r="H9" s="120"/>
    </row>
    <row r="10" spans="1:9" s="15" customFormat="1" ht="16.5" customHeight="1">
      <c r="A10" s="23" t="s">
        <v>42</v>
      </c>
      <c r="B10" s="24" t="s">
        <v>43</v>
      </c>
      <c r="C10" s="121" t="s">
        <v>44</v>
      </c>
      <c r="D10" s="121"/>
      <c r="E10" s="24" t="s">
        <v>45</v>
      </c>
      <c r="F10" s="121" t="s">
        <v>46</v>
      </c>
      <c r="G10" s="122"/>
      <c r="H10" s="25" t="s">
        <v>47</v>
      </c>
    </row>
    <row r="11" spans="1:9" s="15" customFormat="1" ht="16.5" customHeight="1">
      <c r="A11" s="4">
        <v>1</v>
      </c>
      <c r="B11" s="5" t="s">
        <v>48</v>
      </c>
      <c r="C11" s="99" t="s">
        <v>49</v>
      </c>
      <c r="D11" s="100"/>
      <c r="E11" s="6">
        <v>1</v>
      </c>
      <c r="F11" s="101">
        <v>13400</v>
      </c>
      <c r="G11" s="102"/>
      <c r="H11" s="26">
        <f>E11*F11</f>
        <v>13400</v>
      </c>
    </row>
    <row r="12" spans="1:9" s="15" customFormat="1" ht="16.5" customHeight="1">
      <c r="A12" s="4">
        <v>2</v>
      </c>
      <c r="B12" s="5" t="s">
        <v>50</v>
      </c>
      <c r="C12" s="99" t="s">
        <v>51</v>
      </c>
      <c r="D12" s="100"/>
      <c r="E12" s="6">
        <v>1</v>
      </c>
      <c r="F12" s="101">
        <v>11300</v>
      </c>
      <c r="G12" s="102"/>
      <c r="H12" s="26">
        <f>E12*F12</f>
        <v>11300</v>
      </c>
    </row>
    <row r="13" spans="1:9" s="15" customFormat="1" ht="23.45" customHeight="1">
      <c r="A13" s="4">
        <v>3</v>
      </c>
      <c r="B13" s="5" t="s">
        <v>52</v>
      </c>
      <c r="C13" s="99" t="s">
        <v>53</v>
      </c>
      <c r="D13" s="100"/>
      <c r="E13" s="6">
        <v>1</v>
      </c>
      <c r="F13" s="101">
        <v>5700</v>
      </c>
      <c r="G13" s="102"/>
      <c r="H13" s="26">
        <f t="shared" ref="H13:H16" si="0">F13*E13</f>
        <v>5700</v>
      </c>
    </row>
    <row r="14" spans="1:9" s="15" customFormat="1" ht="16.5" customHeight="1">
      <c r="A14" s="4">
        <v>4</v>
      </c>
      <c r="B14" s="5" t="s">
        <v>54</v>
      </c>
      <c r="C14" s="99" t="s">
        <v>55</v>
      </c>
      <c r="D14" s="100"/>
      <c r="E14" s="6">
        <v>2</v>
      </c>
      <c r="F14" s="101">
        <v>4100</v>
      </c>
      <c r="G14" s="102"/>
      <c r="H14" s="26">
        <f t="shared" si="0"/>
        <v>8200</v>
      </c>
    </row>
    <row r="15" spans="1:9" s="15" customFormat="1" ht="23.25" customHeight="1">
      <c r="A15" s="4">
        <v>5</v>
      </c>
      <c r="B15" s="5" t="s">
        <v>56</v>
      </c>
      <c r="C15" s="99" t="s">
        <v>57</v>
      </c>
      <c r="D15" s="100"/>
      <c r="E15" s="6">
        <v>27</v>
      </c>
      <c r="F15" s="101">
        <v>155</v>
      </c>
      <c r="G15" s="102"/>
      <c r="H15" s="26">
        <f t="shared" si="0"/>
        <v>4185</v>
      </c>
    </row>
    <row r="16" spans="1:9" s="15" customFormat="1" ht="16.5" customHeight="1">
      <c r="A16" s="4">
        <v>6</v>
      </c>
      <c r="B16" s="5" t="s">
        <v>58</v>
      </c>
      <c r="C16" s="99" t="s">
        <v>59</v>
      </c>
      <c r="D16" s="100"/>
      <c r="E16" s="6">
        <v>27</v>
      </c>
      <c r="F16" s="101">
        <v>200</v>
      </c>
      <c r="G16" s="102"/>
      <c r="H16" s="26">
        <f t="shared" si="0"/>
        <v>5400</v>
      </c>
    </row>
    <row r="17" spans="1:9" s="15" customFormat="1" ht="16.5" customHeight="1">
      <c r="A17" s="105" t="s">
        <v>60</v>
      </c>
      <c r="B17" s="106"/>
      <c r="C17" s="106"/>
      <c r="D17" s="106"/>
      <c r="E17" s="106"/>
      <c r="F17" s="106"/>
      <c r="G17" s="106"/>
      <c r="H17" s="27">
        <f>SUM(H11:H16)</f>
        <v>48185</v>
      </c>
    </row>
    <row r="18" spans="1:9" s="15" customFormat="1" ht="16.5" customHeight="1">
      <c r="A18" s="107" t="s">
        <v>61</v>
      </c>
      <c r="B18" s="108"/>
      <c r="C18" s="108"/>
      <c r="D18" s="108"/>
      <c r="E18" s="108"/>
      <c r="F18" s="108"/>
      <c r="G18" s="109"/>
      <c r="H18" s="28" t="s">
        <v>62</v>
      </c>
    </row>
    <row r="19" spans="1:9" s="15" customFormat="1" ht="16.5" customHeight="1">
      <c r="A19" s="110" t="s">
        <v>63</v>
      </c>
      <c r="B19" s="111"/>
      <c r="C19" s="111"/>
      <c r="D19" s="111"/>
      <c r="E19" s="111"/>
      <c r="F19" s="111"/>
      <c r="G19" s="111"/>
      <c r="H19" s="28" t="s">
        <v>64</v>
      </c>
    </row>
    <row r="20" spans="1:9" s="15" customFormat="1" ht="16.5" customHeight="1">
      <c r="A20" s="112" t="s">
        <v>65</v>
      </c>
      <c r="B20" s="113"/>
      <c r="C20" s="113"/>
      <c r="D20" s="113"/>
      <c r="E20" s="113"/>
      <c r="F20" s="113"/>
      <c r="G20" s="113"/>
      <c r="H20" s="114"/>
    </row>
    <row r="21" spans="1:9" s="15" customFormat="1" ht="16.5" customHeight="1">
      <c r="A21" s="29" t="s">
        <v>42</v>
      </c>
      <c r="B21" s="6" t="s">
        <v>43</v>
      </c>
      <c r="C21" s="115" t="s">
        <v>66</v>
      </c>
      <c r="D21" s="115"/>
      <c r="E21" s="6" t="s">
        <v>45</v>
      </c>
      <c r="F21" s="115" t="s">
        <v>46</v>
      </c>
      <c r="G21" s="116"/>
      <c r="H21" s="30" t="s">
        <v>47</v>
      </c>
    </row>
    <row r="22" spans="1:9" s="15" customFormat="1" ht="33" customHeight="1">
      <c r="A22" s="4">
        <v>1</v>
      </c>
      <c r="B22" s="31" t="s">
        <v>67</v>
      </c>
      <c r="C22" s="99" t="s">
        <v>68</v>
      </c>
      <c r="D22" s="100"/>
      <c r="E22" s="6">
        <v>4</v>
      </c>
      <c r="F22" s="101">
        <v>2000</v>
      </c>
      <c r="G22" s="102"/>
      <c r="H22" s="26">
        <f>E22*F22</f>
        <v>8000</v>
      </c>
    </row>
    <row r="23" spans="1:9" s="15" customFormat="1" ht="16.5" customHeight="1">
      <c r="A23" s="29">
        <v>2</v>
      </c>
      <c r="B23" s="6" t="s">
        <v>69</v>
      </c>
      <c r="C23" s="103" t="s">
        <v>70</v>
      </c>
      <c r="D23" s="104"/>
      <c r="E23" s="6"/>
      <c r="F23" s="103"/>
      <c r="G23" s="104"/>
      <c r="H23" s="32">
        <f>H22*6%</f>
        <v>480</v>
      </c>
    </row>
    <row r="24" spans="1:9" s="15" customFormat="1" ht="16.5" customHeight="1">
      <c r="A24" s="105" t="s">
        <v>60</v>
      </c>
      <c r="B24" s="106"/>
      <c r="C24" s="106"/>
      <c r="D24" s="106"/>
      <c r="E24" s="106"/>
      <c r="F24" s="106"/>
      <c r="G24" s="106"/>
      <c r="H24" s="27">
        <f>SUM(H22:H23)</f>
        <v>8480</v>
      </c>
    </row>
    <row r="25" spans="1:9" s="15" customFormat="1" ht="16.5" customHeight="1">
      <c r="A25" s="93" t="s">
        <v>61</v>
      </c>
      <c r="B25" s="94"/>
      <c r="C25" s="94"/>
      <c r="D25" s="94"/>
      <c r="E25" s="94"/>
      <c r="F25" s="94"/>
      <c r="G25" s="95"/>
      <c r="H25" s="33" t="s">
        <v>71</v>
      </c>
    </row>
    <row r="26" spans="1:9" s="15" customFormat="1" ht="16.5" customHeight="1">
      <c r="A26" s="96" t="s">
        <v>72</v>
      </c>
      <c r="B26" s="97"/>
      <c r="C26" s="97"/>
      <c r="D26" s="97"/>
      <c r="E26" s="97"/>
      <c r="F26" s="97"/>
      <c r="G26" s="98"/>
      <c r="H26" s="34">
        <f>H17+H24</f>
        <v>56665</v>
      </c>
      <c r="I26" s="34"/>
    </row>
    <row r="27" spans="1:9" s="15" customFormat="1" ht="16.5" customHeight="1">
      <c r="A27" s="96" t="s">
        <v>73</v>
      </c>
      <c r="B27" s="97"/>
      <c r="C27" s="97"/>
      <c r="D27" s="97"/>
      <c r="E27" s="97"/>
      <c r="F27" s="97"/>
      <c r="G27" s="98"/>
      <c r="H27" s="34">
        <v>55000</v>
      </c>
      <c r="I27" s="34"/>
    </row>
    <row r="28" spans="1:9" ht="104.1" customHeight="1">
      <c r="A28" s="80" t="s">
        <v>74</v>
      </c>
      <c r="B28" s="80"/>
      <c r="C28" s="80"/>
      <c r="D28" s="81" t="s">
        <v>108</v>
      </c>
      <c r="E28" s="82"/>
      <c r="F28" s="82"/>
      <c r="G28" s="82"/>
      <c r="H28" s="82"/>
    </row>
    <row r="29" spans="1:9" ht="84.75" customHeight="1">
      <c r="A29" s="80" t="s">
        <v>75</v>
      </c>
      <c r="B29" s="80"/>
      <c r="C29" s="80"/>
      <c r="D29" s="89" t="s">
        <v>76</v>
      </c>
      <c r="E29" s="82"/>
      <c r="F29" s="82"/>
      <c r="G29" s="82"/>
      <c r="H29" s="82"/>
    </row>
    <row r="30" spans="1:9" ht="78" customHeight="1">
      <c r="A30" s="80" t="s">
        <v>77</v>
      </c>
      <c r="B30" s="80"/>
      <c r="C30" s="80"/>
      <c r="D30" s="89" t="s">
        <v>78</v>
      </c>
      <c r="E30" s="89"/>
      <c r="F30" s="89"/>
      <c r="G30" s="89"/>
      <c r="H30" s="89"/>
    </row>
    <row r="31" spans="1:9" ht="81.75" customHeight="1">
      <c r="A31" s="90" t="s">
        <v>79</v>
      </c>
      <c r="B31" s="91"/>
      <c r="C31" s="92"/>
      <c r="D31" s="81" t="s">
        <v>106</v>
      </c>
      <c r="E31" s="82"/>
      <c r="F31" s="82"/>
      <c r="G31" s="82"/>
      <c r="H31" s="82"/>
    </row>
    <row r="32" spans="1:9" ht="62.1" customHeight="1">
      <c r="A32" s="87" t="s">
        <v>80</v>
      </c>
      <c r="B32" s="87"/>
      <c r="C32" s="87"/>
      <c r="D32" s="81" t="s">
        <v>81</v>
      </c>
      <c r="E32" s="81"/>
      <c r="F32" s="81"/>
      <c r="G32" s="81"/>
      <c r="H32" s="81"/>
    </row>
    <row r="33" spans="1:9" ht="73.5" customHeight="1">
      <c r="A33" s="88" t="s">
        <v>82</v>
      </c>
      <c r="B33" s="88"/>
      <c r="C33" s="88"/>
      <c r="D33" s="81" t="s">
        <v>83</v>
      </c>
      <c r="E33" s="82"/>
      <c r="F33" s="82"/>
      <c r="G33" s="82"/>
      <c r="H33" s="82"/>
      <c r="I33" s="37"/>
    </row>
    <row r="34" spans="1:9" ht="27" customHeight="1">
      <c r="A34" s="80" t="s">
        <v>84</v>
      </c>
      <c r="B34" s="80"/>
      <c r="C34" s="80"/>
      <c r="D34" s="81" t="s">
        <v>107</v>
      </c>
      <c r="E34" s="82"/>
      <c r="F34" s="82"/>
      <c r="G34" s="82"/>
      <c r="H34" s="82"/>
      <c r="I34" s="37"/>
    </row>
    <row r="35" spans="1:9" ht="48.75" customHeight="1">
      <c r="A35" s="80" t="s">
        <v>85</v>
      </c>
      <c r="B35" s="80"/>
      <c r="C35" s="80"/>
      <c r="D35" s="81" t="s">
        <v>86</v>
      </c>
      <c r="E35" s="82"/>
      <c r="F35" s="82"/>
      <c r="G35" s="82"/>
      <c r="H35" s="82"/>
      <c r="I35" s="38"/>
    </row>
    <row r="36" spans="1:9" ht="18.75" customHeight="1">
      <c r="A36" s="83" t="s">
        <v>87</v>
      </c>
      <c r="B36" s="84"/>
      <c r="C36" s="84"/>
      <c r="D36" s="84"/>
      <c r="E36" s="84"/>
      <c r="F36" s="83" t="s">
        <v>88</v>
      </c>
      <c r="G36" s="84"/>
      <c r="H36" s="85"/>
    </row>
    <row r="37" spans="1:9" ht="18.75" customHeight="1">
      <c r="A37" s="86" t="s">
        <v>89</v>
      </c>
      <c r="B37" s="74"/>
      <c r="C37" s="74"/>
      <c r="D37" s="74"/>
      <c r="E37" s="75"/>
      <c r="F37" s="86" t="s">
        <v>90</v>
      </c>
      <c r="G37" s="74"/>
      <c r="H37" s="79"/>
    </row>
    <row r="38" spans="1:9" ht="18.75" customHeight="1">
      <c r="A38" s="73">
        <f ca="1">TODAY()</f>
        <v>43810</v>
      </c>
      <c r="B38" s="74"/>
      <c r="C38" s="74"/>
      <c r="D38" s="74"/>
      <c r="E38" s="75"/>
      <c r="F38" s="76" t="s">
        <v>91</v>
      </c>
      <c r="G38" s="77"/>
      <c r="H38" s="78"/>
    </row>
    <row r="39" spans="1:9" ht="18.75" customHeight="1">
      <c r="A39" s="73"/>
      <c r="B39" s="74"/>
      <c r="C39" s="74"/>
      <c r="D39" s="74"/>
      <c r="E39" s="75"/>
      <c r="F39" s="73">
        <f ca="1">TODAY()</f>
        <v>43810</v>
      </c>
      <c r="G39" s="74"/>
      <c r="H39" s="79"/>
    </row>
  </sheetData>
  <mergeCells count="66">
    <mergeCell ref="A1:H1"/>
    <mergeCell ref="A2:H2"/>
    <mergeCell ref="B3:E3"/>
    <mergeCell ref="F3:H3"/>
    <mergeCell ref="B4:E4"/>
    <mergeCell ref="F4:H4"/>
    <mergeCell ref="B5:E5"/>
    <mergeCell ref="F5:H5"/>
    <mergeCell ref="B6:E6"/>
    <mergeCell ref="F6:H6"/>
    <mergeCell ref="B7:E7"/>
    <mergeCell ref="F7:H7"/>
    <mergeCell ref="A8:H8"/>
    <mergeCell ref="A9:H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A17:G17"/>
    <mergeCell ref="A18:G18"/>
    <mergeCell ref="A19:G19"/>
    <mergeCell ref="A20:H20"/>
    <mergeCell ref="C21:D21"/>
    <mergeCell ref="F21:G21"/>
    <mergeCell ref="C22:D22"/>
    <mergeCell ref="F22:G22"/>
    <mergeCell ref="C23:D23"/>
    <mergeCell ref="F23:G23"/>
    <mergeCell ref="A24:G24"/>
    <mergeCell ref="A25:G25"/>
    <mergeCell ref="A26:G26"/>
    <mergeCell ref="A27:G27"/>
    <mergeCell ref="A28:C28"/>
    <mergeCell ref="D28:H28"/>
    <mergeCell ref="A29:C29"/>
    <mergeCell ref="D29:H29"/>
    <mergeCell ref="A30:C30"/>
    <mergeCell ref="D30:H30"/>
    <mergeCell ref="A31:C31"/>
    <mergeCell ref="D31:H31"/>
    <mergeCell ref="A32:C32"/>
    <mergeCell ref="D32:H32"/>
    <mergeCell ref="A33:C33"/>
    <mergeCell ref="D33:H33"/>
    <mergeCell ref="A34:C34"/>
    <mergeCell ref="D34:H34"/>
    <mergeCell ref="A38:E38"/>
    <mergeCell ref="F38:H38"/>
    <mergeCell ref="A39:E39"/>
    <mergeCell ref="F39:H39"/>
    <mergeCell ref="A35:C35"/>
    <mergeCell ref="D35:H35"/>
    <mergeCell ref="A36:E36"/>
    <mergeCell ref="F36:H36"/>
    <mergeCell ref="A37:E37"/>
    <mergeCell ref="F37:H37"/>
  </mergeCells>
  <phoneticPr fontId="8" type="noConversion"/>
  <printOptions horizontalCentered="1"/>
  <pageMargins left="0.43263888888888902" right="0.35416666666666702" top="0.196527777777778" bottom="0.235416666666667" header="0.35416666666666702" footer="0.39305555555555599"/>
  <pageSetup paperSize="9" scale="67" orientation="portrait" horizontalDpi="300" verticalDpi="300" r:id="rId1"/>
  <headerFooter alignWithMargins="0">
    <oddFooter>&amp;L第&amp;P页，共&amp;N页&amp;R&amp;D</oddFooter>
  </headerFooter>
  <rowBreaks count="2" manualBreakCount="2">
    <brk id="39" max="16383" man="1"/>
    <brk id="44" max="16383" man="1"/>
  </rowBreaks>
  <drawing r:id="rId2"/>
  <legacyDrawing r:id="rId3"/>
  <oleObjects>
    <mc:AlternateContent xmlns:mc="http://schemas.openxmlformats.org/markup-compatibility/2006">
      <mc:Choice Requires="x14">
        <oleObject progId="Visio.Drawing.11" shapeId="8194" r:id="rId4">
          <objectPr defaultSize="0" autoPict="0" altText="" r:id="rId5">
            <anchor moveWithCells="1" sizeWithCells="1">
              <from>
                <xdr:col>7</xdr:col>
                <xdr:colOff>466725</xdr:colOff>
                <xdr:row>0</xdr:row>
                <xdr:rowOff>0</xdr:rowOff>
              </from>
              <to>
                <xdr:col>7</xdr:col>
                <xdr:colOff>981075</xdr:colOff>
                <xdr:row>0</xdr:row>
                <xdr:rowOff>0</xdr:rowOff>
              </to>
            </anchor>
          </objectPr>
        </oleObject>
      </mc:Choice>
      <mc:Fallback>
        <oleObject progId="Visio.Drawing.11" shapeId="819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J9" sqref="J9"/>
    </sheetView>
  </sheetViews>
  <sheetFormatPr defaultColWidth="9" defaultRowHeight="14.25"/>
  <cols>
    <col min="1" max="1" width="10.375" customWidth="1"/>
    <col min="2" max="2" width="12.375" customWidth="1"/>
    <col min="4" max="4" width="14.375" customWidth="1"/>
  </cols>
  <sheetData>
    <row r="1" spans="1:10">
      <c r="A1" s="150" t="s">
        <v>92</v>
      </c>
      <c r="B1" s="67"/>
      <c r="C1" s="67"/>
      <c r="D1" s="67"/>
      <c r="E1" s="67"/>
      <c r="F1" s="67"/>
      <c r="G1" s="67"/>
    </row>
    <row r="2" spans="1:10">
      <c r="A2" s="1" t="s">
        <v>93</v>
      </c>
      <c r="B2" s="151" t="str">
        <f>硬件采购合同!B3</f>
        <v>潍坊光华荣昌汽车技术有限公司</v>
      </c>
      <c r="C2" s="151"/>
      <c r="D2" s="151"/>
      <c r="E2" s="151"/>
      <c r="F2" s="151"/>
      <c r="G2" s="151"/>
    </row>
    <row r="3" spans="1:10">
      <c r="A3" s="1" t="s">
        <v>94</v>
      </c>
      <c r="B3" s="151" t="str">
        <f>硬件采购合同!B5</f>
        <v>山东省潍坊高新区清池街道张营社区樱前街5157号</v>
      </c>
      <c r="C3" s="151"/>
      <c r="D3" s="151"/>
      <c r="E3" s="151"/>
      <c r="F3" s="151"/>
      <c r="G3" s="151"/>
    </row>
    <row r="4" spans="1:10">
      <c r="A4" s="1" t="s">
        <v>35</v>
      </c>
      <c r="B4" s="151" t="str">
        <f>硬件采购合同!B6</f>
        <v>李志成</v>
      </c>
      <c r="C4" s="151"/>
      <c r="D4" s="151"/>
      <c r="E4" s="151"/>
      <c r="F4" s="151"/>
      <c r="G4" s="151"/>
    </row>
    <row r="5" spans="1:10">
      <c r="A5" s="1" t="s">
        <v>38</v>
      </c>
      <c r="B5" s="67"/>
      <c r="C5" s="67"/>
      <c r="D5" s="67"/>
      <c r="E5" s="67"/>
      <c r="F5" s="67"/>
      <c r="G5" s="67"/>
    </row>
    <row r="6" spans="1:10">
      <c r="A6" s="1" t="s">
        <v>95</v>
      </c>
      <c r="B6" s="144">
        <f>硬件采购合同!B7</f>
        <v>13361537525</v>
      </c>
      <c r="C6" s="144"/>
      <c r="D6" s="144"/>
      <c r="E6" s="144"/>
      <c r="F6" s="144"/>
      <c r="G6" s="144"/>
    </row>
    <row r="7" spans="1:10">
      <c r="A7" s="145" t="s">
        <v>96</v>
      </c>
      <c r="B7" s="146"/>
      <c r="C7" s="146"/>
      <c r="D7" s="146"/>
      <c r="E7" s="146"/>
      <c r="F7" s="146"/>
      <c r="G7" s="147"/>
    </row>
    <row r="8" spans="1:10">
      <c r="A8" s="2" t="s">
        <v>42</v>
      </c>
      <c r="B8" s="3" t="s">
        <v>43</v>
      </c>
      <c r="C8" s="148" t="s">
        <v>44</v>
      </c>
      <c r="D8" s="148"/>
      <c r="E8" s="3" t="s">
        <v>45</v>
      </c>
      <c r="F8" s="148" t="s">
        <v>97</v>
      </c>
      <c r="G8" s="149"/>
    </row>
    <row r="9" spans="1:10">
      <c r="A9" s="4">
        <v>1</v>
      </c>
      <c r="B9" s="5" t="s">
        <v>48</v>
      </c>
      <c r="C9" s="99" t="s">
        <v>49</v>
      </c>
      <c r="D9" s="100"/>
      <c r="E9" s="6">
        <v>1</v>
      </c>
      <c r="F9" s="101"/>
      <c r="G9" s="137"/>
      <c r="J9">
        <f ca="1">+H9:J28</f>
        <v>0</v>
      </c>
    </row>
    <row r="10" spans="1:10">
      <c r="A10" s="4">
        <v>2</v>
      </c>
      <c r="B10" s="5" t="s">
        <v>50</v>
      </c>
      <c r="C10" s="99" t="s">
        <v>98</v>
      </c>
      <c r="D10" s="100"/>
      <c r="E10" s="6">
        <v>1</v>
      </c>
      <c r="F10" s="101"/>
      <c r="G10" s="137"/>
    </row>
    <row r="11" spans="1:10">
      <c r="A11" s="4">
        <v>3</v>
      </c>
      <c r="B11" s="5" t="s">
        <v>99</v>
      </c>
      <c r="C11" s="99" t="s">
        <v>100</v>
      </c>
      <c r="D11" s="100"/>
      <c r="E11" s="6">
        <v>1</v>
      </c>
      <c r="F11" s="101"/>
      <c r="G11" s="137"/>
    </row>
    <row r="12" spans="1:10">
      <c r="A12" s="4">
        <v>4</v>
      </c>
      <c r="B12" s="5" t="s">
        <v>54</v>
      </c>
      <c r="C12" s="99" t="s">
        <v>55</v>
      </c>
      <c r="D12" s="100"/>
      <c r="E12" s="6">
        <v>2</v>
      </c>
      <c r="F12" s="101"/>
      <c r="G12" s="137"/>
    </row>
    <row r="13" spans="1:10">
      <c r="A13" s="4">
        <v>5</v>
      </c>
      <c r="B13" s="5" t="s">
        <v>56</v>
      </c>
      <c r="C13" s="99" t="s">
        <v>101</v>
      </c>
      <c r="D13" s="100"/>
      <c r="E13" s="6">
        <v>50</v>
      </c>
      <c r="F13" s="101"/>
      <c r="G13" s="137"/>
    </row>
    <row r="14" spans="1:10">
      <c r="A14" s="7">
        <v>6</v>
      </c>
      <c r="B14" s="8" t="s">
        <v>58</v>
      </c>
      <c r="C14" s="138" t="s">
        <v>59</v>
      </c>
      <c r="D14" s="139"/>
      <c r="E14" s="9">
        <v>20</v>
      </c>
      <c r="F14" s="140"/>
      <c r="G14" s="141"/>
    </row>
    <row r="15" spans="1:10" ht="6.95" customHeight="1">
      <c r="A15" s="10"/>
      <c r="B15" s="10"/>
      <c r="C15" s="10"/>
      <c r="D15" s="10"/>
      <c r="E15" s="10"/>
      <c r="F15" s="10"/>
      <c r="G15" s="10"/>
    </row>
    <row r="16" spans="1:10">
      <c r="A16" s="11"/>
      <c r="B16" s="11"/>
      <c r="C16" s="11"/>
      <c r="D16" s="12" t="s">
        <v>102</v>
      </c>
      <c r="E16" s="142" t="s">
        <v>103</v>
      </c>
      <c r="F16" s="143"/>
      <c r="G16" s="143"/>
    </row>
    <row r="17" spans="1:7">
      <c r="A17" s="13"/>
      <c r="B17" s="13"/>
      <c r="C17" s="13"/>
      <c r="D17" s="14" t="s">
        <v>104</v>
      </c>
      <c r="E17" s="135" t="s">
        <v>105</v>
      </c>
      <c r="F17" s="135"/>
      <c r="G17" s="135"/>
    </row>
    <row r="18" spans="1:7">
      <c r="A18" s="13"/>
      <c r="B18" s="13"/>
      <c r="C18" s="13"/>
      <c r="D18" s="14" t="s">
        <v>38</v>
      </c>
      <c r="E18" s="136">
        <v>18734181905</v>
      </c>
      <c r="F18" s="136"/>
      <c r="G18" s="136"/>
    </row>
  </sheetData>
  <mergeCells count="24">
    <mergeCell ref="A1:G1"/>
    <mergeCell ref="B2:G2"/>
    <mergeCell ref="B3:G3"/>
    <mergeCell ref="B4:G4"/>
    <mergeCell ref="B5:G5"/>
    <mergeCell ref="B6:G6"/>
    <mergeCell ref="A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E17:G17"/>
    <mergeCell ref="E18:G18"/>
    <mergeCell ref="C13:D13"/>
    <mergeCell ref="F13:G13"/>
    <mergeCell ref="C14:D14"/>
    <mergeCell ref="F14:G14"/>
    <mergeCell ref="E16:G16"/>
  </mergeCells>
  <phoneticPr fontId="27" type="noConversion"/>
  <printOptions horizontalCentered="1"/>
  <pageMargins left="1.1023622047244099" right="0.70866141732283505" top="0.74803149606299202" bottom="0.74803149606299202" header="0.31496062992126" footer="0.3149606299212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Overall-Cost</vt:lpstr>
      <vt:lpstr>硬件采购合同</vt:lpstr>
      <vt:lpstr>发货清单</vt:lpstr>
      <vt:lpstr>'Overall-Cost'!Print_Area</vt:lpstr>
      <vt:lpstr>硬件采购合同!Print_Titles</vt:lpstr>
    </vt:vector>
  </TitlesOfParts>
  <Company>Newlan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dongqin</dc:creator>
  <cp:lastModifiedBy>Windows 用户</cp:lastModifiedBy>
  <cp:lastPrinted>2019-09-17T08:52:00Z</cp:lastPrinted>
  <dcterms:created xsi:type="dcterms:W3CDTF">1999-08-12T07:10:00Z</dcterms:created>
  <dcterms:modified xsi:type="dcterms:W3CDTF">2019-12-11T09:00:18Z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