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990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Sheet3!$A$3:$H$41</definedName>
  </definedNames>
  <calcPr calcId="124519"/>
</workbook>
</file>

<file path=xl/calcChain.xml><?xml version="1.0" encoding="utf-8"?>
<calcChain xmlns="http://schemas.openxmlformats.org/spreadsheetml/2006/main">
  <c r="J42" i="3"/>
  <c r="I42"/>
  <c r="J41"/>
  <c r="H41"/>
  <c r="G41"/>
  <c r="J40"/>
  <c r="H40"/>
  <c r="G40"/>
  <c r="J39"/>
  <c r="H39"/>
  <c r="G39"/>
  <c r="J38"/>
  <c r="H38"/>
  <c r="G38"/>
  <c r="J37"/>
  <c r="H37"/>
  <c r="G37"/>
  <c r="J36"/>
  <c r="H36"/>
  <c r="G36"/>
  <c r="J35"/>
  <c r="H35"/>
  <c r="G35"/>
  <c r="C35"/>
  <c r="J34"/>
  <c r="H34"/>
  <c r="G34"/>
  <c r="J33"/>
  <c r="H33"/>
  <c r="G33"/>
  <c r="J32"/>
  <c r="H32"/>
  <c r="G32"/>
  <c r="J31"/>
  <c r="H31"/>
  <c r="G31"/>
  <c r="J30"/>
  <c r="H30"/>
  <c r="G30"/>
  <c r="J29"/>
  <c r="H29"/>
  <c r="G29"/>
  <c r="J28"/>
  <c r="H28"/>
  <c r="G28"/>
  <c r="J27"/>
  <c r="H27"/>
  <c r="G27"/>
  <c r="J26"/>
  <c r="H26"/>
  <c r="G26"/>
  <c r="J25"/>
  <c r="H25"/>
  <c r="G25"/>
  <c r="J24"/>
  <c r="H24"/>
  <c r="G24"/>
  <c r="J23"/>
  <c r="H23"/>
  <c r="G23"/>
  <c r="J22"/>
  <c r="H22"/>
  <c r="G22"/>
  <c r="J21"/>
  <c r="H21"/>
  <c r="G21"/>
  <c r="J20"/>
  <c r="H20"/>
  <c r="G20"/>
  <c r="J19"/>
  <c r="H19"/>
  <c r="G19"/>
  <c r="J18"/>
  <c r="H18"/>
  <c r="G18"/>
  <c r="J17"/>
  <c r="H17"/>
  <c r="G17"/>
  <c r="J16"/>
  <c r="H16"/>
  <c r="G16"/>
  <c r="C16"/>
  <c r="J15"/>
  <c r="H15"/>
  <c r="G15"/>
  <c r="C15"/>
  <c r="J14"/>
  <c r="H14"/>
  <c r="G14"/>
  <c r="C14"/>
  <c r="J13"/>
  <c r="H13"/>
  <c r="G13"/>
  <c r="J12"/>
  <c r="H12"/>
  <c r="G12"/>
  <c r="J11"/>
  <c r="H11"/>
  <c r="G11"/>
  <c r="J10"/>
  <c r="H10"/>
  <c r="G10"/>
  <c r="J9"/>
  <c r="H9"/>
  <c r="G9"/>
  <c r="J8"/>
  <c r="H8"/>
  <c r="G8"/>
  <c r="J7"/>
  <c r="H7"/>
  <c r="G7"/>
  <c r="J6"/>
  <c r="H6"/>
  <c r="G6"/>
  <c r="C6"/>
  <c r="J5"/>
  <c r="H5"/>
  <c r="G5"/>
  <c r="C5"/>
  <c r="J4"/>
  <c r="H4"/>
  <c r="G4"/>
  <c r="C4"/>
  <c r="G36" i="2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J4"/>
  <c r="I4"/>
  <c r="G4"/>
  <c r="F4"/>
  <c r="G36" i="1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</calcChain>
</file>

<file path=xl/sharedStrings.xml><?xml version="1.0" encoding="utf-8"?>
<sst xmlns="http://schemas.openxmlformats.org/spreadsheetml/2006/main" count="134" uniqueCount="74">
  <si>
    <t>委外电泳产品件价格清单</t>
  </si>
  <si>
    <t>序号</t>
  </si>
  <si>
    <t>产品名称</t>
  </si>
  <si>
    <t>电泳面积（㎡）</t>
  </si>
  <si>
    <t xml:space="preserve"> 膜厚平均20μm</t>
  </si>
  <si>
    <t>单件18元/㎡</t>
  </si>
  <si>
    <t>每件产品价格(元）</t>
  </si>
  <si>
    <t>不含税价</t>
  </si>
  <si>
    <t>H3左右旋转</t>
  </si>
  <si>
    <t>力乐下连接板左右</t>
  </si>
  <si>
    <t>H4上框前梁</t>
  </si>
  <si>
    <t>H4调角器上连接板左右</t>
  </si>
  <si>
    <t>H4调角器下连接板左右</t>
  </si>
  <si>
    <t>SQ绞架</t>
  </si>
  <si>
    <t>H3000绞架</t>
  </si>
  <si>
    <t>H3A绞架</t>
  </si>
  <si>
    <t>B40六分座</t>
  </si>
  <si>
    <t>B40四分座</t>
  </si>
  <si>
    <t>副总座左右</t>
  </si>
  <si>
    <t>靠背板左右</t>
  </si>
  <si>
    <t>H3齿板</t>
  </si>
  <si>
    <t>X3000下框</t>
  </si>
  <si>
    <t>C32B垫片</t>
  </si>
  <si>
    <t>H3000上框</t>
  </si>
  <si>
    <t>H3000下框</t>
  </si>
  <si>
    <t>H3000升降器</t>
  </si>
  <si>
    <t>M4升降器</t>
  </si>
  <si>
    <t>H3A升降器</t>
  </si>
  <si>
    <t>陕汽内绞架</t>
  </si>
  <si>
    <t>陕汽外绞架</t>
  </si>
  <si>
    <t>H3外绞架</t>
  </si>
  <si>
    <t>陕汽下框</t>
  </si>
  <si>
    <t>H4座框</t>
  </si>
  <si>
    <t>H4下框</t>
  </si>
  <si>
    <t>H4内绞架</t>
  </si>
  <si>
    <t>H4外绞架</t>
  </si>
  <si>
    <t>H4上框</t>
  </si>
  <si>
    <t>机械内绞架</t>
  </si>
  <si>
    <t>机械外绞架</t>
  </si>
  <si>
    <t>H4限位板</t>
  </si>
  <si>
    <t>H4拉线固定片</t>
  </si>
  <si>
    <t>电泳加工费对比表</t>
  </si>
  <si>
    <t>面积</t>
  </si>
  <si>
    <t>供应商（面积/元）</t>
  </si>
  <si>
    <t>产品单价(不含税）</t>
  </si>
  <si>
    <t>产品数量</t>
  </si>
  <si>
    <t>差额</t>
  </si>
  <si>
    <t>天津</t>
  </si>
  <si>
    <t>新机械内绞架</t>
  </si>
  <si>
    <t>H3升降器</t>
  </si>
  <si>
    <t>H3下框</t>
  </si>
  <si>
    <t>H3外交架</t>
  </si>
  <si>
    <t>H3短轴</t>
  </si>
  <si>
    <t>H3改型左旋转</t>
  </si>
  <si>
    <t>H3改型右旋转</t>
  </si>
  <si>
    <t>H3000短轴</t>
  </si>
  <si>
    <t>H4A座框</t>
  </si>
  <si>
    <t>H4A下框新</t>
  </si>
  <si>
    <t>H4A上框前横梁</t>
  </si>
  <si>
    <t>H419内绞架</t>
  </si>
  <si>
    <t>H419外交架</t>
  </si>
  <si>
    <t>副座 左</t>
  </si>
  <si>
    <t>副座 右</t>
  </si>
  <si>
    <t>X3000内绞架</t>
  </si>
  <si>
    <t>铰链支撑板</t>
  </si>
  <si>
    <t>欧曼靠背板(左）</t>
  </si>
  <si>
    <t>欧曼靠背板(右）</t>
  </si>
  <si>
    <t>H4拉线固定板</t>
  </si>
  <si>
    <t>X3000外绞架</t>
  </si>
  <si>
    <t>H4上连接板</t>
  </si>
  <si>
    <t>H4下连接板</t>
  </si>
  <si>
    <t>H4A上框新</t>
  </si>
  <si>
    <t>合计</t>
  </si>
  <si>
    <t>新裕</t>
    <phoneticPr fontId="6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</si>
</sst>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00_ "/>
  </numFmts>
  <fonts count="7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/>
    <xf numFmtId="0" fontId="5" fillId="0" borderId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7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4" xfId="6" applyNumberFormat="1" applyFont="1" applyFill="1" applyBorder="1" applyAlignment="1" applyProtection="1">
      <alignment horizontal="center" vertical="center"/>
    </xf>
    <xf numFmtId="0" fontId="2" fillId="0" borderId="2" xfId="5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9" fontId="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3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8">
    <cellStyle name="常规" xfId="0" builtinId="0"/>
    <cellStyle name="常规 2" xfId="7"/>
    <cellStyle name="常规 2 2 2" xfId="3"/>
    <cellStyle name="常规 2 2 6" xfId="2"/>
    <cellStyle name="常规 2 22" xfId="6"/>
    <cellStyle name="常规 24" xfId="5"/>
    <cellStyle name="常规 5 2" xfId="1"/>
    <cellStyle name="常规 5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6"/>
  <sheetViews>
    <sheetView workbookViewId="0">
      <selection sqref="A1:XFD1048576"/>
    </sheetView>
  </sheetViews>
  <sheetFormatPr defaultColWidth="9" defaultRowHeight="13.5"/>
  <cols>
    <col min="1" max="1" width="5.25" style="1" customWidth="1"/>
    <col min="2" max="2" width="21.375" style="1" customWidth="1"/>
    <col min="3" max="3" width="9" style="1"/>
    <col min="4" max="4" width="8.375" style="1" customWidth="1"/>
    <col min="5" max="5" width="9.125" style="1" customWidth="1"/>
    <col min="6" max="6" width="9" style="15"/>
    <col min="7" max="7" width="9.5" style="16" customWidth="1"/>
    <col min="8" max="20" width="9" style="1"/>
  </cols>
  <sheetData>
    <row r="1" spans="1:20">
      <c r="A1" s="22" t="s">
        <v>0</v>
      </c>
      <c r="B1" s="22"/>
      <c r="C1" s="22"/>
      <c r="D1" s="22"/>
      <c r="E1" s="22"/>
      <c r="F1" s="22"/>
      <c r="G1" s="22"/>
    </row>
    <row r="2" spans="1:20">
      <c r="A2" s="22"/>
      <c r="B2" s="22"/>
      <c r="C2" s="22"/>
      <c r="D2" s="22"/>
      <c r="E2" s="22"/>
      <c r="F2" s="22"/>
      <c r="G2" s="22"/>
    </row>
    <row r="3" spans="1:20" s="14" customFormat="1" ht="42" customHeight="1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8" t="s">
        <v>6</v>
      </c>
      <c r="G3" s="19" t="s">
        <v>7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>
      <c r="A4" s="2">
        <v>1</v>
      </c>
      <c r="B4" s="2" t="s">
        <v>8</v>
      </c>
      <c r="C4" s="2">
        <v>8.9999999999999993E-3</v>
      </c>
      <c r="D4" s="2">
        <v>20</v>
      </c>
      <c r="E4" s="2">
        <v>18</v>
      </c>
      <c r="F4" s="21">
        <f>E4*C4</f>
        <v>0.16200000000000001</v>
      </c>
      <c r="G4" s="5">
        <f>F4/1.13</f>
        <v>0.14336283185840701</v>
      </c>
    </row>
    <row r="5" spans="1:20">
      <c r="A5" s="2">
        <v>2</v>
      </c>
      <c r="B5" s="2" t="s">
        <v>9</v>
      </c>
      <c r="C5" s="2">
        <v>2.9000000000000001E-2</v>
      </c>
      <c r="D5" s="2">
        <v>20</v>
      </c>
      <c r="E5" s="2">
        <v>18</v>
      </c>
      <c r="F5" s="21">
        <f t="shared" ref="F5:F36" si="0">E5*C5</f>
        <v>0.52200000000000002</v>
      </c>
      <c r="G5" s="5">
        <f t="shared" ref="G5:G36" si="1">F5/1.13</f>
        <v>0.46194690265486699</v>
      </c>
    </row>
    <row r="6" spans="1:20">
      <c r="A6" s="2">
        <v>3</v>
      </c>
      <c r="B6" s="2" t="s">
        <v>10</v>
      </c>
      <c r="C6" s="2">
        <v>6.6000000000000003E-2</v>
      </c>
      <c r="D6" s="2">
        <v>20</v>
      </c>
      <c r="E6" s="2">
        <v>18</v>
      </c>
      <c r="F6" s="21">
        <f t="shared" si="0"/>
        <v>1.1879999999999999</v>
      </c>
      <c r="G6" s="5">
        <f t="shared" si="1"/>
        <v>1.05132743362832</v>
      </c>
    </row>
    <row r="7" spans="1:20">
      <c r="A7" s="2">
        <v>4</v>
      </c>
      <c r="B7" s="2" t="s">
        <v>11</v>
      </c>
      <c r="C7" s="2">
        <v>3.4000000000000002E-2</v>
      </c>
      <c r="D7" s="2">
        <v>20</v>
      </c>
      <c r="E7" s="2">
        <v>18</v>
      </c>
      <c r="F7" s="21">
        <f t="shared" si="0"/>
        <v>0.61199999999999999</v>
      </c>
      <c r="G7" s="5">
        <f t="shared" si="1"/>
        <v>0.54159292035398199</v>
      </c>
    </row>
    <row r="8" spans="1:20">
      <c r="A8" s="2">
        <v>5</v>
      </c>
      <c r="B8" s="2" t="s">
        <v>12</v>
      </c>
      <c r="C8" s="2">
        <v>2.8000000000000001E-2</v>
      </c>
      <c r="D8" s="2">
        <v>20</v>
      </c>
      <c r="E8" s="2">
        <v>18</v>
      </c>
      <c r="F8" s="21">
        <f t="shared" si="0"/>
        <v>0.504</v>
      </c>
      <c r="G8" s="5">
        <f t="shared" si="1"/>
        <v>0.44601769911504402</v>
      </c>
    </row>
    <row r="9" spans="1:20">
      <c r="A9" s="2">
        <v>6</v>
      </c>
      <c r="B9" s="2" t="s">
        <v>13</v>
      </c>
      <c r="C9" s="2">
        <v>0.125</v>
      </c>
      <c r="D9" s="2">
        <v>20</v>
      </c>
      <c r="E9" s="2">
        <v>18</v>
      </c>
      <c r="F9" s="21">
        <f t="shared" si="0"/>
        <v>2.25</v>
      </c>
      <c r="G9" s="5">
        <f t="shared" si="1"/>
        <v>1.9911504424778801</v>
      </c>
    </row>
    <row r="10" spans="1:20">
      <c r="A10" s="2">
        <v>7</v>
      </c>
      <c r="B10" s="2" t="s">
        <v>14</v>
      </c>
      <c r="C10" s="2">
        <v>0.125</v>
      </c>
      <c r="D10" s="2">
        <v>20</v>
      </c>
      <c r="E10" s="2">
        <v>18</v>
      </c>
      <c r="F10" s="21">
        <f t="shared" si="0"/>
        <v>2.25</v>
      </c>
      <c r="G10" s="5">
        <f t="shared" si="1"/>
        <v>1.9911504424778801</v>
      </c>
    </row>
    <row r="11" spans="1:20">
      <c r="A11" s="2">
        <v>8</v>
      </c>
      <c r="B11" s="2" t="s">
        <v>15</v>
      </c>
      <c r="C11" s="2">
        <v>0.125</v>
      </c>
      <c r="D11" s="2">
        <v>20</v>
      </c>
      <c r="E11" s="2">
        <v>18</v>
      </c>
      <c r="F11" s="21">
        <f t="shared" si="0"/>
        <v>2.25</v>
      </c>
      <c r="G11" s="5">
        <f t="shared" si="1"/>
        <v>1.9911504424778801</v>
      </c>
    </row>
    <row r="12" spans="1:20">
      <c r="A12" s="2">
        <v>9</v>
      </c>
      <c r="B12" s="2" t="s">
        <v>16</v>
      </c>
      <c r="C12" s="2">
        <v>1.292</v>
      </c>
      <c r="D12" s="2">
        <v>20</v>
      </c>
      <c r="E12" s="2">
        <v>18</v>
      </c>
      <c r="F12" s="21">
        <f t="shared" si="0"/>
        <v>23.256</v>
      </c>
      <c r="G12" s="5">
        <f t="shared" si="1"/>
        <v>20.5805309734513</v>
      </c>
    </row>
    <row r="13" spans="1:20">
      <c r="A13" s="2">
        <v>10</v>
      </c>
      <c r="B13" s="2" t="s">
        <v>17</v>
      </c>
      <c r="C13" s="2">
        <v>0.90500000000000003</v>
      </c>
      <c r="D13" s="2">
        <v>20</v>
      </c>
      <c r="E13" s="2">
        <v>18</v>
      </c>
      <c r="F13" s="21">
        <f t="shared" si="0"/>
        <v>16.29</v>
      </c>
      <c r="G13" s="5">
        <f t="shared" si="1"/>
        <v>14.4159292035398</v>
      </c>
    </row>
    <row r="14" spans="1:20">
      <c r="A14" s="2">
        <v>11</v>
      </c>
      <c r="B14" s="2" t="s">
        <v>18</v>
      </c>
      <c r="C14" s="2">
        <v>9.6000000000000002E-2</v>
      </c>
      <c r="D14" s="2">
        <v>20</v>
      </c>
      <c r="E14" s="2">
        <v>18</v>
      </c>
      <c r="F14" s="21">
        <f t="shared" si="0"/>
        <v>1.728</v>
      </c>
      <c r="G14" s="5">
        <f t="shared" si="1"/>
        <v>1.5292035398230099</v>
      </c>
    </row>
    <row r="15" spans="1:20">
      <c r="A15" s="2">
        <v>12</v>
      </c>
      <c r="B15" s="2" t="s">
        <v>19</v>
      </c>
      <c r="C15" s="2">
        <v>3.3000000000000002E-2</v>
      </c>
      <c r="D15" s="2">
        <v>20</v>
      </c>
      <c r="E15" s="2">
        <v>18</v>
      </c>
      <c r="F15" s="21">
        <f t="shared" si="0"/>
        <v>0.59399999999999997</v>
      </c>
      <c r="G15" s="5">
        <f t="shared" si="1"/>
        <v>0.52566371681415902</v>
      </c>
    </row>
    <row r="16" spans="1:20">
      <c r="A16" s="2">
        <v>13</v>
      </c>
      <c r="B16" s="2" t="s">
        <v>20</v>
      </c>
      <c r="C16" s="2">
        <v>4.0000000000000001E-3</v>
      </c>
      <c r="D16" s="2">
        <v>20</v>
      </c>
      <c r="E16" s="2">
        <v>18</v>
      </c>
      <c r="F16" s="21">
        <f t="shared" si="0"/>
        <v>7.1999999999999995E-2</v>
      </c>
      <c r="G16" s="5">
        <f t="shared" si="1"/>
        <v>6.3716814159292007E-2</v>
      </c>
    </row>
    <row r="17" spans="1:7">
      <c r="A17" s="2">
        <v>14</v>
      </c>
      <c r="B17" s="2" t="s">
        <v>21</v>
      </c>
      <c r="C17" s="2">
        <v>0.3</v>
      </c>
      <c r="D17" s="2">
        <v>20</v>
      </c>
      <c r="E17" s="2">
        <v>18</v>
      </c>
      <c r="F17" s="21">
        <f t="shared" si="0"/>
        <v>5.4</v>
      </c>
      <c r="G17" s="5">
        <f t="shared" si="1"/>
        <v>4.7787610619469003</v>
      </c>
    </row>
    <row r="18" spans="1:7">
      <c r="A18" s="2">
        <v>15</v>
      </c>
      <c r="B18" s="2" t="s">
        <v>22</v>
      </c>
      <c r="C18" s="2">
        <v>8.0000000000000002E-3</v>
      </c>
      <c r="D18" s="2">
        <v>20</v>
      </c>
      <c r="E18" s="2">
        <v>18</v>
      </c>
      <c r="F18" s="21">
        <f t="shared" si="0"/>
        <v>0.14399999999999999</v>
      </c>
      <c r="G18" s="5">
        <f t="shared" si="1"/>
        <v>0.12743362831858401</v>
      </c>
    </row>
    <row r="19" spans="1:7">
      <c r="A19" s="2">
        <v>16</v>
      </c>
      <c r="B19" s="2" t="s">
        <v>23</v>
      </c>
      <c r="C19" s="2">
        <v>0.20200000000000001</v>
      </c>
      <c r="D19" s="2">
        <v>20</v>
      </c>
      <c r="E19" s="2">
        <v>18</v>
      </c>
      <c r="F19" s="21">
        <f t="shared" si="0"/>
        <v>3.6360000000000001</v>
      </c>
      <c r="G19" s="5">
        <f t="shared" si="1"/>
        <v>3.2176991150442502</v>
      </c>
    </row>
    <row r="20" spans="1:7">
      <c r="A20" s="2">
        <v>17</v>
      </c>
      <c r="B20" s="2" t="s">
        <v>24</v>
      </c>
      <c r="C20" s="2">
        <v>0.17699999999999999</v>
      </c>
      <c r="D20" s="2">
        <v>20</v>
      </c>
      <c r="E20" s="2">
        <v>18</v>
      </c>
      <c r="F20" s="21">
        <f t="shared" si="0"/>
        <v>3.1859999999999999</v>
      </c>
      <c r="G20" s="5">
        <f t="shared" si="1"/>
        <v>2.8194690265486702</v>
      </c>
    </row>
    <row r="21" spans="1:7">
      <c r="A21" s="2">
        <v>18</v>
      </c>
      <c r="B21" s="2" t="s">
        <v>25</v>
      </c>
      <c r="C21" s="2">
        <v>0.35799999999999998</v>
      </c>
      <c r="D21" s="2">
        <v>20</v>
      </c>
      <c r="E21" s="2">
        <v>18</v>
      </c>
      <c r="F21" s="21">
        <f t="shared" si="0"/>
        <v>6.444</v>
      </c>
      <c r="G21" s="5">
        <f t="shared" si="1"/>
        <v>5.7026548672566397</v>
      </c>
    </row>
    <row r="22" spans="1:7">
      <c r="A22" s="2">
        <v>19</v>
      </c>
      <c r="B22" s="2" t="s">
        <v>26</v>
      </c>
      <c r="C22" s="2">
        <v>0.35799999999999998</v>
      </c>
      <c r="D22" s="2">
        <v>20</v>
      </c>
      <c r="E22" s="2">
        <v>18</v>
      </c>
      <c r="F22" s="21">
        <f t="shared" si="0"/>
        <v>6.444</v>
      </c>
      <c r="G22" s="5">
        <f t="shared" si="1"/>
        <v>5.7026548672566397</v>
      </c>
    </row>
    <row r="23" spans="1:7">
      <c r="A23" s="2">
        <v>20</v>
      </c>
      <c r="B23" s="2" t="s">
        <v>27</v>
      </c>
      <c r="C23" s="2">
        <v>0.35799999999999998</v>
      </c>
      <c r="D23" s="2">
        <v>20</v>
      </c>
      <c r="E23" s="2">
        <v>18</v>
      </c>
      <c r="F23" s="21">
        <f t="shared" si="0"/>
        <v>6.444</v>
      </c>
      <c r="G23" s="5">
        <f t="shared" si="1"/>
        <v>5.7026548672566397</v>
      </c>
    </row>
    <row r="24" spans="1:7">
      <c r="A24" s="2">
        <v>21</v>
      </c>
      <c r="B24" s="2" t="s">
        <v>28</v>
      </c>
      <c r="C24" s="2">
        <v>0.11799999999999999</v>
      </c>
      <c r="D24" s="2">
        <v>20</v>
      </c>
      <c r="E24" s="2">
        <v>18</v>
      </c>
      <c r="F24" s="21">
        <f t="shared" si="0"/>
        <v>2.1240000000000001</v>
      </c>
      <c r="G24" s="5">
        <f t="shared" si="1"/>
        <v>1.8796460176991101</v>
      </c>
    </row>
    <row r="25" spans="1:7">
      <c r="A25" s="2">
        <v>22</v>
      </c>
      <c r="B25" s="2" t="s">
        <v>29</v>
      </c>
      <c r="C25" s="2">
        <v>5.0999999999999997E-2</v>
      </c>
      <c r="D25" s="2">
        <v>20</v>
      </c>
      <c r="E25" s="2">
        <v>18</v>
      </c>
      <c r="F25" s="21">
        <f t="shared" si="0"/>
        <v>0.91800000000000004</v>
      </c>
      <c r="G25" s="5">
        <f t="shared" si="1"/>
        <v>0.81238938053097298</v>
      </c>
    </row>
    <row r="26" spans="1:7">
      <c r="A26" s="2">
        <v>23</v>
      </c>
      <c r="B26" s="2" t="s">
        <v>30</v>
      </c>
      <c r="C26" s="2">
        <v>5.0999999999999997E-2</v>
      </c>
      <c r="D26" s="2">
        <v>20</v>
      </c>
      <c r="E26" s="2">
        <v>18</v>
      </c>
      <c r="F26" s="21">
        <f t="shared" si="0"/>
        <v>0.91800000000000004</v>
      </c>
      <c r="G26" s="5">
        <f t="shared" si="1"/>
        <v>0.81238938053097298</v>
      </c>
    </row>
    <row r="27" spans="1:7">
      <c r="A27" s="2">
        <v>24</v>
      </c>
      <c r="B27" s="2" t="s">
        <v>31</v>
      </c>
      <c r="C27" s="2">
        <v>0.16300000000000001</v>
      </c>
      <c r="D27" s="2">
        <v>20</v>
      </c>
      <c r="E27" s="2">
        <v>18</v>
      </c>
      <c r="F27" s="21">
        <f t="shared" si="0"/>
        <v>2.9340000000000002</v>
      </c>
      <c r="G27" s="5">
        <f t="shared" si="1"/>
        <v>2.5964601769911502</v>
      </c>
    </row>
    <row r="28" spans="1:7">
      <c r="A28" s="2">
        <v>25</v>
      </c>
      <c r="B28" s="2" t="s">
        <v>32</v>
      </c>
      <c r="C28" s="2">
        <v>0.47799999999999998</v>
      </c>
      <c r="D28" s="2">
        <v>20</v>
      </c>
      <c r="E28" s="2">
        <v>18</v>
      </c>
      <c r="F28" s="21">
        <f t="shared" si="0"/>
        <v>8.6039999999999992</v>
      </c>
      <c r="G28" s="5">
        <f t="shared" si="1"/>
        <v>7.6141592920354002</v>
      </c>
    </row>
    <row r="29" spans="1:7">
      <c r="A29" s="2">
        <v>26</v>
      </c>
      <c r="B29" s="2" t="s">
        <v>33</v>
      </c>
      <c r="C29" s="2">
        <v>0.20499999999999999</v>
      </c>
      <c r="D29" s="2">
        <v>20</v>
      </c>
      <c r="E29" s="2">
        <v>18</v>
      </c>
      <c r="F29" s="21">
        <f t="shared" si="0"/>
        <v>3.69</v>
      </c>
      <c r="G29" s="5">
        <f t="shared" si="1"/>
        <v>3.2654867256637199</v>
      </c>
    </row>
    <row r="30" spans="1:7">
      <c r="A30" s="2">
        <v>27</v>
      </c>
      <c r="B30" s="2" t="s">
        <v>34</v>
      </c>
      <c r="C30" s="2">
        <v>0.153</v>
      </c>
      <c r="D30" s="2">
        <v>20</v>
      </c>
      <c r="E30" s="2">
        <v>18</v>
      </c>
      <c r="F30" s="21">
        <f t="shared" si="0"/>
        <v>2.754</v>
      </c>
      <c r="G30" s="5">
        <f t="shared" si="1"/>
        <v>2.4371681415929198</v>
      </c>
    </row>
    <row r="31" spans="1:7">
      <c r="A31" s="2">
        <v>28</v>
      </c>
      <c r="B31" s="2" t="s">
        <v>35</v>
      </c>
      <c r="C31" s="2">
        <v>0.114</v>
      </c>
      <c r="D31" s="2">
        <v>20</v>
      </c>
      <c r="E31" s="2">
        <v>18</v>
      </c>
      <c r="F31" s="21">
        <f t="shared" si="0"/>
        <v>2.052</v>
      </c>
      <c r="G31" s="5">
        <f t="shared" si="1"/>
        <v>1.81592920353982</v>
      </c>
    </row>
    <row r="32" spans="1:7">
      <c r="A32" s="2">
        <v>29</v>
      </c>
      <c r="B32" s="2" t="s">
        <v>36</v>
      </c>
      <c r="C32" s="2">
        <v>0.182</v>
      </c>
      <c r="D32" s="2">
        <v>20</v>
      </c>
      <c r="E32" s="2">
        <v>18</v>
      </c>
      <c r="F32" s="21">
        <f t="shared" si="0"/>
        <v>3.2759999999999998</v>
      </c>
      <c r="G32" s="5">
        <f t="shared" si="1"/>
        <v>2.89911504424779</v>
      </c>
    </row>
    <row r="33" spans="1:7">
      <c r="A33" s="2">
        <v>30</v>
      </c>
      <c r="B33" s="2" t="s">
        <v>37</v>
      </c>
      <c r="C33" s="2">
        <v>6.3E-2</v>
      </c>
      <c r="D33" s="2">
        <v>20</v>
      </c>
      <c r="E33" s="2">
        <v>18</v>
      </c>
      <c r="F33" s="21">
        <f t="shared" si="0"/>
        <v>1.1339999999999999</v>
      </c>
      <c r="G33" s="5">
        <f t="shared" si="1"/>
        <v>1.0035398230088499</v>
      </c>
    </row>
    <row r="34" spans="1:7">
      <c r="A34" s="2">
        <v>31</v>
      </c>
      <c r="B34" s="2" t="s">
        <v>38</v>
      </c>
      <c r="C34" s="2">
        <v>8.3000000000000004E-2</v>
      </c>
      <c r="D34" s="2">
        <v>20</v>
      </c>
      <c r="E34" s="2">
        <v>18</v>
      </c>
      <c r="F34" s="21">
        <f t="shared" si="0"/>
        <v>1.494</v>
      </c>
      <c r="G34" s="5">
        <f t="shared" si="1"/>
        <v>1.3221238938053099</v>
      </c>
    </row>
    <row r="35" spans="1:7">
      <c r="A35" s="2">
        <v>32</v>
      </c>
      <c r="B35" s="2" t="s">
        <v>39</v>
      </c>
      <c r="C35" s="2">
        <v>6.0000000000000001E-3</v>
      </c>
      <c r="D35" s="2">
        <v>20</v>
      </c>
      <c r="E35" s="2">
        <v>18</v>
      </c>
      <c r="F35" s="21">
        <f t="shared" si="0"/>
        <v>0.108</v>
      </c>
      <c r="G35" s="5">
        <f t="shared" si="1"/>
        <v>9.5575221238938093E-2</v>
      </c>
    </row>
    <row r="36" spans="1:7">
      <c r="A36" s="2">
        <v>33</v>
      </c>
      <c r="B36" s="2" t="s">
        <v>40</v>
      </c>
      <c r="C36" s="2">
        <v>3.0000000000000001E-3</v>
      </c>
      <c r="D36" s="2">
        <v>20</v>
      </c>
      <c r="E36" s="2">
        <v>18</v>
      </c>
      <c r="F36" s="21">
        <f t="shared" si="0"/>
        <v>5.3999999999999999E-2</v>
      </c>
      <c r="G36" s="5">
        <f t="shared" si="1"/>
        <v>4.7787610619468998E-2</v>
      </c>
    </row>
  </sheetData>
  <mergeCells count="1">
    <mergeCell ref="A1:G2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6"/>
  <sheetViews>
    <sheetView workbookViewId="0">
      <selection activeCell="B36" sqref="B36"/>
    </sheetView>
  </sheetViews>
  <sheetFormatPr defaultColWidth="9" defaultRowHeight="13.5"/>
  <cols>
    <col min="1" max="1" width="5.25" style="1" customWidth="1"/>
    <col min="2" max="2" width="21.375" style="1" customWidth="1"/>
    <col min="3" max="3" width="9" style="1"/>
    <col min="4" max="4" width="8.375" style="1" customWidth="1"/>
    <col min="5" max="5" width="9.125" style="1" customWidth="1"/>
    <col min="6" max="6" width="9" style="15"/>
    <col min="7" max="7" width="9.5" style="16" customWidth="1"/>
    <col min="8" max="8" width="9" style="1"/>
    <col min="9" max="9" width="12.625" style="1"/>
    <col min="10" max="20" width="9" style="1"/>
  </cols>
  <sheetData>
    <row r="1" spans="1:20">
      <c r="A1" s="22" t="s">
        <v>0</v>
      </c>
      <c r="B1" s="22"/>
      <c r="C1" s="22"/>
      <c r="D1" s="22"/>
      <c r="E1" s="22"/>
      <c r="F1" s="22"/>
      <c r="G1" s="22"/>
    </row>
    <row r="2" spans="1:20">
      <c r="A2" s="22"/>
      <c r="B2" s="22"/>
      <c r="C2" s="22"/>
      <c r="D2" s="22"/>
      <c r="E2" s="22"/>
      <c r="F2" s="22"/>
      <c r="G2" s="22"/>
    </row>
    <row r="3" spans="1:20" s="14" customFormat="1" ht="42" customHeight="1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8" t="s">
        <v>6</v>
      </c>
      <c r="G3" s="19" t="s">
        <v>7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>
      <c r="A4" s="2">
        <v>1</v>
      </c>
      <c r="B4" s="2" t="s">
        <v>8</v>
      </c>
      <c r="C4" s="2">
        <v>8.9999999999999993E-3</v>
      </c>
      <c r="D4" s="2">
        <v>20</v>
      </c>
      <c r="E4" s="2">
        <v>18</v>
      </c>
      <c r="F4" s="21">
        <f t="shared" ref="F4:F36" si="0">E4*C4</f>
        <v>0.16200000000000001</v>
      </c>
      <c r="G4" s="5">
        <f t="shared" ref="G4:G36" si="1">F4/1.13</f>
        <v>0.14336283185840701</v>
      </c>
      <c r="I4" s="1">
        <f>E4/1.13</f>
        <v>15.929203539823</v>
      </c>
      <c r="J4" s="1">
        <f>I4*C4</f>
        <v>0.14336283185840701</v>
      </c>
    </row>
    <row r="5" spans="1:20">
      <c r="A5" s="2">
        <v>2</v>
      </c>
      <c r="B5" s="2" t="s">
        <v>9</v>
      </c>
      <c r="C5" s="2">
        <v>2.9000000000000001E-2</v>
      </c>
      <c r="D5" s="2">
        <v>20</v>
      </c>
      <c r="E5" s="2">
        <v>18</v>
      </c>
      <c r="F5" s="21">
        <f t="shared" si="0"/>
        <v>0.52200000000000002</v>
      </c>
      <c r="G5" s="5">
        <f t="shared" si="1"/>
        <v>0.46194690265486699</v>
      </c>
    </row>
    <row r="6" spans="1:20">
      <c r="A6" s="2">
        <v>3</v>
      </c>
      <c r="B6" s="2" t="s">
        <v>10</v>
      </c>
      <c r="C6" s="2">
        <v>6.6000000000000003E-2</v>
      </c>
      <c r="D6" s="2">
        <v>20</v>
      </c>
      <c r="E6" s="2">
        <v>18</v>
      </c>
      <c r="F6" s="21">
        <f t="shared" si="0"/>
        <v>1.1879999999999999</v>
      </c>
      <c r="G6" s="5">
        <f t="shared" si="1"/>
        <v>1.05132743362832</v>
      </c>
    </row>
    <row r="7" spans="1:20">
      <c r="A7" s="2">
        <v>4</v>
      </c>
      <c r="B7" s="2" t="s">
        <v>11</v>
      </c>
      <c r="C7" s="2">
        <v>3.4000000000000002E-2</v>
      </c>
      <c r="D7" s="2">
        <v>20</v>
      </c>
      <c r="E7" s="2">
        <v>18</v>
      </c>
      <c r="F7" s="21">
        <f t="shared" si="0"/>
        <v>0.61199999999999999</v>
      </c>
      <c r="G7" s="5">
        <f t="shared" si="1"/>
        <v>0.54159292035398199</v>
      </c>
    </row>
    <row r="8" spans="1:20">
      <c r="A8" s="2">
        <v>5</v>
      </c>
      <c r="B8" s="2" t="s">
        <v>12</v>
      </c>
      <c r="C8" s="2">
        <v>2.8000000000000001E-2</v>
      </c>
      <c r="D8" s="2">
        <v>20</v>
      </c>
      <c r="E8" s="2">
        <v>18</v>
      </c>
      <c r="F8" s="21">
        <f t="shared" si="0"/>
        <v>0.504</v>
      </c>
      <c r="G8" s="5">
        <f t="shared" si="1"/>
        <v>0.44601769911504402</v>
      </c>
    </row>
    <row r="9" spans="1:20">
      <c r="A9" s="2">
        <v>6</v>
      </c>
      <c r="B9" s="2" t="s">
        <v>13</v>
      </c>
      <c r="C9" s="2">
        <v>0.125</v>
      </c>
      <c r="D9" s="2">
        <v>20</v>
      </c>
      <c r="E9" s="2">
        <v>18</v>
      </c>
      <c r="F9" s="21">
        <f t="shared" si="0"/>
        <v>2.25</v>
      </c>
      <c r="G9" s="5">
        <f t="shared" si="1"/>
        <v>1.9911504424778801</v>
      </c>
    </row>
    <row r="10" spans="1:20">
      <c r="A10" s="2">
        <v>7</v>
      </c>
      <c r="B10" s="2" t="s">
        <v>14</v>
      </c>
      <c r="C10" s="2">
        <v>0.125</v>
      </c>
      <c r="D10" s="2">
        <v>20</v>
      </c>
      <c r="E10" s="2">
        <v>18</v>
      </c>
      <c r="F10" s="21">
        <f t="shared" si="0"/>
        <v>2.25</v>
      </c>
      <c r="G10" s="5">
        <f t="shared" si="1"/>
        <v>1.9911504424778801</v>
      </c>
    </row>
    <row r="11" spans="1:20">
      <c r="A11" s="2">
        <v>8</v>
      </c>
      <c r="B11" s="2" t="s">
        <v>15</v>
      </c>
      <c r="C11" s="2">
        <v>0.125</v>
      </c>
      <c r="D11" s="2">
        <v>20</v>
      </c>
      <c r="E11" s="2">
        <v>18</v>
      </c>
      <c r="F11" s="21">
        <f t="shared" si="0"/>
        <v>2.25</v>
      </c>
      <c r="G11" s="5">
        <f t="shared" si="1"/>
        <v>1.9911504424778801</v>
      </c>
    </row>
    <row r="12" spans="1:20">
      <c r="A12" s="2">
        <v>9</v>
      </c>
      <c r="B12" s="2" t="s">
        <v>16</v>
      </c>
      <c r="C12" s="2">
        <v>1.292</v>
      </c>
      <c r="D12" s="2">
        <v>20</v>
      </c>
      <c r="E12" s="2">
        <v>18</v>
      </c>
      <c r="F12" s="21">
        <f t="shared" si="0"/>
        <v>23.256</v>
      </c>
      <c r="G12" s="5">
        <f t="shared" si="1"/>
        <v>20.5805309734513</v>
      </c>
    </row>
    <row r="13" spans="1:20">
      <c r="A13" s="2">
        <v>10</v>
      </c>
      <c r="B13" s="2" t="s">
        <v>17</v>
      </c>
      <c r="C13" s="2">
        <v>0.90500000000000003</v>
      </c>
      <c r="D13" s="2">
        <v>20</v>
      </c>
      <c r="E13" s="2">
        <v>18</v>
      </c>
      <c r="F13" s="21">
        <f t="shared" si="0"/>
        <v>16.29</v>
      </c>
      <c r="G13" s="5">
        <f t="shared" si="1"/>
        <v>14.4159292035398</v>
      </c>
    </row>
    <row r="14" spans="1:20">
      <c r="A14" s="2">
        <v>11</v>
      </c>
      <c r="B14" s="2" t="s">
        <v>18</v>
      </c>
      <c r="C14" s="2">
        <v>9.6000000000000002E-2</v>
      </c>
      <c r="D14" s="2">
        <v>20</v>
      </c>
      <c r="E14" s="2">
        <v>18</v>
      </c>
      <c r="F14" s="21">
        <f t="shared" si="0"/>
        <v>1.728</v>
      </c>
      <c r="G14" s="5">
        <f t="shared" si="1"/>
        <v>1.5292035398230099</v>
      </c>
    </row>
    <row r="15" spans="1:20">
      <c r="A15" s="2">
        <v>12</v>
      </c>
      <c r="B15" s="2" t="s">
        <v>19</v>
      </c>
      <c r="C15" s="2">
        <v>3.3000000000000002E-2</v>
      </c>
      <c r="D15" s="2">
        <v>20</v>
      </c>
      <c r="E15" s="2">
        <v>18</v>
      </c>
      <c r="F15" s="21">
        <f t="shared" si="0"/>
        <v>0.59399999999999997</v>
      </c>
      <c r="G15" s="5">
        <f t="shared" si="1"/>
        <v>0.52566371681415902</v>
      </c>
    </row>
    <row r="16" spans="1:20">
      <c r="A16" s="2">
        <v>13</v>
      </c>
      <c r="B16" s="2" t="s">
        <v>20</v>
      </c>
      <c r="C16" s="2">
        <v>4.0000000000000001E-3</v>
      </c>
      <c r="D16" s="2">
        <v>20</v>
      </c>
      <c r="E16" s="2">
        <v>18</v>
      </c>
      <c r="F16" s="21">
        <f t="shared" si="0"/>
        <v>7.1999999999999995E-2</v>
      </c>
      <c r="G16" s="5">
        <f t="shared" si="1"/>
        <v>6.3716814159292007E-2</v>
      </c>
    </row>
    <row r="17" spans="1:7">
      <c r="A17" s="2">
        <v>14</v>
      </c>
      <c r="B17" s="2" t="s">
        <v>21</v>
      </c>
      <c r="C17" s="2">
        <v>0.3</v>
      </c>
      <c r="D17" s="2">
        <v>20</v>
      </c>
      <c r="E17" s="2">
        <v>18</v>
      </c>
      <c r="F17" s="21">
        <f t="shared" si="0"/>
        <v>5.4</v>
      </c>
      <c r="G17" s="5">
        <f t="shared" si="1"/>
        <v>4.7787610619469003</v>
      </c>
    </row>
    <row r="18" spans="1:7">
      <c r="A18" s="2">
        <v>15</v>
      </c>
      <c r="B18" s="2" t="s">
        <v>22</v>
      </c>
      <c r="C18" s="2">
        <v>8.0000000000000002E-3</v>
      </c>
      <c r="D18" s="2">
        <v>20</v>
      </c>
      <c r="E18" s="2">
        <v>18</v>
      </c>
      <c r="F18" s="21">
        <f t="shared" si="0"/>
        <v>0.14399999999999999</v>
      </c>
      <c r="G18" s="5">
        <f t="shared" si="1"/>
        <v>0.12743362831858401</v>
      </c>
    </row>
    <row r="19" spans="1:7">
      <c r="A19" s="2">
        <v>16</v>
      </c>
      <c r="B19" s="2" t="s">
        <v>23</v>
      </c>
      <c r="C19" s="2">
        <v>0.20200000000000001</v>
      </c>
      <c r="D19" s="2">
        <v>20</v>
      </c>
      <c r="E19" s="2">
        <v>18</v>
      </c>
      <c r="F19" s="21">
        <f t="shared" si="0"/>
        <v>3.6360000000000001</v>
      </c>
      <c r="G19" s="5">
        <f t="shared" si="1"/>
        <v>3.2176991150442502</v>
      </c>
    </row>
    <row r="20" spans="1:7">
      <c r="A20" s="2">
        <v>17</v>
      </c>
      <c r="B20" s="2" t="s">
        <v>24</v>
      </c>
      <c r="C20" s="2">
        <v>0.17699999999999999</v>
      </c>
      <c r="D20" s="2">
        <v>20</v>
      </c>
      <c r="E20" s="2">
        <v>18</v>
      </c>
      <c r="F20" s="21">
        <f t="shared" si="0"/>
        <v>3.1859999999999999</v>
      </c>
      <c r="G20" s="5">
        <f t="shared" si="1"/>
        <v>2.8194690265486702</v>
      </c>
    </row>
    <row r="21" spans="1:7">
      <c r="A21" s="2">
        <v>18</v>
      </c>
      <c r="B21" s="2" t="s">
        <v>25</v>
      </c>
      <c r="C21" s="2">
        <v>0.35799999999999998</v>
      </c>
      <c r="D21" s="2">
        <v>20</v>
      </c>
      <c r="E21" s="2">
        <v>18</v>
      </c>
      <c r="F21" s="21">
        <f t="shared" si="0"/>
        <v>6.444</v>
      </c>
      <c r="G21" s="5">
        <f t="shared" si="1"/>
        <v>5.7026548672566397</v>
      </c>
    </row>
    <row r="22" spans="1:7">
      <c r="A22" s="2">
        <v>19</v>
      </c>
      <c r="B22" s="2" t="s">
        <v>26</v>
      </c>
      <c r="C22" s="2">
        <v>0.35799999999999998</v>
      </c>
      <c r="D22" s="2">
        <v>20</v>
      </c>
      <c r="E22" s="2">
        <v>18</v>
      </c>
      <c r="F22" s="21">
        <f t="shared" si="0"/>
        <v>6.444</v>
      </c>
      <c r="G22" s="5">
        <f t="shared" si="1"/>
        <v>5.7026548672566397</v>
      </c>
    </row>
    <row r="23" spans="1:7">
      <c r="A23" s="2">
        <v>20</v>
      </c>
      <c r="B23" s="2" t="s">
        <v>27</v>
      </c>
      <c r="C23" s="2">
        <v>0.35799999999999998</v>
      </c>
      <c r="D23" s="2">
        <v>20</v>
      </c>
      <c r="E23" s="2">
        <v>18</v>
      </c>
      <c r="F23" s="21">
        <f t="shared" si="0"/>
        <v>6.444</v>
      </c>
      <c r="G23" s="5">
        <f t="shared" si="1"/>
        <v>5.7026548672566397</v>
      </c>
    </row>
    <row r="24" spans="1:7">
      <c r="A24" s="2">
        <v>21</v>
      </c>
      <c r="B24" s="2" t="s">
        <v>28</v>
      </c>
      <c r="C24" s="2">
        <v>0.11799999999999999</v>
      </c>
      <c r="D24" s="2">
        <v>20</v>
      </c>
      <c r="E24" s="2">
        <v>18</v>
      </c>
      <c r="F24" s="21">
        <f t="shared" si="0"/>
        <v>2.1240000000000001</v>
      </c>
      <c r="G24" s="5">
        <f t="shared" si="1"/>
        <v>1.8796460176991101</v>
      </c>
    </row>
    <row r="25" spans="1:7">
      <c r="A25" s="2">
        <v>22</v>
      </c>
      <c r="B25" s="2" t="s">
        <v>29</v>
      </c>
      <c r="C25" s="2">
        <v>5.0999999999999997E-2</v>
      </c>
      <c r="D25" s="2">
        <v>20</v>
      </c>
      <c r="E25" s="2">
        <v>18</v>
      </c>
      <c r="F25" s="21">
        <f t="shared" si="0"/>
        <v>0.91800000000000004</v>
      </c>
      <c r="G25" s="5">
        <f t="shared" si="1"/>
        <v>0.81238938053097298</v>
      </c>
    </row>
    <row r="26" spans="1:7">
      <c r="A26" s="2">
        <v>23</v>
      </c>
      <c r="B26" s="2" t="s">
        <v>30</v>
      </c>
      <c r="C26" s="2">
        <v>5.0999999999999997E-2</v>
      </c>
      <c r="D26" s="2">
        <v>20</v>
      </c>
      <c r="E26" s="2">
        <v>18</v>
      </c>
      <c r="F26" s="21">
        <f t="shared" si="0"/>
        <v>0.91800000000000004</v>
      </c>
      <c r="G26" s="5">
        <f t="shared" si="1"/>
        <v>0.81238938053097298</v>
      </c>
    </row>
    <row r="27" spans="1:7">
      <c r="A27" s="2">
        <v>24</v>
      </c>
      <c r="B27" s="2" t="s">
        <v>31</v>
      </c>
      <c r="C27" s="2">
        <v>0.16300000000000001</v>
      </c>
      <c r="D27" s="2">
        <v>20</v>
      </c>
      <c r="E27" s="2">
        <v>18</v>
      </c>
      <c r="F27" s="21">
        <f t="shared" si="0"/>
        <v>2.9340000000000002</v>
      </c>
      <c r="G27" s="5">
        <f t="shared" si="1"/>
        <v>2.5964601769911502</v>
      </c>
    </row>
    <row r="28" spans="1:7">
      <c r="A28" s="2">
        <v>25</v>
      </c>
      <c r="B28" s="2" t="s">
        <v>32</v>
      </c>
      <c r="C28" s="2">
        <v>0.47799999999999998</v>
      </c>
      <c r="D28" s="2">
        <v>20</v>
      </c>
      <c r="E28" s="2">
        <v>18</v>
      </c>
      <c r="F28" s="21">
        <f t="shared" si="0"/>
        <v>8.6039999999999992</v>
      </c>
      <c r="G28" s="5">
        <f t="shared" si="1"/>
        <v>7.6141592920354002</v>
      </c>
    </row>
    <row r="29" spans="1:7">
      <c r="A29" s="2">
        <v>26</v>
      </c>
      <c r="B29" s="2" t="s">
        <v>33</v>
      </c>
      <c r="C29" s="2">
        <v>0.20499999999999999</v>
      </c>
      <c r="D29" s="2">
        <v>20</v>
      </c>
      <c r="E29" s="2">
        <v>18</v>
      </c>
      <c r="F29" s="21">
        <f t="shared" si="0"/>
        <v>3.69</v>
      </c>
      <c r="G29" s="5">
        <f t="shared" si="1"/>
        <v>3.2654867256637199</v>
      </c>
    </row>
    <row r="30" spans="1:7">
      <c r="A30" s="2">
        <v>27</v>
      </c>
      <c r="B30" s="2" t="s">
        <v>34</v>
      </c>
      <c r="C30" s="2">
        <v>0.153</v>
      </c>
      <c r="D30" s="2">
        <v>20</v>
      </c>
      <c r="E30" s="2">
        <v>18</v>
      </c>
      <c r="F30" s="21">
        <f t="shared" si="0"/>
        <v>2.754</v>
      </c>
      <c r="G30" s="5">
        <f t="shared" si="1"/>
        <v>2.4371681415929198</v>
      </c>
    </row>
    <row r="31" spans="1:7">
      <c r="A31" s="2">
        <v>28</v>
      </c>
      <c r="B31" s="2" t="s">
        <v>35</v>
      </c>
      <c r="C31" s="2">
        <v>0.114</v>
      </c>
      <c r="D31" s="2">
        <v>20</v>
      </c>
      <c r="E31" s="2">
        <v>18</v>
      </c>
      <c r="F31" s="21">
        <f t="shared" si="0"/>
        <v>2.052</v>
      </c>
      <c r="G31" s="5">
        <f t="shared" si="1"/>
        <v>1.81592920353982</v>
      </c>
    </row>
    <row r="32" spans="1:7">
      <c r="A32" s="2">
        <v>29</v>
      </c>
      <c r="B32" s="2" t="s">
        <v>36</v>
      </c>
      <c r="C32" s="2">
        <v>0.182</v>
      </c>
      <c r="D32" s="2">
        <v>20</v>
      </c>
      <c r="E32" s="2">
        <v>18</v>
      </c>
      <c r="F32" s="21">
        <f t="shared" si="0"/>
        <v>3.2759999999999998</v>
      </c>
      <c r="G32" s="5">
        <f t="shared" si="1"/>
        <v>2.89911504424779</v>
      </c>
    </row>
    <row r="33" spans="1:7">
      <c r="A33" s="2">
        <v>30</v>
      </c>
      <c r="B33" s="2" t="s">
        <v>37</v>
      </c>
      <c r="C33" s="2">
        <v>6.3E-2</v>
      </c>
      <c r="D33" s="2">
        <v>20</v>
      </c>
      <c r="E33" s="2">
        <v>18</v>
      </c>
      <c r="F33" s="21">
        <f t="shared" si="0"/>
        <v>1.1339999999999999</v>
      </c>
      <c r="G33" s="5">
        <f t="shared" si="1"/>
        <v>1.0035398230088499</v>
      </c>
    </row>
    <row r="34" spans="1:7">
      <c r="A34" s="2">
        <v>31</v>
      </c>
      <c r="B34" s="2" t="s">
        <v>38</v>
      </c>
      <c r="C34" s="2">
        <v>8.3000000000000004E-2</v>
      </c>
      <c r="D34" s="2">
        <v>20</v>
      </c>
      <c r="E34" s="2">
        <v>18</v>
      </c>
      <c r="F34" s="21">
        <f t="shared" si="0"/>
        <v>1.494</v>
      </c>
      <c r="G34" s="5">
        <f t="shared" si="1"/>
        <v>1.3221238938053099</v>
      </c>
    </row>
    <row r="35" spans="1:7">
      <c r="A35" s="2">
        <v>32</v>
      </c>
      <c r="B35" s="2" t="s">
        <v>39</v>
      </c>
      <c r="C35" s="2">
        <v>6.0000000000000001E-3</v>
      </c>
      <c r="D35" s="2">
        <v>20</v>
      </c>
      <c r="E35" s="2">
        <v>18</v>
      </c>
      <c r="F35" s="21">
        <f t="shared" si="0"/>
        <v>0.108</v>
      </c>
      <c r="G35" s="5">
        <f t="shared" si="1"/>
        <v>9.5575221238938093E-2</v>
      </c>
    </row>
    <row r="36" spans="1:7">
      <c r="A36" s="2">
        <v>33</v>
      </c>
      <c r="B36" s="2" t="s">
        <v>40</v>
      </c>
      <c r="C36" s="2">
        <v>3.0000000000000001E-3</v>
      </c>
      <c r="D36" s="2">
        <v>20</v>
      </c>
      <c r="E36" s="2">
        <v>18</v>
      </c>
      <c r="F36" s="21">
        <f t="shared" si="0"/>
        <v>5.3999999999999999E-2</v>
      </c>
      <c r="G36" s="5">
        <f t="shared" si="1"/>
        <v>4.7787610619468998E-2</v>
      </c>
    </row>
  </sheetData>
  <mergeCells count="1">
    <mergeCell ref="A1:G2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tabSelected="1" workbookViewId="0">
      <selection activeCell="L9" sqref="L9"/>
    </sheetView>
  </sheetViews>
  <sheetFormatPr defaultColWidth="9" defaultRowHeight="13.5"/>
  <cols>
    <col min="1" max="1" width="7" customWidth="1"/>
    <col min="2" max="2" width="14" customWidth="1"/>
    <col min="5" max="6" width="10.375" style="1" customWidth="1"/>
    <col min="7" max="8" width="12" customWidth="1"/>
    <col min="10" max="10" width="12.875" customWidth="1"/>
  </cols>
  <sheetData>
    <row r="1" spans="1:10" ht="27" customHeight="1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24" t="s">
        <v>1</v>
      </c>
      <c r="B2" s="24" t="s">
        <v>2</v>
      </c>
      <c r="C2" s="24" t="s">
        <v>42</v>
      </c>
      <c r="D2" s="26" t="s">
        <v>4</v>
      </c>
      <c r="E2" s="23" t="s">
        <v>43</v>
      </c>
      <c r="F2" s="23"/>
      <c r="G2" s="23" t="s">
        <v>44</v>
      </c>
      <c r="H2" s="23"/>
      <c r="I2" s="23" t="s">
        <v>45</v>
      </c>
      <c r="J2" s="23" t="s">
        <v>46</v>
      </c>
    </row>
    <row r="3" spans="1:10">
      <c r="A3" s="25"/>
      <c r="B3" s="25"/>
      <c r="C3" s="25"/>
      <c r="D3" s="27"/>
      <c r="E3" s="2" t="s">
        <v>47</v>
      </c>
      <c r="F3" s="12" t="s">
        <v>73</v>
      </c>
      <c r="G3" s="2" t="s">
        <v>47</v>
      </c>
      <c r="H3" s="12" t="s">
        <v>73</v>
      </c>
      <c r="I3" s="23"/>
      <c r="J3" s="23"/>
    </row>
    <row r="4" spans="1:10" ht="16.5">
      <c r="A4" s="3">
        <v>1</v>
      </c>
      <c r="B4" s="4" t="s">
        <v>28</v>
      </c>
      <c r="C4" s="4">
        <f>VLOOKUP(B4,Sheet2!B4:C36,2,0)</f>
        <v>0.11799999999999999</v>
      </c>
      <c r="D4" s="2">
        <v>20</v>
      </c>
      <c r="E4" s="5">
        <v>33.8983050847458</v>
      </c>
      <c r="F4" s="5">
        <v>15.929203539823</v>
      </c>
      <c r="G4" s="6">
        <f>C4*E4</f>
        <v>4</v>
      </c>
      <c r="H4" s="7">
        <f>C4*F4</f>
        <v>1.8796460176991201</v>
      </c>
      <c r="I4" s="12">
        <v>802</v>
      </c>
      <c r="J4" s="13">
        <f>(G4-H4)*I4</f>
        <v>1700.5238938053101</v>
      </c>
    </row>
    <row r="5" spans="1:10" ht="16.5">
      <c r="A5" s="3">
        <v>2</v>
      </c>
      <c r="B5" s="4" t="s">
        <v>29</v>
      </c>
      <c r="C5" s="4">
        <f>VLOOKUP(B5,Sheet2!B5:C37,2,0)</f>
        <v>5.0999999999999997E-2</v>
      </c>
      <c r="D5" s="2">
        <v>20</v>
      </c>
      <c r="E5" s="5">
        <v>78.431372549019599</v>
      </c>
      <c r="F5" s="5">
        <v>15.929203539823</v>
      </c>
      <c r="G5" s="6">
        <f>C5*E5</f>
        <v>4</v>
      </c>
      <c r="H5" s="7">
        <f t="shared" ref="H5:H41" si="0">C5*F5</f>
        <v>0.81238938053097398</v>
      </c>
      <c r="I5" s="12">
        <v>236</v>
      </c>
      <c r="J5" s="13">
        <f t="shared" ref="J5:J41" si="1">(G5-H5)*I5</f>
        <v>752.27610619468999</v>
      </c>
    </row>
    <row r="6" spans="1:10" ht="16.5">
      <c r="A6" s="3">
        <v>3</v>
      </c>
      <c r="B6" s="4" t="s">
        <v>31</v>
      </c>
      <c r="C6" s="4">
        <f>VLOOKUP(B6,Sheet2!B6:C38,2,0)</f>
        <v>0.16300000000000001</v>
      </c>
      <c r="D6" s="2">
        <v>20</v>
      </c>
      <c r="E6" s="5">
        <v>30.6748466257669</v>
      </c>
      <c r="F6" s="5">
        <v>15.929203539823</v>
      </c>
      <c r="G6" s="6">
        <f>C6*E6</f>
        <v>5</v>
      </c>
      <c r="H6" s="7">
        <f t="shared" si="0"/>
        <v>2.5964601769911502</v>
      </c>
      <c r="I6" s="12">
        <v>108</v>
      </c>
      <c r="J6" s="13">
        <f t="shared" si="1"/>
        <v>259.582300884956</v>
      </c>
    </row>
    <row r="7" spans="1:10" ht="16.5">
      <c r="A7" s="3">
        <v>4</v>
      </c>
      <c r="B7" s="4" t="s">
        <v>48</v>
      </c>
      <c r="C7" s="4">
        <v>6.3E-2</v>
      </c>
      <c r="D7" s="2">
        <v>20</v>
      </c>
      <c r="E7" s="5">
        <v>47.619047619047599</v>
      </c>
      <c r="F7" s="5">
        <v>15.929203539823</v>
      </c>
      <c r="G7" s="6">
        <f>C7*E7</f>
        <v>3</v>
      </c>
      <c r="H7" s="7">
        <f t="shared" si="0"/>
        <v>1.0035398230088499</v>
      </c>
      <c r="I7" s="12">
        <v>160</v>
      </c>
      <c r="J7" s="13">
        <f t="shared" si="1"/>
        <v>319.433628318584</v>
      </c>
    </row>
    <row r="8" spans="1:10" ht="16.5">
      <c r="A8" s="3">
        <v>5</v>
      </c>
      <c r="B8" s="4" t="s">
        <v>49</v>
      </c>
      <c r="C8" s="4">
        <v>0.35799999999999998</v>
      </c>
      <c r="D8" s="2">
        <v>20</v>
      </c>
      <c r="E8" s="5">
        <v>13.966480446927401</v>
      </c>
      <c r="F8" s="5">
        <v>15.929203539823</v>
      </c>
      <c r="G8" s="6">
        <f t="shared" ref="G8:G41" si="2">C8*E8</f>
        <v>5</v>
      </c>
      <c r="H8" s="7">
        <f t="shared" si="0"/>
        <v>5.7026548672566397</v>
      </c>
      <c r="I8" s="12">
        <v>257</v>
      </c>
      <c r="J8" s="13">
        <f t="shared" si="1"/>
        <v>-180.582300884956</v>
      </c>
    </row>
    <row r="9" spans="1:10" ht="16.5">
      <c r="A9" s="3">
        <v>6</v>
      </c>
      <c r="B9" s="4" t="s">
        <v>50</v>
      </c>
      <c r="C9" s="2">
        <v>0.188</v>
      </c>
      <c r="D9" s="2">
        <v>20</v>
      </c>
      <c r="E9" s="5">
        <v>26.595744680851102</v>
      </c>
      <c r="F9" s="5">
        <v>15.929203539823</v>
      </c>
      <c r="G9" s="6">
        <f t="shared" si="2"/>
        <v>5</v>
      </c>
      <c r="H9" s="7">
        <f t="shared" si="0"/>
        <v>2.9946902654867298</v>
      </c>
      <c r="I9" s="12">
        <v>356</v>
      </c>
      <c r="J9" s="13">
        <f t="shared" si="1"/>
        <v>713.89026548672405</v>
      </c>
    </row>
    <row r="10" spans="1:10" ht="16.5">
      <c r="A10" s="3">
        <v>7</v>
      </c>
      <c r="B10" s="4" t="s">
        <v>51</v>
      </c>
      <c r="C10" s="4">
        <v>5.0999999999999997E-2</v>
      </c>
      <c r="D10" s="2">
        <v>20</v>
      </c>
      <c r="E10" s="5">
        <v>78.431372549019599</v>
      </c>
      <c r="F10" s="5">
        <v>15.929203539823</v>
      </c>
      <c r="G10" s="6">
        <f t="shared" si="2"/>
        <v>4</v>
      </c>
      <c r="H10" s="7">
        <f t="shared" si="0"/>
        <v>0.81238938053097398</v>
      </c>
      <c r="I10" s="12">
        <v>624</v>
      </c>
      <c r="J10" s="13">
        <f t="shared" si="1"/>
        <v>1989.0690265486701</v>
      </c>
    </row>
    <row r="11" spans="1:10" ht="16.5">
      <c r="A11" s="3">
        <v>8</v>
      </c>
      <c r="B11" s="4" t="s">
        <v>52</v>
      </c>
      <c r="C11" s="4">
        <v>0.125</v>
      </c>
      <c r="D11" s="2">
        <v>20</v>
      </c>
      <c r="E11" s="5">
        <v>32</v>
      </c>
      <c r="F11" s="5">
        <v>15.929203539823</v>
      </c>
      <c r="G11" s="6">
        <f t="shared" si="2"/>
        <v>4</v>
      </c>
      <c r="H11" s="7">
        <f t="shared" si="0"/>
        <v>1.9911504424778801</v>
      </c>
      <c r="I11" s="12">
        <v>330</v>
      </c>
      <c r="J11" s="13">
        <f t="shared" si="1"/>
        <v>662.92035398229996</v>
      </c>
    </row>
    <row r="12" spans="1:10" ht="16.5">
      <c r="A12" s="3">
        <v>9</v>
      </c>
      <c r="B12" s="4" t="s">
        <v>53</v>
      </c>
      <c r="C12" s="2">
        <v>8.9999999999999993E-3</v>
      </c>
      <c r="D12" s="2">
        <v>20</v>
      </c>
      <c r="E12" s="5">
        <v>88.8888888888889</v>
      </c>
      <c r="F12" s="5">
        <v>15.929203539823</v>
      </c>
      <c r="G12" s="6">
        <f t="shared" si="2"/>
        <v>0.8</v>
      </c>
      <c r="H12" s="7">
        <f t="shared" si="0"/>
        <v>0.14336283185840701</v>
      </c>
      <c r="I12" s="12">
        <v>500</v>
      </c>
      <c r="J12" s="13">
        <f t="shared" si="1"/>
        <v>328.31858407079699</v>
      </c>
    </row>
    <row r="13" spans="1:10" ht="16.5">
      <c r="A13" s="3">
        <v>10</v>
      </c>
      <c r="B13" s="4" t="s">
        <v>54</v>
      </c>
      <c r="C13" s="2">
        <v>8.9999999999999993E-3</v>
      </c>
      <c r="D13" s="2">
        <v>20</v>
      </c>
      <c r="E13" s="5">
        <v>88.8888888888889</v>
      </c>
      <c r="F13" s="5">
        <v>15.929203539823</v>
      </c>
      <c r="G13" s="6">
        <f t="shared" si="2"/>
        <v>0.8</v>
      </c>
      <c r="H13" s="7">
        <f t="shared" si="0"/>
        <v>0.14336283185840701</v>
      </c>
      <c r="I13" s="12">
        <v>500</v>
      </c>
      <c r="J13" s="13">
        <f t="shared" si="1"/>
        <v>328.31858407079699</v>
      </c>
    </row>
    <row r="14" spans="1:10" ht="16.5">
      <c r="A14" s="3">
        <v>11</v>
      </c>
      <c r="B14" s="4" t="s">
        <v>25</v>
      </c>
      <c r="C14" s="4">
        <f>VLOOKUP(B14,Sheet2!B14:C46,2,0)</f>
        <v>0.35799999999999998</v>
      </c>
      <c r="D14" s="2">
        <v>20</v>
      </c>
      <c r="E14" s="5">
        <v>16.759776536312799</v>
      </c>
      <c r="F14" s="5">
        <v>15.929203539823</v>
      </c>
      <c r="G14" s="6">
        <f t="shared" si="2"/>
        <v>6</v>
      </c>
      <c r="H14" s="7">
        <f t="shared" si="0"/>
        <v>5.7026548672566397</v>
      </c>
      <c r="I14" s="12">
        <v>425</v>
      </c>
      <c r="J14" s="13">
        <f t="shared" si="1"/>
        <v>126.37168141592799</v>
      </c>
    </row>
    <row r="15" spans="1:10" ht="16.5">
      <c r="A15" s="3">
        <v>12</v>
      </c>
      <c r="B15" s="4" t="s">
        <v>23</v>
      </c>
      <c r="C15" s="4">
        <f>VLOOKUP(B15,Sheet2!B15:C47,2,0)</f>
        <v>0.20200000000000001</v>
      </c>
      <c r="D15" s="2">
        <v>20</v>
      </c>
      <c r="E15" s="5">
        <v>24.7524752475247</v>
      </c>
      <c r="F15" s="5">
        <v>15.929203539823</v>
      </c>
      <c r="G15" s="6">
        <f t="shared" si="2"/>
        <v>5</v>
      </c>
      <c r="H15" s="7">
        <f t="shared" si="0"/>
        <v>3.2176991150442502</v>
      </c>
      <c r="I15" s="12">
        <v>328</v>
      </c>
      <c r="J15" s="13">
        <f t="shared" si="1"/>
        <v>584.59469026548595</v>
      </c>
    </row>
    <row r="16" spans="1:10" ht="16.5">
      <c r="A16" s="3">
        <v>13</v>
      </c>
      <c r="B16" s="4" t="s">
        <v>24</v>
      </c>
      <c r="C16" s="4">
        <f>VLOOKUP(B16,Sheet2!B16:C48,2,0)</f>
        <v>0.17699999999999999</v>
      </c>
      <c r="D16" s="2">
        <v>20</v>
      </c>
      <c r="E16" s="5">
        <v>28.248587570621499</v>
      </c>
      <c r="F16" s="5">
        <v>15.929203539823</v>
      </c>
      <c r="G16" s="6">
        <f t="shared" si="2"/>
        <v>5</v>
      </c>
      <c r="H16" s="7">
        <f t="shared" si="0"/>
        <v>2.8194690265486702</v>
      </c>
      <c r="I16" s="12">
        <v>604</v>
      </c>
      <c r="J16" s="13">
        <f t="shared" si="1"/>
        <v>1317.0407079646</v>
      </c>
    </row>
    <row r="17" spans="1:10" ht="16.5">
      <c r="A17" s="3">
        <v>14</v>
      </c>
      <c r="B17" s="4" t="s">
        <v>55</v>
      </c>
      <c r="C17" s="4">
        <v>0.125</v>
      </c>
      <c r="D17" s="2">
        <v>20</v>
      </c>
      <c r="E17" s="5">
        <v>16</v>
      </c>
      <c r="F17" s="5">
        <v>15.929203539823</v>
      </c>
      <c r="G17" s="6">
        <f t="shared" si="2"/>
        <v>2</v>
      </c>
      <c r="H17" s="7">
        <f t="shared" si="0"/>
        <v>1.9911504424778801</v>
      </c>
      <c r="I17" s="12">
        <v>780</v>
      </c>
      <c r="J17" s="13">
        <f t="shared" si="1"/>
        <v>6.9026548672535304</v>
      </c>
    </row>
    <row r="18" spans="1:10" ht="16.5">
      <c r="A18" s="3">
        <v>15</v>
      </c>
      <c r="B18" s="4" t="s">
        <v>56</v>
      </c>
      <c r="C18" s="2">
        <v>0.47799999999999998</v>
      </c>
      <c r="D18" s="2">
        <v>20</v>
      </c>
      <c r="E18" s="5">
        <v>12.5523012552301</v>
      </c>
      <c r="F18" s="5">
        <v>15.929203539823</v>
      </c>
      <c r="G18" s="6">
        <f t="shared" si="2"/>
        <v>6</v>
      </c>
      <c r="H18" s="7">
        <f t="shared" si="0"/>
        <v>7.6141592920354002</v>
      </c>
      <c r="I18" s="12">
        <v>458</v>
      </c>
      <c r="J18" s="13">
        <f t="shared" si="1"/>
        <v>-739.28495575221302</v>
      </c>
    </row>
    <row r="19" spans="1:10" ht="16.5">
      <c r="A19" s="3">
        <v>16</v>
      </c>
      <c r="B19" s="4" t="s">
        <v>57</v>
      </c>
      <c r="C19" s="2">
        <v>0.20499999999999999</v>
      </c>
      <c r="D19" s="2">
        <v>20</v>
      </c>
      <c r="E19" s="5">
        <v>24.390243902439</v>
      </c>
      <c r="F19" s="5">
        <v>15.929203539823</v>
      </c>
      <c r="G19" s="6">
        <f t="shared" si="2"/>
        <v>5</v>
      </c>
      <c r="H19" s="7">
        <f t="shared" si="0"/>
        <v>3.2654867256637199</v>
      </c>
      <c r="I19" s="12">
        <v>190</v>
      </c>
      <c r="J19" s="13">
        <f t="shared" si="1"/>
        <v>329.55752212389302</v>
      </c>
    </row>
    <row r="20" spans="1:10" ht="16.5">
      <c r="A20" s="3">
        <v>17</v>
      </c>
      <c r="B20" s="4" t="s">
        <v>58</v>
      </c>
      <c r="C20" s="2">
        <v>6.6000000000000003E-2</v>
      </c>
      <c r="D20" s="2">
        <v>20</v>
      </c>
      <c r="E20" s="5">
        <v>75.757575757575793</v>
      </c>
      <c r="F20" s="5">
        <v>15.929203539823</v>
      </c>
      <c r="G20" s="6">
        <f t="shared" si="2"/>
        <v>5</v>
      </c>
      <c r="H20" s="7">
        <f t="shared" si="0"/>
        <v>1.05132743362832</v>
      </c>
      <c r="I20" s="12">
        <v>150</v>
      </c>
      <c r="J20" s="13">
        <f t="shared" si="1"/>
        <v>592.30088495575205</v>
      </c>
    </row>
    <row r="21" spans="1:10" ht="16.5">
      <c r="A21" s="3">
        <v>18</v>
      </c>
      <c r="B21" s="4" t="s">
        <v>59</v>
      </c>
      <c r="C21" s="2">
        <v>0.153</v>
      </c>
      <c r="D21" s="2">
        <v>20</v>
      </c>
      <c r="E21" s="5">
        <v>32.679738562091501</v>
      </c>
      <c r="F21" s="5">
        <v>15.929203539823</v>
      </c>
      <c r="G21" s="6">
        <f t="shared" si="2"/>
        <v>5</v>
      </c>
      <c r="H21" s="7">
        <f t="shared" si="0"/>
        <v>2.4371681415929198</v>
      </c>
      <c r="I21" s="12">
        <v>360</v>
      </c>
      <c r="J21" s="13">
        <f t="shared" si="1"/>
        <v>922.61946902654904</v>
      </c>
    </row>
    <row r="22" spans="1:10" ht="16.5">
      <c r="A22" s="3">
        <v>19</v>
      </c>
      <c r="B22" s="4" t="s">
        <v>60</v>
      </c>
      <c r="C22" s="2">
        <v>0.114</v>
      </c>
      <c r="D22" s="2">
        <v>20</v>
      </c>
      <c r="E22" s="5">
        <v>35.087719298245602</v>
      </c>
      <c r="F22" s="5">
        <v>15.929203539823</v>
      </c>
      <c r="G22" s="6">
        <f t="shared" si="2"/>
        <v>4</v>
      </c>
      <c r="H22" s="7">
        <f t="shared" si="0"/>
        <v>1.81592920353982</v>
      </c>
      <c r="I22" s="12">
        <v>270</v>
      </c>
      <c r="J22" s="13">
        <f t="shared" si="1"/>
        <v>589.69911504424897</v>
      </c>
    </row>
    <row r="23" spans="1:10" ht="16.5">
      <c r="A23" s="3">
        <v>20</v>
      </c>
      <c r="B23" s="4" t="s">
        <v>61</v>
      </c>
      <c r="C23" s="2">
        <v>9.6000000000000002E-2</v>
      </c>
      <c r="D23" s="2">
        <v>20</v>
      </c>
      <c r="E23" s="5">
        <v>20.8333333333333</v>
      </c>
      <c r="F23" s="5">
        <v>15.929203539823</v>
      </c>
      <c r="G23" s="6">
        <f t="shared" si="2"/>
        <v>2</v>
      </c>
      <c r="H23" s="7">
        <f t="shared" si="0"/>
        <v>1.5292035398230099</v>
      </c>
      <c r="I23" s="12">
        <v>700</v>
      </c>
      <c r="J23" s="13">
        <f t="shared" si="1"/>
        <v>329.55752212389302</v>
      </c>
    </row>
    <row r="24" spans="1:10" ht="16.5">
      <c r="A24" s="3">
        <v>21</v>
      </c>
      <c r="B24" s="4" t="s">
        <v>62</v>
      </c>
      <c r="C24" s="2">
        <v>9.6000000000000002E-2</v>
      </c>
      <c r="D24" s="2">
        <v>20</v>
      </c>
      <c r="E24" s="5">
        <v>20.8333333333333</v>
      </c>
      <c r="F24" s="5">
        <v>15.929203539823</v>
      </c>
      <c r="G24" s="6">
        <f t="shared" si="2"/>
        <v>2</v>
      </c>
      <c r="H24" s="7">
        <f t="shared" si="0"/>
        <v>1.5292035398230099</v>
      </c>
      <c r="I24" s="12">
        <v>800</v>
      </c>
      <c r="J24" s="13">
        <f t="shared" si="1"/>
        <v>376.63716814159199</v>
      </c>
    </row>
    <row r="25" spans="1:10" ht="16.5">
      <c r="A25" s="3">
        <v>22</v>
      </c>
      <c r="B25" s="8" t="s">
        <v>63</v>
      </c>
      <c r="C25" s="4">
        <v>0.14899999999999999</v>
      </c>
      <c r="D25" s="2">
        <v>20</v>
      </c>
      <c r="E25" s="5">
        <v>26.8456375838926</v>
      </c>
      <c r="F25" s="5">
        <v>15.929203539823</v>
      </c>
      <c r="G25" s="6">
        <f t="shared" si="2"/>
        <v>4</v>
      </c>
      <c r="H25" s="7">
        <f t="shared" si="0"/>
        <v>2.3734513274336302</v>
      </c>
      <c r="I25" s="12">
        <v>80</v>
      </c>
      <c r="J25" s="13">
        <f t="shared" si="1"/>
        <v>130.12389380530999</v>
      </c>
    </row>
    <row r="26" spans="1:10" ht="16.5">
      <c r="A26" s="3">
        <v>23</v>
      </c>
      <c r="B26" s="9" t="s">
        <v>64</v>
      </c>
      <c r="C26" s="2">
        <v>5.8000000000000003E-2</v>
      </c>
      <c r="D26" s="2">
        <v>20</v>
      </c>
      <c r="E26" s="5">
        <v>51.724137931034498</v>
      </c>
      <c r="F26" s="5">
        <v>15.929203539823</v>
      </c>
      <c r="G26" s="6">
        <f t="shared" si="2"/>
        <v>3</v>
      </c>
      <c r="H26" s="7">
        <f t="shared" si="0"/>
        <v>0.92389380530973497</v>
      </c>
      <c r="I26" s="12">
        <v>800</v>
      </c>
      <c r="J26" s="13">
        <f t="shared" si="1"/>
        <v>1660.8849557522101</v>
      </c>
    </row>
    <row r="27" spans="1:10" ht="16.5">
      <c r="A27" s="3">
        <v>24</v>
      </c>
      <c r="B27" s="4" t="s">
        <v>20</v>
      </c>
      <c r="C27" s="2">
        <v>4.0000000000000001E-3</v>
      </c>
      <c r="D27" s="2">
        <v>20</v>
      </c>
      <c r="E27" s="5">
        <v>200</v>
      </c>
      <c r="F27" s="5">
        <v>15.929203539823</v>
      </c>
      <c r="G27" s="6">
        <f t="shared" si="2"/>
        <v>0.8</v>
      </c>
      <c r="H27" s="7">
        <f t="shared" si="0"/>
        <v>6.3716814159292007E-2</v>
      </c>
      <c r="I27" s="12">
        <v>2000</v>
      </c>
      <c r="J27" s="13">
        <f t="shared" si="1"/>
        <v>1472.5663716814199</v>
      </c>
    </row>
    <row r="28" spans="1:10" ht="16.5">
      <c r="A28" s="3">
        <v>25</v>
      </c>
      <c r="B28" s="10" t="s">
        <v>13</v>
      </c>
      <c r="C28" s="4">
        <v>0.125</v>
      </c>
      <c r="D28" s="2">
        <v>20</v>
      </c>
      <c r="E28" s="5">
        <v>32</v>
      </c>
      <c r="F28" s="5">
        <v>15.929203539823</v>
      </c>
      <c r="G28" s="6">
        <f t="shared" si="2"/>
        <v>4</v>
      </c>
      <c r="H28" s="7">
        <f t="shared" si="0"/>
        <v>1.9911504424778801</v>
      </c>
      <c r="I28" s="12">
        <v>400</v>
      </c>
      <c r="J28" s="13">
        <f t="shared" si="1"/>
        <v>803.53982300884797</v>
      </c>
    </row>
    <row r="29" spans="1:10" ht="16.5">
      <c r="A29" s="3">
        <v>26</v>
      </c>
      <c r="B29" s="10" t="s">
        <v>65</v>
      </c>
      <c r="C29" s="2">
        <v>3.3000000000000002E-2</v>
      </c>
      <c r="D29" s="2">
        <v>20</v>
      </c>
      <c r="E29" s="5">
        <v>60.606060606060602</v>
      </c>
      <c r="F29" s="5">
        <v>15.929203539823</v>
      </c>
      <c r="G29" s="6">
        <f t="shared" si="2"/>
        <v>2</v>
      </c>
      <c r="H29" s="7">
        <f t="shared" si="0"/>
        <v>0.52566371681415902</v>
      </c>
      <c r="I29" s="12">
        <v>650</v>
      </c>
      <c r="J29" s="13">
        <f t="shared" si="1"/>
        <v>958.31858407079699</v>
      </c>
    </row>
    <row r="30" spans="1:10" ht="16.5">
      <c r="A30" s="3">
        <v>27</v>
      </c>
      <c r="B30" s="10" t="s">
        <v>66</v>
      </c>
      <c r="C30" s="2">
        <v>3.3000000000000002E-2</v>
      </c>
      <c r="D30" s="2">
        <v>20</v>
      </c>
      <c r="E30" s="5">
        <v>60.606060606060602</v>
      </c>
      <c r="F30" s="5">
        <v>15.929203539823</v>
      </c>
      <c r="G30" s="6">
        <f t="shared" si="2"/>
        <v>2</v>
      </c>
      <c r="H30" s="7">
        <f t="shared" si="0"/>
        <v>0.52566371681415902</v>
      </c>
      <c r="I30" s="12">
        <v>700</v>
      </c>
      <c r="J30" s="13">
        <f t="shared" si="1"/>
        <v>1032.0353982300901</v>
      </c>
    </row>
    <row r="31" spans="1:10" ht="16.5">
      <c r="A31" s="3">
        <v>28</v>
      </c>
      <c r="B31" s="8" t="s">
        <v>21</v>
      </c>
      <c r="C31" s="2">
        <v>0.3</v>
      </c>
      <c r="D31" s="2">
        <v>20</v>
      </c>
      <c r="E31" s="5">
        <v>16.6666666666667</v>
      </c>
      <c r="F31" s="5">
        <v>15.929203539823</v>
      </c>
      <c r="G31" s="6">
        <f t="shared" si="2"/>
        <v>5</v>
      </c>
      <c r="H31" s="7">
        <f t="shared" si="0"/>
        <v>4.7787610619469003</v>
      </c>
      <c r="I31" s="12">
        <v>100</v>
      </c>
      <c r="J31" s="13">
        <f t="shared" si="1"/>
        <v>22.123893805310001</v>
      </c>
    </row>
    <row r="32" spans="1:10" ht="16.5">
      <c r="A32" s="3">
        <v>29</v>
      </c>
      <c r="B32" s="10" t="s">
        <v>26</v>
      </c>
      <c r="C32" s="2">
        <v>0.35799999999999998</v>
      </c>
      <c r="D32" s="2">
        <v>20</v>
      </c>
      <c r="E32" s="5">
        <v>13.966480446927401</v>
      </c>
      <c r="F32" s="5">
        <v>15.929203539823</v>
      </c>
      <c r="G32" s="6">
        <f t="shared" si="2"/>
        <v>5</v>
      </c>
      <c r="H32" s="7">
        <f t="shared" si="0"/>
        <v>5.7026548672566397</v>
      </c>
      <c r="I32" s="12">
        <v>80</v>
      </c>
      <c r="J32" s="13">
        <f t="shared" si="1"/>
        <v>-56.212389380531199</v>
      </c>
    </row>
    <row r="33" spans="1:10" ht="16.5">
      <c r="A33" s="3">
        <v>30</v>
      </c>
      <c r="B33" s="10" t="s">
        <v>22</v>
      </c>
      <c r="C33" s="2">
        <v>8.0000000000000002E-3</v>
      </c>
      <c r="D33" s="2">
        <v>20</v>
      </c>
      <c r="E33" s="5">
        <v>100</v>
      </c>
      <c r="F33" s="5">
        <v>15.929203539823</v>
      </c>
      <c r="G33" s="6">
        <f t="shared" si="2"/>
        <v>0.8</v>
      </c>
      <c r="H33" s="7">
        <f t="shared" si="0"/>
        <v>0.12743362831858401</v>
      </c>
      <c r="I33" s="12">
        <v>1200</v>
      </c>
      <c r="J33" s="13">
        <f t="shared" si="1"/>
        <v>807.07964601769902</v>
      </c>
    </row>
    <row r="34" spans="1:10" ht="16.5">
      <c r="A34" s="3">
        <v>31</v>
      </c>
      <c r="B34" s="10" t="s">
        <v>67</v>
      </c>
      <c r="C34" s="2">
        <v>3.0000000000000001E-3</v>
      </c>
      <c r="D34" s="2">
        <v>20</v>
      </c>
      <c r="E34" s="5">
        <v>166.666666666667</v>
      </c>
      <c r="F34" s="5">
        <v>15.929203539823</v>
      </c>
      <c r="G34" s="6">
        <f t="shared" si="2"/>
        <v>0.5</v>
      </c>
      <c r="H34" s="7">
        <f t="shared" si="0"/>
        <v>4.7787610619468998E-2</v>
      </c>
      <c r="I34" s="12">
        <v>1000</v>
      </c>
      <c r="J34" s="13">
        <f t="shared" si="1"/>
        <v>452.21238938053102</v>
      </c>
    </row>
    <row r="35" spans="1:10" ht="16.5">
      <c r="A35" s="3">
        <v>32</v>
      </c>
      <c r="B35" s="10" t="s">
        <v>39</v>
      </c>
      <c r="C35" s="4">
        <f>VLOOKUP(B35,Sheet2!B35:C67,2,0)</f>
        <v>6.0000000000000001E-3</v>
      </c>
      <c r="D35" s="2">
        <v>20</v>
      </c>
      <c r="E35" s="5">
        <v>133.333333333333</v>
      </c>
      <c r="F35" s="5">
        <v>15.929203539823</v>
      </c>
      <c r="G35" s="6">
        <f t="shared" si="2"/>
        <v>0.8</v>
      </c>
      <c r="H35" s="7">
        <f t="shared" si="0"/>
        <v>9.5575221238938093E-2</v>
      </c>
      <c r="I35" s="12">
        <v>4000</v>
      </c>
      <c r="J35" s="13">
        <f t="shared" si="1"/>
        <v>2817.69911504425</v>
      </c>
    </row>
    <row r="36" spans="1:10" ht="16.5">
      <c r="A36" s="3">
        <v>33</v>
      </c>
      <c r="B36" s="10" t="s">
        <v>17</v>
      </c>
      <c r="C36" s="2">
        <v>0.90500000000000003</v>
      </c>
      <c r="D36" s="2">
        <v>20</v>
      </c>
      <c r="E36" s="5">
        <v>11.049723756906101</v>
      </c>
      <c r="F36" s="5">
        <v>15.929203539823</v>
      </c>
      <c r="G36" s="6">
        <f t="shared" si="2"/>
        <v>10</v>
      </c>
      <c r="H36" s="7">
        <f t="shared" si="0"/>
        <v>14.4159292035398</v>
      </c>
      <c r="I36" s="12">
        <v>114</v>
      </c>
      <c r="J36" s="13">
        <f t="shared" si="1"/>
        <v>-503.41592920353702</v>
      </c>
    </row>
    <row r="37" spans="1:10" ht="16.5">
      <c r="A37" s="3">
        <v>34</v>
      </c>
      <c r="B37" s="10" t="s">
        <v>16</v>
      </c>
      <c r="C37" s="2">
        <v>1.292</v>
      </c>
      <c r="D37" s="2">
        <v>20</v>
      </c>
      <c r="E37" s="5">
        <v>7.7399380804953601</v>
      </c>
      <c r="F37" s="5">
        <v>15.929203539823</v>
      </c>
      <c r="G37" s="6">
        <f t="shared" si="2"/>
        <v>10</v>
      </c>
      <c r="H37" s="7">
        <f t="shared" si="0"/>
        <v>20.5805309734513</v>
      </c>
      <c r="I37" s="12">
        <v>132</v>
      </c>
      <c r="J37" s="13">
        <f t="shared" si="1"/>
        <v>-1396.6300884955699</v>
      </c>
    </row>
    <row r="38" spans="1:10" ht="16.5">
      <c r="A38" s="3">
        <v>35</v>
      </c>
      <c r="B38" s="8" t="s">
        <v>68</v>
      </c>
      <c r="C38" s="4">
        <v>0.123</v>
      </c>
      <c r="D38" s="2">
        <v>20</v>
      </c>
      <c r="E38" s="5">
        <v>32.520325203252</v>
      </c>
      <c r="F38" s="5">
        <v>15.929203539823</v>
      </c>
      <c r="G38" s="6">
        <f t="shared" si="2"/>
        <v>4</v>
      </c>
      <c r="H38" s="7">
        <f t="shared" si="0"/>
        <v>1.9592920353982299</v>
      </c>
      <c r="I38" s="12">
        <v>119</v>
      </c>
      <c r="J38" s="13">
        <f t="shared" si="1"/>
        <v>242.84424778761101</v>
      </c>
    </row>
    <row r="39" spans="1:10" ht="16.5">
      <c r="A39" s="3">
        <v>36</v>
      </c>
      <c r="B39" s="11" t="s">
        <v>69</v>
      </c>
      <c r="C39" s="2">
        <v>3.4000000000000002E-2</v>
      </c>
      <c r="D39" s="2">
        <v>20</v>
      </c>
      <c r="E39" s="5">
        <v>58.823529411764703</v>
      </c>
      <c r="F39" s="5">
        <v>15.929203539823</v>
      </c>
      <c r="G39" s="6">
        <f t="shared" si="2"/>
        <v>2</v>
      </c>
      <c r="H39" s="7">
        <f t="shared" si="0"/>
        <v>0.54159292035398199</v>
      </c>
      <c r="I39" s="12">
        <v>274</v>
      </c>
      <c r="J39" s="13">
        <f t="shared" si="1"/>
        <v>399.60353982300899</v>
      </c>
    </row>
    <row r="40" spans="1:10" ht="16.5">
      <c r="A40" s="3">
        <v>37</v>
      </c>
      <c r="B40" s="11" t="s">
        <v>70</v>
      </c>
      <c r="C40" s="2">
        <v>2.8000000000000001E-2</v>
      </c>
      <c r="D40" s="2">
        <v>20</v>
      </c>
      <c r="E40" s="5">
        <v>71.428571428571402</v>
      </c>
      <c r="F40" s="5">
        <v>15.929203539823</v>
      </c>
      <c r="G40" s="6">
        <f t="shared" si="2"/>
        <v>2</v>
      </c>
      <c r="H40" s="7">
        <f t="shared" si="0"/>
        <v>0.44601769911504402</v>
      </c>
      <c r="I40" s="12">
        <v>500</v>
      </c>
      <c r="J40" s="13">
        <f t="shared" si="1"/>
        <v>776.99115044247799</v>
      </c>
    </row>
    <row r="41" spans="1:10" ht="16.5">
      <c r="A41" s="3">
        <v>38</v>
      </c>
      <c r="B41" s="4" t="s">
        <v>71</v>
      </c>
      <c r="C41" s="2">
        <v>0.182</v>
      </c>
      <c r="D41" s="2">
        <v>20</v>
      </c>
      <c r="E41" s="5">
        <v>21.978021978021999</v>
      </c>
      <c r="F41" s="5">
        <v>15.929203539823</v>
      </c>
      <c r="G41" s="6">
        <f t="shared" si="2"/>
        <v>4</v>
      </c>
      <c r="H41" s="7">
        <f t="shared" si="0"/>
        <v>2.89911504424779</v>
      </c>
      <c r="I41" s="12">
        <v>190</v>
      </c>
      <c r="J41" s="13">
        <f t="shared" si="1"/>
        <v>209.16814159291999</v>
      </c>
    </row>
    <row r="42" spans="1:10">
      <c r="A42" s="12">
        <v>39</v>
      </c>
      <c r="B42" s="23" t="s">
        <v>72</v>
      </c>
      <c r="C42" s="23"/>
      <c r="D42" s="23"/>
      <c r="E42" s="23"/>
      <c r="F42" s="23"/>
      <c r="G42" s="23"/>
      <c r="H42" s="23"/>
      <c r="I42" s="12">
        <f>SUM(I4:I41)</f>
        <v>21277</v>
      </c>
      <c r="J42" s="13">
        <f>SUM(J4:J41)</f>
        <v>21138.679646017699</v>
      </c>
    </row>
  </sheetData>
  <mergeCells count="10">
    <mergeCell ref="I2:I3"/>
    <mergeCell ref="J2:J3"/>
    <mergeCell ref="A1:J1"/>
    <mergeCell ref="E2:F2"/>
    <mergeCell ref="G2:H2"/>
    <mergeCell ref="B42:H42"/>
    <mergeCell ref="A2:A3"/>
    <mergeCell ref="B2:B3"/>
    <mergeCell ref="C2:C3"/>
    <mergeCell ref="D2:D3"/>
  </mergeCells>
  <phoneticPr fontId="6" type="noConversion"/>
  <pageMargins left="0.69930555555555596" right="0.69930555555555596" top="0.75" bottom="0.75" header="0.3" footer="0.3"/>
  <pageSetup paperSize="9" scale="8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spl</cp:lastModifiedBy>
  <dcterms:created xsi:type="dcterms:W3CDTF">2019-10-24T05:32:00Z</dcterms:created>
  <dcterms:modified xsi:type="dcterms:W3CDTF">2019-12-13T01:20:24Z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