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5"/>
  <c r="O10"/>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<sst xmlns="http://schemas.openxmlformats.org/spreadsheetml/2006/main" count="227" uniqueCount="156">
  <si>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</si>
  <si>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</si>
  <si>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</si>
  <si>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</si>
  <si>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</si>
  <si>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</si>
  <si>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</si>
  <si>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</si>
  <si>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</si>
  <si>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</si>
  <si>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</si>
  <si>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</si>
  <si>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</si>
  <si>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</si>
  <si>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</si>
  <si>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</si>
  <si>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</si>
  <si>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</si>
  <si>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</si>
  <si>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</si>
  <si>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</si>
  <si>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</si>
  <si>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</si>
  <si>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</si>
  <si>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</si>
  <si>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</si>
  <si>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</si>
  <si>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</si>
  <si>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</si>
  <si>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</si>
  <si>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</si>
  <si>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</si>
  <si>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</si>
  <si>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</si>
  <si>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</si>
  <si>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</si>
  <si>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</si>
  <si>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</si>
  <si>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</si>
  <si>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</si>
  <si>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</si>
  <si>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</si>
  <si>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</si>
  <si>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</si>
  <si>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</si>
  <si>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</si>
  <si>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</si>
  <si>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</si>
  <si>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</si>
  <si>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</si>
  <si>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</si>
  <si>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</si>
  <si>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</si>
  <si>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</si>
  <si>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</si>
  <si>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</si>
  <si>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</si>
  <si>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</si>
  <si>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</si>
  <si>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</si>
  <si>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</si>
  <si>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</si>
  <si>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</si>
  <si>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</si>
  <si>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</si>
  <si>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</si>
  <si>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</si>
  <si>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</si>
  <si>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</si>
  <si>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</si>
  <si>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</si>
  <si>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</si>
  <si>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</si>
  <si>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</si>
  <si>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</si>
  <si>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</si>
  <si>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</si>
  <si>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</si>
  <si>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</si>
  <si>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</si>
  <si>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</si>
  <si>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</si>
  <si>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</si>
  <si>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</si>
  <si>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</si>
  <si>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</si>
  <si>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</si>
  <si>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</si>
  <si>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</si>
  <si>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</si>
  <si>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</si>
  <si>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</si>
  <si>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</si>
  <si>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</si>
  <si>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</si>
  <si>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</si>
  <si>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</si>
  <si>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</si>
  <si>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</si>
  <si>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</si>
  <si>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</si>
  <si>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</si>
  <si>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</si>
  <si>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</si>
  <si>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</si>
  <si>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</si>
  <si>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</si>
  <si>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</si>
  <si>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</si>
  <si>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</si>
  <si>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</si>
  <si>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</si>
  <si>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</si>
  <si>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</si>
  <si>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</si>
  <si>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</si>
  <si>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</si>
  <si>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</si>
  <si>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</si>
  <si>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</si>
  <si>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</si>
  <si>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</si>
  <si>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</si>
  <si>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</si>
  <si>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</si>
  <si>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</si>
  <si>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</si>
  <si>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</si>
  <si>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</si>
  <si>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</si>
  <si>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</si>
  <si>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</si>
  <si>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</si>
  <si>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</si>
  <si>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</si>
  <si>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</si>
  <si>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</si>
  <si>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</si>
  <si>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</si>
  <si>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</si>
  <si>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</si>
  <si>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</si>
  <si>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</si>
  <si>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</si>
  <si>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</si>
  <si>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</si>
  <si>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</si>
  <si>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</si>
  <si>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备用金-BJ40空气悬架系统项目-样品</t>
    <phoneticPr fontId="2" type="noConversion"/>
  </si>
  <si>
    <t>备用金-BJ40空气悬架系统项目-样品</t>
    <phoneticPr fontId="2" type="noConversion"/>
  </si>
  <si>
    <t>光模块</t>
    <phoneticPr fontId="38" type="noConversion"/>
  </si>
  <si>
    <t>旋钮面板支架3D打印件</t>
    <phoneticPr fontId="38" type="noConversion"/>
  </si>
  <si>
    <t>姚明阳</t>
  </si>
  <si>
    <t>6214 6800 2646 2638</t>
  </si>
  <si>
    <t>北京银行学知支行</t>
  </si>
  <si>
    <t>姚明阳</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</si>
</sst>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0" borderId="21" xfId="0" applyFont="1" applyBorder="1" applyAlignment="1">
      <alignment horizontal="left"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36" fillId="0" borderId="1" xfId="0" applyFont="1" applyBorder="1" applyAlignment="1">
      <alignment horizontal="center"/>
    </xf>
    <xf numFmtId="0" fontId="26" fillId="0" borderId="1" xfId="0" applyFont="1" applyBorder="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8" priority="6" stopIfTrue="1">
      <formula>"q42&gt;1"</formula>
    </cfRule>
  </conditionalFormatting>
  <conditionalFormatting sqref="Q40:Q46 Q14:Q38 B9:C13 A1:A13 D1:Q13 B1:C7 A14:P46 A16:Q16">
    <cfRule type="expression" dxfId="17" priority="7" stopIfTrue="1">
      <formula>$Q$39=1</formula>
    </cfRule>
  </conditionalFormatting>
  <conditionalFormatting sqref="Q39">
    <cfRule type="expression" dxfId="16" priority="8" stopIfTrue="1">
      <formula>$Q$39&gt;0</formula>
    </cfRule>
  </conditionalFormatting>
  <conditionalFormatting sqref="F21 H21 G20:G37 I17:I37 A18:A33 B16:B33 D20:D32 A15:I20">
    <cfRule type="expression" dxfId="15" priority="17" stopIfTrue="1">
      <formula>$Q$35=1</formula>
    </cfRule>
  </conditionalFormatting>
  <conditionalFormatting sqref="C21">
    <cfRule type="expression" dxfId="14" priority="3" stopIfTrue="1">
      <formula>$Q$35=1</formula>
    </cfRule>
  </conditionalFormatting>
  <conditionalFormatting sqref="E28:F38 A15:G37">
    <cfRule type="expression" dxfId="13" priority="2" stopIfTrue="1">
      <formula>$Q$38=1</formula>
    </cfRule>
  </conditionalFormatting>
  <conditionalFormatting sqref="B36">
    <cfRule type="expression" dxfId="1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16" zoomScale="67" zoomScaleNormal="75" zoomScalePageLayoutView="67" workbookViewId="0">
      <selection activeCell="E38" sqref="E38:F38"/>
    </sheetView>
  </sheetViews>
  <sheetFormatPr defaultColWidth="2.6640625" defaultRowHeight="12.75"/>
  <cols>
    <col min="1" max="1" width="7.83203125" style="54" customWidth="1"/>
    <col min="2" max="2" width="31.6640625" style="54" customWidth="1"/>
    <col min="3" max="3" width="48"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43815</v>
      </c>
      <c r="C6" s="129" t="s">
        <v>146</v>
      </c>
      <c r="D6" s="130"/>
      <c r="E6" s="131" t="s">
        <v>127</v>
      </c>
      <c r="F6" s="154" t="s">
        <v>147</v>
      </c>
      <c r="G6" s="130"/>
      <c r="H6" s="130"/>
      <c r="I6" s="130"/>
      <c r="J6" s="130"/>
      <c r="K6" s="130"/>
      <c r="L6" s="131" t="s">
        <v>115</v>
      </c>
      <c r="M6" s="130"/>
    </row>
    <row r="7" spans="1:19" ht="22.5" customHeight="1">
      <c r="A7" s="146"/>
      <c r="B7" s="147"/>
      <c r="C7" s="147"/>
      <c r="D7" s="159" t="s">
        <v>135</v>
      </c>
      <c r="E7" s="159" t="s">
        <v>122</v>
      </c>
      <c r="F7" s="159" t="s">
        <v>123</v>
      </c>
      <c r="G7" s="159" t="s">
        <v>117</v>
      </c>
      <c r="H7" s="159" t="s">
        <v>136</v>
      </c>
      <c r="I7" s="159" t="s">
        <v>125</v>
      </c>
      <c r="J7" s="159" t="s">
        <v>137</v>
      </c>
      <c r="K7" s="159" t="s">
        <v>138</v>
      </c>
      <c r="L7" s="159" t="s">
        <v>139</v>
      </c>
      <c r="M7" s="159" t="s">
        <v>126</v>
      </c>
      <c r="N7" s="159" t="s">
        <v>124</v>
      </c>
      <c r="O7" s="159" t="s">
        <v>118</v>
      </c>
      <c r="P7" s="58"/>
      <c r="Q7" s="58"/>
      <c r="R7" s="58"/>
    </row>
    <row r="8" spans="1:19" ht="22.5" customHeight="1">
      <c r="A8" s="150" t="s">
        <v>116</v>
      </c>
      <c r="B8" s="151" t="s">
        <v>133</v>
      </c>
      <c r="C8" s="151" t="s">
        <v>134</v>
      </c>
      <c r="D8" s="160"/>
      <c r="E8" s="160"/>
      <c r="F8" s="160"/>
      <c r="G8" s="160"/>
      <c r="H8" s="160"/>
      <c r="I8" s="160"/>
      <c r="J8" s="160"/>
      <c r="K8" s="160"/>
      <c r="L8" s="160"/>
      <c r="M8" s="160"/>
      <c r="N8" s="160"/>
      <c r="O8" s="160"/>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6.85" customHeight="1">
      <c r="A10" s="122">
        <v>1</v>
      </c>
      <c r="B10" s="155" t="s">
        <v>149</v>
      </c>
      <c r="C10" s="156" t="s">
        <v>150</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223</v>
      </c>
      <c r="O10" s="103">
        <f>SUM(D10,N10)</f>
        <v>223</v>
      </c>
      <c r="Q10" s="105" t="e">
        <f>IF(#REF!&lt;&gt;SUM(G10:O10),"ERROR","O.K.")</f>
        <v>#REF!</v>
      </c>
      <c r="S10" s="105">
        <f>Input!Q15</f>
        <v>0</v>
      </c>
    </row>
    <row r="11" spans="1:19" s="105" customFormat="1" ht="56.85" customHeight="1">
      <c r="A11" s="122">
        <v>2</v>
      </c>
      <c r="B11" s="155" t="s">
        <v>148</v>
      </c>
      <c r="C11" s="156" t="s">
        <v>151</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289.8</v>
      </c>
      <c r="O11" s="103">
        <f t="shared" ref="O11:O15" si="0">SUM(D11,N11)</f>
        <v>289.8</v>
      </c>
      <c r="Q11" s="105" t="e">
        <f>IF(#REF!&lt;&gt;SUM(G11:O11),"ERROR","O.K.")</f>
        <v>#REF!</v>
      </c>
      <c r="S11" s="105">
        <f>Input!Q16</f>
        <v>0</v>
      </c>
    </row>
    <row r="12" spans="1:19" s="105" customFormat="1" ht="56.85" customHeight="1">
      <c r="A12" s="122"/>
      <c r="B12" s="155"/>
      <c r="C12" s="156"/>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c r="O12" s="103"/>
      <c r="Q12" s="105" t="e">
        <f>IF(#REF!&lt;&gt;SUM(G12:O12),"ERROR","O.K.")</f>
        <v>#REF!</v>
      </c>
      <c r="S12" s="105">
        <f>Input!Q17</f>
        <v>0</v>
      </c>
    </row>
    <row r="13" spans="1:19" s="105" customFormat="1" ht="56.85" customHeight="1">
      <c r="A13" s="122"/>
      <c r="B13" s="155"/>
      <c r="C13" s="157"/>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c r="O13" s="103"/>
      <c r="Q13" s="105" t="e">
        <f>IF(#REF!&lt;&gt;SUM(G13:O13),"ERROR","O.K.")</f>
        <v>#REF!</v>
      </c>
    </row>
    <row r="14" spans="1:19" s="105" customFormat="1" ht="56.85" customHeight="1">
      <c r="A14" s="122"/>
      <c r="B14" s="155"/>
      <c r="C14" s="158"/>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c r="O14" s="103"/>
      <c r="Q14" s="105" t="e">
        <f>IF(#REF!&lt;&gt;SUM(G14:O14),"ERROR","O.K.")</f>
        <v>#REF!</v>
      </c>
    </row>
    <row r="15" spans="1:19" s="105" customFormat="1" ht="33" customHeight="1">
      <c r="A15" s="122">
        <v>6</v>
      </c>
      <c r="B15" s="155"/>
      <c r="C15" s="158"/>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si="0"/>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1">SUM(G10:G27)</f>
        <v>0</v>
      </c>
      <c r="H28" s="135">
        <f t="shared" si="1"/>
        <v>0</v>
      </c>
      <c r="I28" s="135">
        <f t="shared" si="1"/>
        <v>0</v>
      </c>
      <c r="J28" s="135">
        <f t="shared" si="1"/>
        <v>0</v>
      </c>
      <c r="K28" s="135">
        <f t="shared" si="1"/>
        <v>0</v>
      </c>
      <c r="L28" s="135">
        <f t="shared" si="1"/>
        <v>0</v>
      </c>
      <c r="M28" s="135">
        <f t="shared" si="1"/>
        <v>0</v>
      </c>
      <c r="N28" s="135">
        <f t="shared" si="1"/>
        <v>512.79999999999995</v>
      </c>
      <c r="O28" s="135">
        <f>SUM(O10:O27)</f>
        <v>512.79999999999995</v>
      </c>
      <c r="Q28" s="54" t="e">
        <f>IF(#REF!&lt;&gt;Input!I40,"ERROR","O.K.")</f>
        <v>#REF!</v>
      </c>
    </row>
    <row r="29" spans="1:19" s="87" customFormat="1" ht="22.5" customHeight="1">
      <c r="A29" s="161" t="s">
        <v>144</v>
      </c>
      <c r="B29" s="161"/>
      <c r="C29" s="152" t="s">
        <v>145</v>
      </c>
      <c r="D29" s="161" t="s">
        <v>141</v>
      </c>
      <c r="E29" s="161"/>
      <c r="F29" s="162"/>
      <c r="G29" s="161" t="s">
        <v>142</v>
      </c>
      <c r="H29" s="161"/>
      <c r="I29" s="162"/>
      <c r="J29" s="161" t="s">
        <v>143</v>
      </c>
      <c r="K29" s="161"/>
      <c r="L29" s="162"/>
      <c r="M29" s="163" t="s">
        <v>120</v>
      </c>
      <c r="N29" s="163"/>
      <c r="O29" s="163"/>
      <c r="S29" s="87">
        <f>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9" t="s">
        <v>128</v>
      </c>
      <c r="L36" s="139"/>
      <c r="M36" s="164" t="s">
        <v>152</v>
      </c>
      <c r="N36" s="164"/>
      <c r="O36" s="164"/>
    </row>
    <row r="37" spans="1:15" ht="36.75" customHeight="1">
      <c r="A37" s="66"/>
      <c r="B37" s="66"/>
      <c r="C37" s="125" t="s">
        <v>140</v>
      </c>
      <c r="K37" s="140" t="s">
        <v>129</v>
      </c>
      <c r="L37" s="140"/>
      <c r="M37" s="165" t="s">
        <v>153</v>
      </c>
      <c r="N37" s="165"/>
      <c r="O37" s="165"/>
    </row>
    <row r="38" spans="1:15" ht="42.75" customHeight="1">
      <c r="A38" s="126"/>
      <c r="B38" s="127"/>
      <c r="C38" s="128"/>
      <c r="D38" s="136" t="s">
        <v>121</v>
      </c>
      <c r="E38" s="177" t="s">
        <v>155</v>
      </c>
      <c r="F38" s="178"/>
      <c r="G38" s="138"/>
      <c r="H38" s="137"/>
      <c r="I38" s="137"/>
      <c r="J38" s="137"/>
      <c r="K38" s="140" t="s">
        <v>130</v>
      </c>
      <c r="L38" s="140"/>
      <c r="M38" s="166" t="s">
        <v>154</v>
      </c>
      <c r="N38" s="166"/>
      <c r="O38" s="16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11" priority="23" stopIfTrue="1">
      <formula>$R$27&gt;0</formula>
    </cfRule>
  </conditionalFormatting>
  <conditionalFormatting sqref="G1:H2 A26:C26 B1:B4 A1:A2 A28:C28 D1:F6 H3:H6 G4:G6 I1:O6 A6:A27 A4:B4 D9:O28 B7:B27 C1:C27">
    <cfRule type="expression" dxfId="10" priority="41" stopIfTrue="1">
      <formula>$S$29&gt;0</formula>
    </cfRule>
  </conditionalFormatting>
  <conditionalFormatting sqref="A10:C11">
    <cfRule type="expression" dxfId="9" priority="10" stopIfTrue="1">
      <formula>$S$29&gt;0</formula>
    </cfRule>
  </conditionalFormatting>
  <conditionalFormatting sqref="B12">
    <cfRule type="expression" dxfId="8" priority="9" stopIfTrue="1">
      <formula>$S$29&gt;0</formula>
    </cfRule>
  </conditionalFormatting>
  <conditionalFormatting sqref="C12">
    <cfRule type="expression" dxfId="7" priority="8" stopIfTrue="1">
      <formula>$S$29&gt;0</formula>
    </cfRule>
  </conditionalFormatting>
  <conditionalFormatting sqref="B12">
    <cfRule type="expression" dxfId="6" priority="7" stopIfTrue="1">
      <formula>$S$29&gt;0</formula>
    </cfRule>
  </conditionalFormatting>
  <conditionalFormatting sqref="C13">
    <cfRule type="expression" dxfId="5" priority="6" stopIfTrue="1">
      <formula>$S$29&gt;0</formula>
    </cfRule>
  </conditionalFormatting>
  <conditionalFormatting sqref="B13">
    <cfRule type="expression" dxfId="4" priority="5" stopIfTrue="1">
      <formula>$S$29&gt;0</formula>
    </cfRule>
  </conditionalFormatting>
  <conditionalFormatting sqref="B13">
    <cfRule type="expression" dxfId="3" priority="4" stopIfTrue="1">
      <formula>$S$29&gt;0</formula>
    </cfRule>
  </conditionalFormatting>
  <conditionalFormatting sqref="B13:B14">
    <cfRule type="expression" dxfId="2" priority="3" stopIfTrue="1">
      <formula>$S$29&gt;0</formula>
    </cfRule>
  </conditionalFormatting>
  <conditionalFormatting sqref="B15">
    <cfRule type="expression" dxfId="1" priority="2" stopIfTrue="1">
      <formula>$S$29&gt;0</formula>
    </cfRule>
  </conditionalFormatting>
  <conditionalFormatting sqref="B15">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2019-12-03T11:59:49Z</cp:lastPrinted>
  <dcterms:created xsi:type="dcterms:W3CDTF">1998-01-13T09:32:03Z</dcterms:created>
  <dcterms:modified xsi:type="dcterms:W3CDTF">2019-12-16T09:08:11Z</dcterms:modified>
</cp:coreProperties>
</file>