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K11"/>
  <c r="L11"/>
  <c r="M11"/>
  <c r="O11"/>
  <c r="K12"/>
  <c r="L12"/>
  <c r="M12"/>
  <c r="N12"/>
  <c r="O12"/>
  <c r="K13"/>
  <c r="L13"/>
  <c r="M13"/>
  <c r="N13"/>
  <c r="O13"/>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7"/>
  <c r="M16" i="1"/>
  <c r="N16" s="1"/>
  <c r="G18" i="2"/>
  <c r="P23" i="1"/>
  <c r="Q23" s="1"/>
  <c r="S23" i="2" s="1"/>
  <c r="M28" i="1"/>
  <c r="N28" s="1"/>
  <c r="M27"/>
  <c r="N27" s="1"/>
  <c r="Q20" i="2"/>
  <c r="G19"/>
  <c r="Q19" s="1"/>
  <c r="G15"/>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<sst xmlns="http://schemas.openxmlformats.org/spreadsheetml/2006/main" count="227" uniqueCount="155">
  <si>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</si>
  <si>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</si>
  <si>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</si>
  <si>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</si>
  <si>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</si>
  <si>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</si>
  <si>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</si>
  <si>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</si>
  <si>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</si>
  <si>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</si>
  <si>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</si>
  <si>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</si>
  <si>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</si>
  <si>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</si>
  <si>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</si>
  <si>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</si>
  <si>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</si>
  <si>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</si>
  <si>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</si>
  <si>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</si>
  <si>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</si>
  <si>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</si>
  <si>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</si>
  <si>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</si>
  <si>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</si>
  <si>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</si>
  <si>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</si>
  <si>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</si>
  <si>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</si>
  <si>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</si>
  <si>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</si>
  <si>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</si>
  <si>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</si>
  <si>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</si>
  <si>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</si>
  <si>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</si>
  <si>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</si>
  <si>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</si>
  <si>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</si>
  <si>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</si>
  <si>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</si>
  <si>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</si>
  <si>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</si>
  <si>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</si>
  <si>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</si>
  <si>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</si>
  <si>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</si>
  <si>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</si>
  <si>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</si>
  <si>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</si>
  <si>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</si>
  <si>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</si>
  <si>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</si>
  <si>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</si>
  <si>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</si>
  <si>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</si>
  <si>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</si>
  <si>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</si>
  <si>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</si>
  <si>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</si>
  <si>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</si>
  <si>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</si>
  <si>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</si>
  <si>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</si>
  <si>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</si>
  <si>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</si>
  <si>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</si>
  <si>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</si>
  <si>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</si>
  <si>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</si>
  <si>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</si>
  <si>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</si>
  <si>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</si>
  <si>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</si>
  <si>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</si>
  <si>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</si>
  <si>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</si>
  <si>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</si>
  <si>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</si>
  <si>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</si>
  <si>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</si>
  <si>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</si>
  <si>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</si>
  <si>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</si>
  <si>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</si>
  <si>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</si>
  <si>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</si>
  <si>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</si>
  <si>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</si>
  <si>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</si>
  <si>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</si>
  <si>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</si>
  <si>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</si>
  <si>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</si>
  <si>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</si>
  <si>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</si>
  <si>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</si>
  <si>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</si>
  <si>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</si>
  <si>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</si>
  <si>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</si>
  <si>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</si>
  <si>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</si>
  <si>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</si>
  <si>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</si>
  <si>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</si>
  <si>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</si>
  <si>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</si>
  <si>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</si>
  <si>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</si>
  <si>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</si>
  <si>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</si>
  <si>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</si>
  <si>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</si>
  <si>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</si>
  <si>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</si>
  <si>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</si>
  <si>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</si>
  <si>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</si>
  <si>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</si>
  <si>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</si>
  <si>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</si>
  <si>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</si>
  <si>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</si>
  <si>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</si>
  <si>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</si>
  <si>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</si>
  <si>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</si>
  <si>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</si>
  <si>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</si>
  <si>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</si>
  <si>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</si>
  <si>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</si>
  <si>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</si>
  <si>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</si>
  <si>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</si>
  <si>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</si>
  <si>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</si>
  <si>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</si>
  <si>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</si>
  <si>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</si>
  <si>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</si>
  <si>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</si>
  <si>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</si>
  <si>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</si>
  <si>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</si>
  <si>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</si>
  <si>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6214 6800 2646 2638</t>
    <phoneticPr fontId="0" type="noConversion"/>
  </si>
  <si>
    <t>北京银行学知支行</t>
    <phoneticPr fontId="0" type="noConversion"/>
  </si>
  <si>
    <t>姚明阳</t>
    <phoneticPr fontId="0" type="noConversion"/>
  </si>
  <si>
    <t>系统集成部</t>
    <phoneticPr fontId="0" type="noConversion"/>
  </si>
  <si>
    <t>姚明阳</t>
    <phoneticPr fontId="0" type="noConversion"/>
  </si>
  <si>
    <t>C1.018FT01 客车ECAS项目</t>
    <phoneticPr fontId="2" type="noConversion"/>
  </si>
  <si>
    <t>质量课程购课费用</t>
    <phoneticPr fontId="2" type="noConversion"/>
  </si>
  <si>
    <t>2019年往返安路普-荣昌公交地铁费用</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</si>
</sst>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142165</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10" zoomScale="67" zoomScaleNormal="75" zoomScalePageLayoutView="67" workbookViewId="0">
      <selection activeCell="L4" sqref="L4"/>
    </sheetView>
  </sheetViews>
  <sheetFormatPr defaultColWidth="2.6640625" defaultRowHeight="12.75"/>
  <cols>
    <col min="1" max="1" width="10.1640625" style="54" customWidth="1"/>
    <col min="2" max="2" width="32.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43819</v>
      </c>
      <c r="C6" s="129" t="s">
        <v>146</v>
      </c>
      <c r="D6" s="130"/>
      <c r="E6" s="131" t="s">
        <v>127</v>
      </c>
      <c r="F6" s="154" t="s">
        <v>150</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9.25"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246</v>
      </c>
      <c r="O10" s="103">
        <f>SUM(D10:N10)</f>
        <v>246</v>
      </c>
      <c r="Q10" s="105" t="e">
        <f>IF(#REF!&lt;&gt;SUM(G10:O10),"ERROR","O.K.")</f>
        <v>#REF!</v>
      </c>
      <c r="S10" s="105">
        <f>Input!Q15</f>
        <v>0</v>
      </c>
    </row>
    <row r="11" spans="1:19" s="105" customFormat="1" ht="60.75" customHeight="1">
      <c r="A11" s="122">
        <v>2</v>
      </c>
      <c r="B11" s="155" t="s">
        <v>152</v>
      </c>
      <c r="C11" s="155" t="s">
        <v>154</v>
      </c>
      <c r="D11" s="103"/>
      <c r="E11" s="103"/>
      <c r="F11" s="103"/>
      <c r="G11" s="103"/>
      <c r="H11" s="103"/>
      <c r="I11" s="103"/>
      <c r="J11" s="103"/>
      <c r="K11" s="103">
        <f>IF(Input!$D16="Hotel  Other",F11,0)</f>
        <v>0</v>
      </c>
      <c r="L11" s="103">
        <f>IF(Input!$D16="Non-hotel Subsistence",F11,0)</f>
        <v>0</v>
      </c>
      <c r="M11" s="104">
        <f>IF(Input!$D16="Entertaining",F11,0)</f>
        <v>0</v>
      </c>
      <c r="N11" s="103">
        <v>370.9</v>
      </c>
      <c r="O11" s="103">
        <f>SUM(D11,N11)</f>
        <v>370.9</v>
      </c>
      <c r="Q11" s="105" t="e">
        <f>IF(#REF!&lt;&gt;SUM(G11:O11),"ERROR","O.K.")</f>
        <v>#REF!</v>
      </c>
      <c r="S11" s="105">
        <f>Input!Q16</f>
        <v>0</v>
      </c>
    </row>
    <row r="12" spans="1:19" s="105" customFormat="1" ht="27.75" customHeight="1">
      <c r="A12" s="122">
        <v>3</v>
      </c>
      <c r="B12" s="106"/>
      <c r="C12" s="102"/>
      <c r="D12" s="103"/>
      <c r="E12" s="103"/>
      <c r="F12" s="103"/>
      <c r="G12" s="103"/>
      <c r="H12" s="103"/>
      <c r="I12" s="103"/>
      <c r="J12" s="103"/>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c r="D13" s="103"/>
      <c r="E13" s="103"/>
      <c r="F13" s="103"/>
      <c r="G13" s="103"/>
      <c r="H13" s="103"/>
      <c r="I13" s="103"/>
      <c r="J13" s="103"/>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c r="D14" s="103"/>
      <c r="E14" s="103"/>
      <c r="F14" s="103"/>
      <c r="G14" s="103"/>
      <c r="H14" s="141"/>
      <c r="I14" s="144"/>
      <c r="J14" s="103"/>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616.9</v>
      </c>
      <c r="O28" s="135">
        <f>SUM(O10:O27)</f>
        <v>616.9</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6"/>
      <c r="H30" s="167"/>
      <c r="I30" s="167"/>
      <c r="J30" s="160"/>
      <c r="K30" s="160"/>
      <c r="L30" s="160"/>
      <c r="M30" s="172"/>
      <c r="N30" s="172"/>
      <c r="O30" s="172"/>
    </row>
    <row r="31" spans="1:19" ht="21.75" customHeight="1">
      <c r="A31" s="160"/>
      <c r="B31" s="160"/>
      <c r="C31" s="160"/>
      <c r="D31" s="160"/>
      <c r="E31" s="160"/>
      <c r="F31" s="160"/>
      <c r="G31" s="168"/>
      <c r="H31" s="169"/>
      <c r="I31" s="169"/>
      <c r="J31" s="160"/>
      <c r="K31" s="160"/>
      <c r="L31" s="160"/>
      <c r="M31" s="172"/>
      <c r="N31" s="172"/>
      <c r="O31" s="172"/>
    </row>
    <row r="32" spans="1:19" ht="21.75" customHeight="1">
      <c r="A32" s="160"/>
      <c r="B32" s="160"/>
      <c r="C32" s="160"/>
      <c r="D32" s="160"/>
      <c r="E32" s="160"/>
      <c r="F32" s="160"/>
      <c r="G32" s="168"/>
      <c r="H32" s="169"/>
      <c r="I32" s="169"/>
      <c r="J32" s="160"/>
      <c r="K32" s="160"/>
      <c r="L32" s="160"/>
      <c r="M32" s="172"/>
      <c r="N32" s="172"/>
      <c r="O32" s="172"/>
    </row>
    <row r="33" spans="1:15" ht="21.75" customHeight="1">
      <c r="A33" s="160"/>
      <c r="B33" s="160"/>
      <c r="C33" s="160"/>
      <c r="D33" s="160"/>
      <c r="E33" s="160"/>
      <c r="F33" s="160"/>
      <c r="G33" s="168"/>
      <c r="H33" s="169"/>
      <c r="I33" s="169"/>
      <c r="J33" s="160"/>
      <c r="K33" s="160"/>
      <c r="L33" s="160"/>
      <c r="M33" s="172"/>
      <c r="N33" s="172"/>
      <c r="O33" s="172"/>
    </row>
    <row r="34" spans="1:15" ht="19.5" customHeight="1">
      <c r="A34" s="160"/>
      <c r="B34" s="160"/>
      <c r="C34" s="160"/>
      <c r="D34" s="160"/>
      <c r="E34" s="160"/>
      <c r="F34" s="160"/>
      <c r="G34" s="168"/>
      <c r="H34" s="169"/>
      <c r="I34" s="169"/>
      <c r="J34" s="160"/>
      <c r="K34" s="160"/>
      <c r="L34" s="160"/>
      <c r="M34" s="172"/>
      <c r="N34" s="172"/>
      <c r="O34" s="172"/>
    </row>
    <row r="35" spans="1:15" ht="7.5" customHeight="1">
      <c r="A35" s="160"/>
      <c r="B35" s="160"/>
      <c r="C35" s="160"/>
      <c r="D35" s="160"/>
      <c r="E35" s="160"/>
      <c r="F35" s="160"/>
      <c r="G35" s="170"/>
      <c r="H35" s="171"/>
      <c r="I35" s="171"/>
      <c r="J35" s="160"/>
      <c r="K35" s="160"/>
      <c r="L35" s="160"/>
      <c r="M35" s="172"/>
      <c r="N35" s="172"/>
      <c r="O35" s="172"/>
    </row>
    <row r="36" spans="1:15" ht="41.25" customHeight="1">
      <c r="A36" s="66"/>
      <c r="B36" s="67"/>
      <c r="D36" s="60"/>
      <c r="E36" s="60"/>
      <c r="F36" s="60"/>
      <c r="G36" s="60"/>
      <c r="H36" s="60"/>
      <c r="I36" s="60"/>
      <c r="J36" s="60"/>
      <c r="K36" s="139" t="s">
        <v>128</v>
      </c>
      <c r="L36" s="139"/>
      <c r="M36" s="163" t="s">
        <v>149</v>
      </c>
      <c r="N36" s="164"/>
      <c r="O36" s="164"/>
    </row>
    <row r="37" spans="1:15" ht="36.75" customHeight="1">
      <c r="A37" s="66"/>
      <c r="B37" s="66"/>
      <c r="C37" s="125" t="s">
        <v>140</v>
      </c>
      <c r="K37" s="140" t="s">
        <v>129</v>
      </c>
      <c r="L37" s="140"/>
      <c r="M37" s="165" t="s">
        <v>147</v>
      </c>
      <c r="N37" s="165"/>
      <c r="O37" s="165"/>
    </row>
    <row r="38" spans="1:15" ht="42.75" customHeight="1">
      <c r="A38" s="126"/>
      <c r="B38" s="127"/>
      <c r="C38" s="128"/>
      <c r="D38" s="136" t="s">
        <v>121</v>
      </c>
      <c r="E38" s="158" t="s">
        <v>151</v>
      </c>
      <c r="F38" s="159"/>
      <c r="G38" s="138"/>
      <c r="H38" s="137"/>
      <c r="I38" s="137"/>
      <c r="J38" s="137"/>
      <c r="K38" s="140" t="s">
        <v>130</v>
      </c>
      <c r="L38" s="140"/>
      <c r="M38" s="165" t="s">
        <v>148</v>
      </c>
      <c r="N38" s="165"/>
      <c r="O38" s="165"/>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3" priority="14" stopIfTrue="1">
      <formula>$R$27&gt;0</formula>
    </cfRule>
  </conditionalFormatting>
  <conditionalFormatting sqref="G1:H2 A26:C26 B1:B4 A1:A2 A28:C28 D1:F6 H3:H6 G4:G6 I1:O6 A6:A27 A4:B4 D9:O28 C1:C27 B7:B27">
    <cfRule type="expression" dxfId="2" priority="32" stopIfTrue="1">
      <formula>$S$29&gt;0</formula>
    </cfRule>
  </conditionalFormatting>
  <conditionalFormatting sqref="A10:C11">
    <cfRule type="expression" dxfId="1"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2019-12-11T05:26:33Z</cp:lastPrinted>
  <dcterms:created xsi:type="dcterms:W3CDTF">1998-01-13T09:32:03Z</dcterms:created>
  <dcterms:modified xsi:type="dcterms:W3CDTF">2019-12-20T07:57:46Z</dcterms:modified>
</cp:coreProperties>
</file>