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小吕 宏达祥" sheetId="3" r:id="rId1"/>
    <sheet name="Sheet1" sheetId="7" r:id="rId2"/>
  </sheets>
  <definedNames>
    <definedName name="_xlnm.Print_Titles" localSheetId="0">'小吕 宏达祥'!$2:$2</definedName>
    <definedName name="_xlnm._FilterDatabase" localSheetId="0" hidden="1">'小吕 宏达祥'!$A$2:$N$69</definedName>
  </definedNames>
  <calcPr calcId="144525"/>
</workbook>
</file>

<file path=xl/sharedStrings.xml><?xml version="1.0" encoding="utf-8"?>
<sst xmlns="http://schemas.openxmlformats.org/spreadsheetml/2006/main" count="237" uniqueCount="105">
  <si>
    <t>宏达翔劳务公司2019.11月份工人工资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</si>
  <si>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</si>
  <si>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</si>
  <si>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</si>
  <si>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</si>
  <si>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</si>
  <si>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</si>
  <si>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</si>
  <si>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</si>
  <si>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</si>
  <si>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</si>
  <si>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车补</t>
  </si>
  <si>
    <t>工资合计</t>
  </si>
  <si>
    <t>备注</t>
  </si>
  <si>
    <t>说明</t>
  </si>
  <si>
    <t>注塑</t>
  </si>
  <si>
    <t>注塑工</t>
  </si>
  <si>
    <t>王瑜</t>
  </si>
  <si>
    <t>灯镜</t>
  </si>
  <si>
    <t>王小翠</t>
  </si>
  <si>
    <t>座椅</t>
  </si>
  <si>
    <t>彭万军</t>
  </si>
  <si>
    <t>车间考核</t>
  </si>
  <si>
    <t>发泡</t>
  </si>
  <si>
    <t>赵洪图</t>
  </si>
  <si>
    <t>王保田</t>
  </si>
  <si>
    <t>涂装</t>
  </si>
  <si>
    <t>冉立霞</t>
  </si>
  <si>
    <t>骨架</t>
  </si>
  <si>
    <t>王蒙</t>
  </si>
  <si>
    <t>考勤扣款、车间考核</t>
  </si>
  <si>
    <t>前工序</t>
  </si>
  <si>
    <t>赵山峰</t>
  </si>
  <si>
    <t>王文正</t>
  </si>
  <si>
    <t>王鹏鹏</t>
  </si>
  <si>
    <t>王建风</t>
  </si>
  <si>
    <t>胡希芹</t>
  </si>
  <si>
    <t>张彩霞</t>
  </si>
  <si>
    <t>补上月工资</t>
  </si>
  <si>
    <t>涂装工</t>
  </si>
  <si>
    <t>齐恩成</t>
  </si>
  <si>
    <t>杨君</t>
  </si>
  <si>
    <t>卢静</t>
  </si>
  <si>
    <t>张立芹</t>
  </si>
  <si>
    <t>刘洪荣</t>
  </si>
  <si>
    <t>考勤扣款</t>
  </si>
  <si>
    <t>徐娟娟</t>
  </si>
  <si>
    <t>赵梅煜</t>
  </si>
  <si>
    <t>赵二牛</t>
  </si>
  <si>
    <t>王亚丽</t>
  </si>
  <si>
    <t>李营</t>
  </si>
  <si>
    <t>王杰</t>
  </si>
  <si>
    <t>张云飞</t>
  </si>
  <si>
    <t>张宇</t>
  </si>
  <si>
    <t>李炳勋</t>
  </si>
  <si>
    <t>付美军</t>
  </si>
  <si>
    <t>宋关柱</t>
  </si>
  <si>
    <t>张俊平</t>
  </si>
  <si>
    <t>杨琴丽</t>
  </si>
  <si>
    <t>田淑娟</t>
  </si>
  <si>
    <t>李荣慧</t>
  </si>
  <si>
    <t>刘春雨</t>
  </si>
  <si>
    <t>王兴原</t>
  </si>
  <si>
    <t>工牌扣款</t>
  </si>
  <si>
    <t>吴康伟</t>
  </si>
  <si>
    <t>王振</t>
  </si>
  <si>
    <t>组装工</t>
  </si>
  <si>
    <t>张同欢</t>
  </si>
  <si>
    <t>马景富</t>
  </si>
  <si>
    <t>于双江</t>
  </si>
  <si>
    <t>李超</t>
  </si>
  <si>
    <t>杨学森</t>
  </si>
  <si>
    <t>发泡工</t>
  </si>
  <si>
    <t>闫峰</t>
  </si>
  <si>
    <t>李淑芳</t>
  </si>
  <si>
    <t>刘丁瑞</t>
  </si>
  <si>
    <t>赵福增</t>
  </si>
  <si>
    <t>赵福杰</t>
  </si>
  <si>
    <t>王春艳</t>
  </si>
  <si>
    <t>刘国英</t>
  </si>
  <si>
    <t>张忠槐</t>
  </si>
  <si>
    <t>滕述明</t>
  </si>
  <si>
    <t>韩国广</t>
  </si>
  <si>
    <t>刘金岭</t>
  </si>
  <si>
    <t>补9月份一天工资</t>
  </si>
  <si>
    <t>张城瑞</t>
  </si>
  <si>
    <t>滕顶峰</t>
  </si>
  <si>
    <t>滕高峰</t>
  </si>
  <si>
    <t>胡希云</t>
  </si>
  <si>
    <t>冯从和</t>
  </si>
  <si>
    <t>滕奉江</t>
  </si>
  <si>
    <t>A平台</t>
  </si>
  <si>
    <t>王程皓</t>
  </si>
  <si>
    <t>商用车组装</t>
  </si>
  <si>
    <t>高伟皓</t>
  </si>
  <si>
    <t>乘用车组装</t>
  </si>
  <si>
    <t>韩金凤</t>
  </si>
  <si>
    <t>程红俠</t>
  </si>
  <si>
    <t>赵院杰</t>
  </si>
  <si>
    <t>赵新华</t>
  </si>
  <si>
    <t>操作工</t>
  </si>
  <si>
    <t>毕明亮</t>
  </si>
  <si>
    <t>编制：</t>
  </si>
  <si>
    <t>高福玲</t>
  </si>
  <si>
    <t>审核：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</si>
</sst>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"/>
  <sheetViews>
    <sheetView tabSelected="1" zoomScale="90" zoomScaleNormal="90" workbookViewId="0">
      <pane ySplit="2" topLeftCell="A42" activePane="bottomLeft" state="frozen"/>
      <selection/>
      <selection pane="bottomLeft" activeCell="L69" sqref="L69"/>
    </sheetView>
  </sheetViews>
  <sheetFormatPr defaultColWidth="9" defaultRowHeight="20" customHeight="1"/>
  <cols>
    <col min="1" max="1" width="5.625" style="1" customWidth="1"/>
    <col min="2" max="2" width="10.875" style="1" customWidth="1"/>
    <col min="3" max="3" width="7.875" style="1" customWidth="1"/>
    <col min="4" max="4" width="8.5" style="1" customWidth="1"/>
    <col min="5" max="5" width="8.375" style="1" customWidth="1"/>
    <col min="6" max="6" width="8.625" style="1" customWidth="1"/>
    <col min="7" max="7" width="6.125" style="1" customWidth="1"/>
    <col min="8" max="8" width="8.75" style="1" customWidth="1"/>
    <col min="9" max="9" width="10.375" style="1"/>
    <col min="10" max="10" width="8.125" style="1" customWidth="1"/>
    <col min="11" max="11" width="6.5" style="1" customWidth="1"/>
    <col min="12" max="12" width="9.375" style="1" customWidth="1"/>
    <col min="13" max="13" width="15.1333333333333" style="2" customWidth="1"/>
    <col min="14" max="14" width="8.5" style="1" customWidth="1"/>
    <col min="15" max="16" width="9" style="1" hidden="1" customWidth="1"/>
    <col min="17" max="17" width="9" style="1" customWidth="1"/>
    <col min="18" max="18" width="9.375" style="1" customWidth="1"/>
    <col min="19" max="16384" width="9" style="1"/>
  </cols>
  <sheetData>
    <row r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 t="s">
        <v>13</v>
      </c>
      <c r="N2" s="4" t="s">
        <v>14</v>
      </c>
    </row>
    <row r="3" customHeight="1" spans="1:16">
      <c r="A3" s="4">
        <v>1</v>
      </c>
      <c r="B3" s="4" t="s">
        <v>15</v>
      </c>
      <c r="C3" s="4" t="s">
        <v>16</v>
      </c>
      <c r="D3" s="4" t="s">
        <v>17</v>
      </c>
      <c r="E3" s="4">
        <v>13</v>
      </c>
      <c r="F3" s="4">
        <v>137.5</v>
      </c>
      <c r="G3" s="4"/>
      <c r="H3" s="4"/>
      <c r="I3" s="4">
        <f t="shared" ref="I3:I20" si="0">F3*18+G3-H3</f>
        <v>2475</v>
      </c>
      <c r="J3" s="8">
        <f t="shared" ref="J3:J19" si="1">E3*5</f>
        <v>65</v>
      </c>
      <c r="K3" s="8">
        <f>E3*10</f>
        <v>130</v>
      </c>
      <c r="L3" s="4">
        <f t="shared" ref="L3:L15" si="2">I3+J3+K3</f>
        <v>2670</v>
      </c>
      <c r="M3" s="9"/>
      <c r="N3" s="10"/>
      <c r="O3" s="1" t="s">
        <v>18</v>
      </c>
      <c r="P3" s="1">
        <f>SUMIF(B:B,O3,L:L)</f>
        <v>4806</v>
      </c>
    </row>
    <row r="4" customHeight="1" spans="1:16">
      <c r="A4" s="4">
        <v>2</v>
      </c>
      <c r="B4" s="4" t="s">
        <v>15</v>
      </c>
      <c r="C4" s="4" t="s">
        <v>16</v>
      </c>
      <c r="D4" s="4" t="s">
        <v>19</v>
      </c>
      <c r="E4" s="4">
        <v>12</v>
      </c>
      <c r="F4" s="4">
        <v>128.7</v>
      </c>
      <c r="G4" s="4"/>
      <c r="H4" s="4"/>
      <c r="I4" s="4">
        <f t="shared" si="0"/>
        <v>2316.6</v>
      </c>
      <c r="J4" s="8">
        <f t="shared" si="1"/>
        <v>60</v>
      </c>
      <c r="K4" s="8">
        <f>E4*10</f>
        <v>120</v>
      </c>
      <c r="L4" s="4">
        <f t="shared" si="2"/>
        <v>2496.6</v>
      </c>
      <c r="M4" s="9"/>
      <c r="N4" s="10"/>
      <c r="O4" s="1" t="s">
        <v>20</v>
      </c>
      <c r="P4" s="1">
        <f>SUMIF(B:B,O4,L:L)</f>
        <v>15875.5</v>
      </c>
    </row>
    <row r="5" customHeight="1" spans="1:16">
      <c r="A5" s="4">
        <v>3</v>
      </c>
      <c r="B5" s="4" t="s">
        <v>15</v>
      </c>
      <c r="C5" s="4" t="s">
        <v>16</v>
      </c>
      <c r="D5" s="4" t="s">
        <v>21</v>
      </c>
      <c r="E5" s="4">
        <v>27</v>
      </c>
      <c r="F5" s="4">
        <v>298.6</v>
      </c>
      <c r="G5" s="4"/>
      <c r="H5" s="4">
        <v>50</v>
      </c>
      <c r="I5" s="4">
        <f t="shared" si="0"/>
        <v>5324.8</v>
      </c>
      <c r="J5" s="8">
        <f t="shared" si="1"/>
        <v>135</v>
      </c>
      <c r="K5" s="8"/>
      <c r="L5" s="4">
        <f t="shared" si="2"/>
        <v>5459.8</v>
      </c>
      <c r="M5" s="9" t="s">
        <v>22</v>
      </c>
      <c r="N5" s="10"/>
      <c r="O5" s="1" t="s">
        <v>23</v>
      </c>
      <c r="P5" s="1">
        <f>SUMIF(B:B,O5,L:L)</f>
        <v>75382.5</v>
      </c>
    </row>
    <row r="6" customHeight="1" spans="1:16">
      <c r="A6" s="4">
        <v>4</v>
      </c>
      <c r="B6" s="4" t="s">
        <v>15</v>
      </c>
      <c r="C6" s="4" t="s">
        <v>16</v>
      </c>
      <c r="D6" s="4" t="s">
        <v>24</v>
      </c>
      <c r="E6" s="4">
        <v>17</v>
      </c>
      <c r="F6" s="4">
        <v>172.5</v>
      </c>
      <c r="G6" s="4"/>
      <c r="H6" s="4"/>
      <c r="I6" s="4">
        <f t="shared" si="0"/>
        <v>3105</v>
      </c>
      <c r="J6" s="8">
        <f t="shared" si="1"/>
        <v>85</v>
      </c>
      <c r="K6" s="8"/>
      <c r="L6" s="4">
        <f t="shared" si="2"/>
        <v>3190</v>
      </c>
      <c r="M6" s="9"/>
      <c r="N6" s="10"/>
      <c r="O6" s="1" t="s">
        <v>15</v>
      </c>
      <c r="P6" s="1">
        <f>SUMIF(B:B,O6,L:L)</f>
        <v>55021.2</v>
      </c>
    </row>
    <row r="7" customHeight="1" spans="1:16">
      <c r="A7" s="4">
        <v>5</v>
      </c>
      <c r="B7" s="4" t="s">
        <v>15</v>
      </c>
      <c r="C7" s="4" t="s">
        <v>16</v>
      </c>
      <c r="D7" s="4" t="s">
        <v>25</v>
      </c>
      <c r="E7" s="4">
        <v>28</v>
      </c>
      <c r="F7" s="4">
        <v>301.5</v>
      </c>
      <c r="G7" s="4"/>
      <c r="H7" s="4"/>
      <c r="I7" s="4">
        <f t="shared" si="0"/>
        <v>5427</v>
      </c>
      <c r="J7" s="8">
        <f t="shared" si="1"/>
        <v>140</v>
      </c>
      <c r="K7" s="8"/>
      <c r="L7" s="4">
        <f t="shared" si="2"/>
        <v>5567</v>
      </c>
      <c r="M7" s="9"/>
      <c r="N7" s="10"/>
      <c r="O7" s="1" t="s">
        <v>26</v>
      </c>
      <c r="P7" s="1">
        <f>SUMIF(B:B,O7,L:L)</f>
        <v>127797.5</v>
      </c>
    </row>
    <row r="8" customHeight="1" spans="1:16">
      <c r="A8" s="4">
        <v>6</v>
      </c>
      <c r="B8" s="4" t="s">
        <v>15</v>
      </c>
      <c r="C8" s="4" t="s">
        <v>16</v>
      </c>
      <c r="D8" s="4" t="s">
        <v>27</v>
      </c>
      <c r="E8" s="4">
        <v>22.5</v>
      </c>
      <c r="F8" s="4">
        <v>250.5</v>
      </c>
      <c r="G8" s="4"/>
      <c r="H8" s="4"/>
      <c r="I8" s="4">
        <f t="shared" si="0"/>
        <v>4509</v>
      </c>
      <c r="J8" s="8">
        <f t="shared" si="1"/>
        <v>112.5</v>
      </c>
      <c r="K8" s="8"/>
      <c r="L8" s="4">
        <f t="shared" si="2"/>
        <v>4621.5</v>
      </c>
      <c r="M8" s="9"/>
      <c r="N8" s="10"/>
      <c r="O8" s="1" t="s">
        <v>28</v>
      </c>
      <c r="P8" s="1">
        <f>SUMIF(B:B,O8,L:L)</f>
        <v>0</v>
      </c>
    </row>
    <row r="9" customHeight="1" spans="1:16">
      <c r="A9" s="4">
        <v>7</v>
      </c>
      <c r="B9" s="4" t="s">
        <v>15</v>
      </c>
      <c r="C9" s="4" t="s">
        <v>16</v>
      </c>
      <c r="D9" s="4" t="s">
        <v>29</v>
      </c>
      <c r="E9" s="4">
        <v>23.5</v>
      </c>
      <c r="F9" s="4">
        <v>268.9</v>
      </c>
      <c r="G9" s="4"/>
      <c r="H9" s="4">
        <f>30+30</f>
        <v>60</v>
      </c>
      <c r="I9" s="4">
        <f t="shared" si="0"/>
        <v>4780.2</v>
      </c>
      <c r="J9" s="8">
        <f t="shared" si="1"/>
        <v>117.5</v>
      </c>
      <c r="K9" s="8"/>
      <c r="L9" s="4">
        <f t="shared" si="2"/>
        <v>4897.7</v>
      </c>
      <c r="M9" s="9" t="s">
        <v>30</v>
      </c>
      <c r="N9" s="10"/>
      <c r="O9" s="1" t="s">
        <v>31</v>
      </c>
      <c r="P9" s="1">
        <f>SUMIF(B:B,O9,L:L)</f>
        <v>167</v>
      </c>
    </row>
    <row r="10" customHeight="1" spans="1:16">
      <c r="A10" s="4">
        <v>8</v>
      </c>
      <c r="B10" s="4" t="s">
        <v>15</v>
      </c>
      <c r="C10" s="4" t="s">
        <v>16</v>
      </c>
      <c r="D10" s="4" t="s">
        <v>32</v>
      </c>
      <c r="E10" s="4">
        <v>26.5</v>
      </c>
      <c r="F10" s="4">
        <v>302</v>
      </c>
      <c r="G10" s="4"/>
      <c r="H10" s="4"/>
      <c r="I10" s="4">
        <f t="shared" si="0"/>
        <v>5436</v>
      </c>
      <c r="J10" s="8">
        <f t="shared" si="1"/>
        <v>132.5</v>
      </c>
      <c r="K10" s="8"/>
      <c r="L10" s="4">
        <f t="shared" si="2"/>
        <v>5568.5</v>
      </c>
      <c r="M10" s="9"/>
      <c r="N10" s="10"/>
      <c r="P10" s="1">
        <f>SUM(P3:P9)</f>
        <v>279049.7</v>
      </c>
    </row>
    <row r="11" customHeight="1" spans="1:14">
      <c r="A11" s="4">
        <v>9</v>
      </c>
      <c r="B11" s="4" t="s">
        <v>15</v>
      </c>
      <c r="C11" s="4" t="s">
        <v>16</v>
      </c>
      <c r="D11" s="4" t="s">
        <v>33</v>
      </c>
      <c r="E11" s="4">
        <v>25.5</v>
      </c>
      <c r="F11" s="4">
        <v>293.6</v>
      </c>
      <c r="G11" s="4"/>
      <c r="H11" s="4"/>
      <c r="I11" s="4">
        <f t="shared" si="0"/>
        <v>5284.8</v>
      </c>
      <c r="J11" s="8">
        <f t="shared" si="1"/>
        <v>127.5</v>
      </c>
      <c r="K11" s="8"/>
      <c r="L11" s="4">
        <f t="shared" si="2"/>
        <v>5412.3</v>
      </c>
      <c r="M11" s="9"/>
      <c r="N11" s="10"/>
    </row>
    <row r="12" customHeight="1" spans="1:14">
      <c r="A12" s="4">
        <v>10</v>
      </c>
      <c r="B12" s="4" t="s">
        <v>15</v>
      </c>
      <c r="C12" s="4" t="s">
        <v>16</v>
      </c>
      <c r="D12" s="4" t="s">
        <v>34</v>
      </c>
      <c r="E12" s="4">
        <v>25.5</v>
      </c>
      <c r="F12" s="4">
        <v>299.8</v>
      </c>
      <c r="G12" s="4"/>
      <c r="H12" s="4">
        <f>60+50</f>
        <v>110</v>
      </c>
      <c r="I12" s="4">
        <f t="shared" si="0"/>
        <v>5286.4</v>
      </c>
      <c r="J12" s="8">
        <f t="shared" si="1"/>
        <v>127.5</v>
      </c>
      <c r="K12" s="8"/>
      <c r="L12" s="4">
        <f t="shared" si="2"/>
        <v>5413.9</v>
      </c>
      <c r="M12" s="9" t="s">
        <v>30</v>
      </c>
      <c r="N12" s="10"/>
    </row>
    <row r="13" customHeight="1" spans="1:14">
      <c r="A13" s="4">
        <v>11</v>
      </c>
      <c r="B13" s="4" t="s">
        <v>15</v>
      </c>
      <c r="C13" s="4" t="s">
        <v>16</v>
      </c>
      <c r="D13" s="4" t="s">
        <v>35</v>
      </c>
      <c r="E13" s="4">
        <v>19</v>
      </c>
      <c r="F13" s="4">
        <v>214</v>
      </c>
      <c r="G13" s="4"/>
      <c r="H13" s="4"/>
      <c r="I13" s="4">
        <f t="shared" si="0"/>
        <v>3852</v>
      </c>
      <c r="J13" s="8">
        <f t="shared" si="1"/>
        <v>95</v>
      </c>
      <c r="K13" s="8"/>
      <c r="L13" s="4">
        <f t="shared" si="2"/>
        <v>3947</v>
      </c>
      <c r="M13" s="9"/>
      <c r="N13" s="10"/>
    </row>
    <row r="14" customHeight="1" spans="1:14">
      <c r="A14" s="4">
        <v>12</v>
      </c>
      <c r="B14" s="4" t="s">
        <v>15</v>
      </c>
      <c r="C14" s="4" t="s">
        <v>16</v>
      </c>
      <c r="D14" s="4" t="s">
        <v>36</v>
      </c>
      <c r="E14" s="4">
        <v>27.5</v>
      </c>
      <c r="F14" s="4">
        <f>199.8+103.5</f>
        <v>303.3</v>
      </c>
      <c r="G14" s="4"/>
      <c r="H14" s="4"/>
      <c r="I14" s="4">
        <f t="shared" si="0"/>
        <v>5459.4</v>
      </c>
      <c r="J14" s="8">
        <f t="shared" si="1"/>
        <v>137.5</v>
      </c>
      <c r="K14" s="8"/>
      <c r="L14" s="4">
        <f t="shared" si="2"/>
        <v>5596.9</v>
      </c>
      <c r="M14" s="9"/>
      <c r="N14" s="10"/>
    </row>
    <row r="15" s="1" customFormat="1" customHeight="1" spans="1:14">
      <c r="A15" s="4">
        <v>13</v>
      </c>
      <c r="B15" s="4" t="s">
        <v>15</v>
      </c>
      <c r="C15" s="4" t="s">
        <v>16</v>
      </c>
      <c r="D15" s="4" t="s">
        <v>37</v>
      </c>
      <c r="E15" s="4">
        <v>1</v>
      </c>
      <c r="F15" s="4">
        <v>10</v>
      </c>
      <c r="G15" s="4"/>
      <c r="H15" s="4"/>
      <c r="I15" s="4">
        <f t="shared" si="0"/>
        <v>180</v>
      </c>
      <c r="J15" s="8"/>
      <c r="K15" s="8"/>
      <c r="L15" s="4">
        <f t="shared" si="2"/>
        <v>180</v>
      </c>
      <c r="M15" s="9" t="s">
        <v>38</v>
      </c>
      <c r="N15" s="10"/>
    </row>
    <row r="16" customHeight="1" spans="1:14">
      <c r="A16" s="4">
        <v>14</v>
      </c>
      <c r="B16" s="4" t="s">
        <v>26</v>
      </c>
      <c r="C16" s="4" t="s">
        <v>39</v>
      </c>
      <c r="D16" s="4" t="s">
        <v>40</v>
      </c>
      <c r="E16" s="4">
        <v>28</v>
      </c>
      <c r="F16" s="4">
        <v>295</v>
      </c>
      <c r="G16" s="4"/>
      <c r="H16" s="4"/>
      <c r="I16" s="4">
        <f t="shared" si="0"/>
        <v>5310</v>
      </c>
      <c r="J16" s="8">
        <f>E16*5</f>
        <v>140</v>
      </c>
      <c r="K16" s="8"/>
      <c r="L16" s="4">
        <f t="shared" ref="L16:L44" si="3">I16+J16+K16</f>
        <v>5450</v>
      </c>
      <c r="M16" s="9"/>
      <c r="N16" s="10"/>
    </row>
    <row r="17" customHeight="1" spans="1:14">
      <c r="A17" s="4">
        <v>15</v>
      </c>
      <c r="B17" s="4" t="s">
        <v>26</v>
      </c>
      <c r="C17" s="4" t="s">
        <v>39</v>
      </c>
      <c r="D17" s="4" t="s">
        <v>41</v>
      </c>
      <c r="E17" s="4">
        <v>29</v>
      </c>
      <c r="F17" s="4">
        <v>331</v>
      </c>
      <c r="G17" s="4"/>
      <c r="H17" s="4"/>
      <c r="I17" s="4">
        <f t="shared" si="0"/>
        <v>5958</v>
      </c>
      <c r="J17" s="8">
        <f>E17*5</f>
        <v>145</v>
      </c>
      <c r="K17" s="8"/>
      <c r="L17" s="4">
        <f t="shared" si="3"/>
        <v>6103</v>
      </c>
      <c r="M17" s="9"/>
      <c r="N17" s="10"/>
    </row>
    <row r="18" customHeight="1" spans="1:14">
      <c r="A18" s="4">
        <v>16</v>
      </c>
      <c r="B18" s="4" t="s">
        <v>26</v>
      </c>
      <c r="C18" s="4" t="s">
        <v>39</v>
      </c>
      <c r="D18" s="4" t="s">
        <v>42</v>
      </c>
      <c r="E18" s="4">
        <v>29</v>
      </c>
      <c r="F18" s="4">
        <v>306.5</v>
      </c>
      <c r="G18" s="4"/>
      <c r="H18" s="4"/>
      <c r="I18" s="4">
        <f t="shared" si="0"/>
        <v>5517</v>
      </c>
      <c r="J18" s="8">
        <f>E18*5</f>
        <v>145</v>
      </c>
      <c r="K18" s="8"/>
      <c r="L18" s="4">
        <f t="shared" si="3"/>
        <v>5662</v>
      </c>
      <c r="M18" s="9"/>
      <c r="N18" s="10"/>
    </row>
    <row r="19" customHeight="1" spans="1:14">
      <c r="A19" s="4">
        <v>17</v>
      </c>
      <c r="B19" s="4" t="s">
        <v>26</v>
      </c>
      <c r="C19" s="4" t="s">
        <v>39</v>
      </c>
      <c r="D19" s="4" t="s">
        <v>43</v>
      </c>
      <c r="E19" s="4">
        <v>30</v>
      </c>
      <c r="F19" s="4">
        <v>311.5</v>
      </c>
      <c r="G19" s="4"/>
      <c r="H19" s="4"/>
      <c r="I19" s="4">
        <f t="shared" si="0"/>
        <v>5607</v>
      </c>
      <c r="J19" s="8">
        <f>E19*5</f>
        <v>150</v>
      </c>
      <c r="K19" s="8"/>
      <c r="L19" s="4">
        <f t="shared" si="3"/>
        <v>5757</v>
      </c>
      <c r="M19" s="9"/>
      <c r="N19" s="10"/>
    </row>
    <row r="20" customHeight="1" spans="1:14">
      <c r="A20" s="4">
        <v>18</v>
      </c>
      <c r="B20" s="4" t="s">
        <v>26</v>
      </c>
      <c r="C20" s="4" t="s">
        <v>39</v>
      </c>
      <c r="D20" s="4" t="s">
        <v>44</v>
      </c>
      <c r="E20" s="4">
        <v>28</v>
      </c>
      <c r="F20" s="4">
        <v>311</v>
      </c>
      <c r="G20" s="4"/>
      <c r="H20" s="4">
        <v>30</v>
      </c>
      <c r="I20" s="4">
        <f t="shared" si="0"/>
        <v>5568</v>
      </c>
      <c r="J20" s="8">
        <f>E20*5</f>
        <v>140</v>
      </c>
      <c r="K20" s="8"/>
      <c r="L20" s="4">
        <f t="shared" si="3"/>
        <v>5708</v>
      </c>
      <c r="M20" s="9" t="s">
        <v>45</v>
      </c>
      <c r="N20" s="10"/>
    </row>
    <row r="21" customHeight="1" spans="1:14">
      <c r="A21" s="4">
        <v>19</v>
      </c>
      <c r="B21" s="4" t="s">
        <v>26</v>
      </c>
      <c r="C21" s="4" t="s">
        <v>39</v>
      </c>
      <c r="D21" s="4" t="s">
        <v>46</v>
      </c>
      <c r="E21" s="4">
        <v>30</v>
      </c>
      <c r="F21" s="4">
        <v>318</v>
      </c>
      <c r="G21" s="4"/>
      <c r="H21" s="4"/>
      <c r="I21" s="4">
        <f t="shared" ref="I21:I56" si="4">F21*18+G21-H21</f>
        <v>5724</v>
      </c>
      <c r="J21" s="8">
        <f t="shared" ref="J21:J56" si="5">E21*5</f>
        <v>150</v>
      </c>
      <c r="K21" s="8"/>
      <c r="L21" s="4">
        <f t="shared" si="3"/>
        <v>5874</v>
      </c>
      <c r="M21" s="9"/>
      <c r="N21" s="10"/>
    </row>
    <row r="22" customHeight="1" spans="1:14">
      <c r="A22" s="4">
        <v>20</v>
      </c>
      <c r="B22" s="4" t="s">
        <v>26</v>
      </c>
      <c r="C22" s="4" t="s">
        <v>39</v>
      </c>
      <c r="D22" s="4" t="s">
        <v>47</v>
      </c>
      <c r="E22" s="4">
        <v>28</v>
      </c>
      <c r="F22" s="4">
        <v>295.5</v>
      </c>
      <c r="G22" s="4"/>
      <c r="H22" s="4"/>
      <c r="I22" s="4">
        <f t="shared" si="4"/>
        <v>5319</v>
      </c>
      <c r="J22" s="8">
        <f t="shared" si="5"/>
        <v>140</v>
      </c>
      <c r="K22" s="8"/>
      <c r="L22" s="4">
        <f t="shared" si="3"/>
        <v>5459</v>
      </c>
      <c r="M22" s="9"/>
      <c r="N22" s="10"/>
    </row>
    <row r="23" customHeight="1" spans="1:14">
      <c r="A23" s="4">
        <v>21</v>
      </c>
      <c r="B23" s="4" t="s">
        <v>26</v>
      </c>
      <c r="C23" s="4" t="s">
        <v>39</v>
      </c>
      <c r="D23" s="4" t="s">
        <v>48</v>
      </c>
      <c r="E23" s="4">
        <v>30</v>
      </c>
      <c r="F23" s="4">
        <v>316</v>
      </c>
      <c r="G23" s="4"/>
      <c r="H23" s="4"/>
      <c r="I23" s="4">
        <f t="shared" si="4"/>
        <v>5688</v>
      </c>
      <c r="J23" s="8">
        <f t="shared" si="5"/>
        <v>150</v>
      </c>
      <c r="K23" s="8"/>
      <c r="L23" s="4">
        <f t="shared" si="3"/>
        <v>5838</v>
      </c>
      <c r="M23" s="9"/>
      <c r="N23" s="10"/>
    </row>
    <row r="24" customHeight="1" spans="1:14">
      <c r="A24" s="4">
        <v>22</v>
      </c>
      <c r="B24" s="4" t="s">
        <v>26</v>
      </c>
      <c r="C24" s="4" t="s">
        <v>39</v>
      </c>
      <c r="D24" s="4" t="s">
        <v>49</v>
      </c>
      <c r="E24" s="4">
        <v>30</v>
      </c>
      <c r="F24" s="4">
        <v>318</v>
      </c>
      <c r="G24" s="4"/>
      <c r="H24" s="4"/>
      <c r="I24" s="4">
        <f t="shared" si="4"/>
        <v>5724</v>
      </c>
      <c r="J24" s="8">
        <f t="shared" si="5"/>
        <v>150</v>
      </c>
      <c r="K24" s="8"/>
      <c r="L24" s="4">
        <f t="shared" si="3"/>
        <v>5874</v>
      </c>
      <c r="M24" s="9"/>
      <c r="N24" s="10"/>
    </row>
    <row r="25" customHeight="1" spans="1:14">
      <c r="A25" s="4">
        <v>23</v>
      </c>
      <c r="B25" s="4" t="s">
        <v>26</v>
      </c>
      <c r="C25" s="4" t="s">
        <v>39</v>
      </c>
      <c r="D25" s="4" t="s">
        <v>50</v>
      </c>
      <c r="E25" s="4">
        <v>29</v>
      </c>
      <c r="F25" s="4">
        <v>328</v>
      </c>
      <c r="G25" s="4"/>
      <c r="H25" s="4"/>
      <c r="I25" s="4">
        <f t="shared" si="4"/>
        <v>5904</v>
      </c>
      <c r="J25" s="8">
        <f t="shared" si="5"/>
        <v>145</v>
      </c>
      <c r="K25" s="8"/>
      <c r="L25" s="4">
        <f t="shared" si="3"/>
        <v>6049</v>
      </c>
      <c r="M25" s="9"/>
      <c r="N25" s="10"/>
    </row>
    <row r="26" customHeight="1" spans="1:14">
      <c r="A26" s="4">
        <v>24</v>
      </c>
      <c r="B26" s="4" t="s">
        <v>26</v>
      </c>
      <c r="C26" s="4" t="s">
        <v>39</v>
      </c>
      <c r="D26" s="4" t="s">
        <v>51</v>
      </c>
      <c r="E26" s="4">
        <v>11</v>
      </c>
      <c r="F26" s="4">
        <v>119.5</v>
      </c>
      <c r="G26" s="4"/>
      <c r="H26" s="4"/>
      <c r="I26" s="4">
        <f t="shared" si="4"/>
        <v>2151</v>
      </c>
      <c r="J26" s="8">
        <f t="shared" si="5"/>
        <v>55</v>
      </c>
      <c r="K26" s="8">
        <f>10*E26</f>
        <v>110</v>
      </c>
      <c r="L26" s="4">
        <f t="shared" si="3"/>
        <v>2316</v>
      </c>
      <c r="M26" s="9"/>
      <c r="N26" s="10"/>
    </row>
    <row r="27" customHeight="1" spans="1:14">
      <c r="A27" s="4">
        <v>25</v>
      </c>
      <c r="B27" s="4" t="s">
        <v>26</v>
      </c>
      <c r="C27" s="4" t="s">
        <v>39</v>
      </c>
      <c r="D27" s="4" t="s">
        <v>52</v>
      </c>
      <c r="E27" s="4">
        <v>29</v>
      </c>
      <c r="F27" s="4">
        <v>326</v>
      </c>
      <c r="G27" s="4"/>
      <c r="H27" s="4"/>
      <c r="I27" s="4">
        <f t="shared" si="4"/>
        <v>5868</v>
      </c>
      <c r="J27" s="8">
        <f t="shared" si="5"/>
        <v>145</v>
      </c>
      <c r="K27" s="8"/>
      <c r="L27" s="4">
        <f t="shared" si="3"/>
        <v>6013</v>
      </c>
      <c r="M27" s="9"/>
      <c r="N27" s="10"/>
    </row>
    <row r="28" customHeight="1" spans="1:14">
      <c r="A28" s="4">
        <v>26</v>
      </c>
      <c r="B28" s="4" t="s">
        <v>26</v>
      </c>
      <c r="C28" s="4" t="s">
        <v>39</v>
      </c>
      <c r="D28" s="4" t="s">
        <v>53</v>
      </c>
      <c r="E28" s="4">
        <v>27</v>
      </c>
      <c r="F28" s="4">
        <v>287.5</v>
      </c>
      <c r="G28" s="4"/>
      <c r="H28" s="4"/>
      <c r="I28" s="4">
        <f t="shared" si="4"/>
        <v>5175</v>
      </c>
      <c r="J28" s="8">
        <f t="shared" si="5"/>
        <v>135</v>
      </c>
      <c r="K28" s="8"/>
      <c r="L28" s="4">
        <f t="shared" si="3"/>
        <v>5310</v>
      </c>
      <c r="M28" s="9"/>
      <c r="N28" s="10"/>
    </row>
    <row r="29" customHeight="1" spans="1:14">
      <c r="A29" s="4">
        <v>27</v>
      </c>
      <c r="B29" s="4" t="s">
        <v>26</v>
      </c>
      <c r="C29" s="4" t="s">
        <v>39</v>
      </c>
      <c r="D29" s="4" t="s">
        <v>54</v>
      </c>
      <c r="E29" s="4">
        <v>28</v>
      </c>
      <c r="F29" s="4">
        <v>316.5</v>
      </c>
      <c r="G29" s="4"/>
      <c r="H29" s="4"/>
      <c r="I29" s="4">
        <f t="shared" si="4"/>
        <v>5697</v>
      </c>
      <c r="J29" s="8">
        <f t="shared" si="5"/>
        <v>140</v>
      </c>
      <c r="K29" s="8"/>
      <c r="L29" s="4">
        <f t="shared" si="3"/>
        <v>5837</v>
      </c>
      <c r="M29" s="9"/>
      <c r="N29" s="10"/>
    </row>
    <row r="30" customHeight="1" spans="1:14">
      <c r="A30" s="4">
        <v>28</v>
      </c>
      <c r="B30" s="4" t="s">
        <v>26</v>
      </c>
      <c r="C30" s="4" t="s">
        <v>39</v>
      </c>
      <c r="D30" s="4" t="s">
        <v>55</v>
      </c>
      <c r="E30" s="4">
        <v>27</v>
      </c>
      <c r="F30" s="4">
        <v>304.5</v>
      </c>
      <c r="G30" s="4"/>
      <c r="H30" s="4"/>
      <c r="I30" s="4">
        <f t="shared" si="4"/>
        <v>5481</v>
      </c>
      <c r="J30" s="8">
        <f t="shared" si="5"/>
        <v>135</v>
      </c>
      <c r="K30" s="8"/>
      <c r="L30" s="4">
        <f t="shared" si="3"/>
        <v>5616</v>
      </c>
      <c r="M30" s="9"/>
      <c r="N30" s="10"/>
    </row>
    <row r="31" customHeight="1" spans="1:14">
      <c r="A31" s="4">
        <v>29</v>
      </c>
      <c r="B31" s="4" t="s">
        <v>26</v>
      </c>
      <c r="C31" s="4" t="s">
        <v>39</v>
      </c>
      <c r="D31" s="4" t="s">
        <v>56</v>
      </c>
      <c r="E31" s="4">
        <v>17</v>
      </c>
      <c r="F31" s="4">
        <v>185.5</v>
      </c>
      <c r="G31" s="4"/>
      <c r="H31" s="4"/>
      <c r="I31" s="4">
        <f t="shared" si="4"/>
        <v>3339</v>
      </c>
      <c r="J31" s="8">
        <f t="shared" si="5"/>
        <v>85</v>
      </c>
      <c r="K31" s="8"/>
      <c r="L31" s="4">
        <f t="shared" si="3"/>
        <v>3424</v>
      </c>
      <c r="M31" s="9"/>
      <c r="N31" s="10"/>
    </row>
    <row r="32" customHeight="1" spans="1:14">
      <c r="A32" s="4">
        <v>30</v>
      </c>
      <c r="B32" s="4" t="s">
        <v>26</v>
      </c>
      <c r="C32" s="4" t="s">
        <v>39</v>
      </c>
      <c r="D32" s="4" t="s">
        <v>57</v>
      </c>
      <c r="E32" s="4">
        <v>30</v>
      </c>
      <c r="F32" s="4">
        <v>321</v>
      </c>
      <c r="G32" s="4"/>
      <c r="H32" s="4"/>
      <c r="I32" s="4">
        <f t="shared" si="4"/>
        <v>5778</v>
      </c>
      <c r="J32" s="8">
        <f t="shared" si="5"/>
        <v>150</v>
      </c>
      <c r="K32" s="8"/>
      <c r="L32" s="4">
        <f t="shared" si="3"/>
        <v>5928</v>
      </c>
      <c r="M32" s="9"/>
      <c r="N32" s="10"/>
    </row>
    <row r="33" customHeight="1" spans="1:14">
      <c r="A33" s="4">
        <v>31</v>
      </c>
      <c r="B33" s="4" t="s">
        <v>26</v>
      </c>
      <c r="C33" s="4" t="s">
        <v>39</v>
      </c>
      <c r="D33" s="5" t="s">
        <v>58</v>
      </c>
      <c r="E33" s="4">
        <v>27</v>
      </c>
      <c r="F33" s="4">
        <v>299</v>
      </c>
      <c r="G33" s="4"/>
      <c r="H33" s="4"/>
      <c r="I33" s="4">
        <f t="shared" si="4"/>
        <v>5382</v>
      </c>
      <c r="J33" s="8">
        <f t="shared" si="5"/>
        <v>135</v>
      </c>
      <c r="K33" s="8"/>
      <c r="L33" s="4">
        <f t="shared" si="3"/>
        <v>5517</v>
      </c>
      <c r="M33" s="9"/>
      <c r="N33" s="10"/>
    </row>
    <row r="34" customHeight="1" spans="1:14">
      <c r="A34" s="4">
        <v>32</v>
      </c>
      <c r="B34" s="4" t="s">
        <v>26</v>
      </c>
      <c r="C34" s="4" t="s">
        <v>39</v>
      </c>
      <c r="D34" s="4" t="s">
        <v>59</v>
      </c>
      <c r="E34" s="4">
        <v>30</v>
      </c>
      <c r="F34" s="4">
        <v>318</v>
      </c>
      <c r="G34" s="4"/>
      <c r="H34" s="4"/>
      <c r="I34" s="4">
        <f t="shared" si="4"/>
        <v>5724</v>
      </c>
      <c r="J34" s="8">
        <f t="shared" si="5"/>
        <v>150</v>
      </c>
      <c r="K34" s="8"/>
      <c r="L34" s="4">
        <f t="shared" si="3"/>
        <v>5874</v>
      </c>
      <c r="M34" s="9"/>
      <c r="N34" s="10"/>
    </row>
    <row r="35" customHeight="1" spans="1:14">
      <c r="A35" s="4">
        <v>33</v>
      </c>
      <c r="B35" s="4" t="s">
        <v>26</v>
      </c>
      <c r="C35" s="4" t="s">
        <v>39</v>
      </c>
      <c r="D35" s="4" t="s">
        <v>60</v>
      </c>
      <c r="E35" s="4">
        <v>27.5</v>
      </c>
      <c r="F35" s="4">
        <v>286.5</v>
      </c>
      <c r="G35" s="4"/>
      <c r="H35" s="4">
        <v>30</v>
      </c>
      <c r="I35" s="4">
        <f t="shared" si="4"/>
        <v>5127</v>
      </c>
      <c r="J35" s="8">
        <f t="shared" si="5"/>
        <v>137.5</v>
      </c>
      <c r="K35" s="8"/>
      <c r="L35" s="4">
        <f t="shared" si="3"/>
        <v>5264.5</v>
      </c>
      <c r="M35" s="9" t="s">
        <v>45</v>
      </c>
      <c r="N35" s="10"/>
    </row>
    <row r="36" customHeight="1" spans="1:14">
      <c r="A36" s="4">
        <v>34</v>
      </c>
      <c r="B36" s="4" t="s">
        <v>26</v>
      </c>
      <c r="C36" s="4" t="s">
        <v>39</v>
      </c>
      <c r="D36" s="4" t="s">
        <v>61</v>
      </c>
      <c r="E36" s="4">
        <v>26</v>
      </c>
      <c r="F36" s="4">
        <v>298.5</v>
      </c>
      <c r="G36" s="4"/>
      <c r="H36" s="4"/>
      <c r="I36" s="4">
        <f t="shared" si="4"/>
        <v>5373</v>
      </c>
      <c r="J36" s="8">
        <f t="shared" si="5"/>
        <v>130</v>
      </c>
      <c r="K36" s="8"/>
      <c r="L36" s="4">
        <f t="shared" si="3"/>
        <v>5503</v>
      </c>
      <c r="M36" s="9"/>
      <c r="N36" s="10"/>
    </row>
    <row r="37" customHeight="1" spans="1:14">
      <c r="A37" s="4">
        <v>35</v>
      </c>
      <c r="B37" s="4" t="s">
        <v>26</v>
      </c>
      <c r="C37" s="4" t="s">
        <v>39</v>
      </c>
      <c r="D37" s="4" t="s">
        <v>62</v>
      </c>
      <c r="E37" s="4">
        <v>30</v>
      </c>
      <c r="F37" s="4">
        <v>314.5</v>
      </c>
      <c r="G37" s="4"/>
      <c r="H37" s="4">
        <v>5</v>
      </c>
      <c r="I37" s="4">
        <f t="shared" si="4"/>
        <v>5656</v>
      </c>
      <c r="J37" s="8">
        <f t="shared" si="5"/>
        <v>150</v>
      </c>
      <c r="K37" s="8"/>
      <c r="L37" s="4">
        <f t="shared" si="3"/>
        <v>5806</v>
      </c>
      <c r="M37" s="9" t="s">
        <v>63</v>
      </c>
      <c r="N37" s="10"/>
    </row>
    <row r="38" customHeight="1" spans="1:14">
      <c r="A38" s="4">
        <v>36</v>
      </c>
      <c r="B38" s="4" t="s">
        <v>26</v>
      </c>
      <c r="C38" s="4" t="s">
        <v>39</v>
      </c>
      <c r="D38" s="4" t="s">
        <v>64</v>
      </c>
      <c r="E38" s="4">
        <v>28</v>
      </c>
      <c r="F38" s="4">
        <v>306</v>
      </c>
      <c r="G38" s="4"/>
      <c r="H38" s="4"/>
      <c r="I38" s="4">
        <f t="shared" si="4"/>
        <v>5508</v>
      </c>
      <c r="J38" s="8">
        <f t="shared" si="5"/>
        <v>140</v>
      </c>
      <c r="K38" s="8"/>
      <c r="L38" s="4">
        <f t="shared" si="3"/>
        <v>5648</v>
      </c>
      <c r="M38" s="9"/>
      <c r="N38" s="10"/>
    </row>
    <row r="39" customFormat="1" customHeight="1" spans="1:14">
      <c r="A39" s="4">
        <v>37</v>
      </c>
      <c r="B39" s="4" t="s">
        <v>26</v>
      </c>
      <c r="C39" s="4" t="s">
        <v>39</v>
      </c>
      <c r="D39" s="4" t="s">
        <v>65</v>
      </c>
      <c r="E39" s="4">
        <v>10</v>
      </c>
      <c r="F39" s="4">
        <v>106.5</v>
      </c>
      <c r="G39" s="4"/>
      <c r="H39" s="4"/>
      <c r="I39" s="4">
        <f t="shared" si="4"/>
        <v>1917</v>
      </c>
      <c r="J39" s="8">
        <f t="shared" si="5"/>
        <v>50</v>
      </c>
      <c r="K39" s="8"/>
      <c r="L39" s="4">
        <f t="shared" si="3"/>
        <v>1967</v>
      </c>
      <c r="M39" s="4"/>
      <c r="N39" s="10"/>
    </row>
    <row r="40" customHeight="1" spans="1:14">
      <c r="A40" s="4">
        <v>38</v>
      </c>
      <c r="B40" s="4" t="s">
        <v>18</v>
      </c>
      <c r="C40" s="4" t="s">
        <v>66</v>
      </c>
      <c r="D40" s="4" t="s">
        <v>67</v>
      </c>
      <c r="E40" s="4">
        <v>27</v>
      </c>
      <c r="F40" s="4">
        <v>259.5</v>
      </c>
      <c r="G40" s="4"/>
      <c r="H40" s="4"/>
      <c r="I40" s="4">
        <f t="shared" si="4"/>
        <v>4671</v>
      </c>
      <c r="J40" s="8">
        <f t="shared" si="5"/>
        <v>135</v>
      </c>
      <c r="K40" s="8"/>
      <c r="L40" s="4">
        <f t="shared" si="3"/>
        <v>4806</v>
      </c>
      <c r="M40" s="9"/>
      <c r="N40" s="10"/>
    </row>
    <row r="41" customHeight="1" spans="1:14">
      <c r="A41" s="4">
        <v>39</v>
      </c>
      <c r="B41" s="4" t="s">
        <v>20</v>
      </c>
      <c r="C41" s="4" t="s">
        <v>66</v>
      </c>
      <c r="D41" s="4" t="s">
        <v>68</v>
      </c>
      <c r="E41" s="4">
        <v>26</v>
      </c>
      <c r="F41" s="4">
        <v>271</v>
      </c>
      <c r="G41" s="4"/>
      <c r="H41" s="4">
        <v>10</v>
      </c>
      <c r="I41" s="4">
        <f t="shared" si="4"/>
        <v>4868</v>
      </c>
      <c r="J41" s="8">
        <f t="shared" si="5"/>
        <v>130</v>
      </c>
      <c r="K41" s="8"/>
      <c r="L41" s="4">
        <f t="shared" si="3"/>
        <v>4998</v>
      </c>
      <c r="M41" s="9" t="s">
        <v>45</v>
      </c>
      <c r="N41" s="10"/>
    </row>
    <row r="42" customHeight="1" spans="1:14">
      <c r="A42" s="4">
        <v>40</v>
      </c>
      <c r="B42" s="4" t="s">
        <v>20</v>
      </c>
      <c r="C42" s="4" t="s">
        <v>66</v>
      </c>
      <c r="D42" s="4" t="s">
        <v>69</v>
      </c>
      <c r="E42" s="4">
        <v>25</v>
      </c>
      <c r="F42" s="4">
        <v>253.5</v>
      </c>
      <c r="G42" s="4"/>
      <c r="H42" s="4"/>
      <c r="I42" s="4">
        <f t="shared" si="4"/>
        <v>4563</v>
      </c>
      <c r="J42" s="8">
        <f t="shared" si="5"/>
        <v>125</v>
      </c>
      <c r="K42" s="8"/>
      <c r="L42" s="4">
        <f t="shared" si="3"/>
        <v>4688</v>
      </c>
      <c r="M42" s="9"/>
      <c r="N42" s="10"/>
    </row>
    <row r="43" customHeight="1" spans="1:14">
      <c r="A43" s="4">
        <v>41</v>
      </c>
      <c r="B43" s="4" t="s">
        <v>20</v>
      </c>
      <c r="C43" s="4" t="s">
        <v>66</v>
      </c>
      <c r="D43" s="4" t="s">
        <v>70</v>
      </c>
      <c r="E43" s="4">
        <v>19</v>
      </c>
      <c r="F43" s="4">
        <v>178</v>
      </c>
      <c r="G43" s="4"/>
      <c r="H43" s="4"/>
      <c r="I43" s="4">
        <f t="shared" si="4"/>
        <v>3204</v>
      </c>
      <c r="J43" s="8">
        <f t="shared" si="5"/>
        <v>95</v>
      </c>
      <c r="K43" s="8"/>
      <c r="L43" s="4">
        <f t="shared" si="3"/>
        <v>3299</v>
      </c>
      <c r="M43" s="9"/>
      <c r="N43" s="10"/>
    </row>
    <row r="44" customHeight="1" spans="1:14">
      <c r="A44" s="4">
        <v>42</v>
      </c>
      <c r="B44" s="4" t="s">
        <v>20</v>
      </c>
      <c r="C44" s="4" t="s">
        <v>66</v>
      </c>
      <c r="D44" s="4" t="s">
        <v>71</v>
      </c>
      <c r="E44" s="4">
        <v>16.5</v>
      </c>
      <c r="F44" s="4">
        <v>156</v>
      </c>
      <c r="G44" s="4"/>
      <c r="H44" s="4"/>
      <c r="I44" s="4">
        <f t="shared" si="4"/>
        <v>2808</v>
      </c>
      <c r="J44" s="8">
        <f t="shared" si="5"/>
        <v>82.5</v>
      </c>
      <c r="K44" s="8"/>
      <c r="L44" s="4">
        <f t="shared" si="3"/>
        <v>2890.5</v>
      </c>
      <c r="M44" s="9"/>
      <c r="N44" s="10"/>
    </row>
    <row r="45" customHeight="1" spans="1:14">
      <c r="A45" s="4">
        <v>43</v>
      </c>
      <c r="B45" s="4" t="s">
        <v>23</v>
      </c>
      <c r="C45" s="4" t="s">
        <v>72</v>
      </c>
      <c r="D45" s="4" t="s">
        <v>73</v>
      </c>
      <c r="E45" s="4">
        <v>25</v>
      </c>
      <c r="F45" s="4">
        <v>261.5</v>
      </c>
      <c r="G45" s="4"/>
      <c r="H45" s="4"/>
      <c r="I45" s="4">
        <f t="shared" si="4"/>
        <v>4707</v>
      </c>
      <c r="J45" s="8">
        <f t="shared" si="5"/>
        <v>125</v>
      </c>
      <c r="K45" s="8"/>
      <c r="L45" s="4">
        <f t="shared" ref="L45:L68" si="6">I45+J45+K45</f>
        <v>4832</v>
      </c>
      <c r="M45" s="9"/>
      <c r="N45" s="10"/>
    </row>
    <row r="46" customHeight="1" spans="1:14">
      <c r="A46" s="4">
        <v>44</v>
      </c>
      <c r="B46" s="4" t="s">
        <v>23</v>
      </c>
      <c r="C46" s="4" t="s">
        <v>72</v>
      </c>
      <c r="D46" s="4" t="s">
        <v>74</v>
      </c>
      <c r="E46" s="4">
        <v>29.2</v>
      </c>
      <c r="F46" s="4">
        <v>314.5</v>
      </c>
      <c r="G46" s="4"/>
      <c r="H46" s="4"/>
      <c r="I46" s="4">
        <f t="shared" si="4"/>
        <v>5661</v>
      </c>
      <c r="J46" s="8">
        <f t="shared" si="5"/>
        <v>146</v>
      </c>
      <c r="K46" s="8"/>
      <c r="L46" s="4">
        <f t="shared" si="6"/>
        <v>5807</v>
      </c>
      <c r="M46" s="9"/>
      <c r="N46" s="10"/>
    </row>
    <row r="47" customHeight="1" spans="1:14">
      <c r="A47" s="4">
        <v>45</v>
      </c>
      <c r="B47" s="4" t="s">
        <v>23</v>
      </c>
      <c r="C47" s="4" t="s">
        <v>72</v>
      </c>
      <c r="D47" s="4" t="s">
        <v>75</v>
      </c>
      <c r="E47" s="4">
        <v>17.2</v>
      </c>
      <c r="F47" s="4">
        <v>180</v>
      </c>
      <c r="G47" s="4"/>
      <c r="H47" s="4"/>
      <c r="I47" s="4">
        <f t="shared" si="4"/>
        <v>3240</v>
      </c>
      <c r="J47" s="8">
        <f t="shared" si="5"/>
        <v>86</v>
      </c>
      <c r="K47" s="8"/>
      <c r="L47" s="4">
        <f t="shared" si="6"/>
        <v>3326</v>
      </c>
      <c r="M47" s="9"/>
      <c r="N47" s="10"/>
    </row>
    <row r="48" customHeight="1" spans="1:14">
      <c r="A48" s="4">
        <v>46</v>
      </c>
      <c r="B48" s="4" t="s">
        <v>23</v>
      </c>
      <c r="C48" s="4" t="s">
        <v>72</v>
      </c>
      <c r="D48" s="4" t="s">
        <v>76</v>
      </c>
      <c r="E48" s="4">
        <v>27.5</v>
      </c>
      <c r="F48" s="4">
        <v>305.5</v>
      </c>
      <c r="G48" s="4"/>
      <c r="H48" s="4"/>
      <c r="I48" s="4">
        <f t="shared" si="4"/>
        <v>5499</v>
      </c>
      <c r="J48" s="8">
        <f t="shared" si="5"/>
        <v>137.5</v>
      </c>
      <c r="K48" s="8"/>
      <c r="L48" s="4">
        <f t="shared" si="6"/>
        <v>5636.5</v>
      </c>
      <c r="M48" s="9"/>
      <c r="N48" s="10"/>
    </row>
    <row r="49" customHeight="1" spans="1:14">
      <c r="A49" s="4">
        <v>47</v>
      </c>
      <c r="B49" s="4" t="s">
        <v>23</v>
      </c>
      <c r="C49" s="4" t="s">
        <v>72</v>
      </c>
      <c r="D49" s="4" t="s">
        <v>77</v>
      </c>
      <c r="E49" s="4">
        <v>27.5</v>
      </c>
      <c r="F49" s="4">
        <v>291</v>
      </c>
      <c r="G49" s="4"/>
      <c r="H49" s="4"/>
      <c r="I49" s="4">
        <f t="shared" si="4"/>
        <v>5238</v>
      </c>
      <c r="J49" s="8">
        <f t="shared" si="5"/>
        <v>137.5</v>
      </c>
      <c r="K49" s="8"/>
      <c r="L49" s="4">
        <f t="shared" si="6"/>
        <v>5375.5</v>
      </c>
      <c r="M49" s="9"/>
      <c r="N49" s="10"/>
    </row>
    <row r="50" customHeight="1" spans="1:14">
      <c r="A50" s="4">
        <v>48</v>
      </c>
      <c r="B50" s="4" t="s">
        <v>23</v>
      </c>
      <c r="C50" s="4" t="s">
        <v>72</v>
      </c>
      <c r="D50" s="4" t="s">
        <v>78</v>
      </c>
      <c r="E50" s="4">
        <v>22.5</v>
      </c>
      <c r="F50" s="4">
        <v>245.5</v>
      </c>
      <c r="G50" s="4"/>
      <c r="H50" s="4">
        <v>30</v>
      </c>
      <c r="I50" s="4">
        <f t="shared" si="4"/>
        <v>4389</v>
      </c>
      <c r="J50" s="8">
        <f t="shared" si="5"/>
        <v>112.5</v>
      </c>
      <c r="K50" s="8"/>
      <c r="L50" s="4">
        <f t="shared" si="6"/>
        <v>4501.5</v>
      </c>
      <c r="M50" s="9" t="s">
        <v>45</v>
      </c>
      <c r="N50" s="10"/>
    </row>
    <row r="51" customHeight="1" spans="1:14">
      <c r="A51" s="4">
        <v>49</v>
      </c>
      <c r="B51" s="4" t="s">
        <v>23</v>
      </c>
      <c r="C51" s="4" t="s">
        <v>72</v>
      </c>
      <c r="D51" s="4" t="s">
        <v>79</v>
      </c>
      <c r="E51" s="4">
        <v>13</v>
      </c>
      <c r="F51" s="4">
        <v>135.5</v>
      </c>
      <c r="G51" s="4"/>
      <c r="H51" s="4">
        <v>10</v>
      </c>
      <c r="I51" s="4">
        <f t="shared" si="4"/>
        <v>2429</v>
      </c>
      <c r="J51" s="8">
        <f t="shared" si="5"/>
        <v>65</v>
      </c>
      <c r="K51" s="8">
        <v>130</v>
      </c>
      <c r="L51" s="4">
        <f t="shared" si="6"/>
        <v>2624</v>
      </c>
      <c r="M51" s="9" t="s">
        <v>45</v>
      </c>
      <c r="N51" s="10"/>
    </row>
    <row r="52" customHeight="1" spans="1:14">
      <c r="A52" s="4">
        <v>50</v>
      </c>
      <c r="B52" s="4" t="s">
        <v>23</v>
      </c>
      <c r="C52" s="4" t="s">
        <v>72</v>
      </c>
      <c r="D52" s="4" t="s">
        <v>80</v>
      </c>
      <c r="E52" s="4">
        <v>12</v>
      </c>
      <c r="F52" s="4">
        <v>125</v>
      </c>
      <c r="G52" s="4"/>
      <c r="H52" s="4"/>
      <c r="I52" s="4">
        <f t="shared" si="4"/>
        <v>2250</v>
      </c>
      <c r="J52" s="8">
        <f t="shared" si="5"/>
        <v>60</v>
      </c>
      <c r="K52" s="8"/>
      <c r="L52" s="4">
        <f t="shared" si="6"/>
        <v>2310</v>
      </c>
      <c r="M52" s="9"/>
      <c r="N52" s="10"/>
    </row>
    <row r="53" customHeight="1" spans="1:14">
      <c r="A53" s="4">
        <v>51</v>
      </c>
      <c r="B53" s="4" t="s">
        <v>23</v>
      </c>
      <c r="C53" s="4" t="s">
        <v>72</v>
      </c>
      <c r="D53" s="4" t="s">
        <v>81</v>
      </c>
      <c r="E53" s="4">
        <v>20</v>
      </c>
      <c r="F53" s="4">
        <v>214</v>
      </c>
      <c r="G53" s="4"/>
      <c r="H53" s="4"/>
      <c r="I53" s="4">
        <f t="shared" si="4"/>
        <v>3852</v>
      </c>
      <c r="J53" s="8">
        <f t="shared" si="5"/>
        <v>100</v>
      </c>
      <c r="K53" s="8"/>
      <c r="L53" s="4">
        <f t="shared" si="6"/>
        <v>3952</v>
      </c>
      <c r="M53" s="9"/>
      <c r="N53" s="10"/>
    </row>
    <row r="54" customHeight="1" spans="1:14">
      <c r="A54" s="4">
        <v>52</v>
      </c>
      <c r="B54" s="4" t="s">
        <v>23</v>
      </c>
      <c r="C54" s="4" t="s">
        <v>72</v>
      </c>
      <c r="D54" s="4" t="s">
        <v>82</v>
      </c>
      <c r="E54" s="4">
        <v>12</v>
      </c>
      <c r="F54" s="4">
        <v>125</v>
      </c>
      <c r="G54" s="4"/>
      <c r="H54" s="4">
        <v>20</v>
      </c>
      <c r="I54" s="4">
        <f t="shared" si="4"/>
        <v>2230</v>
      </c>
      <c r="J54" s="8">
        <f t="shared" si="5"/>
        <v>60</v>
      </c>
      <c r="K54" s="8">
        <v>120</v>
      </c>
      <c r="L54" s="4">
        <f t="shared" si="6"/>
        <v>2410</v>
      </c>
      <c r="M54" s="9" t="s">
        <v>45</v>
      </c>
      <c r="N54" s="10"/>
    </row>
    <row r="55" customHeight="1" spans="1:14">
      <c r="A55" s="4">
        <v>53</v>
      </c>
      <c r="B55" s="4" t="s">
        <v>23</v>
      </c>
      <c r="C55" s="4" t="s">
        <v>72</v>
      </c>
      <c r="D55" s="4" t="s">
        <v>83</v>
      </c>
      <c r="E55" s="4">
        <v>24.2</v>
      </c>
      <c r="F55" s="4">
        <v>254</v>
      </c>
      <c r="G55" s="4">
        <f>10*18</f>
        <v>180</v>
      </c>
      <c r="H55" s="4"/>
      <c r="I55" s="4">
        <f t="shared" si="4"/>
        <v>4752</v>
      </c>
      <c r="J55" s="8">
        <f t="shared" si="5"/>
        <v>121</v>
      </c>
      <c r="K55" s="8"/>
      <c r="L55" s="4">
        <f t="shared" si="6"/>
        <v>4873</v>
      </c>
      <c r="M55" s="9" t="s">
        <v>84</v>
      </c>
      <c r="N55" s="10"/>
    </row>
    <row r="56" customHeight="1" spans="1:14">
      <c r="A56" s="4">
        <v>54</v>
      </c>
      <c r="B56" s="4" t="s">
        <v>23</v>
      </c>
      <c r="C56" s="4" t="s">
        <v>72</v>
      </c>
      <c r="D56" s="4" t="s">
        <v>85</v>
      </c>
      <c r="E56" s="4">
        <v>24.2</v>
      </c>
      <c r="F56" s="4">
        <v>257.5</v>
      </c>
      <c r="G56" s="4"/>
      <c r="H56" s="4">
        <v>30</v>
      </c>
      <c r="I56" s="4">
        <f t="shared" si="4"/>
        <v>4605</v>
      </c>
      <c r="J56" s="8">
        <f t="shared" si="5"/>
        <v>121</v>
      </c>
      <c r="K56" s="8"/>
      <c r="L56" s="4">
        <f t="shared" si="6"/>
        <v>4726</v>
      </c>
      <c r="M56" s="9" t="s">
        <v>45</v>
      </c>
      <c r="N56" s="10"/>
    </row>
    <row r="57" customHeight="1" spans="1:14">
      <c r="A57" s="4">
        <v>55</v>
      </c>
      <c r="B57" s="4" t="s">
        <v>23</v>
      </c>
      <c r="C57" s="4" t="s">
        <v>72</v>
      </c>
      <c r="D57" s="4" t="s">
        <v>86</v>
      </c>
      <c r="E57" s="4">
        <v>29</v>
      </c>
      <c r="F57" s="4">
        <v>304.5</v>
      </c>
      <c r="G57" s="4"/>
      <c r="H57" s="4"/>
      <c r="I57" s="4">
        <f t="shared" ref="I57:I68" si="7">F57*18+G57-H57</f>
        <v>5481</v>
      </c>
      <c r="J57" s="8">
        <f t="shared" ref="J57:J68" si="8">E57*5</f>
        <v>145</v>
      </c>
      <c r="K57" s="8"/>
      <c r="L57" s="4">
        <f t="shared" si="6"/>
        <v>5626</v>
      </c>
      <c r="M57" s="9"/>
      <c r="N57" s="10"/>
    </row>
    <row r="58" customHeight="1" spans="1:14">
      <c r="A58" s="4">
        <v>56</v>
      </c>
      <c r="B58" s="4" t="s">
        <v>23</v>
      </c>
      <c r="C58" s="4" t="s">
        <v>72</v>
      </c>
      <c r="D58" s="4" t="s">
        <v>87</v>
      </c>
      <c r="E58" s="4">
        <v>15</v>
      </c>
      <c r="F58" s="4">
        <v>156</v>
      </c>
      <c r="G58" s="4"/>
      <c r="H58" s="4"/>
      <c r="I58" s="4">
        <f t="shared" si="7"/>
        <v>2808</v>
      </c>
      <c r="J58" s="8">
        <f t="shared" si="8"/>
        <v>75</v>
      </c>
      <c r="K58" s="8"/>
      <c r="L58" s="4">
        <f t="shared" si="6"/>
        <v>2883</v>
      </c>
      <c r="M58" s="9"/>
      <c r="N58" s="10"/>
    </row>
    <row r="59" customHeight="1" spans="1:14">
      <c r="A59" s="4">
        <v>57</v>
      </c>
      <c r="B59" s="4" t="s">
        <v>23</v>
      </c>
      <c r="C59" s="4" t="s">
        <v>72</v>
      </c>
      <c r="D59" s="4" t="s">
        <v>88</v>
      </c>
      <c r="E59" s="4">
        <v>27</v>
      </c>
      <c r="F59" s="4">
        <v>279.5</v>
      </c>
      <c r="G59" s="4"/>
      <c r="H59" s="4"/>
      <c r="I59" s="4">
        <f t="shared" si="7"/>
        <v>5031</v>
      </c>
      <c r="J59" s="8">
        <f t="shared" si="8"/>
        <v>135</v>
      </c>
      <c r="K59" s="8"/>
      <c r="L59" s="4">
        <f t="shared" si="6"/>
        <v>5166</v>
      </c>
      <c r="M59" s="9"/>
      <c r="N59" s="10"/>
    </row>
    <row r="60" customHeight="1" spans="1:14">
      <c r="A60" s="4">
        <v>58</v>
      </c>
      <c r="B60" s="4" t="s">
        <v>23</v>
      </c>
      <c r="C60" s="4" t="s">
        <v>72</v>
      </c>
      <c r="D60" s="4" t="s">
        <v>89</v>
      </c>
      <c r="E60" s="4">
        <v>29.2</v>
      </c>
      <c r="F60" s="4">
        <v>309</v>
      </c>
      <c r="G60" s="4"/>
      <c r="H60" s="4"/>
      <c r="I60" s="4">
        <f t="shared" si="7"/>
        <v>5562</v>
      </c>
      <c r="J60" s="8">
        <f t="shared" si="8"/>
        <v>146</v>
      </c>
      <c r="K60" s="8"/>
      <c r="L60" s="4">
        <f t="shared" si="6"/>
        <v>5708</v>
      </c>
      <c r="M60" s="9"/>
      <c r="N60" s="10"/>
    </row>
    <row r="61" customHeight="1" spans="1:14">
      <c r="A61" s="4">
        <v>59</v>
      </c>
      <c r="B61" s="4" t="s">
        <v>23</v>
      </c>
      <c r="C61" s="4" t="s">
        <v>72</v>
      </c>
      <c r="D61" s="4" t="s">
        <v>90</v>
      </c>
      <c r="E61" s="4">
        <v>29</v>
      </c>
      <c r="F61" s="4">
        <v>304.5</v>
      </c>
      <c r="G61" s="4"/>
      <c r="H61" s="4"/>
      <c r="I61" s="4">
        <f t="shared" si="7"/>
        <v>5481</v>
      </c>
      <c r="J61" s="8">
        <f t="shared" si="8"/>
        <v>145</v>
      </c>
      <c r="K61" s="8"/>
      <c r="L61" s="4">
        <f t="shared" si="6"/>
        <v>5626</v>
      </c>
      <c r="M61" s="9"/>
      <c r="N61" s="10"/>
    </row>
    <row r="62" customHeight="1" spans="1:14">
      <c r="A62" s="4">
        <v>60</v>
      </c>
      <c r="B62" s="4" t="s">
        <v>91</v>
      </c>
      <c r="C62" s="4" t="s">
        <v>66</v>
      </c>
      <c r="D62" s="4" t="s">
        <v>92</v>
      </c>
      <c r="E62" s="4">
        <v>25.8</v>
      </c>
      <c r="F62" s="4">
        <v>226.5</v>
      </c>
      <c r="G62" s="4"/>
      <c r="H62" s="4"/>
      <c r="I62" s="4">
        <f t="shared" si="7"/>
        <v>4077</v>
      </c>
      <c r="J62" s="8">
        <f t="shared" si="8"/>
        <v>129</v>
      </c>
      <c r="K62" s="8"/>
      <c r="L62" s="4">
        <f t="shared" si="6"/>
        <v>4206</v>
      </c>
      <c r="M62" s="9"/>
      <c r="N62" s="10"/>
    </row>
    <row r="63" customHeight="1" spans="1:14">
      <c r="A63" s="4">
        <v>61</v>
      </c>
      <c r="B63" s="4" t="s">
        <v>93</v>
      </c>
      <c r="C63" s="4" t="s">
        <v>66</v>
      </c>
      <c r="D63" s="4" t="s">
        <v>94</v>
      </c>
      <c r="E63" s="4">
        <v>28</v>
      </c>
      <c r="F63" s="4">
        <v>282</v>
      </c>
      <c r="G63" s="4"/>
      <c r="H63" s="4">
        <v>30</v>
      </c>
      <c r="I63" s="4">
        <f t="shared" si="7"/>
        <v>5046</v>
      </c>
      <c r="J63" s="8">
        <f t="shared" si="8"/>
        <v>140</v>
      </c>
      <c r="K63" s="8"/>
      <c r="L63" s="4">
        <f t="shared" si="6"/>
        <v>5186</v>
      </c>
      <c r="M63" s="9" t="s">
        <v>45</v>
      </c>
      <c r="N63" s="10"/>
    </row>
    <row r="64" s="1" customFormat="1" customHeight="1" spans="1:14">
      <c r="A64" s="4">
        <v>62</v>
      </c>
      <c r="B64" s="4" t="s">
        <v>95</v>
      </c>
      <c r="C64" s="4" t="s">
        <v>66</v>
      </c>
      <c r="D64" s="4" t="s">
        <v>96</v>
      </c>
      <c r="E64" s="4">
        <v>1</v>
      </c>
      <c r="F64" s="4">
        <v>9</v>
      </c>
      <c r="G64" s="4"/>
      <c r="H64" s="4"/>
      <c r="I64" s="4">
        <f t="shared" si="7"/>
        <v>162</v>
      </c>
      <c r="J64" s="8">
        <f t="shared" si="8"/>
        <v>5</v>
      </c>
      <c r="K64" s="8"/>
      <c r="L64" s="4">
        <f t="shared" si="6"/>
        <v>167</v>
      </c>
      <c r="M64" s="9"/>
      <c r="N64" s="10"/>
    </row>
    <row r="65" s="1" customFormat="1" customHeight="1" spans="1:14">
      <c r="A65" s="4">
        <v>63</v>
      </c>
      <c r="B65" s="4" t="s">
        <v>95</v>
      </c>
      <c r="C65" s="4" t="s">
        <v>66</v>
      </c>
      <c r="D65" s="4" t="s">
        <v>97</v>
      </c>
      <c r="E65" s="4">
        <v>1</v>
      </c>
      <c r="F65" s="4">
        <v>9</v>
      </c>
      <c r="G65" s="4"/>
      <c r="H65" s="4"/>
      <c r="I65" s="4">
        <f t="shared" si="7"/>
        <v>162</v>
      </c>
      <c r="J65" s="8">
        <f t="shared" si="8"/>
        <v>5</v>
      </c>
      <c r="K65" s="8"/>
      <c r="L65" s="4">
        <f t="shared" si="6"/>
        <v>167</v>
      </c>
      <c r="M65" s="9"/>
      <c r="N65" s="10"/>
    </row>
    <row r="66" s="1" customFormat="1" customHeight="1" spans="1:14">
      <c r="A66" s="4">
        <v>64</v>
      </c>
      <c r="B66" s="4" t="s">
        <v>95</v>
      </c>
      <c r="C66" s="4" t="s">
        <v>66</v>
      </c>
      <c r="D66" s="4" t="s">
        <v>98</v>
      </c>
      <c r="E66" s="4">
        <v>1</v>
      </c>
      <c r="F66" s="4">
        <v>9</v>
      </c>
      <c r="G66" s="4"/>
      <c r="H66" s="4"/>
      <c r="I66" s="4">
        <f t="shared" si="7"/>
        <v>162</v>
      </c>
      <c r="J66" s="8">
        <f t="shared" si="8"/>
        <v>5</v>
      </c>
      <c r="K66" s="8"/>
      <c r="L66" s="4">
        <f t="shared" si="6"/>
        <v>167</v>
      </c>
      <c r="M66" s="9"/>
      <c r="N66" s="10"/>
    </row>
    <row r="67" s="1" customFormat="1" customHeight="1" spans="1:21">
      <c r="A67" s="4">
        <v>65</v>
      </c>
      <c r="B67" s="4" t="s">
        <v>95</v>
      </c>
      <c r="C67" s="4" t="s">
        <v>66</v>
      </c>
      <c r="D67" s="4" t="s">
        <v>99</v>
      </c>
      <c r="E67" s="4">
        <v>1</v>
      </c>
      <c r="F67" s="4">
        <v>9</v>
      </c>
      <c r="G67" s="4"/>
      <c r="H67" s="4"/>
      <c r="I67" s="4">
        <f t="shared" si="7"/>
        <v>162</v>
      </c>
      <c r="J67" s="8">
        <f t="shared" si="8"/>
        <v>5</v>
      </c>
      <c r="K67" s="8"/>
      <c r="L67" s="4">
        <f t="shared" si="6"/>
        <v>167</v>
      </c>
      <c r="M67" s="9"/>
      <c r="N67" s="10"/>
      <c r="U67" s="14"/>
    </row>
    <row r="68" s="1" customFormat="1" customHeight="1" spans="1:14">
      <c r="A68" s="4">
        <v>66</v>
      </c>
      <c r="B68" s="4" t="s">
        <v>31</v>
      </c>
      <c r="C68" s="4" t="s">
        <v>100</v>
      </c>
      <c r="D68" s="4" t="s">
        <v>101</v>
      </c>
      <c r="E68" s="4">
        <v>1</v>
      </c>
      <c r="F68" s="4">
        <v>9</v>
      </c>
      <c r="G68" s="4"/>
      <c r="H68" s="4"/>
      <c r="I68" s="4">
        <f t="shared" si="7"/>
        <v>162</v>
      </c>
      <c r="J68" s="8">
        <f t="shared" si="8"/>
        <v>5</v>
      </c>
      <c r="K68" s="8"/>
      <c r="L68" s="4">
        <f t="shared" si="6"/>
        <v>167</v>
      </c>
      <c r="M68" s="9"/>
      <c r="N68" s="10"/>
    </row>
    <row r="69" customHeight="1" spans="1:14">
      <c r="A69" s="4"/>
      <c r="B69" s="4"/>
      <c r="C69" s="4"/>
      <c r="D69" s="4"/>
      <c r="E69" s="4">
        <f>SUM(E3:E68)</f>
        <v>1462.3</v>
      </c>
      <c r="F69" s="4">
        <f t="shared" ref="F69:L69" si="9">SUM(F3:F68)</f>
        <v>15634.9</v>
      </c>
      <c r="G69" s="4">
        <f t="shared" si="9"/>
        <v>180</v>
      </c>
      <c r="H69" s="4">
        <f t="shared" si="9"/>
        <v>415</v>
      </c>
      <c r="I69" s="4">
        <f t="shared" si="9"/>
        <v>281193.2</v>
      </c>
      <c r="J69" s="4">
        <f t="shared" si="9"/>
        <v>7306.5</v>
      </c>
      <c r="K69" s="4">
        <f t="shared" si="9"/>
        <v>610</v>
      </c>
      <c r="L69" s="4">
        <f t="shared" si="9"/>
        <v>289109.7</v>
      </c>
      <c r="M69" s="9"/>
      <c r="N69" s="4"/>
    </row>
    <row r="72" customHeight="1" spans="2:13">
      <c r="B72" s="11" t="s">
        <v>102</v>
      </c>
      <c r="C72" s="11" t="s">
        <v>103</v>
      </c>
      <c r="D72" s="11"/>
      <c r="E72" s="11"/>
      <c r="F72" s="11"/>
      <c r="G72" s="11" t="s">
        <v>104</v>
      </c>
      <c r="J72" s="12"/>
      <c r="K72" s="12"/>
      <c r="L72" s="12"/>
      <c r="M72" s="13"/>
    </row>
  </sheetData>
  <mergeCells count="2">
    <mergeCell ref="A1:N1"/>
    <mergeCell ref="N3:N68"/>
  </mergeCells>
  <printOptions horizontalCentered="1"/>
  <pageMargins left="0.786805555555556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1" sqref="G2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小吕 宏达祥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dcterms:modified xsi:type="dcterms:W3CDTF">2019-12-28T09:32:08Z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2052-11.1.0.9305</vt:lpwstr>
  </property>
</Properties>
</file>