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Sheet1!$A$1:$O$25</definedName>
  </definedNames>
  <calcPr calcId="144525"/>
</workbook>
</file>

<file path=xl/sharedStrings.xml><?xml version="1.0" encoding="utf-8"?>
<sst xmlns="http://schemas.openxmlformats.org/spreadsheetml/2006/main" count="95" uniqueCount="50">
  <si>
    <t>碧云劳务公司2019.11月份工人工资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</si>
  <si>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</si>
  <si>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</si>
  <si>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</si>
  <si>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</si>
  <si>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</si>
  <si>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</si>
  <si>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</si>
  <si>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</si>
  <si>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</si>
  <si>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</si>
  <si>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</si>
  <si>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</si>
  <si>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</si>
  <si>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前工序</t>
  </si>
  <si>
    <t>操作工</t>
  </si>
  <si>
    <t>高建伟</t>
  </si>
  <si>
    <t>工资18元/小时，
饭补5元/天</t>
  </si>
  <si>
    <t>刘彬</t>
  </si>
  <si>
    <t>自动焊</t>
  </si>
  <si>
    <t>李晓龙</t>
  </si>
  <si>
    <t>考勤扣款</t>
  </si>
  <si>
    <t>翟善策</t>
  </si>
  <si>
    <t>乘用车组装</t>
  </si>
  <si>
    <t>田万里</t>
  </si>
  <si>
    <t>高树宏</t>
  </si>
  <si>
    <t>商用车组装</t>
  </si>
  <si>
    <t>于越</t>
  </si>
  <si>
    <t>A平台</t>
  </si>
  <si>
    <t>宋俊霞</t>
  </si>
  <si>
    <t>刘新华</t>
  </si>
  <si>
    <t>刘俊玲</t>
  </si>
  <si>
    <t>考勤扣款加质量考核</t>
  </si>
  <si>
    <t>崔娜</t>
  </si>
  <si>
    <t>吕小九</t>
  </si>
  <si>
    <t>田爱芹</t>
  </si>
  <si>
    <t>李泽晓</t>
  </si>
  <si>
    <t>崔玉双</t>
  </si>
  <si>
    <t>李东浩</t>
  </si>
  <si>
    <t>李秀连</t>
  </si>
  <si>
    <t>赵红艳</t>
  </si>
  <si>
    <t>宋阔</t>
  </si>
  <si>
    <t>高学明</t>
  </si>
  <si>
    <t>刘秀敏</t>
  </si>
  <si>
    <t>杨梁琴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</si>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</sst>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90" zoomScaleNormal="90" topLeftCell="A10" workbookViewId="0">
      <selection activeCell="L21" sqref="L21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9.25" style="1"/>
    <col min="10" max="10" width="8.125" style="1" customWidth="1"/>
    <col min="11" max="11" width="9.375" style="1" customWidth="1"/>
    <col min="12" max="12" width="16.6666666666667" style="1" customWidth="1"/>
    <col min="13" max="13" width="8.5" style="1" customWidth="1"/>
    <col min="14" max="14" width="13.25" style="1" hidden="1" customWidth="1"/>
    <col min="15" max="15" width="10.25" style="1" hidden="1" customWidth="1"/>
    <col min="16" max="16" width="9.375" style="1" customWidth="1"/>
    <col min="17" max="17" width="9.375" style="1"/>
    <col min="18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5">
      <c r="A3" s="3">
        <v>1</v>
      </c>
      <c r="B3" s="3" t="s">
        <v>14</v>
      </c>
      <c r="C3" s="3" t="s">
        <v>15</v>
      </c>
      <c r="D3" s="3" t="s">
        <v>16</v>
      </c>
      <c r="E3" s="3">
        <v>10</v>
      </c>
      <c r="F3" s="3">
        <v>100</v>
      </c>
      <c r="G3" s="3"/>
      <c r="H3" s="3"/>
      <c r="I3" s="3">
        <f>F3*18+G3-H3</f>
        <v>1800</v>
      </c>
      <c r="J3" s="10">
        <f>E3*5</f>
        <v>50</v>
      </c>
      <c r="K3" s="3">
        <f>I3+J3</f>
        <v>1850</v>
      </c>
      <c r="L3" s="3"/>
      <c r="M3" s="11" t="s">
        <v>17</v>
      </c>
      <c r="N3" s="1" t="s">
        <v>14</v>
      </c>
      <c r="O3" s="1">
        <f>SUMIF(B:B,N3,K:K)</f>
        <v>2256</v>
      </c>
    </row>
    <row r="4" s="1" customFormat="1" customHeight="1" spans="1:13">
      <c r="A4" s="3">
        <v>2</v>
      </c>
      <c r="B4" s="3" t="s">
        <v>14</v>
      </c>
      <c r="C4" s="3" t="s">
        <v>15</v>
      </c>
      <c r="D4" s="3" t="s">
        <v>18</v>
      </c>
      <c r="E4" s="3">
        <v>2</v>
      </c>
      <c r="F4" s="3">
        <v>22</v>
      </c>
      <c r="G4" s="3"/>
      <c r="H4" s="3"/>
      <c r="I4" s="3">
        <f>F4*18+G4-H4</f>
        <v>396</v>
      </c>
      <c r="J4" s="10">
        <f>E4*5</f>
        <v>10</v>
      </c>
      <c r="K4" s="3">
        <f>I4+J4</f>
        <v>406</v>
      </c>
      <c r="L4" s="3"/>
      <c r="M4" s="12"/>
    </row>
    <row r="5" s="1" customFormat="1" customHeight="1" spans="1:15">
      <c r="A5" s="3">
        <v>3</v>
      </c>
      <c r="B5" s="3" t="s">
        <v>19</v>
      </c>
      <c r="C5" s="3" t="s">
        <v>15</v>
      </c>
      <c r="D5" s="3" t="s">
        <v>20</v>
      </c>
      <c r="E5" s="3">
        <v>15</v>
      </c>
      <c r="F5" s="3">
        <v>150</v>
      </c>
      <c r="G5" s="3"/>
      <c r="H5" s="3">
        <v>10</v>
      </c>
      <c r="I5" s="3">
        <f>F5*18+G5-H5</f>
        <v>2690</v>
      </c>
      <c r="J5" s="10">
        <f>E5*5</f>
        <v>75</v>
      </c>
      <c r="K5" s="3">
        <f>I5+J5</f>
        <v>2765</v>
      </c>
      <c r="L5" s="13" t="s">
        <v>21</v>
      </c>
      <c r="M5" s="12"/>
      <c r="N5" s="1" t="s">
        <v>19</v>
      </c>
      <c r="O5" s="1">
        <f>SUMIF(B:B,N5,K:K)</f>
        <v>3731</v>
      </c>
    </row>
    <row r="6" s="1" customFormat="1" customHeight="1" spans="1:15">
      <c r="A6" s="3">
        <v>4</v>
      </c>
      <c r="B6" s="3" t="s">
        <v>19</v>
      </c>
      <c r="C6" s="3" t="s">
        <v>15</v>
      </c>
      <c r="D6" s="3" t="s">
        <v>22</v>
      </c>
      <c r="E6" s="3">
        <v>4</v>
      </c>
      <c r="F6" s="3">
        <v>30</v>
      </c>
      <c r="G6" s="3"/>
      <c r="H6" s="3"/>
      <c r="I6" s="3">
        <f>F6*18+G6-H6</f>
        <v>540</v>
      </c>
      <c r="J6" s="10">
        <f>E6*5</f>
        <v>20</v>
      </c>
      <c r="K6" s="3">
        <f>I6+J6</f>
        <v>560</v>
      </c>
      <c r="L6" s="3"/>
      <c r="M6" s="12"/>
      <c r="N6" s="1" t="s">
        <v>23</v>
      </c>
      <c r="O6" s="1">
        <f>SUMIF(B:B,N6,K:K)</f>
        <v>12225.5</v>
      </c>
    </row>
    <row r="7" s="1" customFormat="1" customHeight="1" spans="1:13">
      <c r="A7" s="3">
        <v>5</v>
      </c>
      <c r="B7" s="3" t="s">
        <v>19</v>
      </c>
      <c r="C7" s="3" t="s">
        <v>15</v>
      </c>
      <c r="D7" s="3" t="s">
        <v>24</v>
      </c>
      <c r="E7" s="3">
        <v>2</v>
      </c>
      <c r="F7" s="3">
        <v>22</v>
      </c>
      <c r="G7" s="3"/>
      <c r="H7" s="3"/>
      <c r="I7" s="3">
        <f>F7*18+G7-H7</f>
        <v>396</v>
      </c>
      <c r="J7" s="10">
        <f>E7*5</f>
        <v>10</v>
      </c>
      <c r="K7" s="3">
        <f>I7+J7</f>
        <v>406</v>
      </c>
      <c r="L7" s="3"/>
      <c r="M7" s="12"/>
    </row>
    <row r="8" s="1" customFormat="1" customHeight="1" spans="1:15">
      <c r="A8" s="3">
        <v>6</v>
      </c>
      <c r="B8" s="3" t="s">
        <v>23</v>
      </c>
      <c r="C8" s="3" t="s">
        <v>15</v>
      </c>
      <c r="D8" s="3" t="s">
        <v>25</v>
      </c>
      <c r="E8" s="3">
        <v>4</v>
      </c>
      <c r="F8" s="3">
        <v>32</v>
      </c>
      <c r="G8" s="3"/>
      <c r="H8" s="3">
        <v>10</v>
      </c>
      <c r="I8" s="3">
        <f t="shared" ref="I8:I24" si="0">F8*18+G8-H8</f>
        <v>566</v>
      </c>
      <c r="J8" s="10">
        <f t="shared" ref="J8:J24" si="1">E8*5</f>
        <v>20</v>
      </c>
      <c r="K8" s="3">
        <f t="shared" ref="K8:K24" si="2">I8+J8</f>
        <v>586</v>
      </c>
      <c r="L8" s="3" t="s">
        <v>21</v>
      </c>
      <c r="M8" s="12"/>
      <c r="N8" s="1" t="s">
        <v>26</v>
      </c>
      <c r="O8" s="1">
        <f>SUMIF(B:B,N8,K:K)</f>
        <v>5346</v>
      </c>
    </row>
    <row r="9" s="1" customFormat="1" customHeight="1" spans="1:15">
      <c r="A9" s="3">
        <v>7</v>
      </c>
      <c r="B9" s="3" t="s">
        <v>23</v>
      </c>
      <c r="C9" s="3" t="s">
        <v>15</v>
      </c>
      <c r="D9" s="3" t="s">
        <v>27</v>
      </c>
      <c r="E9" s="3">
        <v>4</v>
      </c>
      <c r="F9" s="3">
        <v>32</v>
      </c>
      <c r="G9" s="3"/>
      <c r="H9" s="3"/>
      <c r="I9" s="3">
        <f t="shared" si="0"/>
        <v>576</v>
      </c>
      <c r="J9" s="10">
        <f t="shared" si="1"/>
        <v>20</v>
      </c>
      <c r="K9" s="3">
        <f t="shared" si="2"/>
        <v>596</v>
      </c>
      <c r="L9" s="3"/>
      <c r="M9" s="12"/>
      <c r="N9" s="1" t="s">
        <v>28</v>
      </c>
      <c r="O9" s="1">
        <f>SUMIF(B:B,N9,K:K)</f>
        <v>8922.5</v>
      </c>
    </row>
    <row r="10" s="1" customFormat="1" customHeight="1" spans="1:15">
      <c r="A10" s="3">
        <v>8</v>
      </c>
      <c r="B10" s="3" t="s">
        <v>23</v>
      </c>
      <c r="C10" s="3" t="s">
        <v>15</v>
      </c>
      <c r="D10" s="3" t="s">
        <v>29</v>
      </c>
      <c r="E10" s="3">
        <v>22</v>
      </c>
      <c r="F10" s="3">
        <v>232</v>
      </c>
      <c r="G10" s="3"/>
      <c r="H10" s="3"/>
      <c r="I10" s="3">
        <f t="shared" si="0"/>
        <v>4176</v>
      </c>
      <c r="J10" s="10">
        <f t="shared" si="1"/>
        <v>110</v>
      </c>
      <c r="K10" s="3">
        <f t="shared" si="2"/>
        <v>4286</v>
      </c>
      <c r="L10" s="3"/>
      <c r="M10" s="12"/>
      <c r="O10" s="1">
        <f>SUM(O3:O9)</f>
        <v>32481</v>
      </c>
    </row>
    <row r="11" s="1" customFormat="1" customHeight="1" spans="1:13">
      <c r="A11" s="3">
        <v>9</v>
      </c>
      <c r="B11" s="3" t="s">
        <v>23</v>
      </c>
      <c r="C11" s="3" t="s">
        <v>15</v>
      </c>
      <c r="D11" s="3" t="s">
        <v>30</v>
      </c>
      <c r="E11" s="3">
        <v>3</v>
      </c>
      <c r="F11" s="3">
        <v>31</v>
      </c>
      <c r="G11" s="3"/>
      <c r="H11" s="3"/>
      <c r="I11" s="3">
        <f t="shared" si="0"/>
        <v>558</v>
      </c>
      <c r="J11" s="10">
        <f t="shared" si="1"/>
        <v>15</v>
      </c>
      <c r="K11" s="3">
        <f t="shared" si="2"/>
        <v>573</v>
      </c>
      <c r="L11" s="3"/>
      <c r="M11" s="12"/>
    </row>
    <row r="12" s="1" customFormat="1" customHeight="1" spans="1:13">
      <c r="A12" s="3">
        <v>10</v>
      </c>
      <c r="B12" s="3" t="s">
        <v>23</v>
      </c>
      <c r="C12" s="3" t="s">
        <v>15</v>
      </c>
      <c r="D12" s="3" t="s">
        <v>31</v>
      </c>
      <c r="E12" s="3">
        <v>21.5</v>
      </c>
      <c r="F12" s="3">
        <v>226.5</v>
      </c>
      <c r="G12" s="3"/>
      <c r="H12" s="3">
        <f>10+300</f>
        <v>310</v>
      </c>
      <c r="I12" s="3">
        <f t="shared" si="0"/>
        <v>3767</v>
      </c>
      <c r="J12" s="10">
        <f t="shared" si="1"/>
        <v>107.5</v>
      </c>
      <c r="K12" s="3">
        <f t="shared" si="2"/>
        <v>3874.5</v>
      </c>
      <c r="L12" s="13" t="s">
        <v>32</v>
      </c>
      <c r="M12" s="12"/>
    </row>
    <row r="13" s="1" customFormat="1" customHeight="1" spans="1:13">
      <c r="A13" s="3">
        <v>11</v>
      </c>
      <c r="B13" s="3" t="s">
        <v>23</v>
      </c>
      <c r="C13" s="3" t="s">
        <v>15</v>
      </c>
      <c r="D13" s="3" t="s">
        <v>33</v>
      </c>
      <c r="E13" s="3">
        <v>6</v>
      </c>
      <c r="F13" s="3">
        <v>64.5</v>
      </c>
      <c r="G13" s="3"/>
      <c r="H13" s="3"/>
      <c r="I13" s="3">
        <f t="shared" si="0"/>
        <v>1161</v>
      </c>
      <c r="J13" s="10">
        <f t="shared" si="1"/>
        <v>30</v>
      </c>
      <c r="K13" s="3">
        <f t="shared" si="2"/>
        <v>1191</v>
      </c>
      <c r="L13" s="3"/>
      <c r="M13" s="12"/>
    </row>
    <row r="14" s="1" customFormat="1" customHeight="1" spans="1:13">
      <c r="A14" s="3">
        <v>12</v>
      </c>
      <c r="B14" s="3" t="s">
        <v>23</v>
      </c>
      <c r="C14" s="3" t="s">
        <v>15</v>
      </c>
      <c r="D14" s="3" t="s">
        <v>34</v>
      </c>
      <c r="E14" s="3">
        <v>6</v>
      </c>
      <c r="F14" s="3">
        <v>60.5</v>
      </c>
      <c r="G14" s="3"/>
      <c r="H14" s="3"/>
      <c r="I14" s="3">
        <f t="shared" si="0"/>
        <v>1089</v>
      </c>
      <c r="J14" s="10">
        <f t="shared" si="1"/>
        <v>30</v>
      </c>
      <c r="K14" s="3">
        <f t="shared" si="2"/>
        <v>1119</v>
      </c>
      <c r="L14" s="3"/>
      <c r="M14" s="12"/>
    </row>
    <row r="15" s="1" customFormat="1" customHeight="1" spans="1:13">
      <c r="A15" s="3">
        <v>13</v>
      </c>
      <c r="B15" s="3" t="s">
        <v>26</v>
      </c>
      <c r="C15" s="3" t="s">
        <v>15</v>
      </c>
      <c r="D15" s="3" t="s">
        <v>35</v>
      </c>
      <c r="E15" s="3">
        <v>7</v>
      </c>
      <c r="F15" s="3">
        <v>72.5</v>
      </c>
      <c r="G15" s="3"/>
      <c r="H15" s="3"/>
      <c r="I15" s="3">
        <f t="shared" si="0"/>
        <v>1305</v>
      </c>
      <c r="J15" s="10">
        <f t="shared" si="1"/>
        <v>35</v>
      </c>
      <c r="K15" s="3">
        <f t="shared" si="2"/>
        <v>1340</v>
      </c>
      <c r="L15" s="3"/>
      <c r="M15" s="12"/>
    </row>
    <row r="16" s="1" customFormat="1" customHeight="1" spans="1:13">
      <c r="A16" s="3">
        <v>14</v>
      </c>
      <c r="B16" s="3" t="s">
        <v>26</v>
      </c>
      <c r="C16" s="3" t="s">
        <v>15</v>
      </c>
      <c r="D16" s="3" t="s">
        <v>36</v>
      </c>
      <c r="E16" s="3">
        <v>3</v>
      </c>
      <c r="F16" s="3">
        <v>31</v>
      </c>
      <c r="G16" s="3"/>
      <c r="H16" s="3"/>
      <c r="I16" s="3">
        <f t="shared" si="0"/>
        <v>558</v>
      </c>
      <c r="J16" s="10">
        <f t="shared" si="1"/>
        <v>15</v>
      </c>
      <c r="K16" s="3">
        <f t="shared" si="2"/>
        <v>573</v>
      </c>
      <c r="L16" s="3"/>
      <c r="M16" s="12"/>
    </row>
    <row r="17" s="1" customFormat="1" customHeight="1" spans="1:13">
      <c r="A17" s="3">
        <v>15</v>
      </c>
      <c r="B17" s="3" t="s">
        <v>26</v>
      </c>
      <c r="C17" s="3" t="s">
        <v>15</v>
      </c>
      <c r="D17" s="3" t="s">
        <v>37</v>
      </c>
      <c r="E17" s="3">
        <v>11</v>
      </c>
      <c r="F17" s="3">
        <v>127.5</v>
      </c>
      <c r="G17" s="3"/>
      <c r="H17" s="3"/>
      <c r="I17" s="3">
        <f t="shared" si="0"/>
        <v>2295</v>
      </c>
      <c r="J17" s="10">
        <f t="shared" si="1"/>
        <v>55</v>
      </c>
      <c r="K17" s="3">
        <f t="shared" si="2"/>
        <v>2350</v>
      </c>
      <c r="L17" s="3"/>
      <c r="M17" s="12"/>
    </row>
    <row r="18" s="1" customFormat="1" customHeight="1" spans="1:13">
      <c r="A18" s="3">
        <v>16</v>
      </c>
      <c r="B18" s="3" t="s">
        <v>26</v>
      </c>
      <c r="C18" s="3" t="s">
        <v>15</v>
      </c>
      <c r="D18" s="3" t="s">
        <v>38</v>
      </c>
      <c r="E18" s="3">
        <v>6</v>
      </c>
      <c r="F18" s="3">
        <v>58.5</v>
      </c>
      <c r="G18" s="3"/>
      <c r="H18" s="3"/>
      <c r="I18" s="3">
        <f t="shared" si="0"/>
        <v>1053</v>
      </c>
      <c r="J18" s="10">
        <f t="shared" si="1"/>
        <v>30</v>
      </c>
      <c r="K18" s="3">
        <f t="shared" si="2"/>
        <v>1083</v>
      </c>
      <c r="L18" s="3"/>
      <c r="M18" s="12"/>
    </row>
    <row r="19" s="1" customFormat="1" customHeight="1" spans="1:13">
      <c r="A19" s="3">
        <v>17</v>
      </c>
      <c r="B19" s="3" t="s">
        <v>28</v>
      </c>
      <c r="C19" s="3" t="s">
        <v>15</v>
      </c>
      <c r="D19" s="3" t="s">
        <v>39</v>
      </c>
      <c r="E19" s="3">
        <v>22</v>
      </c>
      <c r="F19" s="3">
        <v>239</v>
      </c>
      <c r="G19" s="3"/>
      <c r="H19" s="3"/>
      <c r="I19" s="3">
        <f t="shared" si="0"/>
        <v>4302</v>
      </c>
      <c r="J19" s="10">
        <f t="shared" si="1"/>
        <v>110</v>
      </c>
      <c r="K19" s="3">
        <f t="shared" si="2"/>
        <v>4412</v>
      </c>
      <c r="L19" s="3"/>
      <c r="M19" s="12"/>
    </row>
    <row r="20" s="1" customFormat="1" customHeight="1" spans="1:13">
      <c r="A20" s="3">
        <v>18</v>
      </c>
      <c r="B20" s="3" t="s">
        <v>28</v>
      </c>
      <c r="C20" s="3" t="s">
        <v>15</v>
      </c>
      <c r="D20" s="3" t="s">
        <v>40</v>
      </c>
      <c r="E20" s="3">
        <v>7</v>
      </c>
      <c r="F20" s="3">
        <v>76.5</v>
      </c>
      <c r="G20" s="3"/>
      <c r="H20" s="3"/>
      <c r="I20" s="3">
        <f t="shared" si="0"/>
        <v>1377</v>
      </c>
      <c r="J20" s="10">
        <f t="shared" si="1"/>
        <v>35</v>
      </c>
      <c r="K20" s="3">
        <f t="shared" si="2"/>
        <v>1412</v>
      </c>
      <c r="L20" s="3"/>
      <c r="M20" s="12"/>
    </row>
    <row r="21" s="1" customFormat="1" customHeight="1" spans="1:13">
      <c r="A21" s="3">
        <v>19</v>
      </c>
      <c r="B21" s="3" t="s">
        <v>28</v>
      </c>
      <c r="C21" s="3" t="s">
        <v>15</v>
      </c>
      <c r="D21" s="3" t="s">
        <v>41</v>
      </c>
      <c r="E21" s="3">
        <v>4.5</v>
      </c>
      <c r="F21" s="3">
        <v>50</v>
      </c>
      <c r="G21" s="3"/>
      <c r="H21" s="3">
        <v>30</v>
      </c>
      <c r="I21" s="3">
        <f t="shared" si="0"/>
        <v>870</v>
      </c>
      <c r="J21" s="10">
        <f t="shared" si="1"/>
        <v>22.5</v>
      </c>
      <c r="K21" s="3">
        <f t="shared" si="2"/>
        <v>892.5</v>
      </c>
      <c r="L21" s="3" t="s">
        <v>21</v>
      </c>
      <c r="M21" s="12"/>
    </row>
    <row r="22" s="1" customFormat="1" customHeight="1" spans="1:13">
      <c r="A22" s="3">
        <v>20</v>
      </c>
      <c r="B22" s="3" t="s">
        <v>28</v>
      </c>
      <c r="C22" s="3" t="s">
        <v>15</v>
      </c>
      <c r="D22" s="3" t="s">
        <v>42</v>
      </c>
      <c r="E22" s="3">
        <v>3</v>
      </c>
      <c r="F22" s="3">
        <v>32</v>
      </c>
      <c r="G22" s="3"/>
      <c r="H22" s="3"/>
      <c r="I22" s="3">
        <f t="shared" si="0"/>
        <v>576</v>
      </c>
      <c r="J22" s="10">
        <f t="shared" si="1"/>
        <v>15</v>
      </c>
      <c r="K22" s="3">
        <f t="shared" si="2"/>
        <v>591</v>
      </c>
      <c r="L22" s="3"/>
      <c r="M22" s="12"/>
    </row>
    <row r="23" s="1" customFormat="1" customHeight="1" spans="1:13">
      <c r="A23" s="3">
        <v>21</v>
      </c>
      <c r="B23" s="3" t="s">
        <v>28</v>
      </c>
      <c r="C23" s="3" t="s">
        <v>15</v>
      </c>
      <c r="D23" s="3" t="s">
        <v>43</v>
      </c>
      <c r="E23" s="3">
        <v>7</v>
      </c>
      <c r="F23" s="3">
        <v>76.5</v>
      </c>
      <c r="G23" s="3"/>
      <c r="H23" s="3"/>
      <c r="I23" s="3">
        <f t="shared" si="0"/>
        <v>1377</v>
      </c>
      <c r="J23" s="10">
        <f t="shared" si="1"/>
        <v>35</v>
      </c>
      <c r="K23" s="3">
        <f t="shared" si="2"/>
        <v>1412</v>
      </c>
      <c r="L23" s="3"/>
      <c r="M23" s="12"/>
    </row>
    <row r="24" s="1" customFormat="1" customHeight="1" spans="1:13">
      <c r="A24" s="3">
        <v>22</v>
      </c>
      <c r="B24" s="3" t="s">
        <v>28</v>
      </c>
      <c r="C24" s="3" t="s">
        <v>15</v>
      </c>
      <c r="D24" s="3" t="s">
        <v>44</v>
      </c>
      <c r="E24" s="3">
        <v>1</v>
      </c>
      <c r="F24" s="3">
        <v>11</v>
      </c>
      <c r="G24" s="3"/>
      <c r="H24" s="3"/>
      <c r="I24" s="3">
        <f t="shared" si="0"/>
        <v>198</v>
      </c>
      <c r="J24" s="10">
        <f t="shared" si="1"/>
        <v>5</v>
      </c>
      <c r="K24" s="3">
        <f t="shared" si="2"/>
        <v>203</v>
      </c>
      <c r="L24" s="3"/>
      <c r="M24" s="12"/>
    </row>
    <row r="25" s="1" customFormat="1" customHeight="1" spans="1:13">
      <c r="A25" s="4" t="s">
        <v>45</v>
      </c>
      <c r="B25" s="5"/>
      <c r="C25" s="6"/>
      <c r="D25" s="3"/>
      <c r="E25" s="3">
        <f t="shared" ref="E25:K25" si="3">SUM(E3:E24)</f>
        <v>171</v>
      </c>
      <c r="F25" s="3">
        <f t="shared" si="3"/>
        <v>1777</v>
      </c>
      <c r="G25" s="3">
        <f t="shared" si="3"/>
        <v>0</v>
      </c>
      <c r="H25" s="3">
        <f t="shared" si="3"/>
        <v>360</v>
      </c>
      <c r="I25" s="3">
        <f t="shared" si="3"/>
        <v>31626</v>
      </c>
      <c r="J25" s="3">
        <f t="shared" si="3"/>
        <v>855</v>
      </c>
      <c r="K25" s="3">
        <f t="shared" si="3"/>
        <v>32481</v>
      </c>
      <c r="L25" s="3"/>
      <c r="M25" s="3"/>
    </row>
    <row r="26" s="1" customFormat="1" customHeight="1" spans="1:13">
      <c r="A26" s="7" t="s">
        <v>46</v>
      </c>
      <c r="B26" s="8"/>
      <c r="C26" s="8"/>
      <c r="D26" s="8"/>
      <c r="E26" s="8"/>
      <c r="F26" s="8"/>
      <c r="G26" s="8"/>
      <c r="H26" s="8"/>
      <c r="I26" s="8"/>
      <c r="J26" s="14"/>
      <c r="K26" s="3">
        <f>ROUND((K25+F25*3*0.05),2)</f>
        <v>32747.55</v>
      </c>
      <c r="L26" s="15"/>
      <c r="M26" s="15"/>
    </row>
    <row r="28" s="1" customFormat="1" customHeight="1" spans="2:12">
      <c r="B28" s="9" t="s">
        <v>47</v>
      </c>
      <c r="C28" s="9" t="s">
        <v>48</v>
      </c>
      <c r="D28" s="9"/>
      <c r="E28" s="9"/>
      <c r="F28" s="9"/>
      <c r="G28" s="9" t="s">
        <v>49</v>
      </c>
      <c r="J28" s="16"/>
      <c r="K28" s="16"/>
      <c r="L28" s="16"/>
    </row>
  </sheetData>
  <mergeCells count="4">
    <mergeCell ref="A1:M1"/>
    <mergeCell ref="A25:C25"/>
    <mergeCell ref="A26:J26"/>
    <mergeCell ref="M3:M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2019-12-05T04:00:00Z</dcterms:created>
  <dcterms:modified xsi:type="dcterms:W3CDTF">2019-12-29T01:53:25Z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