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90" windowWidth="9720" windowHeight="6990" activeTab="1"/>
  </bookViews>
  <sheets>
    <sheet name="Input" sheetId="1" r:id="rId1"/>
    <sheet name="Expense Form" sheetId="2" r:id="rId2"/>
    <sheet name="Notes" sheetId="4" r:id="rId3"/>
    <sheet name="Module1" sheetId="5" state="veryHidden" r:id="rId4"/>
  </sheets>
  <definedNames>
    <definedName name="cols">Input!$U$4:$V$10</definedName>
    <definedName name="EXPENSE">'Expense Form'!$A$3:$O$38</definedName>
    <definedName name="INPUT">Input!$A$3:$O$41</definedName>
    <definedName name="mileage">#REF!</definedName>
    <definedName name="notes">Notes!#REF!</definedName>
    <definedName name="_xlnm.Print_Area" localSheetId="1">'Expense Form'!$A$1:$O$37</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I22" i="2"/>
  <c r="C14"/>
  <c r="O25"/>
  <c r="N25"/>
  <c r="M25"/>
  <c r="L25"/>
  <c r="K25"/>
  <c r="J25"/>
  <c r="I25"/>
  <c r="H25"/>
  <c r="G25"/>
  <c r="C25"/>
  <c r="C20"/>
  <c r="G20"/>
  <c r="H20"/>
  <c r="I20"/>
  <c r="J20"/>
  <c r="K20"/>
  <c r="L20"/>
  <c r="M20"/>
  <c r="N20"/>
  <c r="O20"/>
  <c r="C21"/>
  <c r="G21"/>
  <c r="H21"/>
  <c r="I21"/>
  <c r="J21"/>
  <c r="K21"/>
  <c r="L21"/>
  <c r="M21"/>
  <c r="N21"/>
  <c r="O21"/>
  <c r="C22"/>
  <c r="G22"/>
  <c r="H22"/>
  <c r="J22"/>
  <c r="K22"/>
  <c r="L22"/>
  <c r="M22"/>
  <c r="N22"/>
  <c r="O22"/>
  <c r="C24"/>
  <c r="G24"/>
  <c r="H24"/>
  <c r="I24"/>
  <c r="J24"/>
  <c r="K24"/>
  <c r="L24"/>
  <c r="M24"/>
  <c r="N24"/>
  <c r="O24"/>
  <c r="C26"/>
  <c r="G26"/>
  <c r="H26"/>
  <c r="I26"/>
  <c r="J26"/>
  <c r="K26"/>
  <c r="L26"/>
  <c r="M26"/>
  <c r="N26"/>
  <c r="C23"/>
  <c r="H23"/>
  <c r="I23"/>
  <c r="J23"/>
  <c r="K23"/>
  <c r="L23"/>
  <c r="M23"/>
  <c r="N23"/>
  <c r="O23"/>
  <c r="I30" i="1"/>
  <c r="I25"/>
  <c r="I26"/>
  <c r="I27"/>
  <c r="I28"/>
  <c r="I29"/>
  <c r="I31"/>
  <c r="I32"/>
  <c r="I33"/>
  <c r="I34"/>
  <c r="I35"/>
  <c r="I36"/>
  <c r="I37"/>
  <c r="I17"/>
  <c r="I18"/>
  <c r="I19"/>
  <c r="I20"/>
  <c r="I21"/>
  <c r="I22"/>
  <c r="I23"/>
  <c r="I24"/>
  <c r="Q25" i="2" l="1"/>
  <c r="Q22"/>
  <c r="Q21"/>
  <c r="Q20"/>
  <c r="Q24"/>
  <c r="G23"/>
  <c r="M11"/>
  <c r="N11"/>
  <c r="O11"/>
  <c r="H12"/>
  <c r="I12"/>
  <c r="J12"/>
  <c r="K12"/>
  <c r="L12"/>
  <c r="M12"/>
  <c r="N12"/>
  <c r="O12"/>
  <c r="J13"/>
  <c r="K13"/>
  <c r="L13"/>
  <c r="M13"/>
  <c r="N13"/>
  <c r="O13"/>
  <c r="H14"/>
  <c r="I14"/>
  <c r="J14"/>
  <c r="K14"/>
  <c r="L14"/>
  <c r="M14"/>
  <c r="N14"/>
  <c r="O14"/>
  <c r="H15"/>
  <c r="I15"/>
  <c r="J15"/>
  <c r="K15"/>
  <c r="L15"/>
  <c r="M15"/>
  <c r="N15"/>
  <c r="H16"/>
  <c r="I16"/>
  <c r="J16"/>
  <c r="K16"/>
  <c r="L16"/>
  <c r="M16"/>
  <c r="N16"/>
  <c r="O16"/>
  <c r="H17"/>
  <c r="I17"/>
  <c r="J17"/>
  <c r="K17"/>
  <c r="L17"/>
  <c r="M17"/>
  <c r="N17"/>
  <c r="O17"/>
  <c r="H18"/>
  <c r="I18"/>
  <c r="J18"/>
  <c r="K18"/>
  <c r="L18"/>
  <c r="M18"/>
  <c r="N18"/>
  <c r="O18"/>
  <c r="G19"/>
  <c r="H19"/>
  <c r="I19"/>
  <c r="J19"/>
  <c r="K19"/>
  <c r="L19"/>
  <c r="M19"/>
  <c r="N19"/>
  <c r="O19"/>
  <c r="P27" i="1"/>
  <c r="P28"/>
  <c r="P25"/>
  <c r="I16"/>
  <c r="I15"/>
  <c r="C13" i="2"/>
  <c r="C15"/>
  <c r="C16"/>
  <c r="C17"/>
  <c r="C19"/>
  <c r="I38" i="1"/>
  <c r="I40" s="1"/>
  <c r="T15"/>
  <c r="O15" s="1"/>
  <c r="T16"/>
  <c r="T17"/>
  <c r="P17" s="1"/>
  <c r="Q17" s="1"/>
  <c r="S11" i="2" s="1"/>
  <c r="T18" i="1"/>
  <c r="P18" s="1"/>
  <c r="Q18" s="1"/>
  <c r="S17" i="2" s="1"/>
  <c r="T19" i="1"/>
  <c r="P19" s="1"/>
  <c r="Q19" s="1"/>
  <c r="S18" i="2" s="1"/>
  <c r="T20" i="1"/>
  <c r="P20" s="1"/>
  <c r="Q20" s="1"/>
  <c r="S19" i="2" s="1"/>
  <c r="T21" i="1"/>
  <c r="T22"/>
  <c r="P22" s="1"/>
  <c r="Q22" s="1"/>
  <c r="S21" i="2" s="1"/>
  <c r="T23" i="1"/>
  <c r="T29"/>
  <c r="T31"/>
  <c r="T32"/>
  <c r="T33"/>
  <c r="T34"/>
  <c r="T35"/>
  <c r="T36"/>
  <c r="P36" s="1"/>
  <c r="Q36" s="1"/>
  <c r="T37"/>
  <c r="P37" s="1"/>
  <c r="Q37" s="1"/>
  <c r="T38"/>
  <c r="P38" s="1"/>
  <c r="Q38" s="1"/>
  <c r="L37"/>
  <c r="M37" s="1"/>
  <c r="N37" s="1"/>
  <c r="O37"/>
  <c r="H6"/>
  <c r="L16"/>
  <c r="O38"/>
  <c r="O36"/>
  <c r="O35"/>
  <c r="O34"/>
  <c r="O33"/>
  <c r="O32"/>
  <c r="O31"/>
  <c r="O29"/>
  <c r="O23"/>
  <c r="O22"/>
  <c r="O21"/>
  <c r="O20"/>
  <c r="O19"/>
  <c r="O18"/>
  <c r="O17"/>
  <c r="O16"/>
  <c r="L38"/>
  <c r="L17"/>
  <c r="M17" s="1"/>
  <c r="N17" s="1"/>
  <c r="L18"/>
  <c r="M18" s="1"/>
  <c r="N18" s="1"/>
  <c r="L19"/>
  <c r="M19" s="1"/>
  <c r="N19" s="1"/>
  <c r="L20"/>
  <c r="M20"/>
  <c r="N20" s="1"/>
  <c r="L21"/>
  <c r="M21" s="1"/>
  <c r="N21" s="1"/>
  <c r="L22"/>
  <c r="M22" s="1"/>
  <c r="N22" s="1"/>
  <c r="L23"/>
  <c r="M23" s="1"/>
  <c r="N23" s="1"/>
  <c r="L29"/>
  <c r="M29" s="1"/>
  <c r="N29" s="1"/>
  <c r="L31"/>
  <c r="M31" s="1"/>
  <c r="N31" s="1"/>
  <c r="L32"/>
  <c r="M32" s="1"/>
  <c r="N32" s="1"/>
  <c r="L33"/>
  <c r="L34"/>
  <c r="L35"/>
  <c r="M35" s="1"/>
  <c r="N35" s="1"/>
  <c r="L36"/>
  <c r="M36" s="1"/>
  <c r="N36" s="1"/>
  <c r="L15"/>
  <c r="O9" i="2" l="1"/>
  <c r="M38" i="1"/>
  <c r="N38" s="1"/>
  <c r="M15"/>
  <c r="N15" s="1"/>
  <c r="P16"/>
  <c r="Q16" s="1"/>
  <c r="S10" i="2" s="1"/>
  <c r="G16"/>
  <c r="M16" i="1"/>
  <c r="N16" s="1"/>
  <c r="G13" i="2"/>
  <c r="G17"/>
  <c r="P23" i="1"/>
  <c r="Q23" s="1"/>
  <c r="S22" i="2" s="1"/>
  <c r="M28" i="1"/>
  <c r="N28" s="1"/>
  <c r="M27"/>
  <c r="N27" s="1"/>
  <c r="Q19" i="2"/>
  <c r="G18"/>
  <c r="Q18" s="1"/>
  <c r="G14"/>
  <c r="G12"/>
  <c r="P35" i="1"/>
  <c r="Q35" s="1"/>
  <c r="M34"/>
  <c r="N34" s="1"/>
  <c r="P34"/>
  <c r="Q34" s="1"/>
  <c r="M33"/>
  <c r="N33" s="1"/>
  <c r="P33"/>
  <c r="Q33" s="1"/>
  <c r="P31"/>
  <c r="Q31" s="1"/>
  <c r="P29"/>
  <c r="Q29" s="1"/>
  <c r="S23" i="2" s="1"/>
  <c r="M26" i="1"/>
  <c r="N26" s="1"/>
  <c r="P26"/>
  <c r="M25"/>
  <c r="N25" s="1"/>
  <c r="M24"/>
  <c r="N24" s="1"/>
  <c r="P24"/>
  <c r="P21"/>
  <c r="Q21" s="1"/>
  <c r="S20" i="2" s="1"/>
  <c r="P32" i="1"/>
  <c r="Q32" s="1"/>
  <c r="S26" i="2" s="1"/>
  <c r="P15" i="1"/>
  <c r="Q15" s="1"/>
  <c r="Q23" i="2"/>
  <c r="S25" l="1"/>
  <c r="S24"/>
  <c r="O10"/>
  <c r="O26" s="1"/>
  <c r="Q27"/>
  <c r="G15"/>
  <c r="O15"/>
  <c r="Q39" i="1"/>
  <c r="S9" i="2"/>
  <c r="S28" s="1"/>
  <c r="Q17" l="1"/>
  <c r="Q16"/>
  <c r="Q12"/>
  <c r="Q11"/>
  <c r="Q9"/>
  <c r="Q15"/>
  <c r="Q14"/>
  <c r="Q13"/>
  <c r="Q10"/>
  <c r="Q26" l="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<sst xmlns="http://schemas.openxmlformats.org/spreadsheetml/2006/main" count="214" uniqueCount="155">
  <si>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</si>
  <si>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</si>
  <si>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</si>
  <si>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</si>
  <si>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</si>
  <si>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</si>
  <si>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</si>
  <si>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</si>
  <si>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</si>
  <si>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</si>
  <si>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</si>
  <si>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</si>
  <si>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</si>
  <si>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</si>
  <si>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</si>
  <si>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</si>
  <si>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</si>
  <si>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</si>
  <si>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</si>
  <si>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</si>
  <si>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</si>
  <si>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</si>
  <si>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</si>
  <si>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</si>
  <si>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</si>
  <si>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</si>
  <si>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</si>
  <si>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</si>
  <si>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</si>
  <si>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</si>
  <si>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</si>
  <si>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</si>
  <si>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</si>
  <si>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</si>
  <si>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</si>
  <si>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</si>
  <si>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</si>
  <si>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</si>
  <si>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</si>
  <si>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</si>
  <si>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</si>
  <si>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</si>
  <si>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</si>
  <si>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</si>
  <si>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</si>
  <si>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</si>
  <si>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</si>
  <si>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</si>
  <si>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</si>
  <si>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</si>
  <si>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</si>
  <si>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</si>
  <si>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</si>
  <si>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</si>
  <si>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</si>
  <si>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</si>
  <si>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</si>
  <si>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</si>
  <si>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</si>
  <si>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</si>
  <si>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</si>
  <si>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</si>
  <si>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</si>
  <si>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</si>
  <si>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</si>
  <si>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</si>
  <si>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</si>
  <si>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</si>
  <si>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</si>
  <si>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</si>
  <si>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</si>
  <si>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</si>
  <si>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</si>
  <si>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</si>
  <si>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</si>
  <si>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</si>
  <si>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</si>
  <si>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</si>
  <si>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</si>
  <si>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</si>
  <si>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</si>
  <si>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</si>
  <si>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</si>
  <si>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</si>
  <si>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</si>
  <si>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</si>
  <si>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</si>
  <si>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</si>
  <si>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</si>
  <si>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</si>
  <si>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</si>
  <si>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</si>
  <si>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</si>
  <si>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</si>
  <si>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</si>
  <si>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</si>
  <si>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</si>
  <si>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</si>
  <si>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</si>
  <si>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</si>
  <si>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</si>
  <si>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</si>
  <si>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</si>
  <si>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</si>
  <si>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</si>
  <si>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</si>
  <si>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</si>
  <si>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</si>
  <si>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</si>
  <si>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</si>
  <si>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</si>
  <si>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</si>
  <si>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</si>
  <si>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</si>
  <si>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</si>
  <si>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</si>
  <si>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</si>
  <si>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</si>
  <si>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</si>
  <si>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</si>
  <si>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</si>
  <si>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</si>
  <si>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</si>
  <si>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</si>
  <si>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</si>
  <si>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领款人姓名：</t>
    <phoneticPr fontId="0" type="noConversion"/>
  </si>
  <si>
    <t>卡     号：</t>
    <phoneticPr fontId="0" type="noConversion"/>
  </si>
  <si>
    <t>开户行地址：</t>
    <phoneticPr fontId="0"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</si>
  <si>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</si>
  <si>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</si>
  <si>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</si>
  <si>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</si>
  <si>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</si>
  <si>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修理费</t>
    <phoneticPr fontId="2" type="noConversion"/>
  </si>
  <si>
    <t>劳保费</t>
    <phoneticPr fontId="2" type="noConversion"/>
  </si>
  <si>
    <t>我确认我已经了解并遵守公司报销政策</t>
    <phoneticPr fontId="2" type="noConversion"/>
  </si>
  <si>
    <t>部门最高责任领导</t>
    <phoneticPr fontId="2" type="noConversion"/>
  </si>
  <si>
    <t>部门：</t>
    <phoneticPr fontId="2" type="noConversion"/>
  </si>
  <si>
    <t>天津光华智能汽车科技有限公司</t>
    <phoneticPr fontId="2" type="noConversion"/>
  </si>
  <si>
    <t>厂长批准</t>
    <phoneticPr fontId="0" type="noConversion"/>
  </si>
  <si>
    <t>总经理批准</t>
    <phoneticPr fontId="2" type="noConversion"/>
  </si>
  <si>
    <t>财务审核</t>
    <phoneticPr fontId="0" type="noConversion"/>
  </si>
  <si>
    <t>财务主管</t>
    <phoneticPr fontId="0" type="noConversion"/>
  </si>
  <si>
    <t>财务总监</t>
    <phoneticPr fontId="0" type="noConversion"/>
  </si>
  <si>
    <t>交通费</t>
    <phoneticPr fontId="2" type="noConversion"/>
  </si>
  <si>
    <t>生产管理部</t>
    <phoneticPr fontId="0" type="noConversion"/>
  </si>
  <si>
    <t>报销人：周洪基</t>
    <phoneticPr fontId="2" type="noConversion"/>
  </si>
  <si>
    <t>办公用品</t>
    <phoneticPr fontId="0" type="noConversion"/>
  </si>
  <si>
    <t>采购办公用品</t>
    <phoneticPr fontId="0" type="noConversion"/>
  </si>
  <si>
    <t>周洪基</t>
    <phoneticPr fontId="0" type="noConversion"/>
  </si>
  <si>
    <t>大写：壹佰捌拾圆整</t>
    <phoneticPr fontId="0" type="noConversion"/>
  </si>
  <si>
    <t>6222030302007693219</t>
    <phoneticPr fontId="0" type="noConversion"/>
  </si>
  <si>
    <t>中国工商银行武清支行</t>
    <phoneticPr fontId="0" type="noConversion"/>
  </si>
  <si>
    <t>SG-010701</t>
    <phoneticPr fontId="0" type="noConversion"/>
  </si>
  <si>
    <t>2020.1.7</t>
    <phoneticPr fontId="0" type="noConversion"/>
  </si>
</sst>
</file>

<file path=xl/styles.xml><?xml version="1.0" encoding="utf-8"?>
<styleSheet xmlns="http://schemas.openxmlformats.org/spreadsheetml/2006/main">
  <numFmts count="9">
    <numFmt numFmtId="43" formatCode="_-* #,##0.00_-;\-* #,##0.00_-;_-* &quot;-&quot;??_-;_-@_-"/>
    <numFmt numFmtId="176" formatCode="0.0%"/>
    <numFmt numFmtId="177" formatCode="#,##0.00\ ;[Red]\(#,##0.00\)"/>
    <numFmt numFmtId="178" formatCode="_-* #,##0_-;\-* #,##0_-;_-* &quot;-&quot;??_-;_-@_-"/>
    <numFmt numFmtId="179" formatCode="mmmm\ yyyy"/>
    <numFmt numFmtId="180" formatCode="#,##0.00_);[Red]\(#,##0.00\)"/>
    <numFmt numFmtId="181" formatCode="0_);[Red]\(0\)"/>
    <numFmt numFmtId="182" formatCode="0.00_ "/>
    <numFmt numFmtId="183" formatCode="&quot;¥&quot;#,##0.0_);[Red]\(&quot;¥&quot;#,##0.0\)"/>
  </numFmts>
  <fonts count="43">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2"/>
      <name val="宋体"/>
      <family val="3"/>
      <charset val="134"/>
    </font>
    <font>
      <b/>
      <sz val="12"/>
      <color rgb="FFFF0000"/>
      <name val="Times New Roman"/>
      <family val="1"/>
    </font>
    <font>
      <sz val="16"/>
      <name val="宋体"/>
      <family val="3"/>
      <charset val="134"/>
    </font>
    <font>
      <sz val="14"/>
      <name val="Times New Roman"/>
      <family val="1"/>
    </font>
    <font>
      <sz val="18"/>
      <name val="宋体"/>
      <family val="3"/>
      <charset val="134"/>
    </font>
    <font>
      <sz val="16"/>
      <name val="宋体"/>
      <family val="3"/>
      <charset val="134"/>
      <scheme val="major"/>
    </font>
    <font>
      <sz val="18"/>
      <color rgb="FFFF0000"/>
      <name val="宋体"/>
      <family val="3"/>
      <charset val="134"/>
    </font>
    <font>
      <sz val="10"/>
      <color rgb="FFFF0000"/>
      <name val="Times New Roman"/>
      <family val="1"/>
    </font>
    <font>
      <sz val="9"/>
      <name val="宋体"/>
      <family val="3"/>
      <charset val="134"/>
    </font>
    <font>
      <sz val="11"/>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2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65">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43"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43"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43"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6"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7" fontId="4" fillId="0" borderId="0" xfId="0" applyNumberFormat="1" applyFont="1"/>
    <xf numFmtId="178"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0" xfId="0" applyFont="1" applyFill="1" applyBorder="1" applyAlignment="1">
      <alignment horizontal="center"/>
    </xf>
    <xf numFmtId="0" fontId="4" fillId="0" borderId="0" xfId="0" applyFont="1" applyBorder="1"/>
    <xf numFmtId="178" fontId="4" fillId="0" borderId="0" xfId="1" applyNumberFormat="1" applyFont="1" applyBorder="1"/>
    <xf numFmtId="0" fontId="0" fillId="4" borderId="0" xfId="0" applyFill="1"/>
    <xf numFmtId="0" fontId="2" fillId="0" borderId="0" xfId="0" applyFont="1"/>
    <xf numFmtId="0" fontId="6" fillId="0" borderId="0" xfId="0" applyFont="1" applyFill="1" applyBorder="1"/>
    <xf numFmtId="43" fontId="0" fillId="0" borderId="0" xfId="1" applyFont="1" applyFill="1" applyBorder="1" applyProtection="1">
      <protection locked="0"/>
    </xf>
    <xf numFmtId="43" fontId="6" fillId="0" borderId="0" xfId="1" applyFont="1" applyFill="1" applyBorder="1" applyProtection="1">
      <protection locked="0"/>
    </xf>
    <xf numFmtId="178"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3" xfId="0" applyFont="1" applyFill="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7" xfId="0" applyFont="1" applyFill="1" applyBorder="1" applyAlignment="1">
      <alignment horizontal="center"/>
    </xf>
    <xf numFmtId="0" fontId="13" fillId="0" borderId="8" xfId="0" applyFont="1" applyFill="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4"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7" fillId="0" borderId="21" xfId="0" applyFont="1" applyFill="1" applyBorder="1" applyAlignment="1">
      <alignment wrapText="1"/>
    </xf>
    <xf numFmtId="177" fontId="17" fillId="0" borderId="21" xfId="0" applyNumberFormat="1" applyFont="1" applyFill="1" applyBorder="1" applyAlignment="1">
      <alignment wrapText="1"/>
    </xf>
    <xf numFmtId="0" fontId="17" fillId="0" borderId="0" xfId="0" applyFont="1" applyAlignment="1">
      <alignment wrapText="1"/>
    </xf>
    <xf numFmtId="0" fontId="18" fillId="0" borderId="21" xfId="0" applyFont="1" applyFill="1" applyBorder="1" applyAlignment="1">
      <alignment wrapText="1"/>
    </xf>
    <xf numFmtId="0" fontId="2" fillId="4" borderId="0" xfId="0" applyFont="1" applyFill="1"/>
    <xf numFmtId="179"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4" xfId="0" applyFont="1" applyFill="1" applyBorder="1" applyAlignment="1" applyProtection="1">
      <alignment wrapText="1"/>
      <protection locked="0"/>
    </xf>
    <xf numFmtId="180" fontId="0" fillId="2" borderId="14" xfId="0" applyNumberFormat="1" applyFill="1" applyBorder="1" applyAlignment="1" applyProtection="1">
      <alignment horizontal="center"/>
      <protection locked="0"/>
    </xf>
    <xf numFmtId="0" fontId="1" fillId="0" borderId="0" xfId="0" applyFont="1" applyAlignment="1">
      <alignment horizontal="right"/>
    </xf>
    <xf numFmtId="0" fontId="19" fillId="0" borderId="0" xfId="0" applyFont="1"/>
    <xf numFmtId="0" fontId="20" fillId="0" borderId="0" xfId="0" applyFont="1" applyAlignment="1">
      <alignment vertical="center"/>
    </xf>
    <xf numFmtId="0" fontId="20" fillId="0" borderId="0" xfId="0" applyFont="1"/>
    <xf numFmtId="0" fontId="21" fillId="0" borderId="0" xfId="0" applyFont="1" applyAlignment="1">
      <alignment vertical="center"/>
    </xf>
    <xf numFmtId="181" fontId="17" fillId="0" borderId="21" xfId="0" applyNumberFormat="1" applyFont="1" applyFill="1" applyBorder="1" applyAlignment="1">
      <alignment horizontal="center" wrapText="1"/>
    </xf>
    <xf numFmtId="0" fontId="24"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0" xfId="0" applyFont="1" applyBorder="1"/>
    <xf numFmtId="0" fontId="1" fillId="0" borderId="0" xfId="0" applyFont="1" applyBorder="1"/>
    <xf numFmtId="0" fontId="1" fillId="0" borderId="0" xfId="0" applyFont="1" applyBorder="1" applyAlignment="1"/>
    <xf numFmtId="0" fontId="22" fillId="0" borderId="25" xfId="0" applyFont="1" applyBorder="1" applyAlignment="1"/>
    <xf numFmtId="0" fontId="22" fillId="0" borderId="0" xfId="0" applyFont="1" applyBorder="1" applyAlignment="1"/>
    <xf numFmtId="0" fontId="27" fillId="0" borderId="0" xfId="0" applyFont="1" applyAlignment="1">
      <alignment vertical="center"/>
    </xf>
    <xf numFmtId="0" fontId="28" fillId="0" borderId="0" xfId="0" applyFont="1" applyAlignment="1">
      <alignment vertical="center"/>
    </xf>
    <xf numFmtId="0" fontId="27" fillId="0" borderId="21" xfId="0" applyFont="1" applyBorder="1" applyAlignment="1">
      <alignment vertical="center"/>
    </xf>
    <xf numFmtId="0" fontId="29" fillId="0" borderId="0" xfId="0" applyFont="1" applyAlignment="1">
      <alignment vertical="center"/>
    </xf>
    <xf numFmtId="0" fontId="35" fillId="0" borderId="0" xfId="0" applyFont="1"/>
    <xf numFmtId="177" fontId="36" fillId="0" borderId="21" xfId="0" applyNumberFormat="1" applyFont="1" applyFill="1" applyBorder="1" applyAlignment="1">
      <alignment wrapText="1"/>
    </xf>
    <xf numFmtId="14" fontId="38" fillId="0" borderId="0" xfId="0" applyNumberFormat="1" applyFont="1"/>
    <xf numFmtId="0" fontId="30" fillId="0" borderId="21" xfId="0" applyFont="1" applyBorder="1"/>
    <xf numFmtId="0" fontId="32" fillId="0" borderId="21" xfId="0" applyFont="1" applyBorder="1" applyAlignment="1">
      <alignment horizontal="center" vertical="center"/>
    </xf>
    <xf numFmtId="0" fontId="17" fillId="0" borderId="21" xfId="0" applyFont="1" applyBorder="1" applyAlignment="1">
      <alignment wrapText="1"/>
    </xf>
    <xf numFmtId="0" fontId="26" fillId="0" borderId="21" xfId="0" applyFont="1" applyBorder="1" applyAlignment="1">
      <alignment vertical="center"/>
    </xf>
    <xf numFmtId="0" fontId="23" fillId="0" borderId="21" xfId="0" applyFont="1" applyBorder="1" applyAlignment="1">
      <alignment horizontal="center" vertical="top"/>
    </xf>
    <xf numFmtId="182" fontId="17" fillId="0" borderId="21" xfId="0" applyNumberFormat="1" applyFont="1" applyBorder="1" applyAlignment="1">
      <alignment wrapText="1"/>
    </xf>
    <xf numFmtId="0" fontId="42" fillId="0" borderId="21" xfId="0" applyFont="1" applyFill="1" applyBorder="1" applyAlignment="1">
      <alignment horizontal="center" wrapText="1"/>
    </xf>
    <xf numFmtId="183" fontId="17" fillId="0" borderId="21" xfId="0" applyNumberFormat="1" applyFont="1" applyFill="1" applyBorder="1" applyAlignment="1">
      <alignment wrapText="1"/>
    </xf>
    <xf numFmtId="0" fontId="33" fillId="0" borderId="21" xfId="0" applyFont="1" applyFill="1" applyBorder="1" applyAlignment="1">
      <alignment horizontal="center" wrapText="1"/>
    </xf>
    <xf numFmtId="183" fontId="36" fillId="0" borderId="21" xfId="0" applyNumberFormat="1" applyFont="1" applyFill="1" applyBorder="1" applyAlignment="1">
      <alignment wrapText="1"/>
    </xf>
    <xf numFmtId="0" fontId="31" fillId="0" borderId="21" xfId="0" applyFont="1" applyBorder="1" applyAlignment="1">
      <alignment horizontal="center" vertical="center" wrapText="1"/>
    </xf>
    <xf numFmtId="177" fontId="23" fillId="0" borderId="21" xfId="0" applyNumberFormat="1" applyFont="1" applyBorder="1" applyAlignment="1">
      <alignment horizontal="center" vertical="top"/>
    </xf>
    <xf numFmtId="0" fontId="22" fillId="0" borderId="21" xfId="0" applyFont="1" applyBorder="1" applyAlignment="1">
      <alignment horizontal="left"/>
    </xf>
    <xf numFmtId="0" fontId="39" fillId="0" borderId="1" xfId="0" applyFont="1" applyBorder="1" applyAlignment="1">
      <alignment horizontal="center"/>
    </xf>
    <xf numFmtId="0" fontId="40" fillId="0" borderId="1" xfId="0" applyFont="1" applyBorder="1" applyAlignment="1">
      <alignment horizontal="center"/>
    </xf>
    <xf numFmtId="0" fontId="23" fillId="0" borderId="21" xfId="0" applyFont="1" applyBorder="1" applyAlignment="1">
      <alignment horizontal="center" vertical="top"/>
    </xf>
    <xf numFmtId="177" fontId="23" fillId="0" borderId="26" xfId="0" applyNumberFormat="1" applyFont="1" applyBorder="1" applyAlignment="1">
      <alignment horizontal="center" vertical="top"/>
    </xf>
    <xf numFmtId="177" fontId="23" fillId="0" borderId="22" xfId="0" applyNumberFormat="1" applyFont="1" applyBorder="1" applyAlignment="1">
      <alignment horizontal="center" vertical="top"/>
    </xf>
    <xf numFmtId="177" fontId="23" fillId="0" borderId="27" xfId="0" applyNumberFormat="1" applyFont="1" applyBorder="1" applyAlignment="1">
      <alignment horizontal="center" vertical="top"/>
    </xf>
    <xf numFmtId="0" fontId="37" fillId="0" borderId="22" xfId="0" applyFont="1" applyBorder="1" applyAlignment="1">
      <alignment horizontal="center"/>
    </xf>
    <xf numFmtId="0" fontId="4" fillId="0" borderId="22" xfId="0" applyFont="1" applyBorder="1" applyAlignment="1">
      <alignment horizontal="center"/>
    </xf>
    <xf numFmtId="49" fontId="24" fillId="0" borderId="22" xfId="0" applyNumberFormat="1" applyFont="1" applyBorder="1" applyAlignment="1">
      <alignment horizontal="center"/>
    </xf>
    <xf numFmtId="0" fontId="24" fillId="0" borderId="22" xfId="0" applyFont="1" applyBorder="1" applyAlignment="1">
      <alignment horizontal="center"/>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156381</xdr:colOff>
      <xdr:row>1</xdr:row>
      <xdr:rowOff>227462</xdr:rowOff>
    </xdr:from>
    <xdr:to>
      <xdr:col>6</xdr:col>
      <xdr:colOff>1000442</xdr:colOff>
      <xdr:row>3</xdr:row>
      <xdr:rowOff>364811</xdr:rowOff>
    </xdr:to>
    <xdr:pic>
      <xdr:nvPicPr>
        <xdr:cNvPr id="2"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7563135" y="469141"/>
          <a:ext cx="1924508" cy="777088"/>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6"/>
    <col min="25" max="25" width="16.33203125" style="66" customWidth="1"/>
    <col min="26" max="39" width="9.33203125" style="66"/>
  </cols>
  <sheetData>
    <row r="1" spans="1:39">
      <c r="A1" s="67"/>
    </row>
    <row r="3" spans="1:39">
      <c r="A3" s="4" t="s">
        <v>0</v>
      </c>
      <c r="B3" s="2"/>
      <c r="I3" s="1"/>
      <c r="J3" s="45"/>
      <c r="Y3" s="66" t="s">
        <v>31</v>
      </c>
      <c r="Z3" s="66" t="s">
        <v>32</v>
      </c>
      <c r="AB3" s="66" t="s">
        <v>59</v>
      </c>
    </row>
    <row r="4" spans="1:39" ht="13.5" thickBot="1">
      <c r="A4" t="s">
        <v>1</v>
      </c>
      <c r="B4" s="2"/>
      <c r="J4" s="45"/>
      <c r="T4" s="66" t="s">
        <v>19</v>
      </c>
      <c r="U4" s="66">
        <v>1</v>
      </c>
      <c r="V4" s="66" t="s">
        <v>2</v>
      </c>
      <c r="Y4" s="66" t="s">
        <v>106</v>
      </c>
      <c r="Z4" s="66" t="s">
        <v>33</v>
      </c>
      <c r="AB4" s="66" t="s">
        <v>9</v>
      </c>
    </row>
    <row r="5" spans="1:39">
      <c r="A5" s="7" t="s">
        <v>3</v>
      </c>
      <c r="B5" s="8"/>
      <c r="C5" s="9"/>
      <c r="D5" s="9" t="s">
        <v>66</v>
      </c>
      <c r="E5" s="9"/>
      <c r="F5" s="9"/>
      <c r="G5" s="9"/>
      <c r="H5" s="35"/>
      <c r="I5" s="8"/>
      <c r="J5" s="46"/>
      <c r="K5" s="40"/>
      <c r="L5" s="9"/>
      <c r="M5" s="10"/>
      <c r="N5" s="11"/>
      <c r="T5" s="66" t="s">
        <v>98</v>
      </c>
      <c r="U5" s="66">
        <v>2</v>
      </c>
      <c r="V5" s="66" t="s">
        <v>4</v>
      </c>
      <c r="Y5" s="66" t="s">
        <v>107</v>
      </c>
      <c r="Z5" s="66" t="s">
        <v>34</v>
      </c>
      <c r="AB5" s="66" t="s">
        <v>104</v>
      </c>
    </row>
    <row r="6" spans="1:39">
      <c r="A6" s="14" t="s">
        <v>7</v>
      </c>
      <c r="B6" s="105"/>
      <c r="C6" s="88" t="s">
        <v>95</v>
      </c>
      <c r="D6" s="22"/>
      <c r="E6" s="5"/>
      <c r="F6" s="5"/>
      <c r="G6" s="84" t="s">
        <v>8</v>
      </c>
      <c r="H6" s="62" t="e">
        <f>VLOOKUP(D6,$Y$4:$Z$33,2,FALSE)</f>
        <v>#N/A</v>
      </c>
      <c r="I6" s="3"/>
      <c r="J6" s="47"/>
      <c r="K6" s="41"/>
      <c r="L6" s="3"/>
      <c r="M6" s="3"/>
      <c r="N6" s="13"/>
      <c r="U6" s="66">
        <v>3</v>
      </c>
      <c r="V6" s="66" t="s">
        <v>6</v>
      </c>
      <c r="Y6" s="66" t="s">
        <v>108</v>
      </c>
      <c r="Z6" s="66" t="s">
        <v>44</v>
      </c>
      <c r="AB6" s="66" t="s">
        <v>60</v>
      </c>
    </row>
    <row r="7" spans="1:39" ht="21.75" customHeight="1">
      <c r="A7" s="12" t="s">
        <v>5</v>
      </c>
      <c r="B7" s="106"/>
      <c r="E7" s="5"/>
      <c r="F7" s="5"/>
      <c r="G7" s="48"/>
      <c r="H7" s="61"/>
      <c r="I7" s="5"/>
      <c r="J7" s="36"/>
      <c r="K7" s="41"/>
      <c r="L7" s="5"/>
      <c r="M7" s="5"/>
      <c r="N7" s="15"/>
      <c r="U7" s="66">
        <v>4</v>
      </c>
      <c r="V7" s="66" t="s">
        <v>9</v>
      </c>
      <c r="Y7" s="104" t="s">
        <v>111</v>
      </c>
      <c r="Z7" s="66" t="s">
        <v>45</v>
      </c>
      <c r="AB7" s="66" t="s">
        <v>61</v>
      </c>
    </row>
    <row r="8" spans="1:39" ht="21.75" customHeight="1">
      <c r="A8" s="5"/>
      <c r="C8" s="95" t="s">
        <v>99</v>
      </c>
      <c r="E8" s="5"/>
      <c r="F8" s="5"/>
      <c r="G8" s="48"/>
      <c r="H8" s="61"/>
      <c r="I8" s="5"/>
      <c r="J8" s="36"/>
      <c r="K8" s="41"/>
      <c r="L8" s="5"/>
      <c r="M8" s="5"/>
      <c r="N8" s="15"/>
      <c r="U8" s="66">
        <v>5</v>
      </c>
      <c r="V8" s="66" t="s">
        <v>10</v>
      </c>
      <c r="Y8" s="66" t="s">
        <v>109</v>
      </c>
      <c r="Z8" s="66" t="s">
        <v>46</v>
      </c>
      <c r="AB8" s="66" t="s">
        <v>62</v>
      </c>
    </row>
    <row r="9" spans="1:39" ht="21.75" customHeight="1">
      <c r="A9" s="14"/>
      <c r="B9" s="93" t="s">
        <v>96</v>
      </c>
      <c r="C9" s="94"/>
      <c r="E9" s="5"/>
      <c r="F9" s="5"/>
      <c r="G9" s="48"/>
      <c r="H9" s="61"/>
      <c r="I9" s="5"/>
      <c r="J9" s="36"/>
      <c r="K9" s="41"/>
      <c r="L9" s="5"/>
      <c r="M9" s="5"/>
      <c r="N9" s="15"/>
      <c r="U9" s="66">
        <v>6</v>
      </c>
      <c r="V9" s="66" t="s">
        <v>12</v>
      </c>
      <c r="Y9" s="66" t="s">
        <v>110</v>
      </c>
      <c r="Z9" s="66" t="s">
        <v>47</v>
      </c>
      <c r="AB9" s="104" t="s">
        <v>113</v>
      </c>
    </row>
    <row r="10" spans="1:39" ht="14.25">
      <c r="A10" s="14"/>
      <c r="B10" s="96" t="s">
        <v>97</v>
      </c>
      <c r="C10" s="94"/>
      <c r="D10" s="5"/>
      <c r="E10" s="5"/>
      <c r="F10" s="5"/>
      <c r="G10" s="48"/>
      <c r="H10" s="5"/>
      <c r="I10" s="5"/>
      <c r="J10" s="36"/>
      <c r="K10" s="41"/>
      <c r="L10" s="5"/>
      <c r="M10" s="5"/>
      <c r="N10" s="15"/>
      <c r="U10" s="66">
        <v>7</v>
      </c>
      <c r="V10" s="66" t="s">
        <v>21</v>
      </c>
      <c r="Y10" s="104" t="s">
        <v>35</v>
      </c>
      <c r="Z10" s="66" t="s">
        <v>48</v>
      </c>
      <c r="AB10" s="66" t="s">
        <v>12</v>
      </c>
    </row>
    <row r="11" spans="1:39">
      <c r="A11" s="14"/>
      <c r="B11" s="5"/>
      <c r="C11" s="5"/>
      <c r="D11" s="30"/>
      <c r="E11" s="30"/>
      <c r="F11" s="30"/>
      <c r="G11" s="30"/>
      <c r="H11" s="30"/>
      <c r="I11" s="30"/>
      <c r="J11" s="30"/>
      <c r="K11" s="32"/>
      <c r="L11" s="5"/>
      <c r="M11" s="5"/>
      <c r="N11" s="15"/>
      <c r="Y11" s="66" t="s">
        <v>36</v>
      </c>
      <c r="Z11" s="66" t="s">
        <v>49</v>
      </c>
      <c r="AB11" s="66"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6" t="s">
        <v>37</v>
      </c>
      <c r="Z12" s="86" t="s">
        <v>50</v>
      </c>
      <c r="AA12" s="86"/>
      <c r="AB12" s="87" t="s">
        <v>21</v>
      </c>
      <c r="AC12" s="86"/>
      <c r="AD12" s="86"/>
      <c r="AE12" s="86"/>
      <c r="AF12" s="86"/>
      <c r="AG12" s="86"/>
      <c r="AH12" s="86"/>
      <c r="AI12" s="86"/>
      <c r="AJ12" s="86"/>
      <c r="AK12" s="86"/>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6" t="s">
        <v>38</v>
      </c>
      <c r="Z13" s="66" t="s">
        <v>51</v>
      </c>
    </row>
    <row r="14" spans="1:39" s="82" customFormat="1" ht="13.5" thickBot="1">
      <c r="A14" s="75"/>
      <c r="B14" s="76" t="s">
        <v>71</v>
      </c>
      <c r="C14" s="77" t="s">
        <v>72</v>
      </c>
      <c r="D14" s="74" t="s">
        <v>73</v>
      </c>
      <c r="E14" s="74" t="s">
        <v>74</v>
      </c>
      <c r="F14" s="74" t="s">
        <v>75</v>
      </c>
      <c r="G14" s="74" t="s">
        <v>79</v>
      </c>
      <c r="H14" s="74" t="s">
        <v>80</v>
      </c>
      <c r="I14" s="78"/>
      <c r="J14" s="78"/>
      <c r="K14" s="79"/>
      <c r="L14" s="80"/>
      <c r="M14" s="80" t="s">
        <v>27</v>
      </c>
      <c r="N14" s="81" t="s">
        <v>27</v>
      </c>
      <c r="T14" s="83"/>
      <c r="U14" s="83"/>
      <c r="V14" s="83"/>
      <c r="W14" s="83"/>
      <c r="X14" s="83"/>
      <c r="Y14" s="66" t="s">
        <v>39</v>
      </c>
      <c r="Z14" s="66" t="s">
        <v>52</v>
      </c>
      <c r="AA14" s="83"/>
      <c r="AB14" s="83"/>
      <c r="AC14" s="83"/>
      <c r="AD14" s="83"/>
      <c r="AE14" s="83"/>
      <c r="AF14" s="83"/>
      <c r="AG14" s="83"/>
      <c r="AH14" s="83"/>
      <c r="AI14" s="83"/>
      <c r="AJ14" s="83"/>
      <c r="AK14" s="83"/>
      <c r="AL14" s="83"/>
      <c r="AM14" s="83"/>
    </row>
    <row r="15" spans="1:39" ht="13.5" thickBot="1">
      <c r="A15" s="107"/>
      <c r="B15" s="108"/>
      <c r="C15" s="97"/>
      <c r="D15" s="25" t="s">
        <v>21</v>
      </c>
      <c r="E15" s="109">
        <v>1</v>
      </c>
      <c r="F15" s="37" t="s">
        <v>105</v>
      </c>
      <c r="G15" s="23"/>
      <c r="H15" s="110">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6" t="str">
        <f>IF(D15&gt;0,"ok","Missing Expense Category")</f>
        <v>ok</v>
      </c>
      <c r="Y15" s="66" t="s">
        <v>40</v>
      </c>
      <c r="Z15" s="66" t="s">
        <v>53</v>
      </c>
    </row>
    <row r="16" spans="1:39" ht="13.5" thickBot="1">
      <c r="A16" s="107"/>
      <c r="B16" s="108"/>
      <c r="C16" s="97"/>
      <c r="D16" s="25"/>
      <c r="E16" s="109">
        <v>2</v>
      </c>
      <c r="F16" s="37" t="s">
        <v>105</v>
      </c>
      <c r="G16" s="23"/>
      <c r="H16" s="110">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6" t="str">
        <f t="shared" ref="T16:T38" si="5">IF(D16&gt;0,"ok","Missing Expense Category")</f>
        <v>Missing Expense Category</v>
      </c>
      <c r="Y16" s="66" t="s">
        <v>41</v>
      </c>
      <c r="Z16" s="66" t="s">
        <v>54</v>
      </c>
    </row>
    <row r="17" spans="1:26" ht="13.5" thickBot="1">
      <c r="A17" s="107"/>
      <c r="B17" s="108"/>
      <c r="C17" s="97"/>
      <c r="D17" s="25"/>
      <c r="E17" s="109">
        <v>3</v>
      </c>
      <c r="F17" s="37" t="s">
        <v>105</v>
      </c>
      <c r="G17" s="26"/>
      <c r="H17" s="111">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6" t="str">
        <f t="shared" si="5"/>
        <v>Missing Expense Category</v>
      </c>
      <c r="Y17" s="66" t="s">
        <v>42</v>
      </c>
      <c r="Z17" s="66" t="s">
        <v>55</v>
      </c>
    </row>
    <row r="18" spans="1:26" ht="13.5" thickBot="1">
      <c r="A18" s="107"/>
      <c r="B18" s="108"/>
      <c r="C18" s="97"/>
      <c r="D18" s="25"/>
      <c r="E18" s="109">
        <v>4</v>
      </c>
      <c r="F18" s="37" t="s">
        <v>105</v>
      </c>
      <c r="G18" s="26"/>
      <c r="H18" s="111">
        <v>1</v>
      </c>
      <c r="I18" s="50">
        <f t="shared" si="6"/>
        <v>0</v>
      </c>
      <c r="J18" s="38"/>
      <c r="K18" s="43"/>
      <c r="L18" s="6" t="str">
        <f t="shared" si="0"/>
        <v/>
      </c>
      <c r="M18" s="5">
        <f t="shared" si="1"/>
        <v>0</v>
      </c>
      <c r="N18" s="15">
        <f t="shared" si="7"/>
        <v>0</v>
      </c>
      <c r="O18" s="20" t="str">
        <f t="shared" si="2"/>
        <v/>
      </c>
      <c r="P18" t="str">
        <f t="shared" si="3"/>
        <v>OK</v>
      </c>
      <c r="Q18">
        <f t="shared" si="4"/>
        <v>0</v>
      </c>
      <c r="T18" s="66" t="str">
        <f t="shared" si="5"/>
        <v>Missing Expense Category</v>
      </c>
      <c r="Y18" s="66" t="s">
        <v>43</v>
      </c>
      <c r="Z18" s="66" t="s">
        <v>56</v>
      </c>
    </row>
    <row r="19" spans="1:26" ht="13.5" thickBot="1">
      <c r="A19" s="107"/>
      <c r="B19" s="108"/>
      <c r="C19" s="97"/>
      <c r="D19" s="25"/>
      <c r="E19" s="109">
        <v>5</v>
      </c>
      <c r="F19" s="37" t="s">
        <v>105</v>
      </c>
      <c r="G19" s="26"/>
      <c r="H19" s="111">
        <v>1</v>
      </c>
      <c r="I19" s="50">
        <f t="shared" si="6"/>
        <v>0</v>
      </c>
      <c r="J19" s="38"/>
      <c r="K19" s="43"/>
      <c r="L19" s="6" t="str">
        <f t="shared" si="0"/>
        <v/>
      </c>
      <c r="M19" s="5">
        <f t="shared" si="1"/>
        <v>0</v>
      </c>
      <c r="N19" s="15">
        <f t="shared" si="7"/>
        <v>0</v>
      </c>
      <c r="O19" s="20" t="str">
        <f t="shared" si="2"/>
        <v/>
      </c>
      <c r="P19" t="str">
        <f t="shared" si="3"/>
        <v>OK</v>
      </c>
      <c r="Q19">
        <f t="shared" si="4"/>
        <v>0</v>
      </c>
      <c r="T19" s="66" t="str">
        <f t="shared" si="5"/>
        <v>Missing Expense Category</v>
      </c>
      <c r="Y19" s="104" t="s">
        <v>112</v>
      </c>
      <c r="Z19" s="66" t="s">
        <v>57</v>
      </c>
    </row>
    <row r="20" spans="1:26" ht="13.5" thickBot="1">
      <c r="A20" s="107"/>
      <c r="B20" s="108"/>
      <c r="C20" s="97"/>
      <c r="D20" s="25"/>
      <c r="E20" s="109">
        <v>6</v>
      </c>
      <c r="F20" s="37" t="s">
        <v>105</v>
      </c>
      <c r="G20" s="26"/>
      <c r="H20" s="111">
        <v>1</v>
      </c>
      <c r="I20" s="50">
        <f t="shared" si="6"/>
        <v>0</v>
      </c>
      <c r="J20" s="38"/>
      <c r="K20" s="43"/>
      <c r="L20" s="6" t="str">
        <f t="shared" si="0"/>
        <v/>
      </c>
      <c r="M20" s="5">
        <f t="shared" si="1"/>
        <v>0</v>
      </c>
      <c r="N20" s="15">
        <f t="shared" si="7"/>
        <v>0</v>
      </c>
      <c r="O20" s="20" t="str">
        <f t="shared" si="2"/>
        <v/>
      </c>
      <c r="P20" t="str">
        <f t="shared" si="3"/>
        <v>OK</v>
      </c>
      <c r="Q20">
        <f t="shared" si="4"/>
        <v>0</v>
      </c>
      <c r="T20" s="66" t="str">
        <f t="shared" si="5"/>
        <v>Missing Expense Category</v>
      </c>
      <c r="Z20" s="66" t="s">
        <v>58</v>
      </c>
    </row>
    <row r="21" spans="1:26" ht="13.5" thickBot="1">
      <c r="A21" s="107"/>
      <c r="B21" s="108"/>
      <c r="C21" s="108"/>
      <c r="D21" s="25"/>
      <c r="E21" s="109">
        <v>7</v>
      </c>
      <c r="F21" s="37" t="s">
        <v>105</v>
      </c>
      <c r="G21" s="26"/>
      <c r="H21" s="113">
        <v>1</v>
      </c>
      <c r="I21" s="50">
        <f t="shared" si="6"/>
        <v>0</v>
      </c>
      <c r="J21" s="38"/>
      <c r="K21" s="43"/>
      <c r="L21" s="6" t="str">
        <f t="shared" si="0"/>
        <v/>
      </c>
      <c r="M21" s="5">
        <f t="shared" si="1"/>
        <v>0</v>
      </c>
      <c r="N21" s="15">
        <f t="shared" si="7"/>
        <v>0</v>
      </c>
      <c r="O21" s="20" t="str">
        <f t="shared" si="2"/>
        <v/>
      </c>
      <c r="P21" t="str">
        <f t="shared" si="3"/>
        <v>OK</v>
      </c>
      <c r="Q21">
        <f t="shared" si="4"/>
        <v>0</v>
      </c>
      <c r="T21" s="66" t="str">
        <f t="shared" si="5"/>
        <v>Missing Expense Category</v>
      </c>
    </row>
    <row r="22" spans="1:26" ht="13.5" thickBot="1">
      <c r="A22" s="107"/>
      <c r="B22" s="108"/>
      <c r="C22" s="97"/>
      <c r="D22" s="25"/>
      <c r="E22" s="109">
        <v>8</v>
      </c>
      <c r="F22" s="37" t="s">
        <v>105</v>
      </c>
      <c r="G22" s="26"/>
      <c r="H22" s="113">
        <v>1</v>
      </c>
      <c r="I22" s="50">
        <f t="shared" si="6"/>
        <v>0</v>
      </c>
      <c r="J22" s="38"/>
      <c r="K22" s="43"/>
      <c r="L22" s="6" t="str">
        <f t="shared" si="0"/>
        <v/>
      </c>
      <c r="M22" s="5">
        <f t="shared" si="1"/>
        <v>0</v>
      </c>
      <c r="N22" s="15">
        <f t="shared" si="7"/>
        <v>0</v>
      </c>
      <c r="O22" s="20" t="str">
        <f t="shared" si="2"/>
        <v/>
      </c>
      <c r="P22" t="str">
        <f t="shared" si="3"/>
        <v>OK</v>
      </c>
      <c r="Q22">
        <f t="shared" si="4"/>
        <v>0</v>
      </c>
      <c r="T22" s="66" t="str">
        <f t="shared" si="5"/>
        <v>Missing Expense Category</v>
      </c>
    </row>
    <row r="23" spans="1:26" ht="13.5" thickBot="1">
      <c r="A23" s="107"/>
      <c r="B23" s="108"/>
      <c r="C23" s="97"/>
      <c r="D23" s="25"/>
      <c r="E23" s="109">
        <v>9</v>
      </c>
      <c r="F23" s="37" t="s">
        <v>105</v>
      </c>
      <c r="G23" s="26"/>
      <c r="H23" s="113">
        <v>1</v>
      </c>
      <c r="I23" s="50">
        <f t="shared" si="6"/>
        <v>0</v>
      </c>
      <c r="J23" s="38"/>
      <c r="K23" s="43"/>
      <c r="L23" s="6" t="str">
        <f t="shared" si="0"/>
        <v/>
      </c>
      <c r="M23" s="5">
        <f t="shared" si="1"/>
        <v>0</v>
      </c>
      <c r="N23" s="15">
        <f t="shared" si="7"/>
        <v>0</v>
      </c>
      <c r="O23" s="20" t="str">
        <f t="shared" si="2"/>
        <v/>
      </c>
      <c r="P23" t="str">
        <f t="shared" si="3"/>
        <v>OK</v>
      </c>
      <c r="Q23">
        <f t="shared" si="4"/>
        <v>0</v>
      </c>
      <c r="T23" s="66" t="str">
        <f t="shared" si="5"/>
        <v>Missing Expense Category</v>
      </c>
    </row>
    <row r="24" spans="1:26" ht="13.5" thickBot="1">
      <c r="A24" s="107"/>
      <c r="B24" s="108"/>
      <c r="C24" s="97"/>
      <c r="D24" s="25"/>
      <c r="E24" s="109">
        <v>10</v>
      </c>
      <c r="F24" s="37" t="s">
        <v>105</v>
      </c>
      <c r="G24" s="26"/>
      <c r="H24" s="113">
        <v>1</v>
      </c>
      <c r="I24" s="50">
        <f t="shared" si="6"/>
        <v>0</v>
      </c>
      <c r="J24" s="38"/>
      <c r="K24" s="43"/>
      <c r="L24" s="6"/>
      <c r="M24" s="5">
        <f t="shared" si="1"/>
        <v>0</v>
      </c>
      <c r="N24" s="15">
        <f t="shared" si="7"/>
        <v>0</v>
      </c>
      <c r="O24" s="20"/>
      <c r="P24" t="str">
        <f t="shared" si="3"/>
        <v>OK</v>
      </c>
    </row>
    <row r="25" spans="1:26" ht="27.75" customHeight="1" thickBot="1">
      <c r="A25" s="107"/>
      <c r="B25" s="108"/>
      <c r="C25" s="97"/>
      <c r="D25" s="25"/>
      <c r="E25" s="109">
        <v>11</v>
      </c>
      <c r="F25" s="37" t="s">
        <v>105</v>
      </c>
      <c r="G25" s="26"/>
      <c r="H25" s="113">
        <v>1</v>
      </c>
      <c r="I25" s="50">
        <f>ROUND(G25/H25,2)</f>
        <v>0</v>
      </c>
      <c r="J25" s="38"/>
      <c r="K25" s="43"/>
      <c r="L25" s="6"/>
      <c r="M25" s="5">
        <f t="shared" si="1"/>
        <v>0</v>
      </c>
      <c r="N25" s="15">
        <f t="shared" si="7"/>
        <v>0</v>
      </c>
      <c r="O25" s="20"/>
      <c r="P25" t="str">
        <f t="shared" si="3"/>
        <v>OK</v>
      </c>
    </row>
    <row r="26" spans="1:26" ht="13.5" thickBot="1">
      <c r="A26" s="107"/>
      <c r="B26" s="108"/>
      <c r="C26" s="97"/>
      <c r="D26" s="25"/>
      <c r="E26" s="109">
        <v>12</v>
      </c>
      <c r="F26" s="37" t="s">
        <v>105</v>
      </c>
      <c r="G26" s="26"/>
      <c r="H26" s="113">
        <v>1</v>
      </c>
      <c r="I26" s="50">
        <f t="shared" si="6"/>
        <v>0</v>
      </c>
      <c r="J26" s="38"/>
      <c r="K26" s="43"/>
      <c r="L26" s="6"/>
      <c r="M26" s="5">
        <f t="shared" si="1"/>
        <v>0</v>
      </c>
      <c r="N26" s="15">
        <f t="shared" si="7"/>
        <v>0</v>
      </c>
      <c r="O26" s="20"/>
      <c r="P26" t="str">
        <f t="shared" si="3"/>
        <v>OK</v>
      </c>
    </row>
    <row r="27" spans="1:26" ht="13.5" thickBot="1">
      <c r="A27" s="107"/>
      <c r="B27" s="108"/>
      <c r="C27" s="97"/>
      <c r="D27" s="25"/>
      <c r="E27" s="109">
        <v>13</v>
      </c>
      <c r="F27" s="37" t="s">
        <v>105</v>
      </c>
      <c r="G27" s="26"/>
      <c r="H27" s="113">
        <v>1</v>
      </c>
      <c r="I27" s="50">
        <f t="shared" si="6"/>
        <v>0</v>
      </c>
      <c r="J27" s="38"/>
      <c r="K27" s="43"/>
      <c r="L27" s="6"/>
      <c r="M27" s="5">
        <f t="shared" si="1"/>
        <v>0</v>
      </c>
      <c r="N27" s="15">
        <f t="shared" si="7"/>
        <v>0</v>
      </c>
      <c r="O27" s="20"/>
      <c r="P27" t="str">
        <f t="shared" si="3"/>
        <v>OK</v>
      </c>
    </row>
    <row r="28" spans="1:26" ht="13.5" thickBot="1">
      <c r="A28" s="107"/>
      <c r="B28" s="108"/>
      <c r="C28" s="97"/>
      <c r="D28" s="25"/>
      <c r="E28" s="109">
        <v>14</v>
      </c>
      <c r="F28" s="37" t="s">
        <v>105</v>
      </c>
      <c r="G28" s="26"/>
      <c r="H28" s="113">
        <v>1</v>
      </c>
      <c r="I28" s="50">
        <f t="shared" si="6"/>
        <v>0</v>
      </c>
      <c r="J28" s="38"/>
      <c r="K28" s="43"/>
      <c r="L28" s="6"/>
      <c r="M28" s="5">
        <f t="shared" si="1"/>
        <v>0</v>
      </c>
      <c r="N28" s="15">
        <f t="shared" si="7"/>
        <v>0</v>
      </c>
      <c r="O28" s="20"/>
      <c r="P28" t="str">
        <f t="shared" si="3"/>
        <v>OK</v>
      </c>
    </row>
    <row r="29" spans="1:26" ht="13.5" thickBot="1">
      <c r="A29" s="107"/>
      <c r="B29" s="108"/>
      <c r="C29" s="97"/>
      <c r="D29" s="25"/>
      <c r="E29" s="109">
        <v>15</v>
      </c>
      <c r="F29" s="37" t="s">
        <v>105</v>
      </c>
      <c r="G29" s="26"/>
      <c r="H29" s="113">
        <v>1</v>
      </c>
      <c r="I29" s="50">
        <f t="shared" si="6"/>
        <v>0</v>
      </c>
      <c r="J29" s="38"/>
      <c r="K29" s="43"/>
      <c r="L29" s="6" t="str">
        <f t="shared" si="0"/>
        <v/>
      </c>
      <c r="M29" s="5">
        <f t="shared" si="1"/>
        <v>0</v>
      </c>
      <c r="N29" s="15">
        <f t="shared" si="7"/>
        <v>0</v>
      </c>
      <c r="O29" s="20" t="str">
        <f t="shared" si="2"/>
        <v/>
      </c>
      <c r="P29" t="str">
        <f t="shared" si="3"/>
        <v>OK</v>
      </c>
      <c r="Q29">
        <f t="shared" si="4"/>
        <v>0</v>
      </c>
      <c r="T29" s="66" t="str">
        <f t="shared" si="5"/>
        <v>Missing Expense Category</v>
      </c>
    </row>
    <row r="30" spans="1:26" ht="13.5" thickBot="1">
      <c r="A30" s="107"/>
      <c r="B30" s="108"/>
      <c r="C30" s="97"/>
      <c r="D30" s="25"/>
      <c r="E30" s="109">
        <v>16</v>
      </c>
      <c r="F30" s="37" t="s">
        <v>105</v>
      </c>
      <c r="G30" s="26"/>
      <c r="H30" s="113">
        <v>1</v>
      </c>
      <c r="I30" s="50">
        <f t="shared" si="6"/>
        <v>0</v>
      </c>
      <c r="J30" s="38"/>
      <c r="K30" s="43"/>
      <c r="L30" s="6"/>
      <c r="M30" s="5"/>
      <c r="N30" s="15"/>
      <c r="O30" s="20"/>
    </row>
    <row r="31" spans="1:26" ht="13.5" thickBot="1">
      <c r="A31" s="107"/>
      <c r="B31" s="108"/>
      <c r="C31" s="97"/>
      <c r="D31" s="25"/>
      <c r="E31" s="109">
        <v>17</v>
      </c>
      <c r="F31" s="37" t="s">
        <v>105</v>
      </c>
      <c r="G31" s="26"/>
      <c r="H31" s="113">
        <v>1</v>
      </c>
      <c r="I31" s="50">
        <f t="shared" si="6"/>
        <v>0</v>
      </c>
      <c r="J31" s="38"/>
      <c r="K31" s="43"/>
      <c r="L31" s="6" t="str">
        <f t="shared" si="0"/>
        <v/>
      </c>
      <c r="M31" s="5">
        <f t="shared" si="1"/>
        <v>0</v>
      </c>
      <c r="N31" s="15">
        <f t="shared" si="7"/>
        <v>0</v>
      </c>
      <c r="O31" s="20" t="str">
        <f t="shared" si="2"/>
        <v/>
      </c>
      <c r="P31" t="str">
        <f t="shared" si="3"/>
        <v>OK</v>
      </c>
      <c r="Q31">
        <f t="shared" si="4"/>
        <v>0</v>
      </c>
      <c r="T31" s="66" t="str">
        <f t="shared" si="5"/>
        <v>Missing Expense Category</v>
      </c>
    </row>
    <row r="32" spans="1:26" ht="13.5" thickBot="1">
      <c r="A32" s="107"/>
      <c r="B32" s="112"/>
      <c r="C32" s="97"/>
      <c r="D32" s="25"/>
      <c r="E32" s="109">
        <v>18</v>
      </c>
      <c r="F32" s="37" t="s">
        <v>105</v>
      </c>
      <c r="G32" s="26">
        <v>0</v>
      </c>
      <c r="H32" s="113">
        <v>1</v>
      </c>
      <c r="I32" s="50">
        <f t="shared" si="6"/>
        <v>0</v>
      </c>
      <c r="J32" s="38"/>
      <c r="K32" s="43"/>
      <c r="L32" s="6" t="str">
        <f t="shared" si="0"/>
        <v/>
      </c>
      <c r="M32" s="5">
        <f t="shared" si="1"/>
        <v>0</v>
      </c>
      <c r="N32" s="15">
        <f t="shared" si="7"/>
        <v>0</v>
      </c>
      <c r="O32" s="20" t="str">
        <f t="shared" si="2"/>
        <v/>
      </c>
      <c r="P32" t="str">
        <f t="shared" si="3"/>
        <v>OK</v>
      </c>
      <c r="Q32">
        <f t="shared" si="4"/>
        <v>0</v>
      </c>
      <c r="T32" s="66" t="str">
        <f t="shared" si="5"/>
        <v>Missing Expense Category</v>
      </c>
    </row>
    <row r="33" spans="1:40" ht="13.5" thickBot="1">
      <c r="A33" s="107"/>
      <c r="B33" s="108"/>
      <c r="C33" s="97"/>
      <c r="D33" s="25"/>
      <c r="E33" s="109">
        <v>19</v>
      </c>
      <c r="F33" s="37" t="s">
        <v>105</v>
      </c>
      <c r="G33" s="26">
        <v>0</v>
      </c>
      <c r="H33" s="113">
        <v>1</v>
      </c>
      <c r="I33" s="50">
        <f t="shared" si="6"/>
        <v>0</v>
      </c>
      <c r="J33" s="38"/>
      <c r="K33" s="43"/>
      <c r="L33" s="6" t="str">
        <f t="shared" si="0"/>
        <v/>
      </c>
      <c r="M33" s="5">
        <f t="shared" si="1"/>
        <v>0</v>
      </c>
      <c r="N33" s="15">
        <f t="shared" si="7"/>
        <v>0</v>
      </c>
      <c r="O33" s="20" t="str">
        <f t="shared" si="2"/>
        <v/>
      </c>
      <c r="P33" t="str">
        <f t="shared" si="3"/>
        <v>OK</v>
      </c>
      <c r="Q33">
        <f t="shared" si="4"/>
        <v>0</v>
      </c>
      <c r="T33" s="66" t="str">
        <f t="shared" si="5"/>
        <v>Missing Expense Category</v>
      </c>
    </row>
    <row r="34" spans="1:40" ht="13.5" thickBot="1">
      <c r="A34" s="24"/>
      <c r="B34" s="112"/>
      <c r="C34" s="97"/>
      <c r="D34" s="25"/>
      <c r="E34" s="109">
        <v>20</v>
      </c>
      <c r="F34" s="37" t="s">
        <v>105</v>
      </c>
      <c r="G34" s="26">
        <v>0</v>
      </c>
      <c r="H34" s="113">
        <v>1</v>
      </c>
      <c r="I34" s="50">
        <f t="shared" si="6"/>
        <v>0</v>
      </c>
      <c r="J34" s="38"/>
      <c r="K34" s="43"/>
      <c r="L34" s="6" t="str">
        <f t="shared" si="0"/>
        <v/>
      </c>
      <c r="M34" s="5">
        <f t="shared" si="1"/>
        <v>0</v>
      </c>
      <c r="N34" s="15">
        <f t="shared" si="7"/>
        <v>0</v>
      </c>
      <c r="O34" s="20" t="str">
        <f t="shared" si="2"/>
        <v/>
      </c>
      <c r="P34" t="str">
        <f t="shared" si="3"/>
        <v>OK</v>
      </c>
      <c r="Q34">
        <f t="shared" si="4"/>
        <v>0</v>
      </c>
      <c r="T34" s="66" t="str">
        <f t="shared" si="5"/>
        <v>Missing Expense Category</v>
      </c>
    </row>
    <row r="35" spans="1:40" ht="13.5" thickBot="1">
      <c r="A35" s="24"/>
      <c r="B35" s="112"/>
      <c r="C35" s="97"/>
      <c r="D35" s="25"/>
      <c r="E35" s="109">
        <v>21</v>
      </c>
      <c r="F35" s="37" t="s">
        <v>105</v>
      </c>
      <c r="G35" s="26">
        <v>0</v>
      </c>
      <c r="H35" s="113">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6" t="str">
        <f t="shared" si="5"/>
        <v>Missing Expense Category</v>
      </c>
    </row>
    <row r="36" spans="1:40" ht="13.5" thickBot="1">
      <c r="A36" s="24"/>
      <c r="B36" s="108"/>
      <c r="C36" s="97"/>
      <c r="D36" s="25"/>
      <c r="E36" s="109">
        <v>22</v>
      </c>
      <c r="F36" s="37" t="s">
        <v>105</v>
      </c>
      <c r="G36" s="26">
        <v>0</v>
      </c>
      <c r="H36" s="113">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6" t="str">
        <f t="shared" si="5"/>
        <v>Missing Expense Category</v>
      </c>
    </row>
    <row r="37" spans="1:40" ht="13.5" thickBot="1">
      <c r="A37" s="27"/>
      <c r="B37" s="98"/>
      <c r="C37" s="98"/>
      <c r="D37" s="28"/>
      <c r="E37" s="109">
        <v>23</v>
      </c>
      <c r="F37" s="37" t="s">
        <v>105</v>
      </c>
      <c r="G37" s="26">
        <v>0</v>
      </c>
      <c r="H37" s="113">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6" t="str">
        <f t="shared" si="5"/>
        <v>Missing Expense Category</v>
      </c>
    </row>
    <row r="38" spans="1:40" ht="13.5" thickBot="1">
      <c r="A38" s="27"/>
      <c r="B38" s="98"/>
      <c r="C38" s="98"/>
      <c r="D38" s="28"/>
      <c r="E38" s="109">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6"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68"/>
      <c r="D41" s="5"/>
      <c r="E41" s="5"/>
      <c r="F41" s="36"/>
      <c r="G41" s="5"/>
      <c r="H41" s="36"/>
      <c r="I41" s="5"/>
      <c r="J41" s="36"/>
      <c r="K41" s="36"/>
      <c r="L41" s="5"/>
      <c r="M41" s="5"/>
      <c r="N41" s="5"/>
    </row>
    <row r="42" spans="1:40">
      <c r="A42" s="5"/>
      <c r="B42" s="5"/>
      <c r="C42" s="69"/>
      <c r="D42" s="69"/>
      <c r="E42" s="69"/>
      <c r="F42" s="69"/>
      <c r="G42" s="69"/>
      <c r="H42" s="61"/>
      <c r="I42" s="69"/>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69"/>
      <c r="D43" s="69"/>
      <c r="E43" s="69"/>
      <c r="F43" s="69"/>
      <c r="G43" s="69"/>
      <c r="H43" s="61"/>
      <c r="I43" s="69"/>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69"/>
      <c r="D44" s="69"/>
      <c r="E44" s="69"/>
      <c r="F44" s="69"/>
      <c r="G44" s="69"/>
      <c r="H44" s="61"/>
      <c r="I44" s="69"/>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0"/>
      <c r="D45" s="70"/>
      <c r="E45" s="70"/>
      <c r="F45" s="70"/>
      <c r="G45" s="70"/>
      <c r="H45" s="71"/>
      <c r="I45" s="70"/>
      <c r="J45" s="63"/>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8" priority="6" stopIfTrue="1">
      <formula>"q42&gt;1"</formula>
    </cfRule>
  </conditionalFormatting>
  <conditionalFormatting sqref="Q40:Q46 Q14:Q38 B9:C13 A1:A13 D1:Q13 B1:C7 A14:P46 A16:Q16">
    <cfRule type="expression" dxfId="7" priority="7" stopIfTrue="1">
      <formula>$Q$39=1</formula>
    </cfRule>
  </conditionalFormatting>
  <conditionalFormatting sqref="Q39">
    <cfRule type="expression" dxfId="6" priority="8" stopIfTrue="1">
      <formula>$Q$39&gt;0</formula>
    </cfRule>
  </conditionalFormatting>
  <conditionalFormatting sqref="F21 H21 G20:G37 I17:I37 A18:A33 B16:B33 D20:D32 A15:I20">
    <cfRule type="expression" dxfId="5" priority="17" stopIfTrue="1">
      <formula>$Q$35=1</formula>
    </cfRule>
  </conditionalFormatting>
  <conditionalFormatting sqref="C21">
    <cfRule type="expression" dxfId="4" priority="3" stopIfTrue="1">
      <formula>$Q$35=1</formula>
    </cfRule>
  </conditionalFormatting>
  <conditionalFormatting sqref="E28:F38 A15:G37">
    <cfRule type="expression" dxfId="3" priority="2" stopIfTrue="1">
      <formula>$Q$38=1</formula>
    </cfRule>
  </conditionalFormatting>
  <conditionalFormatting sqref="B36">
    <cfRule type="expression" dxfId="2"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69"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8"/>
  <sheetViews>
    <sheetView showGridLines="0" showZeros="0" tabSelected="1" view="pageLayout" topLeftCell="A13" zoomScale="67" zoomScaleNormal="75" zoomScalePageLayoutView="67" workbookViewId="0">
      <selection activeCell="C17" sqref="C17"/>
    </sheetView>
  </sheetViews>
  <sheetFormatPr defaultColWidth="2.6640625" defaultRowHeight="12.75"/>
  <cols>
    <col min="1" max="1" width="10.1640625" style="54" customWidth="1"/>
    <col min="2" max="2" width="20.33203125" style="54" customWidth="1"/>
    <col min="3" max="3" width="51.33203125" style="54" customWidth="1"/>
    <col min="4" max="7" width="17" style="54" customWidth="1"/>
    <col min="8" max="8" width="16" style="54" customWidth="1"/>
    <col min="9" max="9" width="17" style="54" customWidth="1"/>
    <col min="10" max="10" width="12" style="54" customWidth="1"/>
    <col min="11" max="15" width="17" style="54" customWidth="1"/>
    <col min="16" max="16" width="2.6640625" style="54"/>
    <col min="17" max="17" width="9.33203125" style="54" bestFit="1" customWidth="1"/>
    <col min="18" max="30" width="0" style="54" hidden="1" customWidth="1"/>
    <col min="31" max="16384" width="2.6640625" style="54"/>
  </cols>
  <sheetData>
    <row r="1" spans="1:19" ht="19.5">
      <c r="A1" s="115"/>
    </row>
    <row r="2" spans="1:19" ht="27" customHeight="1">
      <c r="A2" s="133" t="s">
        <v>138</v>
      </c>
      <c r="B2" s="67"/>
      <c r="C2" s="67"/>
    </row>
    <row r="3" spans="1:19" ht="24" customHeight="1">
      <c r="B3" s="116"/>
      <c r="C3" s="116"/>
      <c r="H3" s="99"/>
      <c r="I3" s="55"/>
      <c r="J3" s="55"/>
    </row>
    <row r="4" spans="1:19" ht="37.5" customHeight="1">
      <c r="A4" s="135" t="s">
        <v>128</v>
      </c>
      <c r="B4" s="132"/>
      <c r="C4" s="117"/>
      <c r="G4" s="56"/>
      <c r="K4" s="57"/>
    </row>
    <row r="5" spans="1:19" ht="27.75">
      <c r="A5" s="118"/>
      <c r="B5" s="118"/>
      <c r="C5" s="117"/>
      <c r="G5" s="114"/>
      <c r="H5" s="57"/>
      <c r="I5" s="57"/>
      <c r="J5" s="57"/>
      <c r="K5" s="57"/>
      <c r="M5" s="58"/>
    </row>
    <row r="6" spans="1:19" ht="21">
      <c r="A6" s="124" t="s">
        <v>114</v>
      </c>
      <c r="B6" s="138" t="s">
        <v>154</v>
      </c>
      <c r="C6" s="124" t="s">
        <v>146</v>
      </c>
      <c r="D6" s="125"/>
      <c r="E6" s="126" t="s">
        <v>137</v>
      </c>
      <c r="F6" s="136" t="s">
        <v>145</v>
      </c>
      <c r="G6" s="125"/>
      <c r="H6" s="125"/>
      <c r="I6" s="125"/>
      <c r="J6" s="125"/>
      <c r="K6" s="125"/>
      <c r="L6" s="126" t="s">
        <v>115</v>
      </c>
      <c r="M6" s="136" t="s">
        <v>153</v>
      </c>
    </row>
    <row r="7" spans="1:19" ht="22.5" customHeight="1">
      <c r="A7" s="139"/>
      <c r="B7" s="139"/>
      <c r="C7" s="139"/>
      <c r="D7" s="149" t="s">
        <v>131</v>
      </c>
      <c r="E7" s="149" t="s">
        <v>120</v>
      </c>
      <c r="F7" s="149" t="s">
        <v>121</v>
      </c>
      <c r="G7" s="149" t="s">
        <v>117</v>
      </c>
      <c r="H7" s="149" t="s">
        <v>132</v>
      </c>
      <c r="I7" s="149" t="s">
        <v>123</v>
      </c>
      <c r="J7" s="149" t="s">
        <v>144</v>
      </c>
      <c r="K7" s="149" t="s">
        <v>133</v>
      </c>
      <c r="L7" s="149" t="s">
        <v>134</v>
      </c>
      <c r="M7" s="149" t="s">
        <v>124</v>
      </c>
      <c r="N7" s="149" t="s">
        <v>122</v>
      </c>
      <c r="O7" s="149" t="s">
        <v>118</v>
      </c>
      <c r="P7" s="58"/>
      <c r="Q7" s="58"/>
      <c r="R7" s="58"/>
    </row>
    <row r="8" spans="1:19" ht="22.5" customHeight="1">
      <c r="A8" s="140" t="s">
        <v>116</v>
      </c>
      <c r="B8" s="140" t="s">
        <v>129</v>
      </c>
      <c r="C8" s="140" t="s">
        <v>130</v>
      </c>
      <c r="D8" s="149"/>
      <c r="E8" s="149"/>
      <c r="F8" s="149"/>
      <c r="G8" s="149"/>
      <c r="H8" s="149"/>
      <c r="I8" s="149"/>
      <c r="J8" s="149"/>
      <c r="K8" s="149"/>
      <c r="L8" s="149"/>
      <c r="M8" s="149"/>
      <c r="N8" s="149"/>
      <c r="O8" s="149"/>
      <c r="P8" s="58"/>
      <c r="Q8" s="58"/>
      <c r="R8" s="58"/>
    </row>
    <row r="9" spans="1:19" s="102" customFormat="1" ht="27.75" customHeight="1">
      <c r="A9" s="119">
        <v>1</v>
      </c>
      <c r="B9" s="145" t="s">
        <v>147</v>
      </c>
      <c r="C9" s="145" t="s">
        <v>148</v>
      </c>
      <c r="D9" s="144"/>
      <c r="E9" s="101"/>
      <c r="F9" s="101"/>
      <c r="G9" s="101"/>
      <c r="H9" s="141">
        <v>138</v>
      </c>
      <c r="I9" s="137"/>
      <c r="J9" s="101"/>
      <c r="K9" s="101"/>
      <c r="L9" s="101"/>
      <c r="M9" s="101"/>
      <c r="N9" s="101"/>
      <c r="O9" s="146">
        <f>SUM(D9:N9)</f>
        <v>138</v>
      </c>
      <c r="Q9" s="102" t="e">
        <f>IF(#REF!&lt;&gt;SUM(G9:O9),"ERROR","O.K.")</f>
        <v>#REF!</v>
      </c>
      <c r="S9" s="102">
        <f>Input!Q15</f>
        <v>0</v>
      </c>
    </row>
    <row r="10" spans="1:19" s="102" customFormat="1" ht="27.75" customHeight="1">
      <c r="A10" s="119">
        <v>2</v>
      </c>
      <c r="B10" s="147"/>
      <c r="C10" s="145"/>
      <c r="D10" s="101"/>
      <c r="E10" s="101"/>
      <c r="F10" s="101"/>
      <c r="G10" s="101"/>
      <c r="H10" s="101"/>
      <c r="I10" s="101"/>
      <c r="J10" s="101"/>
      <c r="K10" s="101"/>
      <c r="L10" s="101"/>
      <c r="M10" s="101"/>
      <c r="N10" s="101"/>
      <c r="O10" s="146">
        <f>SUM(D10:N10)</f>
        <v>0</v>
      </c>
      <c r="Q10" s="102" t="e">
        <f>IF(#REF!&lt;&gt;SUM(G10:O10),"ERROR","O.K.")</f>
        <v>#REF!</v>
      </c>
      <c r="S10" s="102">
        <f>Input!Q16</f>
        <v>0</v>
      </c>
    </row>
    <row r="11" spans="1:19" s="102" customFormat="1" ht="27.75" customHeight="1">
      <c r="A11" s="119">
        <v>3</v>
      </c>
      <c r="B11" s="103"/>
      <c r="C11" s="145"/>
      <c r="D11" s="101"/>
      <c r="E11" s="101"/>
      <c r="F11" s="101"/>
      <c r="G11" s="101"/>
      <c r="H11" s="101"/>
      <c r="I11" s="101"/>
      <c r="J11" s="101"/>
      <c r="K11" s="101"/>
      <c r="L11" s="101"/>
      <c r="M11" s="101">
        <f>IF(Input!$D17="Entertaining",F11,0)</f>
        <v>0</v>
      </c>
      <c r="N11" s="101">
        <f>IF(Input!$D17="Training",F11,0)</f>
        <v>0</v>
      </c>
      <c r="O11" s="101">
        <f>IF(Input!$D17="Other",F11,0)</f>
        <v>0</v>
      </c>
      <c r="Q11" s="102" t="e">
        <f>IF(#REF!&lt;&gt;SUM(G11:O11),"ERROR","O.K.")</f>
        <v>#REF!</v>
      </c>
      <c r="S11" s="102">
        <f>Input!Q17</f>
        <v>0</v>
      </c>
    </row>
    <row r="12" spans="1:19" s="102" customFormat="1" ht="27.75" customHeight="1">
      <c r="A12" s="119">
        <v>4</v>
      </c>
      <c r="B12" s="103"/>
      <c r="C12" s="100"/>
      <c r="D12" s="101"/>
      <c r="E12" s="101"/>
      <c r="F12" s="101"/>
      <c r="G12" s="101">
        <f>IF(Input!$D18="Travel",F12,0)</f>
        <v>0</v>
      </c>
      <c r="H12" s="101">
        <f>IF(Input!$D18="Hotel  Accommodation",F12,0)</f>
        <v>0</v>
      </c>
      <c r="I12" s="101">
        <f>IF(Input!$D18="Hotel Food",F12,0)</f>
        <v>0</v>
      </c>
      <c r="J12" s="101">
        <f>IF(Input!$D18="Hotel  Telephone",F12,0)</f>
        <v>0</v>
      </c>
      <c r="K12" s="101">
        <f>IF(Input!$D18="Hotel  Other",F12,0)</f>
        <v>0</v>
      </c>
      <c r="L12" s="101">
        <f>IF(Input!$D18="Non-hotel Subsistence",F12,0)</f>
        <v>0</v>
      </c>
      <c r="M12" s="101">
        <f>IF(Input!$D18="Entertaining",F12,0)</f>
        <v>0</v>
      </c>
      <c r="N12" s="101">
        <f>IF(Input!$D18="Training",F12,0)</f>
        <v>0</v>
      </c>
      <c r="O12" s="101">
        <f>IF(Input!$D18="Other",F12,0)</f>
        <v>0</v>
      </c>
      <c r="Q12" s="102" t="e">
        <f>IF(#REF!&lt;&gt;SUM(G12:O12),"ERROR","O.K.")</f>
        <v>#REF!</v>
      </c>
    </row>
    <row r="13" spans="1:19" s="102" customFormat="1" ht="27.75" customHeight="1">
      <c r="A13" s="119">
        <v>5</v>
      </c>
      <c r="B13" s="103"/>
      <c r="C13" s="100" t="str">
        <f>T(Input!C19)</f>
        <v/>
      </c>
      <c r="D13" s="101"/>
      <c r="E13" s="101"/>
      <c r="F13" s="101"/>
      <c r="G13" s="101">
        <f>IF(Input!$D19="Travel",F13,0)</f>
        <v>0</v>
      </c>
      <c r="H13" s="142"/>
      <c r="I13" s="134"/>
      <c r="J13" s="101">
        <f>IF(Input!$D19="Hotel  Telephone",F13,0)</f>
        <v>0</v>
      </c>
      <c r="K13" s="101">
        <f>IF(Input!$D19="Hotel  Other",F13,0)</f>
        <v>0</v>
      </c>
      <c r="L13" s="101">
        <f>IF(Input!$D19="Non-hotel Subsistence",F13,0)</f>
        <v>0</v>
      </c>
      <c r="M13" s="101">
        <f>IF(Input!$D19="Entertaining",F13,0)</f>
        <v>0</v>
      </c>
      <c r="N13" s="101">
        <f>IF(Input!$D19="Training",F13,0)</f>
        <v>0</v>
      </c>
      <c r="O13" s="101">
        <f>IF(Input!$D19="Other",F13,0)</f>
        <v>0</v>
      </c>
      <c r="Q13" s="102" t="e">
        <f>IF(#REF!&lt;&gt;SUM(G13:O13),"ERROR","O.K.")</f>
        <v>#REF!</v>
      </c>
    </row>
    <row r="14" spans="1:19" s="102" customFormat="1" ht="27.75" customHeight="1">
      <c r="A14" s="119">
        <v>6</v>
      </c>
      <c r="B14" s="103"/>
      <c r="C14" s="100" t="str">
        <f>T(Input!C20)</f>
        <v/>
      </c>
      <c r="D14" s="101"/>
      <c r="E14" s="101"/>
      <c r="F14" s="101"/>
      <c r="G14" s="101">
        <f>IF(Input!$D20="Travel",F14,0)</f>
        <v>0</v>
      </c>
      <c r="H14" s="101">
        <f>IF(Input!$D20="Hotel  Accommodation",F14,0)</f>
        <v>0</v>
      </c>
      <c r="I14" s="101">
        <f>IF(Input!$D20="Hotel Food",F14,0)</f>
        <v>0</v>
      </c>
      <c r="J14" s="101">
        <f>IF(Input!$D20="Hotel  Telephone",F14,0)</f>
        <v>0</v>
      </c>
      <c r="K14" s="101">
        <f>IF(Input!$D20="Hotel  Other",F14,0)</f>
        <v>0</v>
      </c>
      <c r="L14" s="101">
        <f>IF(Input!$D20="Non-hotel Subsistence",F14,0)</f>
        <v>0</v>
      </c>
      <c r="M14" s="101">
        <f>IF(Input!$D20="Entertaining",F14,0)</f>
        <v>0</v>
      </c>
      <c r="N14" s="101">
        <f>IF(Input!$D20="Training",F14,0)</f>
        <v>0</v>
      </c>
      <c r="O14" s="101">
        <f>IF(Input!$D20="Other",F14,0)</f>
        <v>0</v>
      </c>
      <c r="Q14" s="102" t="e">
        <f>IF(#REF!&lt;&gt;SUM(G14:O14),"ERROR","O.K.")</f>
        <v>#REF!</v>
      </c>
    </row>
    <row r="15" spans="1:19" s="102" customFormat="1" ht="27.75" customHeight="1">
      <c r="A15" s="119">
        <v>7</v>
      </c>
      <c r="B15" s="103"/>
      <c r="C15" s="100" t="str">
        <f>T(Input!C21)</f>
        <v/>
      </c>
      <c r="D15" s="101"/>
      <c r="E15" s="101"/>
      <c r="F15" s="101"/>
      <c r="G15" s="101">
        <f>IF(Input!$D21="Travel",F15,0)</f>
        <v>0</v>
      </c>
      <c r="H15" s="101">
        <f>IF(Input!$D21="Hotel  Accommodation",F15,0)</f>
        <v>0</v>
      </c>
      <c r="I15" s="101">
        <f>IF(Input!$D21="Hotel Food",F15,0)</f>
        <v>0</v>
      </c>
      <c r="J15" s="101">
        <f>IF(Input!$D21="Hotel  Telephone",F15,0)</f>
        <v>0</v>
      </c>
      <c r="K15" s="101">
        <f>IF(Input!$D21="Hotel  Other",F15,0)</f>
        <v>0</v>
      </c>
      <c r="L15" s="101">
        <f>IF(Input!$D21="Non-hotel Subsistence",F15,0)</f>
        <v>0</v>
      </c>
      <c r="M15" s="101">
        <f>IF(Input!$D21="Entertaining",F15,0)</f>
        <v>0</v>
      </c>
      <c r="N15" s="101">
        <f>IF(Input!$D21="Training",F15,0)</f>
        <v>0</v>
      </c>
      <c r="O15" s="101">
        <f>IF(Input!$D21="Other",F15,0)</f>
        <v>0</v>
      </c>
      <c r="Q15" s="102" t="e">
        <f>IF(#REF!&lt;&gt;SUM(G15:O15),"ERROR","O.K.")</f>
        <v>#REF!</v>
      </c>
    </row>
    <row r="16" spans="1:19" s="102" customFormat="1" ht="27.75" customHeight="1">
      <c r="A16" s="119">
        <v>8</v>
      </c>
      <c r="B16" s="103"/>
      <c r="C16" s="100" t="str">
        <f>T(Input!C22)</f>
        <v/>
      </c>
      <c r="D16" s="101"/>
      <c r="E16" s="101"/>
      <c r="F16" s="101"/>
      <c r="G16" s="101">
        <f>IF(Input!$D22="Travel",F16,0)</f>
        <v>0</v>
      </c>
      <c r="H16" s="101">
        <f>IF(Input!$D22="Hotel  Accommodation",F16,0)</f>
        <v>0</v>
      </c>
      <c r="I16" s="101">
        <f>IF(Input!$D22="Hotel Food",F16,0)</f>
        <v>0</v>
      </c>
      <c r="J16" s="101">
        <f>IF(Input!$D22="Hotel  Telephone",F16,0)</f>
        <v>0</v>
      </c>
      <c r="K16" s="101">
        <f>IF(Input!$D22="Hotel  Other",F16,0)</f>
        <v>0</v>
      </c>
      <c r="L16" s="101">
        <f>IF(Input!$D22="Non-hotel Subsistence",F16,0)</f>
        <v>0</v>
      </c>
      <c r="M16" s="101">
        <f>IF(Input!$D22="Entertaining",F16,0)</f>
        <v>0</v>
      </c>
      <c r="N16" s="101">
        <f>IF(Input!$D22="Training",F16,0)</f>
        <v>0</v>
      </c>
      <c r="O16" s="101">
        <f>IF(Input!$D22="Other",F16,0)</f>
        <v>0</v>
      </c>
      <c r="Q16" s="102" t="e">
        <f>IF(#REF!&lt;&gt;SUM(G16:O16),"ERROR","O.K.")</f>
        <v>#REF!</v>
      </c>
    </row>
    <row r="17" spans="1:19" s="102" customFormat="1" ht="27.75" customHeight="1">
      <c r="A17" s="119">
        <v>9</v>
      </c>
      <c r="B17" s="103"/>
      <c r="C17" s="100" t="str">
        <f>T(Input!C23)</f>
        <v/>
      </c>
      <c r="D17" s="101"/>
      <c r="E17" s="101"/>
      <c r="F17" s="101"/>
      <c r="G17" s="101">
        <f>IF(Input!$D23="Travel",F17,0)</f>
        <v>0</v>
      </c>
      <c r="H17" s="101">
        <f>IF(Input!$D23="Hotel  Accommodation",F17,0)</f>
        <v>0</v>
      </c>
      <c r="I17" s="101">
        <f>IF(Input!$D23="Hotel Food",F17,0)</f>
        <v>0</v>
      </c>
      <c r="J17" s="101">
        <f>IF(Input!$D23="Hotel  Telephone",F17,0)</f>
        <v>0</v>
      </c>
      <c r="K17" s="101">
        <f>IF(Input!$D23="Hotel  Other",F17,0)</f>
        <v>0</v>
      </c>
      <c r="L17" s="101">
        <f>IF(Input!$D23="Non-hotel Subsistence",F17,0)</f>
        <v>0</v>
      </c>
      <c r="M17" s="101">
        <f>IF(Input!$D23="Entertaining",F17,0)</f>
        <v>0</v>
      </c>
      <c r="N17" s="101">
        <f>IF(Input!$D23="Training",F17,0)</f>
        <v>0</v>
      </c>
      <c r="O17" s="101">
        <f>IF(Input!$D23="Other",F17,0)</f>
        <v>0</v>
      </c>
      <c r="Q17" s="102" t="e">
        <f>IF(#REF!&lt;&gt;SUM(G17:O17),"ERROR","O.K.")</f>
        <v>#REF!</v>
      </c>
      <c r="S17" s="102">
        <f>Input!Q18</f>
        <v>0</v>
      </c>
    </row>
    <row r="18" spans="1:19" s="102" customFormat="1" ht="27.75" customHeight="1">
      <c r="A18" s="119">
        <v>10</v>
      </c>
      <c r="B18" s="103"/>
      <c r="C18" s="100"/>
      <c r="D18" s="101"/>
      <c r="E18" s="101"/>
      <c r="F18" s="101"/>
      <c r="G18" s="101">
        <f>IF(Input!$D24="Travel",F18,0)</f>
        <v>0</v>
      </c>
      <c r="H18" s="101">
        <f>IF(Input!$D24="Hotel  Accommodation",F18,0)</f>
        <v>0</v>
      </c>
      <c r="I18" s="101">
        <f>IF(Input!$D24="Hotel Food",F18,0)</f>
        <v>0</v>
      </c>
      <c r="J18" s="101">
        <f>IF(Input!$D24="Hotel  Telephone",F18,0)</f>
        <v>0</v>
      </c>
      <c r="K18" s="101">
        <f>IF(Input!$D24="Hotel  Other",F18,0)</f>
        <v>0</v>
      </c>
      <c r="L18" s="101">
        <f>IF(Input!$D24="Non-hotel Subsistence",F18,0)</f>
        <v>0</v>
      </c>
      <c r="M18" s="101">
        <f>IF(Input!$D24="Entertaining",F18,0)</f>
        <v>0</v>
      </c>
      <c r="N18" s="101">
        <f>IF(Input!$D24="Training",F18,0)</f>
        <v>0</v>
      </c>
      <c r="O18" s="101">
        <f>IF(Input!$D24="Other",F18,0)</f>
        <v>0</v>
      </c>
      <c r="Q18" s="102" t="e">
        <f>IF(#REF!&lt;&gt;SUM(G18:O18),"ERROR","O.K.")</f>
        <v>#REF!</v>
      </c>
      <c r="S18" s="102">
        <f>Input!Q19</f>
        <v>0</v>
      </c>
    </row>
    <row r="19" spans="1:19" s="102" customFormat="1" ht="27.75" customHeight="1">
      <c r="A19" s="119">
        <v>11</v>
      </c>
      <c r="B19" s="103"/>
      <c r="C19" s="100" t="str">
        <f>T(Input!C25)</f>
        <v/>
      </c>
      <c r="D19" s="101"/>
      <c r="E19" s="101"/>
      <c r="F19" s="101"/>
      <c r="G19" s="101">
        <f>IF(Input!$D25="Travel",F19,0)</f>
        <v>0</v>
      </c>
      <c r="H19" s="101">
        <f>IF(Input!$D25="Hotel  Accommodation",F19,0)</f>
        <v>0</v>
      </c>
      <c r="I19" s="101">
        <f>IF(Input!$D25="Hotel Food",F19,0)</f>
        <v>0</v>
      </c>
      <c r="J19" s="101">
        <f>IF(Input!$D25="Hotel  Telephone",F19,0)</f>
        <v>0</v>
      </c>
      <c r="K19" s="101">
        <f>IF(Input!$D25="Hotel  Other",F19,0)</f>
        <v>0</v>
      </c>
      <c r="L19" s="101">
        <f>IF(Input!$D25="Non-hotel Subsistence",F19,0)</f>
        <v>0</v>
      </c>
      <c r="M19" s="101">
        <f>IF(Input!$D25="Entertaining",F19,0)</f>
        <v>0</v>
      </c>
      <c r="N19" s="101">
        <f>IF(Input!$D25="Training",F19,0)</f>
        <v>0</v>
      </c>
      <c r="O19" s="101">
        <f>IF(Input!$D25="Other",F19,0)</f>
        <v>0</v>
      </c>
      <c r="Q19" s="102" t="e">
        <f>IF(#REF!&lt;&gt;SUM(G19:O19),"ERROR","O.K.")</f>
        <v>#REF!</v>
      </c>
      <c r="S19" s="102">
        <f>Input!Q20</f>
        <v>0</v>
      </c>
    </row>
    <row r="20" spans="1:19" s="102" customFormat="1" ht="27.75" customHeight="1">
      <c r="A20" s="119">
        <v>12</v>
      </c>
      <c r="B20" s="103"/>
      <c r="C20" s="100" t="str">
        <f>T(Input!C26)</f>
        <v/>
      </c>
      <c r="D20" s="101"/>
      <c r="E20" s="101"/>
      <c r="F20" s="101"/>
      <c r="G20" s="101">
        <f>IF(Input!$D26="Travel",F20,0)</f>
        <v>0</v>
      </c>
      <c r="H20" s="101">
        <f>IF(Input!$D26="Hotel  Accommodation",F20,0)</f>
        <v>0</v>
      </c>
      <c r="I20" s="101">
        <f>IF(Input!$D26="Hotel Food",F20,0)</f>
        <v>0</v>
      </c>
      <c r="J20" s="101">
        <f>IF(Input!$D26="Hotel  Telephone",F20,0)</f>
        <v>0</v>
      </c>
      <c r="K20" s="101">
        <f>IF(Input!$D26="Hotel  Other",F20,0)</f>
        <v>0</v>
      </c>
      <c r="L20" s="101">
        <f>IF(Input!$D26="Non-hotel Subsistence",F20,0)</f>
        <v>0</v>
      </c>
      <c r="M20" s="101">
        <f>IF(Input!$D26="Entertaining",F20,0)</f>
        <v>0</v>
      </c>
      <c r="N20" s="101">
        <f>IF(Input!$D26="Training",F20,0)</f>
        <v>0</v>
      </c>
      <c r="O20" s="101">
        <f>IF(Input!$D26="Other",F20,0)</f>
        <v>0</v>
      </c>
      <c r="Q20" s="102" t="e">
        <f>IF(#REF!&lt;&gt;SUM(G20:O20),"ERROR","O.K.")</f>
        <v>#REF!</v>
      </c>
      <c r="S20" s="102">
        <f>Input!Q21</f>
        <v>0</v>
      </c>
    </row>
    <row r="21" spans="1:19" s="102" customFormat="1" ht="27.75" customHeight="1">
      <c r="A21" s="119">
        <v>13</v>
      </c>
      <c r="B21" s="103"/>
      <c r="C21" s="100" t="str">
        <f>T(Input!C28)</f>
        <v/>
      </c>
      <c r="D21" s="101"/>
      <c r="E21" s="101"/>
      <c r="F21" s="101"/>
      <c r="G21" s="101">
        <f>IF(Input!$D27="Travel",F21,0)</f>
        <v>0</v>
      </c>
      <c r="H21" s="101">
        <f>IF(Input!$D27="Hotel  Accommodation",F21,0)</f>
        <v>0</v>
      </c>
      <c r="I21" s="101">
        <f>IF(Input!$D27="Hotel Food",F21,0)</f>
        <v>0</v>
      </c>
      <c r="J21" s="101">
        <f>IF(Input!$D27="Hotel  Telephone",F21,0)</f>
        <v>0</v>
      </c>
      <c r="K21" s="101">
        <f>IF(Input!$D27="Hotel  Other",F21,0)</f>
        <v>0</v>
      </c>
      <c r="L21" s="101">
        <f>IF(Input!$D27="Non-hotel Subsistence",F21,0)</f>
        <v>0</v>
      </c>
      <c r="M21" s="101">
        <f>IF(Input!$D27="Entertaining",F21,0)</f>
        <v>0</v>
      </c>
      <c r="N21" s="101">
        <f>IF(Input!$D27="Training",F21,0)</f>
        <v>0</v>
      </c>
      <c r="O21" s="101">
        <f>IF(Input!$D27="Other",F21,0)</f>
        <v>0</v>
      </c>
      <c r="Q21" s="102" t="e">
        <f>IF(#REF!&lt;&gt;SUM(G21:O21),"ERROR","O.K.")</f>
        <v>#REF!</v>
      </c>
      <c r="S21" s="102">
        <f>Input!Q22</f>
        <v>0</v>
      </c>
    </row>
    <row r="22" spans="1:19" s="102" customFormat="1" ht="27.75" customHeight="1">
      <c r="A22" s="119">
        <v>14</v>
      </c>
      <c r="B22" s="103"/>
      <c r="C22" s="100" t="str">
        <f>T(Input!C29)</f>
        <v/>
      </c>
      <c r="D22" s="101"/>
      <c r="E22" s="101"/>
      <c r="F22" s="101"/>
      <c r="G22" s="101">
        <f>IF(Input!$D28="Travel",F22,0)</f>
        <v>0</v>
      </c>
      <c r="H22" s="101">
        <f>IF(Input!$D28="Hotel  Accommodation",F22,0)</f>
        <v>0</v>
      </c>
      <c r="I22" s="101">
        <f>IF(Input!$D28="Hotel Food",F22,0)</f>
        <v>0</v>
      </c>
      <c r="J22" s="101">
        <f>IF(Input!$D28="Hotel  Telephone",F22,0)</f>
        <v>0</v>
      </c>
      <c r="K22" s="101">
        <f>IF(Input!$D28="Hotel  Other",F22,0)</f>
        <v>0</v>
      </c>
      <c r="L22" s="101">
        <f>IF(Input!$D28="Non-hotel Subsistence",F22,0)</f>
        <v>0</v>
      </c>
      <c r="M22" s="101">
        <f>IF(Input!$D28="Entertaining",F22,0)</f>
        <v>0</v>
      </c>
      <c r="N22" s="101">
        <f>IF(Input!$D28="Training",F22,0)</f>
        <v>0</v>
      </c>
      <c r="O22" s="101">
        <f>IF(Input!$D28="Other",F22,0)</f>
        <v>0</v>
      </c>
      <c r="Q22" s="102" t="e">
        <f>IF(#REF!&lt;&gt;SUM(G22:O22),"ERROR","O.K.")</f>
        <v>#REF!</v>
      </c>
      <c r="S22" s="102">
        <f>Input!Q23</f>
        <v>0</v>
      </c>
    </row>
    <row r="23" spans="1:19" s="102" customFormat="1" ht="27.75" customHeight="1">
      <c r="A23" s="119">
        <v>15</v>
      </c>
      <c r="B23" s="103"/>
      <c r="C23" s="100" t="str">
        <f>T(Input!C30)</f>
        <v/>
      </c>
      <c r="D23" s="101"/>
      <c r="E23" s="101"/>
      <c r="F23" s="101"/>
      <c r="G23" s="101">
        <f>IF(Input!$D29="Travel",F23,0)</f>
        <v>0</v>
      </c>
      <c r="H23" s="101">
        <f>IF(Input!$D29="Hotel  Accommodation",F23,0)</f>
        <v>0</v>
      </c>
      <c r="I23" s="101">
        <f>IF(Input!$D29="Hotel Food",F23,0)</f>
        <v>0</v>
      </c>
      <c r="J23" s="101">
        <f>IF(Input!$D29="Hotel  Telephone",F23,0)</f>
        <v>0</v>
      </c>
      <c r="K23" s="101">
        <f>IF(Input!$D29="Hotel  Other",F23,0)</f>
        <v>0</v>
      </c>
      <c r="L23" s="101">
        <f>IF(Input!$D29="Non-hotel Subsistence",F23,0)</f>
        <v>0</v>
      </c>
      <c r="M23" s="101">
        <f>IF(Input!$D29="Entertaining",F23,0)</f>
        <v>0</v>
      </c>
      <c r="N23" s="101">
        <f>IF(Input!$D29="Training",F23,0)</f>
        <v>0</v>
      </c>
      <c r="O23" s="101">
        <f>IF(Input!$D29="Other",F23,0)</f>
        <v>0</v>
      </c>
      <c r="Q23" s="102" t="e">
        <f>IF(#REF!&lt;&gt;SUM(G23:O23),"ERROR","O.K.")</f>
        <v>#REF!</v>
      </c>
      <c r="S23" s="102">
        <f>Input!Q29</f>
        <v>0</v>
      </c>
    </row>
    <row r="24" spans="1:19" s="102" customFormat="1" ht="27.75" customHeight="1">
      <c r="A24" s="119">
        <v>16</v>
      </c>
      <c r="B24" s="103"/>
      <c r="C24" s="100" t="str">
        <f>T(Input!C31)</f>
        <v/>
      </c>
      <c r="D24" s="101"/>
      <c r="E24" s="101"/>
      <c r="F24" s="101"/>
      <c r="G24" s="101">
        <f>IF(Input!$D30="Travel",F24,0)</f>
        <v>0</v>
      </c>
      <c r="H24" s="101">
        <f>IF(Input!$D30="Hotel  Accommodation",F24,0)</f>
        <v>0</v>
      </c>
      <c r="I24" s="101">
        <f>IF(Input!$D30="Hotel Food",F24,0)</f>
        <v>0</v>
      </c>
      <c r="J24" s="101">
        <f>IF(Input!$D30="Hotel  Telephone",F24,0)</f>
        <v>0</v>
      </c>
      <c r="K24" s="101">
        <f>IF(Input!$D30="Hotel  Other",F24,0)</f>
        <v>0</v>
      </c>
      <c r="L24" s="101">
        <f>IF(Input!$D30="Non-hotel Subsistence",F24,0)</f>
        <v>0</v>
      </c>
      <c r="M24" s="101">
        <f>IF(Input!$D30="Entertaining",F24,0)</f>
        <v>0</v>
      </c>
      <c r="N24" s="101">
        <f>IF(Input!$D30="Training",F24,0)</f>
        <v>0</v>
      </c>
      <c r="O24" s="101">
        <f>IF(Input!$D30="Other",F24,0)</f>
        <v>0</v>
      </c>
      <c r="Q24" s="102" t="e">
        <f>IF(#REF!&lt;&gt;SUM(G24:O24),"ERROR","O.K.")</f>
        <v>#REF!</v>
      </c>
      <c r="S24" s="102">
        <f>Input!Q31</f>
        <v>0</v>
      </c>
    </row>
    <row r="25" spans="1:19" s="102" customFormat="1" ht="27.75" customHeight="1">
      <c r="A25" s="119">
        <v>17</v>
      </c>
      <c r="B25" s="103"/>
      <c r="C25" s="100" t="str">
        <f>T(Input!C31)</f>
        <v/>
      </c>
      <c r="D25" s="101"/>
      <c r="E25" s="101"/>
      <c r="F25" s="101"/>
      <c r="G25" s="101">
        <f>IF(Input!$D30="Travel",F25,0)</f>
        <v>0</v>
      </c>
      <c r="H25" s="101">
        <f>IF(Input!$D30="Hotel  Accommodation",F25,0)</f>
        <v>0</v>
      </c>
      <c r="I25" s="101">
        <f>IF(Input!$D30="Hotel Food",F25,0)</f>
        <v>0</v>
      </c>
      <c r="J25" s="101">
        <f>IF(Input!$D30="Hotel  Telephone",F25,0)</f>
        <v>0</v>
      </c>
      <c r="K25" s="101">
        <f>IF(Input!$D30="Hotel  Other",F25,0)</f>
        <v>0</v>
      </c>
      <c r="L25" s="101">
        <f>IF(Input!$D30="Non-hotel Subsistence",F25,0)</f>
        <v>0</v>
      </c>
      <c r="M25" s="101">
        <f>IF(Input!$D30="Entertaining",F25,0)</f>
        <v>0</v>
      </c>
      <c r="N25" s="101">
        <f>IF(Input!$D30="Training",F25,0)</f>
        <v>0</v>
      </c>
      <c r="O25" s="101">
        <f>IF(Input!$D30="Other",F25,0)</f>
        <v>0</v>
      </c>
      <c r="Q25" s="102" t="e">
        <f>IF(#REF!&lt;&gt;SUM(G25:O25),"ERROR","O.K.")</f>
        <v>#REF!</v>
      </c>
      <c r="S25" s="102">
        <f>Input!Q31</f>
        <v>0</v>
      </c>
    </row>
    <row r="26" spans="1:19" s="102" customFormat="1" ht="27.75" customHeight="1">
      <c r="A26" s="119">
        <v>18</v>
      </c>
      <c r="B26" s="103"/>
      <c r="C26" s="100" t="str">
        <f>T(Input!C32)</f>
        <v/>
      </c>
      <c r="D26" s="101"/>
      <c r="E26" s="101"/>
      <c r="F26" s="101"/>
      <c r="G26" s="101">
        <f>IF(Input!$D31="Travel",F26,0)</f>
        <v>0</v>
      </c>
      <c r="H26" s="101">
        <f>IF(Input!$D31="Hotel  Accommodation",F26,0)</f>
        <v>0</v>
      </c>
      <c r="I26" s="101">
        <f>IF(Input!$D31="Hotel Food",F26,0)</f>
        <v>0</v>
      </c>
      <c r="J26" s="101">
        <f>IF(Input!$D31="Hotel  Telephone",F26,0)</f>
        <v>0</v>
      </c>
      <c r="K26" s="101">
        <f>IF(Input!$D31="Hotel  Other",F26,0)</f>
        <v>0</v>
      </c>
      <c r="L26" s="101">
        <f>IF(Input!$D31="Non-hotel Subsistence",F26,0)</f>
        <v>0</v>
      </c>
      <c r="M26" s="101">
        <f>IF(Input!$D31="Entertaining",F26,0)</f>
        <v>0</v>
      </c>
      <c r="N26" s="101">
        <f>IF(Input!$D31="Training",F26,0)</f>
        <v>0</v>
      </c>
      <c r="O26" s="148">
        <f>SUM(O9:O25)</f>
        <v>138</v>
      </c>
      <c r="Q26" s="102" t="e">
        <f>IF(#REF!&lt;&gt;SUM(G26:O26),"ERROR","O.K.")</f>
        <v>#REF!</v>
      </c>
      <c r="S26" s="102">
        <f>Input!Q32</f>
        <v>0</v>
      </c>
    </row>
    <row r="27" spans="1:19" ht="33" customHeight="1">
      <c r="A27" s="59"/>
      <c r="B27" s="151" t="s">
        <v>150</v>
      </c>
      <c r="C27" s="151"/>
      <c r="D27" s="151"/>
      <c r="E27" s="151"/>
      <c r="F27" s="151"/>
      <c r="G27" s="151"/>
      <c r="H27" s="151"/>
      <c r="I27" s="151"/>
      <c r="J27" s="151"/>
      <c r="K27" s="151"/>
      <c r="L27" s="151"/>
      <c r="M27" s="151"/>
      <c r="N27" s="151"/>
      <c r="O27" s="151"/>
      <c r="Q27" s="54" t="e">
        <f>IF(#REF!&lt;&gt;Input!I40,"ERROR","O.K.")</f>
        <v>#REF!</v>
      </c>
    </row>
    <row r="28" spans="1:19" s="85" customFormat="1" ht="22.5" customHeight="1">
      <c r="A28" s="154" t="s">
        <v>136</v>
      </c>
      <c r="B28" s="154"/>
      <c r="C28" s="143" t="s">
        <v>141</v>
      </c>
      <c r="D28" s="155" t="s">
        <v>142</v>
      </c>
      <c r="E28" s="156"/>
      <c r="F28" s="157"/>
      <c r="G28" s="150" t="s">
        <v>143</v>
      </c>
      <c r="H28" s="154"/>
      <c r="I28" s="154"/>
      <c r="J28" s="150" t="s">
        <v>139</v>
      </c>
      <c r="K28" s="150"/>
      <c r="L28" s="150"/>
      <c r="M28" s="150" t="s">
        <v>140</v>
      </c>
      <c r="N28" s="150"/>
      <c r="O28" s="150"/>
      <c r="S28" s="85">
        <f>SUM(S9:S27)</f>
        <v>0</v>
      </c>
    </row>
    <row r="29" spans="1:19" ht="20.25" customHeight="1">
      <c r="A29" s="154"/>
      <c r="B29" s="154"/>
      <c r="C29" s="154"/>
      <c r="D29" s="154"/>
      <c r="E29" s="154"/>
      <c r="F29" s="154"/>
      <c r="G29" s="154"/>
      <c r="H29" s="154"/>
      <c r="I29" s="154"/>
      <c r="J29" s="154"/>
      <c r="K29" s="154"/>
      <c r="L29" s="154"/>
      <c r="M29" s="150"/>
      <c r="N29" s="150"/>
      <c r="O29" s="150"/>
    </row>
    <row r="30" spans="1:19" ht="21.75" customHeight="1">
      <c r="A30" s="154"/>
      <c r="B30" s="154"/>
      <c r="C30" s="154"/>
      <c r="D30" s="154"/>
      <c r="E30" s="154"/>
      <c r="F30" s="154"/>
      <c r="G30" s="154"/>
      <c r="H30" s="154"/>
      <c r="I30" s="154"/>
      <c r="J30" s="154"/>
      <c r="K30" s="154"/>
      <c r="L30" s="154"/>
      <c r="M30" s="150"/>
      <c r="N30" s="150"/>
      <c r="O30" s="150"/>
    </row>
    <row r="31" spans="1:19" ht="21.75" customHeight="1">
      <c r="A31" s="154"/>
      <c r="B31" s="154"/>
      <c r="C31" s="154"/>
      <c r="D31" s="154"/>
      <c r="E31" s="154"/>
      <c r="F31" s="154"/>
      <c r="G31" s="154"/>
      <c r="H31" s="154"/>
      <c r="I31" s="154"/>
      <c r="J31" s="154"/>
      <c r="K31" s="154"/>
      <c r="L31" s="154"/>
      <c r="M31" s="150"/>
      <c r="N31" s="150"/>
      <c r="O31" s="150"/>
    </row>
    <row r="32" spans="1:19" ht="21.75" customHeight="1">
      <c r="A32" s="154"/>
      <c r="B32" s="154"/>
      <c r="C32" s="154"/>
      <c r="D32" s="154"/>
      <c r="E32" s="154"/>
      <c r="F32" s="154"/>
      <c r="G32" s="154"/>
      <c r="H32" s="154"/>
      <c r="I32" s="154"/>
      <c r="J32" s="154"/>
      <c r="K32" s="154"/>
      <c r="L32" s="154"/>
      <c r="M32" s="150"/>
      <c r="N32" s="150"/>
      <c r="O32" s="150"/>
    </row>
    <row r="33" spans="1:15" ht="1.5" customHeight="1">
      <c r="A33" s="154"/>
      <c r="B33" s="154"/>
      <c r="C33" s="154"/>
      <c r="D33" s="154"/>
      <c r="E33" s="154"/>
      <c r="F33" s="154"/>
      <c r="G33" s="154"/>
      <c r="H33" s="154"/>
      <c r="I33" s="154"/>
      <c r="J33" s="154"/>
      <c r="K33" s="154"/>
      <c r="L33" s="154"/>
      <c r="M33" s="150"/>
      <c r="N33" s="150"/>
      <c r="O33" s="150"/>
    </row>
    <row r="34" spans="1:15" ht="7.5" customHeight="1">
      <c r="A34" s="154"/>
      <c r="B34" s="154"/>
      <c r="C34" s="154"/>
      <c r="D34" s="154"/>
      <c r="E34" s="154"/>
      <c r="F34" s="154"/>
      <c r="G34" s="154"/>
      <c r="H34" s="154"/>
      <c r="I34" s="154"/>
      <c r="J34" s="154"/>
      <c r="K34" s="154"/>
      <c r="L34" s="154"/>
      <c r="M34" s="150"/>
      <c r="N34" s="150"/>
      <c r="O34" s="150"/>
    </row>
    <row r="35" spans="1:15" ht="41.25" customHeight="1">
      <c r="A35" s="64"/>
      <c r="B35" s="65"/>
      <c r="D35" s="60"/>
      <c r="E35" s="60"/>
      <c r="F35" s="60"/>
      <c r="G35" s="60"/>
      <c r="H35" s="60"/>
      <c r="I35" s="60"/>
      <c r="J35" s="60"/>
      <c r="K35" s="130" t="s">
        <v>125</v>
      </c>
      <c r="L35" s="130"/>
      <c r="M35" s="158" t="s">
        <v>149</v>
      </c>
      <c r="N35" s="159"/>
      <c r="O35" s="159"/>
    </row>
    <row r="36" spans="1:15" ht="36.75" customHeight="1">
      <c r="A36" s="64"/>
      <c r="B36" s="64"/>
      <c r="C36" s="120" t="s">
        <v>135</v>
      </c>
      <c r="K36" s="131" t="s">
        <v>126</v>
      </c>
      <c r="L36" s="131"/>
      <c r="M36" s="160" t="s">
        <v>151</v>
      </c>
      <c r="N36" s="160"/>
      <c r="O36" s="160"/>
    </row>
    <row r="37" spans="1:15" ht="42.75" customHeight="1">
      <c r="A37" s="121"/>
      <c r="B37" s="122"/>
      <c r="C37" s="123"/>
      <c r="D37" s="127" t="s">
        <v>119</v>
      </c>
      <c r="E37" s="152"/>
      <c r="F37" s="153"/>
      <c r="G37" s="129"/>
      <c r="H37" s="128"/>
      <c r="I37" s="128"/>
      <c r="J37" s="128"/>
      <c r="K37" s="131" t="s">
        <v>127</v>
      </c>
      <c r="L37" s="131"/>
      <c r="M37" s="161" t="s">
        <v>152</v>
      </c>
      <c r="N37" s="161"/>
      <c r="O37" s="161"/>
    </row>
    <row r="38" spans="1:15">
      <c r="A38" s="64"/>
      <c r="B38" s="64"/>
      <c r="C38" s="64"/>
      <c r="D38" s="64"/>
      <c r="E38" s="64"/>
      <c r="F38" s="64"/>
      <c r="G38" s="64"/>
      <c r="H38" s="64"/>
      <c r="I38" s="64"/>
      <c r="J38" s="64"/>
      <c r="K38" s="64"/>
      <c r="L38" s="64"/>
      <c r="M38" s="64"/>
      <c r="N38" s="64"/>
      <c r="O38" s="64"/>
    </row>
  </sheetData>
  <mergeCells count="28">
    <mergeCell ref="M28:O28"/>
    <mergeCell ref="B27:O27"/>
    <mergeCell ref="E37:F37"/>
    <mergeCell ref="A28:B28"/>
    <mergeCell ref="D28:F28"/>
    <mergeCell ref="J28:L28"/>
    <mergeCell ref="M35:O35"/>
    <mergeCell ref="M36:O36"/>
    <mergeCell ref="M37:O37"/>
    <mergeCell ref="A29:B34"/>
    <mergeCell ref="C29:C34"/>
    <mergeCell ref="D29:F34"/>
    <mergeCell ref="G29:I34"/>
    <mergeCell ref="J29:L34"/>
    <mergeCell ref="G28:I28"/>
    <mergeCell ref="M29:O3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H13 E6 B2:B3 A2 A6 C2:C6 L6 D7:O7 A4">
    <cfRule type="expression" dxfId="1" priority="13" stopIfTrue="1">
      <formula>$R$26&gt;0</formula>
    </cfRule>
  </conditionalFormatting>
  <conditionalFormatting sqref="A25:C25 G1:H2 B1:B4 A1:A2 D1:F6 H3:H6 G4:G6 I1:O6 A6:A26 A4:B4 A27:B27 D10:D26 H10:H26 B7:B26 I9:O26 C1:C26 E9:G26">
    <cfRule type="expression" dxfId="0" priority="31" stopIfTrue="1">
      <formula>$S$28&gt;0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B24" sqref="B24"/>
    </sheetView>
  </sheetViews>
  <sheetFormatPr defaultRowHeight="12.75"/>
  <cols>
    <col min="1" max="1" width="9.33203125" style="58"/>
    <col min="2" max="2" width="25.1640625" customWidth="1"/>
    <col min="3" max="3" width="111.83203125" customWidth="1"/>
  </cols>
  <sheetData>
    <row r="1" spans="1:3" ht="15.75">
      <c r="A1" s="164" t="s">
        <v>89</v>
      </c>
      <c r="B1" s="164"/>
      <c r="C1" s="164"/>
    </row>
    <row r="3" spans="1:3" ht="37.5" customHeight="1">
      <c r="A3" s="91">
        <v>1</v>
      </c>
      <c r="B3" s="163" t="s">
        <v>88</v>
      </c>
      <c r="C3" s="163"/>
    </row>
    <row r="4" spans="1:3" ht="48" customHeight="1">
      <c r="A4" s="90">
        <v>1.1000000000000001</v>
      </c>
      <c r="B4" s="89" t="s">
        <v>29</v>
      </c>
      <c r="C4" s="73" t="s">
        <v>67</v>
      </c>
    </row>
    <row r="5" spans="1:3" ht="18" customHeight="1">
      <c r="A5" s="90">
        <v>1.2</v>
      </c>
      <c r="B5" s="89" t="s">
        <v>68</v>
      </c>
      <c r="C5" t="s">
        <v>69</v>
      </c>
    </row>
    <row r="6" spans="1:3" ht="18" customHeight="1">
      <c r="A6" s="90">
        <v>1.3</v>
      </c>
      <c r="B6" s="89" t="s">
        <v>76</v>
      </c>
      <c r="C6" t="s">
        <v>77</v>
      </c>
    </row>
    <row r="7" spans="1:3" ht="41.25" customHeight="1">
      <c r="A7" s="90">
        <v>1.4</v>
      </c>
      <c r="B7" s="89" t="s">
        <v>70</v>
      </c>
      <c r="C7" s="72" t="s">
        <v>102</v>
      </c>
    </row>
    <row r="8" spans="1:3" ht="18.75" customHeight="1">
      <c r="A8" s="90">
        <v>1.5</v>
      </c>
      <c r="B8" s="89" t="s">
        <v>30</v>
      </c>
      <c r="C8" s="73" t="s">
        <v>78</v>
      </c>
    </row>
    <row r="9" spans="1:3" ht="25.5">
      <c r="A9" s="90">
        <v>1.6</v>
      </c>
      <c r="B9" s="89" t="s">
        <v>81</v>
      </c>
      <c r="C9" s="73" t="s">
        <v>82</v>
      </c>
    </row>
    <row r="10" spans="1:3" ht="25.5">
      <c r="A10" s="90">
        <v>1.7</v>
      </c>
      <c r="B10" s="89" t="s">
        <v>83</v>
      </c>
      <c r="C10" s="73" t="s">
        <v>84</v>
      </c>
    </row>
    <row r="11" spans="1:3" ht="25.5">
      <c r="A11" s="91"/>
      <c r="B11" s="89" t="s">
        <v>91</v>
      </c>
      <c r="C11" s="73" t="s">
        <v>92</v>
      </c>
    </row>
    <row r="12" spans="1:3" ht="29.25" customHeight="1">
      <c r="A12" s="91"/>
      <c r="B12" s="90" t="s">
        <v>100</v>
      </c>
      <c r="C12" s="73" t="s">
        <v>101</v>
      </c>
    </row>
    <row r="14" spans="1:3" ht="27" customHeight="1">
      <c r="A14" s="91">
        <v>2</v>
      </c>
      <c r="B14" s="162" t="s">
        <v>90</v>
      </c>
      <c r="C14" s="162"/>
    </row>
    <row r="15" spans="1:3">
      <c r="A15" s="91"/>
    </row>
    <row r="16" spans="1:3">
      <c r="A16" s="91">
        <v>3</v>
      </c>
      <c r="B16" t="s">
        <v>85</v>
      </c>
    </row>
    <row r="17" spans="1:3">
      <c r="A17" s="91"/>
    </row>
    <row r="18" spans="1:3">
      <c r="A18" s="91">
        <v>4</v>
      </c>
      <c r="B18" t="s">
        <v>86</v>
      </c>
    </row>
    <row r="19" spans="1:3">
      <c r="A19" s="91"/>
    </row>
    <row r="20" spans="1:3" ht="26.25" customHeight="1">
      <c r="A20" s="91">
        <v>5</v>
      </c>
      <c r="B20" s="162" t="s">
        <v>93</v>
      </c>
      <c r="C20" s="162"/>
    </row>
    <row r="21" spans="1:3">
      <c r="A21" s="91"/>
    </row>
    <row r="22" spans="1:3">
      <c r="A22" s="91">
        <v>6</v>
      </c>
      <c r="B22" t="s">
        <v>87</v>
      </c>
    </row>
    <row r="23" spans="1:3" s="3" customFormat="1">
      <c r="A23" s="92"/>
    </row>
    <row r="24" spans="1:3">
      <c r="A24" s="58">
        <v>7</v>
      </c>
      <c r="B24" t="s">
        <v>103</v>
      </c>
    </row>
    <row r="25" spans="1:3">
      <c r="A25" s="91"/>
    </row>
    <row r="26" spans="1:3">
      <c r="A26" s="91">
        <v>8</v>
      </c>
      <c r="B26" t="s">
        <v>94</v>
      </c>
    </row>
    <row r="27" spans="1:3">
      <c r="A27" s="91"/>
    </row>
    <row r="28" spans="1:3">
      <c r="A28" s="91"/>
    </row>
    <row r="29" spans="1:3">
      <c r="A29" s="91"/>
    </row>
    <row r="30" spans="1:3">
      <c r="A30" s="91"/>
    </row>
    <row r="31" spans="1:3">
      <c r="A31" s="91"/>
    </row>
    <row r="32" spans="1:3">
      <c r="A32" s="91"/>
    </row>
    <row r="33" spans="1:1">
      <c r="A33" s="91"/>
    </row>
    <row r="34" spans="1:1">
      <c r="A34" s="91"/>
    </row>
    <row r="35" spans="1:1">
      <c r="A35" s="91"/>
    </row>
    <row r="36" spans="1:1">
      <c r="A36" s="91"/>
    </row>
    <row r="37" spans="1:1">
      <c r="A37" s="91"/>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4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Input</vt:lpstr>
      <vt:lpstr>Expense Form</vt:lpstr>
      <vt:lpstr>Notes</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孙岩兵</cp:lastModifiedBy>
  <cp:lastPrinted>2020-01-07T08:17:20Z</cp:lastPrinted>
  <dcterms:created xsi:type="dcterms:W3CDTF">1998-01-13T09:32:03Z</dcterms:created>
  <dcterms:modified xsi:type="dcterms:W3CDTF">2020-01-07T08:22:51Z</dcterms:modified>
</cp:coreProperties>
</file>