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Sheet1!$A$1:$N$33</definedName>
  </definedNames>
  <calcPr calcId="144525"/>
</workbook>
</file>

<file path=xl/sharedStrings.xml><?xml version="1.0" encoding="utf-8"?>
<sst xmlns="http://schemas.openxmlformats.org/spreadsheetml/2006/main" count="101" uniqueCount="61">
  <si>
    <t>碧云劳务公司2019.12月份工人工资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</si>
  <si>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</si>
  <si>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</si>
  <si>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</si>
  <si>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</si>
  <si>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</si>
  <si>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</si>
  <si>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</si>
  <si>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</si>
  <si>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</si>
  <si>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</si>
  <si>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</si>
  <si>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</si>
  <si>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</si>
  <si>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前工序</t>
  </si>
  <si>
    <t>马辉</t>
  </si>
  <si>
    <t>18元/小时，饭补5元/天</t>
  </si>
  <si>
    <t>姜奕天</t>
  </si>
  <si>
    <t>王禹博</t>
  </si>
  <si>
    <t>刘震</t>
  </si>
  <si>
    <t>王朝霞</t>
  </si>
  <si>
    <t>自动焊接</t>
  </si>
  <si>
    <t>李晓龙</t>
  </si>
  <si>
    <t>涂装</t>
  </si>
  <si>
    <t>申月琨</t>
  </si>
  <si>
    <t>黄世超</t>
  </si>
  <si>
    <t>注塑</t>
  </si>
  <si>
    <t>刘志伟</t>
  </si>
  <si>
    <t>A平台</t>
  </si>
  <si>
    <t>迟智伟</t>
  </si>
  <si>
    <t>张明震</t>
  </si>
  <si>
    <t>乘用车组装</t>
  </si>
  <si>
    <t>操作工</t>
  </si>
  <si>
    <t>高树宏</t>
  </si>
  <si>
    <t>于越</t>
  </si>
  <si>
    <t>宋俊霞</t>
  </si>
  <si>
    <t>刘俊玲</t>
  </si>
  <si>
    <t>商用车组装</t>
  </si>
  <si>
    <t>崔玉双</t>
  </si>
  <si>
    <t>张丽娜</t>
  </si>
  <si>
    <t>张喜兰</t>
  </si>
  <si>
    <t>李秀连</t>
  </si>
  <si>
    <t>张常伟</t>
  </si>
  <si>
    <t>灯镜</t>
  </si>
  <si>
    <t>组装工</t>
  </si>
  <si>
    <t>高培杰</t>
  </si>
  <si>
    <t>赵玉胜</t>
  </si>
  <si>
    <t>刘国兵</t>
  </si>
  <si>
    <t>刘苓苓</t>
  </si>
  <si>
    <t>座椅</t>
  </si>
  <si>
    <t>刘海霞</t>
  </si>
  <si>
    <t>吴美玉</t>
  </si>
  <si>
    <t>宋俊玲</t>
  </si>
  <si>
    <t>刘文涛</t>
  </si>
  <si>
    <t>李连凤</t>
  </si>
  <si>
    <t>杨万历</t>
  </si>
  <si>
    <t>合计</t>
  </si>
  <si>
    <t>开票数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</si>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</sst>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L39" sqref="L39"/>
    </sheetView>
  </sheetViews>
  <sheetFormatPr defaultColWidth="9" defaultRowHeight="20" customHeight="1"/>
  <cols>
    <col min="1" max="1" width="5.625" style="1" customWidth="1"/>
    <col min="2" max="2" width="10.25" style="1" customWidth="1"/>
    <col min="3" max="3" width="7.875" style="1" hidden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9.375" style="1" customWidth="1"/>
    <col min="12" max="12" width="16.6666666666667" style="1" customWidth="1"/>
    <col min="13" max="13" width="8.5" style="1" customWidth="1"/>
    <col min="14" max="14" width="10.25" style="1" customWidth="1"/>
    <col min="15" max="16" width="9.375" style="1" hidden="1" customWidth="1"/>
    <col min="17" max="16384" width="9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customHeight="1" spans="1:13">
      <c r="A3" s="3">
        <v>1</v>
      </c>
      <c r="B3" s="3" t="s">
        <v>14</v>
      </c>
      <c r="C3" s="3"/>
      <c r="D3" s="3" t="s">
        <v>15</v>
      </c>
      <c r="E3" s="3">
        <v>24.5</v>
      </c>
      <c r="F3" s="3">
        <v>263</v>
      </c>
      <c r="G3" s="3"/>
      <c r="H3" s="3"/>
      <c r="I3" s="3">
        <f t="shared" ref="I3:I8" si="0">F3*18+G3-H3</f>
        <v>4734</v>
      </c>
      <c r="J3" s="11">
        <f t="shared" ref="J3:J8" si="1">E3*5</f>
        <v>122.5</v>
      </c>
      <c r="K3" s="3">
        <f t="shared" ref="K3:K8" si="2">I3+J3</f>
        <v>4856.5</v>
      </c>
      <c r="L3" s="3"/>
      <c r="M3" s="12" t="s">
        <v>16</v>
      </c>
    </row>
    <row r="4" s="1" customFormat="1" customHeight="1" spans="1:13">
      <c r="A4" s="3">
        <v>2</v>
      </c>
      <c r="B4" s="3" t="s">
        <v>14</v>
      </c>
      <c r="C4" s="3"/>
      <c r="D4" s="3" t="s">
        <v>17</v>
      </c>
      <c r="E4" s="3">
        <v>19.1</v>
      </c>
      <c r="F4" s="3">
        <v>187.6</v>
      </c>
      <c r="G4" s="3"/>
      <c r="H4" s="3">
        <v>80</v>
      </c>
      <c r="I4" s="3">
        <f t="shared" si="0"/>
        <v>3296.8</v>
      </c>
      <c r="J4" s="11">
        <f t="shared" si="1"/>
        <v>95.5</v>
      </c>
      <c r="K4" s="3">
        <f t="shared" si="2"/>
        <v>3392.3</v>
      </c>
      <c r="L4" s="3"/>
      <c r="M4" s="13"/>
    </row>
    <row r="5" s="1" customFormat="1" customHeight="1" spans="1:13">
      <c r="A5" s="3">
        <v>3</v>
      </c>
      <c r="B5" s="3" t="s">
        <v>14</v>
      </c>
      <c r="C5" s="3"/>
      <c r="D5" s="3" t="s">
        <v>18</v>
      </c>
      <c r="E5" s="3">
        <v>17</v>
      </c>
      <c r="F5" s="3">
        <v>169</v>
      </c>
      <c r="G5" s="3"/>
      <c r="H5" s="3"/>
      <c r="I5" s="3">
        <f t="shared" si="0"/>
        <v>3042</v>
      </c>
      <c r="J5" s="11">
        <f t="shared" si="1"/>
        <v>85</v>
      </c>
      <c r="K5" s="3">
        <f t="shared" si="2"/>
        <v>3127</v>
      </c>
      <c r="L5" s="3"/>
      <c r="M5" s="13"/>
    </row>
    <row r="6" s="1" customFormat="1" customHeight="1" spans="1:13">
      <c r="A6" s="3">
        <v>4</v>
      </c>
      <c r="B6" s="3" t="s">
        <v>14</v>
      </c>
      <c r="C6" s="3"/>
      <c r="D6" s="3" t="s">
        <v>19</v>
      </c>
      <c r="E6" s="3">
        <v>10</v>
      </c>
      <c r="F6" s="3">
        <v>104</v>
      </c>
      <c r="G6" s="3"/>
      <c r="H6" s="3"/>
      <c r="I6" s="3">
        <f t="shared" si="0"/>
        <v>1872</v>
      </c>
      <c r="J6" s="11">
        <f t="shared" si="1"/>
        <v>50</v>
      </c>
      <c r="K6" s="3">
        <f t="shared" si="2"/>
        <v>1922</v>
      </c>
      <c r="L6" s="3"/>
      <c r="M6" s="13"/>
    </row>
    <row r="7" s="1" customFormat="1" customHeight="1" spans="1:13">
      <c r="A7" s="3">
        <v>5</v>
      </c>
      <c r="B7" s="3" t="s">
        <v>14</v>
      </c>
      <c r="C7" s="3"/>
      <c r="D7" s="3" t="s">
        <v>20</v>
      </c>
      <c r="E7" s="3">
        <v>4.3</v>
      </c>
      <c r="F7" s="3">
        <v>41.5</v>
      </c>
      <c r="G7" s="3"/>
      <c r="H7" s="3">
        <v>30</v>
      </c>
      <c r="I7" s="3">
        <f t="shared" si="0"/>
        <v>717</v>
      </c>
      <c r="J7" s="11">
        <f t="shared" si="1"/>
        <v>21.5</v>
      </c>
      <c r="K7" s="3">
        <f t="shared" si="2"/>
        <v>738.5</v>
      </c>
      <c r="L7" s="3"/>
      <c r="M7" s="13"/>
    </row>
    <row r="8" s="1" customFormat="1" customHeight="1" spans="1:13">
      <c r="A8" s="3">
        <v>6</v>
      </c>
      <c r="B8" s="3" t="s">
        <v>21</v>
      </c>
      <c r="C8" s="3"/>
      <c r="D8" s="3" t="s">
        <v>22</v>
      </c>
      <c r="E8" s="3">
        <v>29</v>
      </c>
      <c r="F8" s="3">
        <v>291</v>
      </c>
      <c r="G8" s="3"/>
      <c r="H8" s="3"/>
      <c r="I8" s="3">
        <f t="shared" si="0"/>
        <v>5238</v>
      </c>
      <c r="J8" s="11">
        <f t="shared" si="1"/>
        <v>145</v>
      </c>
      <c r="K8" s="3">
        <f t="shared" si="2"/>
        <v>5383</v>
      </c>
      <c r="L8" s="3"/>
      <c r="M8" s="13"/>
    </row>
    <row r="9" s="1" customFormat="1" customHeight="1" spans="1:13">
      <c r="A9" s="3">
        <v>7</v>
      </c>
      <c r="B9" s="3" t="s">
        <v>23</v>
      </c>
      <c r="C9" s="3"/>
      <c r="D9" s="3" t="s">
        <v>24</v>
      </c>
      <c r="E9" s="3">
        <v>25</v>
      </c>
      <c r="F9" s="3">
        <v>255</v>
      </c>
      <c r="G9" s="3"/>
      <c r="H9" s="3">
        <v>5</v>
      </c>
      <c r="I9" s="3">
        <f t="shared" ref="I9:I22" si="3">F9*18+G9-H9</f>
        <v>4585</v>
      </c>
      <c r="J9" s="11">
        <f t="shared" ref="J9:J22" si="4">E9*5</f>
        <v>125</v>
      </c>
      <c r="K9" s="3">
        <f t="shared" ref="K9:K22" si="5">I9+J9</f>
        <v>4710</v>
      </c>
      <c r="L9" s="3"/>
      <c r="M9" s="13"/>
    </row>
    <row r="10" s="1" customFormat="1" customHeight="1" spans="1:13">
      <c r="A10" s="3">
        <v>8</v>
      </c>
      <c r="B10" s="3" t="s">
        <v>23</v>
      </c>
      <c r="C10" s="3"/>
      <c r="D10" s="3" t="s">
        <v>25</v>
      </c>
      <c r="E10" s="3">
        <v>17</v>
      </c>
      <c r="F10" s="3">
        <v>174.5</v>
      </c>
      <c r="G10" s="3"/>
      <c r="H10" s="3">
        <v>70</v>
      </c>
      <c r="I10" s="3">
        <f t="shared" si="3"/>
        <v>3071</v>
      </c>
      <c r="J10" s="11">
        <f t="shared" si="4"/>
        <v>85</v>
      </c>
      <c r="K10" s="3">
        <f t="shared" si="5"/>
        <v>3156</v>
      </c>
      <c r="L10" s="3"/>
      <c r="M10" s="13"/>
    </row>
    <row r="11" s="1" customFormat="1" customHeight="1" spans="1:13">
      <c r="A11" s="3">
        <v>9</v>
      </c>
      <c r="B11" s="3" t="s">
        <v>26</v>
      </c>
      <c r="C11" s="3"/>
      <c r="D11" s="3" t="s">
        <v>27</v>
      </c>
      <c r="E11" s="3">
        <v>21</v>
      </c>
      <c r="F11" s="3">
        <v>220.3</v>
      </c>
      <c r="G11" s="3"/>
      <c r="H11" s="3">
        <v>30</v>
      </c>
      <c r="I11" s="3">
        <f t="shared" si="3"/>
        <v>3935.4</v>
      </c>
      <c r="J11" s="11">
        <f t="shared" si="4"/>
        <v>105</v>
      </c>
      <c r="K11" s="3">
        <f t="shared" si="5"/>
        <v>4040.4</v>
      </c>
      <c r="L11" s="3"/>
      <c r="M11" s="13"/>
    </row>
    <row r="12" s="1" customFormat="1" customHeight="1" spans="1:13">
      <c r="A12" s="3">
        <v>10</v>
      </c>
      <c r="B12" s="3" t="s">
        <v>28</v>
      </c>
      <c r="C12" s="3"/>
      <c r="D12" s="3" t="s">
        <v>29</v>
      </c>
      <c r="E12" s="3">
        <v>20</v>
      </c>
      <c r="F12" s="3">
        <v>179.5</v>
      </c>
      <c r="G12" s="3"/>
      <c r="H12" s="3">
        <v>70</v>
      </c>
      <c r="I12" s="3">
        <f t="shared" si="3"/>
        <v>3161</v>
      </c>
      <c r="J12" s="11">
        <f t="shared" si="4"/>
        <v>100</v>
      </c>
      <c r="K12" s="3">
        <f t="shared" si="5"/>
        <v>3261</v>
      </c>
      <c r="L12" s="3"/>
      <c r="M12" s="13"/>
    </row>
    <row r="13" s="1" customFormat="1" customHeight="1" spans="1:13">
      <c r="A13" s="3">
        <v>11</v>
      </c>
      <c r="B13" s="3" t="s">
        <v>28</v>
      </c>
      <c r="C13" s="3"/>
      <c r="D13" s="3" t="s">
        <v>30</v>
      </c>
      <c r="E13" s="3">
        <v>20</v>
      </c>
      <c r="F13" s="3">
        <v>185.5</v>
      </c>
      <c r="G13" s="3"/>
      <c r="H13" s="3">
        <v>70</v>
      </c>
      <c r="I13" s="3">
        <f t="shared" si="3"/>
        <v>3269</v>
      </c>
      <c r="J13" s="11">
        <f t="shared" si="4"/>
        <v>100</v>
      </c>
      <c r="K13" s="3">
        <f t="shared" si="5"/>
        <v>3369</v>
      </c>
      <c r="L13" s="3"/>
      <c r="M13" s="13"/>
    </row>
    <row r="14" s="1" customFormat="1" customHeight="1" spans="1:13">
      <c r="A14" s="3">
        <v>12</v>
      </c>
      <c r="B14" s="3" t="s">
        <v>31</v>
      </c>
      <c r="C14" s="3" t="s">
        <v>32</v>
      </c>
      <c r="D14" s="3" t="s">
        <v>33</v>
      </c>
      <c r="E14" s="3">
        <v>25</v>
      </c>
      <c r="F14" s="3">
        <v>211</v>
      </c>
      <c r="G14" s="3"/>
      <c r="H14" s="3">
        <v>50</v>
      </c>
      <c r="I14" s="3">
        <f t="shared" si="3"/>
        <v>3748</v>
      </c>
      <c r="J14" s="11">
        <f t="shared" si="4"/>
        <v>125</v>
      </c>
      <c r="K14" s="3">
        <f t="shared" si="5"/>
        <v>3873</v>
      </c>
      <c r="L14" s="3"/>
      <c r="M14" s="13"/>
    </row>
    <row r="15" s="1" customFormat="1" customHeight="1" spans="1:13">
      <c r="A15" s="3">
        <v>13</v>
      </c>
      <c r="B15" s="3" t="s">
        <v>31</v>
      </c>
      <c r="C15" s="3" t="s">
        <v>32</v>
      </c>
      <c r="D15" s="3" t="s">
        <v>34</v>
      </c>
      <c r="E15" s="3">
        <v>25</v>
      </c>
      <c r="F15" s="3">
        <v>215.5</v>
      </c>
      <c r="G15" s="3"/>
      <c r="H15" s="3">
        <v>50</v>
      </c>
      <c r="I15" s="3">
        <f t="shared" si="3"/>
        <v>3829</v>
      </c>
      <c r="J15" s="11">
        <f t="shared" si="4"/>
        <v>125</v>
      </c>
      <c r="K15" s="3">
        <f t="shared" si="5"/>
        <v>3954</v>
      </c>
      <c r="L15" s="3"/>
      <c r="M15" s="13"/>
    </row>
    <row r="16" s="1" customFormat="1" customHeight="1" spans="1:13">
      <c r="A16" s="3">
        <v>14</v>
      </c>
      <c r="B16" s="3" t="s">
        <v>31</v>
      </c>
      <c r="C16" s="3" t="s">
        <v>32</v>
      </c>
      <c r="D16" s="3" t="s">
        <v>35</v>
      </c>
      <c r="E16" s="3">
        <v>19</v>
      </c>
      <c r="F16" s="3">
        <v>178</v>
      </c>
      <c r="G16" s="3"/>
      <c r="H16" s="3">
        <v>10</v>
      </c>
      <c r="I16" s="3">
        <f t="shared" si="3"/>
        <v>3194</v>
      </c>
      <c r="J16" s="11">
        <f t="shared" si="4"/>
        <v>95</v>
      </c>
      <c r="K16" s="3">
        <f t="shared" si="5"/>
        <v>3289</v>
      </c>
      <c r="L16" s="3"/>
      <c r="M16" s="13"/>
    </row>
    <row r="17" s="1" customFormat="1" customHeight="1" spans="1:13">
      <c r="A17" s="3">
        <v>15</v>
      </c>
      <c r="B17" s="3" t="s">
        <v>31</v>
      </c>
      <c r="C17" s="3" t="s">
        <v>32</v>
      </c>
      <c r="D17" s="3" t="s">
        <v>36</v>
      </c>
      <c r="E17" s="3">
        <v>20</v>
      </c>
      <c r="F17" s="3">
        <v>194.7</v>
      </c>
      <c r="G17" s="3"/>
      <c r="H17" s="3">
        <v>10</v>
      </c>
      <c r="I17" s="3">
        <f t="shared" si="3"/>
        <v>3494.6</v>
      </c>
      <c r="J17" s="11">
        <f t="shared" si="4"/>
        <v>100</v>
      </c>
      <c r="K17" s="3">
        <f t="shared" si="5"/>
        <v>3594.6</v>
      </c>
      <c r="L17" s="14"/>
      <c r="M17" s="13"/>
    </row>
    <row r="18" s="1" customFormat="1" customHeight="1" spans="1:13">
      <c r="A18" s="3">
        <v>16</v>
      </c>
      <c r="B18" s="3" t="s">
        <v>37</v>
      </c>
      <c r="C18" s="3" t="s">
        <v>32</v>
      </c>
      <c r="D18" s="3" t="s">
        <v>38</v>
      </c>
      <c r="E18" s="3">
        <v>7</v>
      </c>
      <c r="F18" s="3">
        <v>75.5</v>
      </c>
      <c r="G18" s="3"/>
      <c r="H18" s="3"/>
      <c r="I18" s="3">
        <f t="shared" si="3"/>
        <v>1359</v>
      </c>
      <c r="J18" s="11">
        <f t="shared" si="4"/>
        <v>35</v>
      </c>
      <c r="K18" s="3">
        <f t="shared" si="5"/>
        <v>1394</v>
      </c>
      <c r="L18" s="3"/>
      <c r="M18" s="13"/>
    </row>
    <row r="19" s="1" customFormat="1" customHeight="1" spans="1:13">
      <c r="A19" s="3">
        <v>17</v>
      </c>
      <c r="B19" s="3" t="s">
        <v>37</v>
      </c>
      <c r="C19" s="3"/>
      <c r="D19" s="3" t="s">
        <v>39</v>
      </c>
      <c r="E19" s="3">
        <v>11.5</v>
      </c>
      <c r="F19" s="3">
        <v>109</v>
      </c>
      <c r="G19" s="3"/>
      <c r="H19" s="3"/>
      <c r="I19" s="3">
        <f t="shared" si="3"/>
        <v>1962</v>
      </c>
      <c r="J19" s="11">
        <f t="shared" si="4"/>
        <v>57.5</v>
      </c>
      <c r="K19" s="3">
        <f t="shared" si="5"/>
        <v>2019.5</v>
      </c>
      <c r="L19" s="3"/>
      <c r="M19" s="13"/>
    </row>
    <row r="20" s="1" customFormat="1" customHeight="1" spans="1:13">
      <c r="A20" s="3">
        <v>18</v>
      </c>
      <c r="B20" s="3" t="s">
        <v>37</v>
      </c>
      <c r="C20" s="3"/>
      <c r="D20" s="3" t="s">
        <v>40</v>
      </c>
      <c r="E20" s="3">
        <v>14</v>
      </c>
      <c r="F20" s="3">
        <v>141</v>
      </c>
      <c r="G20" s="3"/>
      <c r="H20" s="3"/>
      <c r="I20" s="3">
        <f t="shared" si="3"/>
        <v>2538</v>
      </c>
      <c r="J20" s="11">
        <f t="shared" si="4"/>
        <v>70</v>
      </c>
      <c r="K20" s="3">
        <f t="shared" si="5"/>
        <v>2608</v>
      </c>
      <c r="L20" s="3"/>
      <c r="M20" s="13"/>
    </row>
    <row r="21" s="1" customFormat="1" customHeight="1" spans="1:13">
      <c r="A21" s="3">
        <v>19</v>
      </c>
      <c r="B21" s="3" t="s">
        <v>28</v>
      </c>
      <c r="C21" s="3" t="s">
        <v>32</v>
      </c>
      <c r="D21" s="3" t="s">
        <v>41</v>
      </c>
      <c r="E21" s="3">
        <v>27</v>
      </c>
      <c r="F21" s="3">
        <f>175+85.5</f>
        <v>260.5</v>
      </c>
      <c r="G21" s="3"/>
      <c r="H21" s="3">
        <v>10</v>
      </c>
      <c r="I21" s="3">
        <f t="shared" si="3"/>
        <v>4679</v>
      </c>
      <c r="J21" s="11">
        <f t="shared" si="4"/>
        <v>135</v>
      </c>
      <c r="K21" s="3">
        <f t="shared" si="5"/>
        <v>4814</v>
      </c>
      <c r="L21" s="3"/>
      <c r="M21" s="13"/>
    </row>
    <row r="22" s="1" customFormat="1" customHeight="1" spans="1:13">
      <c r="A22" s="3">
        <v>20</v>
      </c>
      <c r="B22" s="3" t="s">
        <v>28</v>
      </c>
      <c r="C22" s="3" t="s">
        <v>32</v>
      </c>
      <c r="D22" s="3" t="s">
        <v>42</v>
      </c>
      <c r="E22" s="3">
        <v>17</v>
      </c>
      <c r="F22" s="3">
        <v>181.5</v>
      </c>
      <c r="G22" s="3"/>
      <c r="H22" s="3"/>
      <c r="I22" s="3">
        <f t="shared" si="3"/>
        <v>3267</v>
      </c>
      <c r="J22" s="11">
        <f t="shared" si="4"/>
        <v>85</v>
      </c>
      <c r="K22" s="3">
        <f t="shared" si="5"/>
        <v>3352</v>
      </c>
      <c r="L22" s="3"/>
      <c r="M22" s="13"/>
    </row>
    <row r="23" s="1" customFormat="1" customHeight="1" spans="1:16">
      <c r="A23" s="3">
        <v>21</v>
      </c>
      <c r="B23" s="3" t="s">
        <v>43</v>
      </c>
      <c r="C23" s="3" t="s">
        <v>44</v>
      </c>
      <c r="D23" s="3" t="s">
        <v>45</v>
      </c>
      <c r="E23" s="3">
        <v>26.5</v>
      </c>
      <c r="F23" s="3">
        <v>267.5</v>
      </c>
      <c r="G23" s="3"/>
      <c r="H23" s="3"/>
      <c r="I23" s="3">
        <f t="shared" ref="I23:I32" si="6">F23*18+G23-H23</f>
        <v>4815</v>
      </c>
      <c r="J23" s="11">
        <f t="shared" ref="J23:J32" si="7">E23*5</f>
        <v>132.5</v>
      </c>
      <c r="K23" s="3">
        <f t="shared" ref="K23:K32" si="8">I23+J23</f>
        <v>4947.5</v>
      </c>
      <c r="L23" s="3"/>
      <c r="M23" s="13"/>
      <c r="O23" s="1" t="s">
        <v>43</v>
      </c>
      <c r="P23" s="1">
        <f>SUMIF(B:B,O23,J:J)</f>
        <v>370</v>
      </c>
    </row>
    <row r="24" s="1" customFormat="1" customHeight="1" spans="1:16">
      <c r="A24" s="3">
        <v>22</v>
      </c>
      <c r="B24" s="3" t="s">
        <v>43</v>
      </c>
      <c r="C24" s="3" t="s">
        <v>44</v>
      </c>
      <c r="D24" s="3" t="s">
        <v>46</v>
      </c>
      <c r="E24" s="3">
        <v>21</v>
      </c>
      <c r="F24" s="3">
        <v>210.5</v>
      </c>
      <c r="G24" s="3"/>
      <c r="H24" s="3">
        <v>100</v>
      </c>
      <c r="I24" s="3">
        <f t="shared" si="6"/>
        <v>3689</v>
      </c>
      <c r="J24" s="11">
        <f t="shared" si="7"/>
        <v>105</v>
      </c>
      <c r="K24" s="3">
        <f t="shared" si="8"/>
        <v>3794</v>
      </c>
      <c r="L24" s="3"/>
      <c r="M24" s="13"/>
      <c r="O24" s="1" t="s">
        <v>14</v>
      </c>
      <c r="P24" s="1">
        <f>SUMIF(B:B,O24,J:J)</f>
        <v>767</v>
      </c>
    </row>
    <row r="25" s="1" customFormat="1" customHeight="1" spans="1:16">
      <c r="A25" s="3">
        <v>23</v>
      </c>
      <c r="B25" s="3" t="s">
        <v>43</v>
      </c>
      <c r="C25" s="3" t="s">
        <v>44</v>
      </c>
      <c r="D25" s="3" t="s">
        <v>47</v>
      </c>
      <c r="E25" s="3">
        <v>26.5</v>
      </c>
      <c r="F25" s="3">
        <v>257.5</v>
      </c>
      <c r="G25" s="3"/>
      <c r="H25" s="3"/>
      <c r="I25" s="3">
        <f t="shared" si="6"/>
        <v>4635</v>
      </c>
      <c r="J25" s="11">
        <f t="shared" si="7"/>
        <v>132.5</v>
      </c>
      <c r="K25" s="3">
        <f t="shared" si="8"/>
        <v>4767.5</v>
      </c>
      <c r="L25" s="3"/>
      <c r="M25" s="13"/>
      <c r="O25" s="1" t="s">
        <v>37</v>
      </c>
      <c r="P25" s="1">
        <f>SUMIF(B:B,O25,J:J)</f>
        <v>305</v>
      </c>
    </row>
    <row r="26" s="1" customFormat="1" customHeight="1" spans="1:16">
      <c r="A26" s="3">
        <v>24</v>
      </c>
      <c r="B26" s="3" t="s">
        <v>14</v>
      </c>
      <c r="C26" s="3" t="s">
        <v>32</v>
      </c>
      <c r="D26" s="3" t="s">
        <v>48</v>
      </c>
      <c r="E26" s="3">
        <v>1</v>
      </c>
      <c r="F26" s="3">
        <v>10.6</v>
      </c>
      <c r="G26" s="3"/>
      <c r="H26" s="3"/>
      <c r="I26" s="3">
        <f t="shared" si="6"/>
        <v>190.8</v>
      </c>
      <c r="J26" s="11">
        <f t="shared" si="7"/>
        <v>5</v>
      </c>
      <c r="K26" s="3">
        <f t="shared" si="8"/>
        <v>195.8</v>
      </c>
      <c r="L26" s="3"/>
      <c r="M26" s="13"/>
      <c r="O26" s="1" t="s">
        <v>49</v>
      </c>
      <c r="P26" s="1">
        <f>SUMIF(B:B,O26,J:J)</f>
        <v>125</v>
      </c>
    </row>
    <row r="27" s="1" customFormat="1" customHeight="1" spans="1:16">
      <c r="A27" s="3">
        <v>25</v>
      </c>
      <c r="B27" s="3" t="s">
        <v>14</v>
      </c>
      <c r="C27" s="3" t="s">
        <v>32</v>
      </c>
      <c r="D27" s="3" t="s">
        <v>50</v>
      </c>
      <c r="E27" s="3">
        <v>27.5</v>
      </c>
      <c r="F27" s="3">
        <v>286.5</v>
      </c>
      <c r="G27" s="3"/>
      <c r="H27" s="3"/>
      <c r="I27" s="3">
        <f t="shared" si="6"/>
        <v>5157</v>
      </c>
      <c r="J27" s="11">
        <f t="shared" si="7"/>
        <v>137.5</v>
      </c>
      <c r="K27" s="3">
        <f t="shared" si="8"/>
        <v>5294.5</v>
      </c>
      <c r="L27" s="3"/>
      <c r="M27" s="13"/>
      <c r="P27" s="1">
        <f>SUM(P23:P26)</f>
        <v>1567</v>
      </c>
    </row>
    <row r="28" s="1" customFormat="1" customHeight="1" spans="1:13">
      <c r="A28" s="3">
        <v>26</v>
      </c>
      <c r="B28" s="3" t="s">
        <v>14</v>
      </c>
      <c r="C28" s="3" t="s">
        <v>32</v>
      </c>
      <c r="D28" s="3" t="s">
        <v>51</v>
      </c>
      <c r="E28" s="3">
        <v>22</v>
      </c>
      <c r="F28" s="3">
        <v>202.6</v>
      </c>
      <c r="G28" s="3"/>
      <c r="H28" s="3">
        <v>40</v>
      </c>
      <c r="I28" s="3">
        <f t="shared" si="6"/>
        <v>3606.8</v>
      </c>
      <c r="J28" s="11">
        <f t="shared" si="7"/>
        <v>110</v>
      </c>
      <c r="K28" s="3">
        <f t="shared" si="8"/>
        <v>3716.8</v>
      </c>
      <c r="L28" s="3"/>
      <c r="M28" s="13"/>
    </row>
    <row r="29" s="1" customFormat="1" customHeight="1" spans="1:13">
      <c r="A29" s="3">
        <v>27</v>
      </c>
      <c r="B29" s="3" t="s">
        <v>21</v>
      </c>
      <c r="C29" s="3" t="s">
        <v>32</v>
      </c>
      <c r="D29" s="3" t="s">
        <v>52</v>
      </c>
      <c r="E29" s="3">
        <v>2</v>
      </c>
      <c r="F29" s="3">
        <v>22</v>
      </c>
      <c r="G29" s="3"/>
      <c r="H29" s="3"/>
      <c r="I29" s="3">
        <f t="shared" si="6"/>
        <v>396</v>
      </c>
      <c r="J29" s="11">
        <f t="shared" si="7"/>
        <v>10</v>
      </c>
      <c r="K29" s="3">
        <f t="shared" si="8"/>
        <v>406</v>
      </c>
      <c r="L29" s="3"/>
      <c r="M29" s="13"/>
    </row>
    <row r="30" s="1" customFormat="1" customHeight="1" spans="1:13">
      <c r="A30" s="3">
        <v>28</v>
      </c>
      <c r="B30" s="3" t="s">
        <v>14</v>
      </c>
      <c r="C30" s="3" t="s">
        <v>32</v>
      </c>
      <c r="D30" s="3" t="s">
        <v>53</v>
      </c>
      <c r="E30" s="3">
        <v>28</v>
      </c>
      <c r="F30" s="3">
        <v>288</v>
      </c>
      <c r="G30" s="3"/>
      <c r="H30" s="3">
        <v>20</v>
      </c>
      <c r="I30" s="3">
        <f t="shared" si="6"/>
        <v>5164</v>
      </c>
      <c r="J30" s="11">
        <f t="shared" si="7"/>
        <v>140</v>
      </c>
      <c r="K30" s="3">
        <f t="shared" si="8"/>
        <v>5304</v>
      </c>
      <c r="L30" s="3"/>
      <c r="M30" s="13"/>
    </row>
    <row r="31" s="1" customFormat="1" customHeight="1" spans="1:13">
      <c r="A31" s="3">
        <v>29</v>
      </c>
      <c r="B31" s="3" t="s">
        <v>37</v>
      </c>
      <c r="C31" s="3" t="s">
        <v>32</v>
      </c>
      <c r="D31" s="3" t="s">
        <v>54</v>
      </c>
      <c r="E31" s="4">
        <v>28.5</v>
      </c>
      <c r="F31" s="3">
        <v>288</v>
      </c>
      <c r="G31" s="3"/>
      <c r="H31" s="3">
        <v>50</v>
      </c>
      <c r="I31" s="3">
        <f t="shared" si="6"/>
        <v>5134</v>
      </c>
      <c r="J31" s="11">
        <f t="shared" si="7"/>
        <v>142.5</v>
      </c>
      <c r="K31" s="3">
        <f t="shared" si="8"/>
        <v>5276.5</v>
      </c>
      <c r="L31" s="3"/>
      <c r="M31" s="13"/>
    </row>
    <row r="32" s="1" customFormat="1" customHeight="1" spans="1:13">
      <c r="A32" s="3">
        <v>30</v>
      </c>
      <c r="B32" s="3" t="s">
        <v>49</v>
      </c>
      <c r="C32" s="3" t="s">
        <v>32</v>
      </c>
      <c r="D32" s="3" t="s">
        <v>55</v>
      </c>
      <c r="E32" s="3">
        <v>25</v>
      </c>
      <c r="F32" s="3">
        <v>282</v>
      </c>
      <c r="G32" s="3"/>
      <c r="H32" s="3">
        <v>203</v>
      </c>
      <c r="I32" s="3">
        <f t="shared" si="6"/>
        <v>4873</v>
      </c>
      <c r="J32" s="11">
        <f t="shared" si="7"/>
        <v>125</v>
      </c>
      <c r="K32" s="3">
        <f t="shared" si="8"/>
        <v>4998</v>
      </c>
      <c r="L32" s="3"/>
      <c r="M32" s="15"/>
    </row>
    <row r="33" s="1" customFormat="1" customHeight="1" spans="1:13">
      <c r="A33" s="5" t="s">
        <v>56</v>
      </c>
      <c r="B33" s="6"/>
      <c r="C33" s="7"/>
      <c r="D33" s="3"/>
      <c r="E33" s="3">
        <f>SUM(E3:E32)</f>
        <v>580.4</v>
      </c>
      <c r="F33" s="3">
        <f t="shared" ref="F33:K33" si="9">SUM(F3:F32)</f>
        <v>5752.8</v>
      </c>
      <c r="G33" s="3">
        <f t="shared" si="9"/>
        <v>0</v>
      </c>
      <c r="H33" s="3">
        <f t="shared" si="9"/>
        <v>898</v>
      </c>
      <c r="I33" s="3">
        <f t="shared" si="9"/>
        <v>102652.4</v>
      </c>
      <c r="J33" s="3">
        <f t="shared" si="9"/>
        <v>2902</v>
      </c>
      <c r="K33" s="3">
        <f t="shared" si="9"/>
        <v>105554.4</v>
      </c>
      <c r="L33" s="3"/>
      <c r="M33" s="3"/>
    </row>
    <row r="34" s="1" customFormat="1" customHeight="1" spans="1:13">
      <c r="A34" s="8" t="s">
        <v>57</v>
      </c>
      <c r="B34" s="9"/>
      <c r="C34" s="9"/>
      <c r="D34" s="9"/>
      <c r="E34" s="9"/>
      <c r="F34" s="9"/>
      <c r="G34" s="9"/>
      <c r="H34" s="9"/>
      <c r="I34" s="9"/>
      <c r="J34" s="16"/>
      <c r="K34" s="3">
        <f>ROUND((K33+F33*3*0.05),2)</f>
        <v>106417.32</v>
      </c>
      <c r="L34" s="17"/>
      <c r="M34" s="17"/>
    </row>
    <row r="36" s="1" customFormat="1" customHeight="1" spans="2:12">
      <c r="B36" s="10" t="s">
        <v>58</v>
      </c>
      <c r="C36" s="10" t="s">
        <v>59</v>
      </c>
      <c r="D36" s="10"/>
      <c r="E36" s="10"/>
      <c r="F36" s="10"/>
      <c r="G36" s="10" t="s">
        <v>60</v>
      </c>
      <c r="J36" s="18"/>
      <c r="K36" s="18"/>
      <c r="L36" s="18"/>
    </row>
  </sheetData>
  <mergeCells count="4">
    <mergeCell ref="A1:M1"/>
    <mergeCell ref="A33:C33"/>
    <mergeCell ref="A34:J34"/>
    <mergeCell ref="M3:M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2019-12-05T04:00:00Z</dcterms:created>
  <dcterms:modified xsi:type="dcterms:W3CDTF">2020-01-21T09:31:24Z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