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宏达祥'!#REF!</definedName>
  </definedNames>
  <calcPr calcId="144525"/>
</workbook>
</file>

<file path=xl/sharedStrings.xml><?xml version="1.0" encoding="utf-8"?>
<sst xmlns="http://schemas.openxmlformats.org/spreadsheetml/2006/main" count="131" uniqueCount="65">
  <si>
    <t>宏达翔劳务公司2020.02月份工人工资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</si>
  <si>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</si>
  <si>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</si>
  <si>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</si>
  <si>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</si>
  <si>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</si>
  <si>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</si>
  <si>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</si>
  <si>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</si>
  <si>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</si>
  <si>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</si>
  <si>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</si>
  <si>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</si>
  <si>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</si>
  <si>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</si>
  <si>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</si>
  <si>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</si>
  <si>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王保田</t>
  </si>
  <si>
    <t>涂装</t>
  </si>
  <si>
    <t>王峰</t>
  </si>
  <si>
    <t>灯镜</t>
  </si>
  <si>
    <t>涂装工</t>
  </si>
  <si>
    <t>齐恩成</t>
  </si>
  <si>
    <t>杨琴丽</t>
  </si>
  <si>
    <t>发泡</t>
  </si>
  <si>
    <t>卢静</t>
  </si>
  <si>
    <t>商用车组装</t>
  </si>
  <si>
    <t>张立芹</t>
  </si>
  <si>
    <t>座椅</t>
  </si>
  <si>
    <t>刘洪荣</t>
  </si>
  <si>
    <t>徐娟娟</t>
  </si>
  <si>
    <t>刘双</t>
  </si>
  <si>
    <t>张红卫</t>
  </si>
  <si>
    <t>韩新岭</t>
  </si>
  <si>
    <t>齐云龙</t>
  </si>
  <si>
    <t>高猛</t>
  </si>
  <si>
    <t>张伟</t>
  </si>
  <si>
    <t>张俊平</t>
  </si>
  <si>
    <t>田淑娟</t>
  </si>
  <si>
    <t>刘春雨</t>
  </si>
  <si>
    <t>吴康伟</t>
  </si>
  <si>
    <t>刘晋</t>
  </si>
  <si>
    <t>王镇</t>
  </si>
  <si>
    <t>张桂茹</t>
  </si>
  <si>
    <t>韩新盼</t>
  </si>
  <si>
    <t>组装工</t>
  </si>
  <si>
    <t>张同欢</t>
  </si>
  <si>
    <t>于双江</t>
  </si>
  <si>
    <t>杨学森</t>
  </si>
  <si>
    <t>发泡工</t>
  </si>
  <si>
    <t>李淑芳</t>
  </si>
  <si>
    <t>刘丁瑞</t>
  </si>
  <si>
    <t>补上月少算的4小时工资</t>
  </si>
  <si>
    <t>王春艳</t>
  </si>
  <si>
    <t>张忠槐</t>
  </si>
  <si>
    <t>张城瑞</t>
  </si>
  <si>
    <t>孙立德</t>
  </si>
  <si>
    <t>胡希云</t>
  </si>
  <si>
    <t>补上月多扣的工服</t>
  </si>
  <si>
    <t>宋美霞</t>
  </si>
  <si>
    <t>高伟皓</t>
  </si>
  <si>
    <t>滕义彪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</si>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</sst>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zoomScale="90" zoomScaleNormal="90" workbookViewId="0">
      <pane ySplit="2" topLeftCell="A21" activePane="bottomLeft" state="frozen"/>
      <selection/>
      <selection pane="bottomLeft" activeCell="M34" sqref="M34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2.625" style="1"/>
    <col min="10" max="10" width="8.125" style="1" customWidth="1"/>
    <col min="11" max="11" width="6.5" style="1" hidden="1" customWidth="1"/>
    <col min="12" max="12" width="9.375" style="1" customWidth="1"/>
    <col min="13" max="13" width="11.6666666666667" style="2" customWidth="1"/>
    <col min="14" max="14" width="6.525" style="1" customWidth="1"/>
    <col min="15" max="15" width="12.2166666666667" style="1" hidden="1" customWidth="1"/>
    <col min="16" max="16" width="9" style="1" hidden="1" customWidth="1"/>
    <col min="17" max="17" width="9" style="1" customWidth="1"/>
    <col min="18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5" t="s">
        <v>17</v>
      </c>
      <c r="E3" s="4">
        <v>22</v>
      </c>
      <c r="F3" s="4">
        <v>242</v>
      </c>
      <c r="G3" s="4"/>
      <c r="H3" s="4"/>
      <c r="I3" s="4">
        <f>F3*18+G3-H3</f>
        <v>4356</v>
      </c>
      <c r="J3" s="9">
        <f t="shared" ref="J3:J35" si="0">E3*5</f>
        <v>110</v>
      </c>
      <c r="K3" s="9"/>
      <c r="L3" s="4">
        <f t="shared" ref="L3:L35" si="1">I3+J3+K3</f>
        <v>4466</v>
      </c>
      <c r="M3" s="10"/>
      <c r="N3" s="4"/>
      <c r="O3" s="1" t="s">
        <v>18</v>
      </c>
      <c r="P3" s="1">
        <f>SUMIF(B:B,O3,L:L)</f>
        <v>46331</v>
      </c>
    </row>
    <row r="4" customHeight="1" spans="1:16">
      <c r="A4" s="4">
        <v>2</v>
      </c>
      <c r="B4" s="4" t="s">
        <v>15</v>
      </c>
      <c r="C4" s="4" t="s">
        <v>16</v>
      </c>
      <c r="D4" s="5" t="s">
        <v>19</v>
      </c>
      <c r="E4" s="4">
        <v>4</v>
      </c>
      <c r="F4" s="4">
        <v>44</v>
      </c>
      <c r="G4" s="4"/>
      <c r="H4" s="4"/>
      <c r="I4" s="5">
        <f>F4*16+G4-H4</f>
        <v>704</v>
      </c>
      <c r="J4" s="9">
        <f t="shared" si="0"/>
        <v>20</v>
      </c>
      <c r="K4" s="9"/>
      <c r="L4" s="4">
        <f t="shared" si="1"/>
        <v>724</v>
      </c>
      <c r="M4" s="10"/>
      <c r="N4" s="4"/>
      <c r="O4" s="1" t="s">
        <v>20</v>
      </c>
      <c r="P4" s="1">
        <f>SUMIF(B:B,O4,L:L)</f>
        <v>2575</v>
      </c>
    </row>
    <row r="5" customHeight="1" spans="1:16">
      <c r="A5" s="4">
        <v>3</v>
      </c>
      <c r="B5" s="4" t="s">
        <v>18</v>
      </c>
      <c r="C5" s="4" t="s">
        <v>21</v>
      </c>
      <c r="D5" s="5" t="s">
        <v>22</v>
      </c>
      <c r="E5" s="4">
        <v>22</v>
      </c>
      <c r="F5" s="4">
        <v>220</v>
      </c>
      <c r="G5" s="4"/>
      <c r="H5" s="4"/>
      <c r="I5" s="4">
        <f t="shared" ref="I5:I10" si="2">F5*18+G5-H5</f>
        <v>3960</v>
      </c>
      <c r="J5" s="9">
        <f t="shared" si="0"/>
        <v>110</v>
      </c>
      <c r="K5" s="9"/>
      <c r="L5" s="4">
        <f t="shared" si="1"/>
        <v>4070</v>
      </c>
      <c r="M5" s="10"/>
      <c r="N5" s="4"/>
      <c r="O5" s="1" t="s">
        <v>15</v>
      </c>
      <c r="P5" s="1">
        <f>SUMIF(B:B,O5,L:L)</f>
        <v>5190</v>
      </c>
    </row>
    <row r="6" customHeight="1" spans="1:16">
      <c r="A6" s="4">
        <v>4</v>
      </c>
      <c r="B6" s="4" t="s">
        <v>18</v>
      </c>
      <c r="C6" s="4" t="s">
        <v>21</v>
      </c>
      <c r="D6" s="5" t="s">
        <v>23</v>
      </c>
      <c r="E6" s="4">
        <v>8</v>
      </c>
      <c r="F6" s="4">
        <v>83</v>
      </c>
      <c r="G6" s="4"/>
      <c r="H6" s="4"/>
      <c r="I6" s="4">
        <f t="shared" si="2"/>
        <v>1494</v>
      </c>
      <c r="J6" s="9">
        <f t="shared" si="0"/>
        <v>40</v>
      </c>
      <c r="K6" s="9"/>
      <c r="L6" s="4">
        <f t="shared" si="1"/>
        <v>1534</v>
      </c>
      <c r="M6" s="10"/>
      <c r="N6" s="4"/>
      <c r="O6" s="1" t="s">
        <v>24</v>
      </c>
      <c r="P6" s="1">
        <f>SUMIF(B:B,O6,L:L)</f>
        <v>15021</v>
      </c>
    </row>
    <row r="7" customHeight="1" spans="1:16">
      <c r="A7" s="4">
        <v>5</v>
      </c>
      <c r="B7" s="4" t="s">
        <v>18</v>
      </c>
      <c r="C7" s="4" t="s">
        <v>21</v>
      </c>
      <c r="D7" s="5" t="s">
        <v>25</v>
      </c>
      <c r="E7" s="4">
        <v>9</v>
      </c>
      <c r="F7" s="4">
        <v>94</v>
      </c>
      <c r="G7" s="4"/>
      <c r="H7" s="4"/>
      <c r="I7" s="4">
        <f t="shared" si="2"/>
        <v>1692</v>
      </c>
      <c r="J7" s="9">
        <f t="shared" si="0"/>
        <v>45</v>
      </c>
      <c r="K7" s="9"/>
      <c r="L7" s="4">
        <f t="shared" si="1"/>
        <v>1737</v>
      </c>
      <c r="M7" s="10"/>
      <c r="N7" s="4"/>
      <c r="O7" s="1" t="s">
        <v>26</v>
      </c>
      <c r="P7" s="1">
        <f>SUMIF(B:B,O7,L:L)</f>
        <v>6023.5</v>
      </c>
    </row>
    <row r="8" customHeight="1" spans="1:16">
      <c r="A8" s="4">
        <v>6</v>
      </c>
      <c r="B8" s="4" t="s">
        <v>18</v>
      </c>
      <c r="C8" s="4" t="s">
        <v>21</v>
      </c>
      <c r="D8" s="5" t="s">
        <v>27</v>
      </c>
      <c r="E8" s="4">
        <v>9</v>
      </c>
      <c r="F8" s="4">
        <v>94</v>
      </c>
      <c r="G8" s="4"/>
      <c r="H8" s="4"/>
      <c r="I8" s="4">
        <f t="shared" si="2"/>
        <v>1692</v>
      </c>
      <c r="J8" s="9">
        <f t="shared" si="0"/>
        <v>45</v>
      </c>
      <c r="K8" s="9"/>
      <c r="L8" s="4">
        <f t="shared" si="1"/>
        <v>1737</v>
      </c>
      <c r="M8" s="10"/>
      <c r="N8" s="4"/>
      <c r="O8" s="1" t="s">
        <v>28</v>
      </c>
      <c r="P8" s="1">
        <f>SUMIF(B:B,O8,L:L)</f>
        <v>4468.2</v>
      </c>
    </row>
    <row r="9" customHeight="1" spans="1:16">
      <c r="A9" s="4">
        <v>7</v>
      </c>
      <c r="B9" s="4" t="s">
        <v>18</v>
      </c>
      <c r="C9" s="4" t="s">
        <v>21</v>
      </c>
      <c r="D9" s="5" t="s">
        <v>29</v>
      </c>
      <c r="E9" s="4">
        <v>22</v>
      </c>
      <c r="F9" s="4">
        <v>222</v>
      </c>
      <c r="G9" s="4"/>
      <c r="H9" s="4"/>
      <c r="I9" s="4">
        <f t="shared" si="2"/>
        <v>3996</v>
      </c>
      <c r="J9" s="9">
        <f t="shared" si="0"/>
        <v>110</v>
      </c>
      <c r="K9" s="9"/>
      <c r="L9" s="4">
        <f t="shared" si="1"/>
        <v>4106</v>
      </c>
      <c r="M9" s="10"/>
      <c r="N9" s="4"/>
      <c r="P9" s="1">
        <f>SUM(P3:P8)</f>
        <v>79608.7</v>
      </c>
    </row>
    <row r="10" customHeight="1" spans="1:14">
      <c r="A10" s="4">
        <v>8</v>
      </c>
      <c r="B10" s="4" t="s">
        <v>18</v>
      </c>
      <c r="C10" s="4" t="s">
        <v>21</v>
      </c>
      <c r="D10" s="5" t="s">
        <v>30</v>
      </c>
      <c r="E10" s="4">
        <v>25</v>
      </c>
      <c r="F10" s="4">
        <v>246.5</v>
      </c>
      <c r="G10" s="4"/>
      <c r="H10" s="4">
        <v>30</v>
      </c>
      <c r="I10" s="4">
        <f t="shared" si="2"/>
        <v>4407</v>
      </c>
      <c r="J10" s="9">
        <f t="shared" si="0"/>
        <v>125</v>
      </c>
      <c r="K10" s="9"/>
      <c r="L10" s="4">
        <f t="shared" si="1"/>
        <v>4532</v>
      </c>
      <c r="M10" s="10"/>
      <c r="N10" s="4"/>
    </row>
    <row r="11" customHeight="1" spans="1:14">
      <c r="A11" s="4">
        <v>9</v>
      </c>
      <c r="B11" s="4" t="s">
        <v>18</v>
      </c>
      <c r="C11" s="4" t="s">
        <v>21</v>
      </c>
      <c r="D11" s="5" t="s">
        <v>31</v>
      </c>
      <c r="E11" s="4">
        <v>6</v>
      </c>
      <c r="F11" s="4">
        <v>60.5</v>
      </c>
      <c r="G11" s="4"/>
      <c r="H11" s="4"/>
      <c r="I11" s="5">
        <f>(F11-1)*16+18*1+G11-H11</f>
        <v>970</v>
      </c>
      <c r="J11" s="9">
        <f t="shared" si="0"/>
        <v>30</v>
      </c>
      <c r="K11" s="9"/>
      <c r="L11" s="4">
        <f t="shared" si="1"/>
        <v>1000</v>
      </c>
      <c r="M11" s="10"/>
      <c r="N11" s="4"/>
    </row>
    <row r="12" customHeight="1" spans="1:14">
      <c r="A12" s="4">
        <v>10</v>
      </c>
      <c r="B12" s="4" t="s">
        <v>18</v>
      </c>
      <c r="C12" s="4" t="s">
        <v>21</v>
      </c>
      <c r="D12" s="5" t="s">
        <v>32</v>
      </c>
      <c r="E12" s="4">
        <v>6</v>
      </c>
      <c r="F12" s="4">
        <v>60.5</v>
      </c>
      <c r="G12" s="4"/>
      <c r="H12" s="4"/>
      <c r="I12" s="5">
        <f>(F12-1)*16+18*1+G12-H12</f>
        <v>970</v>
      </c>
      <c r="J12" s="9">
        <f t="shared" si="0"/>
        <v>30</v>
      </c>
      <c r="K12" s="9"/>
      <c r="L12" s="4">
        <f t="shared" si="1"/>
        <v>1000</v>
      </c>
      <c r="M12" s="10"/>
      <c r="N12" s="4"/>
    </row>
    <row r="13" customHeight="1" spans="1:14">
      <c r="A13" s="4">
        <v>11</v>
      </c>
      <c r="B13" s="4" t="s">
        <v>18</v>
      </c>
      <c r="C13" s="4" t="s">
        <v>21</v>
      </c>
      <c r="D13" s="5" t="s">
        <v>33</v>
      </c>
      <c r="E13" s="4">
        <v>6</v>
      </c>
      <c r="F13" s="4">
        <v>60.5</v>
      </c>
      <c r="G13" s="4"/>
      <c r="H13" s="4"/>
      <c r="I13" s="5">
        <f>(F13-1)*16+18*1+G13-H13</f>
        <v>970</v>
      </c>
      <c r="J13" s="9">
        <f t="shared" si="0"/>
        <v>30</v>
      </c>
      <c r="K13" s="9"/>
      <c r="L13" s="4">
        <f t="shared" si="1"/>
        <v>1000</v>
      </c>
      <c r="M13" s="10"/>
      <c r="N13" s="4"/>
    </row>
    <row r="14" customHeight="1" spans="1:14">
      <c r="A14" s="4">
        <v>12</v>
      </c>
      <c r="B14" s="4" t="s">
        <v>18</v>
      </c>
      <c r="C14" s="4" t="s">
        <v>21</v>
      </c>
      <c r="D14" s="5" t="s">
        <v>34</v>
      </c>
      <c r="E14" s="4">
        <v>5</v>
      </c>
      <c r="F14" s="4">
        <v>55</v>
      </c>
      <c r="G14" s="4"/>
      <c r="H14" s="4"/>
      <c r="I14" s="5">
        <f>F14*16+G14-H14</f>
        <v>880</v>
      </c>
      <c r="J14" s="9">
        <f t="shared" si="0"/>
        <v>25</v>
      </c>
      <c r="K14" s="9"/>
      <c r="L14" s="4">
        <f t="shared" si="1"/>
        <v>905</v>
      </c>
      <c r="M14" s="10"/>
      <c r="N14" s="4"/>
    </row>
    <row r="15" customHeight="1" spans="1:14">
      <c r="A15" s="4">
        <v>13</v>
      </c>
      <c r="B15" s="4" t="s">
        <v>18</v>
      </c>
      <c r="C15" s="4" t="s">
        <v>21</v>
      </c>
      <c r="D15" s="5" t="s">
        <v>35</v>
      </c>
      <c r="E15" s="4">
        <v>5</v>
      </c>
      <c r="F15" s="4">
        <v>55</v>
      </c>
      <c r="G15" s="4"/>
      <c r="H15" s="4"/>
      <c r="I15" s="5">
        <f>F15*16+G15-H15</f>
        <v>880</v>
      </c>
      <c r="J15" s="9">
        <f t="shared" si="0"/>
        <v>25</v>
      </c>
      <c r="K15" s="9"/>
      <c r="L15" s="4">
        <f t="shared" si="1"/>
        <v>905</v>
      </c>
      <c r="M15" s="10"/>
      <c r="N15" s="4"/>
    </row>
    <row r="16" customHeight="1" spans="1:14">
      <c r="A16" s="4">
        <v>14</v>
      </c>
      <c r="B16" s="4" t="s">
        <v>18</v>
      </c>
      <c r="C16" s="4" t="s">
        <v>21</v>
      </c>
      <c r="D16" s="5" t="s">
        <v>36</v>
      </c>
      <c r="E16" s="4">
        <v>5</v>
      </c>
      <c r="F16" s="4">
        <v>55</v>
      </c>
      <c r="G16" s="4"/>
      <c r="H16" s="4"/>
      <c r="I16" s="5">
        <f>F16*16+G16-H16</f>
        <v>880</v>
      </c>
      <c r="J16" s="9">
        <f t="shared" si="0"/>
        <v>25</v>
      </c>
      <c r="K16" s="9"/>
      <c r="L16" s="4">
        <f t="shared" si="1"/>
        <v>905</v>
      </c>
      <c r="M16" s="10"/>
      <c r="N16" s="4"/>
    </row>
    <row r="17" customHeight="1" spans="1:14">
      <c r="A17" s="4">
        <v>15</v>
      </c>
      <c r="B17" s="4" t="s">
        <v>18</v>
      </c>
      <c r="C17" s="4" t="s">
        <v>21</v>
      </c>
      <c r="D17" s="5" t="s">
        <v>37</v>
      </c>
      <c r="E17" s="4">
        <v>9</v>
      </c>
      <c r="F17" s="4">
        <v>94</v>
      </c>
      <c r="G17" s="4"/>
      <c r="H17" s="4"/>
      <c r="I17" s="4">
        <f t="shared" ref="I17:I32" si="3">F17*18+G17-H17</f>
        <v>1692</v>
      </c>
      <c r="J17" s="9">
        <f t="shared" si="0"/>
        <v>45</v>
      </c>
      <c r="K17" s="9"/>
      <c r="L17" s="4">
        <f t="shared" si="1"/>
        <v>1737</v>
      </c>
      <c r="M17" s="10"/>
      <c r="N17" s="4"/>
    </row>
    <row r="18" customHeight="1" spans="1:14">
      <c r="A18" s="4">
        <v>16</v>
      </c>
      <c r="B18" s="4" t="s">
        <v>18</v>
      </c>
      <c r="C18" s="4" t="s">
        <v>21</v>
      </c>
      <c r="D18" s="5" t="s">
        <v>38</v>
      </c>
      <c r="E18" s="4">
        <v>9</v>
      </c>
      <c r="F18" s="4">
        <v>94</v>
      </c>
      <c r="G18" s="4"/>
      <c r="H18" s="4"/>
      <c r="I18" s="4">
        <f t="shared" si="3"/>
        <v>1692</v>
      </c>
      <c r="J18" s="9">
        <f t="shared" si="0"/>
        <v>45</v>
      </c>
      <c r="K18" s="9"/>
      <c r="L18" s="4">
        <f t="shared" si="1"/>
        <v>1737</v>
      </c>
      <c r="M18" s="10"/>
      <c r="N18" s="4"/>
    </row>
    <row r="19" customHeight="1" spans="1:14">
      <c r="A19" s="4">
        <v>17</v>
      </c>
      <c r="B19" s="4" t="s">
        <v>18</v>
      </c>
      <c r="C19" s="4" t="s">
        <v>21</v>
      </c>
      <c r="D19" s="5" t="s">
        <v>39</v>
      </c>
      <c r="E19" s="4">
        <v>16</v>
      </c>
      <c r="F19" s="4">
        <v>167</v>
      </c>
      <c r="G19" s="4"/>
      <c r="H19" s="4">
        <v>30</v>
      </c>
      <c r="I19" s="4">
        <f t="shared" si="3"/>
        <v>2976</v>
      </c>
      <c r="J19" s="9">
        <f t="shared" si="0"/>
        <v>80</v>
      </c>
      <c r="K19" s="9"/>
      <c r="L19" s="4">
        <f t="shared" si="1"/>
        <v>3056</v>
      </c>
      <c r="M19" s="10"/>
      <c r="N19" s="4"/>
    </row>
    <row r="20" customHeight="1" spans="1:14">
      <c r="A20" s="4">
        <v>18</v>
      </c>
      <c r="B20" s="4" t="s">
        <v>18</v>
      </c>
      <c r="C20" s="4" t="s">
        <v>21</v>
      </c>
      <c r="D20" s="5" t="s">
        <v>40</v>
      </c>
      <c r="E20" s="4">
        <v>19</v>
      </c>
      <c r="F20" s="4">
        <v>193.5</v>
      </c>
      <c r="G20" s="4"/>
      <c r="H20" s="4"/>
      <c r="I20" s="4">
        <f t="shared" si="3"/>
        <v>3483</v>
      </c>
      <c r="J20" s="9">
        <f t="shared" si="0"/>
        <v>95</v>
      </c>
      <c r="K20" s="9"/>
      <c r="L20" s="4">
        <f t="shared" si="1"/>
        <v>3578</v>
      </c>
      <c r="M20" s="10"/>
      <c r="N20" s="4"/>
    </row>
    <row r="21" customHeight="1" spans="1:14">
      <c r="A21" s="4">
        <v>19</v>
      </c>
      <c r="B21" s="4" t="s">
        <v>18</v>
      </c>
      <c r="C21" s="4" t="s">
        <v>21</v>
      </c>
      <c r="D21" s="5" t="s">
        <v>41</v>
      </c>
      <c r="E21" s="4">
        <v>24</v>
      </c>
      <c r="F21" s="4">
        <v>237</v>
      </c>
      <c r="G21" s="4"/>
      <c r="H21" s="4"/>
      <c r="I21" s="4">
        <f t="shared" si="3"/>
        <v>4266</v>
      </c>
      <c r="J21" s="9">
        <f t="shared" si="0"/>
        <v>120</v>
      </c>
      <c r="K21" s="9"/>
      <c r="L21" s="4">
        <f t="shared" si="1"/>
        <v>4386</v>
      </c>
      <c r="M21" s="10"/>
      <c r="N21" s="4"/>
    </row>
    <row r="22" customHeight="1" spans="1:14">
      <c r="A22" s="4">
        <v>20</v>
      </c>
      <c r="B22" s="4" t="s">
        <v>18</v>
      </c>
      <c r="C22" s="4" t="s">
        <v>21</v>
      </c>
      <c r="D22" s="5" t="s">
        <v>42</v>
      </c>
      <c r="E22" s="4">
        <v>20</v>
      </c>
      <c r="F22" s="4">
        <v>198.5</v>
      </c>
      <c r="G22" s="4"/>
      <c r="H22" s="4"/>
      <c r="I22" s="4">
        <f t="shared" si="3"/>
        <v>3573</v>
      </c>
      <c r="J22" s="9">
        <f t="shared" si="0"/>
        <v>100</v>
      </c>
      <c r="K22" s="9"/>
      <c r="L22" s="4">
        <f t="shared" si="1"/>
        <v>3673</v>
      </c>
      <c r="M22" s="10"/>
      <c r="N22" s="4"/>
    </row>
    <row r="23" customHeight="1" spans="1:14">
      <c r="A23" s="4">
        <v>21</v>
      </c>
      <c r="B23" s="4" t="s">
        <v>18</v>
      </c>
      <c r="C23" s="4" t="s">
        <v>21</v>
      </c>
      <c r="D23" s="5" t="s">
        <v>43</v>
      </c>
      <c r="E23" s="4">
        <v>16</v>
      </c>
      <c r="F23" s="4">
        <v>162</v>
      </c>
      <c r="G23" s="4"/>
      <c r="H23" s="4"/>
      <c r="I23" s="4">
        <f t="shared" si="3"/>
        <v>2916</v>
      </c>
      <c r="J23" s="9">
        <f t="shared" si="0"/>
        <v>80</v>
      </c>
      <c r="K23" s="9"/>
      <c r="L23" s="4">
        <f t="shared" si="1"/>
        <v>2996</v>
      </c>
      <c r="M23" s="10"/>
      <c r="N23" s="4"/>
    </row>
    <row r="24" customHeight="1" spans="1:14">
      <c r="A24" s="4">
        <v>22</v>
      </c>
      <c r="B24" s="4" t="s">
        <v>18</v>
      </c>
      <c r="C24" s="4" t="s">
        <v>21</v>
      </c>
      <c r="D24" s="5" t="s">
        <v>44</v>
      </c>
      <c r="E24" s="4">
        <v>9</v>
      </c>
      <c r="F24" s="4">
        <v>94</v>
      </c>
      <c r="G24" s="4"/>
      <c r="H24" s="4"/>
      <c r="I24" s="4">
        <f t="shared" si="3"/>
        <v>1692</v>
      </c>
      <c r="J24" s="9">
        <f t="shared" si="0"/>
        <v>45</v>
      </c>
      <c r="K24" s="9"/>
      <c r="L24" s="4">
        <f t="shared" si="1"/>
        <v>1737</v>
      </c>
      <c r="M24" s="10"/>
      <c r="N24" s="4"/>
    </row>
    <row r="25" customHeight="1" spans="1:14">
      <c r="A25" s="4">
        <v>23</v>
      </c>
      <c r="B25" s="4" t="s">
        <v>20</v>
      </c>
      <c r="C25" s="4" t="s">
        <v>45</v>
      </c>
      <c r="D25" s="5" t="s">
        <v>46</v>
      </c>
      <c r="E25" s="4">
        <v>17</v>
      </c>
      <c r="F25" s="4">
        <v>140</v>
      </c>
      <c r="G25" s="4"/>
      <c r="H25" s="4">
        <v>30</v>
      </c>
      <c r="I25" s="4">
        <f t="shared" si="3"/>
        <v>2490</v>
      </c>
      <c r="J25" s="9">
        <f t="shared" si="0"/>
        <v>85</v>
      </c>
      <c r="K25" s="9"/>
      <c r="L25" s="4">
        <f t="shared" si="1"/>
        <v>2575</v>
      </c>
      <c r="M25" s="10"/>
      <c r="N25" s="4"/>
    </row>
    <row r="26" customHeight="1" spans="1:14">
      <c r="A26" s="4">
        <v>24</v>
      </c>
      <c r="B26" s="4" t="s">
        <v>28</v>
      </c>
      <c r="C26" s="4" t="s">
        <v>45</v>
      </c>
      <c r="D26" s="5" t="s">
        <v>47</v>
      </c>
      <c r="E26" s="4">
        <v>12</v>
      </c>
      <c r="F26" s="4">
        <v>96.5</v>
      </c>
      <c r="G26" s="4"/>
      <c r="H26" s="4"/>
      <c r="I26" s="4">
        <f t="shared" si="3"/>
        <v>1737</v>
      </c>
      <c r="J26" s="9">
        <f t="shared" si="0"/>
        <v>60</v>
      </c>
      <c r="K26" s="9"/>
      <c r="L26" s="4">
        <f t="shared" si="1"/>
        <v>1797</v>
      </c>
      <c r="M26" s="10"/>
      <c r="N26" s="4"/>
    </row>
    <row r="27" customHeight="1" spans="1:14">
      <c r="A27" s="4">
        <v>25</v>
      </c>
      <c r="B27" s="4" t="s">
        <v>28</v>
      </c>
      <c r="C27" s="4" t="s">
        <v>45</v>
      </c>
      <c r="D27" s="5" t="s">
        <v>48</v>
      </c>
      <c r="E27" s="4">
        <v>18</v>
      </c>
      <c r="F27" s="4">
        <v>145</v>
      </c>
      <c r="G27" s="4"/>
      <c r="H27" s="4"/>
      <c r="I27" s="11">
        <f>(F27-8)*18+8*18*0.8+G27-H27</f>
        <v>2581.2</v>
      </c>
      <c r="J27" s="9">
        <f t="shared" si="0"/>
        <v>90</v>
      </c>
      <c r="K27" s="9"/>
      <c r="L27" s="4">
        <f t="shared" si="1"/>
        <v>2671.2</v>
      </c>
      <c r="M27" s="10"/>
      <c r="N27" s="4"/>
    </row>
    <row r="28" customHeight="1" spans="1:14">
      <c r="A28" s="4">
        <v>26</v>
      </c>
      <c r="B28" s="4" t="s">
        <v>24</v>
      </c>
      <c r="C28" s="4" t="s">
        <v>49</v>
      </c>
      <c r="D28" s="5" t="s">
        <v>50</v>
      </c>
      <c r="E28" s="4">
        <v>9</v>
      </c>
      <c r="F28" s="4">
        <v>89.5</v>
      </c>
      <c r="G28" s="4"/>
      <c r="H28" s="4"/>
      <c r="I28" s="4">
        <f t="shared" si="3"/>
        <v>1611</v>
      </c>
      <c r="J28" s="9">
        <f t="shared" si="0"/>
        <v>45</v>
      </c>
      <c r="K28" s="9"/>
      <c r="L28" s="4">
        <f t="shared" si="1"/>
        <v>1656</v>
      </c>
      <c r="M28" s="10"/>
      <c r="N28" s="4"/>
    </row>
    <row r="29" customHeight="1" spans="1:14">
      <c r="A29" s="4">
        <v>27</v>
      </c>
      <c r="B29" s="4" t="s">
        <v>24</v>
      </c>
      <c r="C29" s="4" t="s">
        <v>49</v>
      </c>
      <c r="D29" s="5" t="s">
        <v>51</v>
      </c>
      <c r="E29" s="4">
        <v>9</v>
      </c>
      <c r="F29" s="4">
        <f>86</f>
        <v>86</v>
      </c>
      <c r="G29" s="4">
        <f>4*18</f>
        <v>72</v>
      </c>
      <c r="H29" s="4"/>
      <c r="I29" s="4">
        <f t="shared" si="3"/>
        <v>1620</v>
      </c>
      <c r="J29" s="9">
        <f t="shared" si="0"/>
        <v>45</v>
      </c>
      <c r="K29" s="9"/>
      <c r="L29" s="4">
        <f t="shared" si="1"/>
        <v>1665</v>
      </c>
      <c r="M29" s="12" t="s">
        <v>52</v>
      </c>
      <c r="N29" s="4"/>
    </row>
    <row r="30" customHeight="1" spans="1:14">
      <c r="A30" s="4">
        <v>28</v>
      </c>
      <c r="B30" s="4" t="s">
        <v>24</v>
      </c>
      <c r="C30" s="4" t="s">
        <v>49</v>
      </c>
      <c r="D30" s="5" t="s">
        <v>53</v>
      </c>
      <c r="E30" s="4">
        <v>9</v>
      </c>
      <c r="F30" s="4">
        <v>89.5</v>
      </c>
      <c r="G30" s="4"/>
      <c r="H30" s="4"/>
      <c r="I30" s="4">
        <f t="shared" si="3"/>
        <v>1611</v>
      </c>
      <c r="J30" s="9">
        <f t="shared" si="0"/>
        <v>45</v>
      </c>
      <c r="K30" s="9"/>
      <c r="L30" s="4">
        <f t="shared" si="1"/>
        <v>1656</v>
      </c>
      <c r="M30" s="10"/>
      <c r="N30" s="4"/>
    </row>
    <row r="31" customHeight="1" spans="1:14">
      <c r="A31" s="4">
        <v>29</v>
      </c>
      <c r="B31" s="4" t="s">
        <v>24</v>
      </c>
      <c r="C31" s="4" t="s">
        <v>49</v>
      </c>
      <c r="D31" s="5" t="s">
        <v>54</v>
      </c>
      <c r="E31" s="4">
        <v>10</v>
      </c>
      <c r="F31" s="4">
        <v>100.5</v>
      </c>
      <c r="G31" s="4"/>
      <c r="H31" s="4"/>
      <c r="I31" s="4">
        <f t="shared" si="3"/>
        <v>1809</v>
      </c>
      <c r="J31" s="9">
        <f t="shared" si="0"/>
        <v>50</v>
      </c>
      <c r="K31" s="9"/>
      <c r="L31" s="4">
        <f t="shared" si="1"/>
        <v>1859</v>
      </c>
      <c r="M31" s="10"/>
      <c r="N31" s="4"/>
    </row>
    <row r="32" customHeight="1" spans="1:14">
      <c r="A32" s="4">
        <v>30</v>
      </c>
      <c r="B32" s="4" t="s">
        <v>24</v>
      </c>
      <c r="C32" s="4" t="s">
        <v>49</v>
      </c>
      <c r="D32" s="5" t="s">
        <v>55</v>
      </c>
      <c r="E32" s="4">
        <v>14</v>
      </c>
      <c r="F32" s="4">
        <v>138</v>
      </c>
      <c r="G32" s="4"/>
      <c r="H32" s="4"/>
      <c r="I32" s="4">
        <f t="shared" si="3"/>
        <v>2484</v>
      </c>
      <c r="J32" s="9">
        <f t="shared" si="0"/>
        <v>70</v>
      </c>
      <c r="K32" s="9"/>
      <c r="L32" s="4">
        <f t="shared" si="1"/>
        <v>2554</v>
      </c>
      <c r="M32" s="10"/>
      <c r="N32" s="4"/>
    </row>
    <row r="33" customHeight="1" spans="1:14">
      <c r="A33" s="4">
        <v>31</v>
      </c>
      <c r="B33" s="4" t="s">
        <v>24</v>
      </c>
      <c r="C33" s="4" t="s">
        <v>49</v>
      </c>
      <c r="D33" s="5" t="s">
        <v>56</v>
      </c>
      <c r="E33" s="4">
        <v>5</v>
      </c>
      <c r="F33" s="4">
        <v>50</v>
      </c>
      <c r="G33" s="4"/>
      <c r="H33" s="4"/>
      <c r="I33" s="5">
        <f>F33*16+G33-H33</f>
        <v>800</v>
      </c>
      <c r="J33" s="9">
        <f t="shared" si="0"/>
        <v>25</v>
      </c>
      <c r="K33" s="9"/>
      <c r="L33" s="4">
        <f t="shared" si="1"/>
        <v>825</v>
      </c>
      <c r="M33" s="10"/>
      <c r="N33" s="4"/>
    </row>
    <row r="34" customHeight="1" spans="1:14">
      <c r="A34" s="4">
        <v>32</v>
      </c>
      <c r="B34" s="4" t="s">
        <v>24</v>
      </c>
      <c r="C34" s="4" t="s">
        <v>49</v>
      </c>
      <c r="D34" s="5" t="s">
        <v>57</v>
      </c>
      <c r="E34" s="4">
        <v>16</v>
      </c>
      <c r="F34" s="4">
        <v>165</v>
      </c>
      <c r="G34" s="4">
        <v>100</v>
      </c>
      <c r="H34" s="4"/>
      <c r="I34" s="4">
        <f>F34*18+G34-H34</f>
        <v>3070</v>
      </c>
      <c r="J34" s="9">
        <f t="shared" si="0"/>
        <v>80</v>
      </c>
      <c r="K34" s="9"/>
      <c r="L34" s="4">
        <f t="shared" si="1"/>
        <v>3150</v>
      </c>
      <c r="M34" s="13" t="s">
        <v>58</v>
      </c>
      <c r="N34" s="4"/>
    </row>
    <row r="35" customHeight="1" spans="1:14">
      <c r="A35" s="4">
        <v>33</v>
      </c>
      <c r="B35" s="4" t="s">
        <v>24</v>
      </c>
      <c r="C35" s="4" t="s">
        <v>49</v>
      </c>
      <c r="D35" s="5" t="s">
        <v>59</v>
      </c>
      <c r="E35" s="4">
        <v>9</v>
      </c>
      <c r="F35" s="4">
        <v>89.5</v>
      </c>
      <c r="G35" s="4"/>
      <c r="H35" s="4"/>
      <c r="I35" s="4">
        <f>F35*18+G35-H35</f>
        <v>1611</v>
      </c>
      <c r="J35" s="9">
        <f t="shared" si="0"/>
        <v>45</v>
      </c>
      <c r="K35" s="9"/>
      <c r="L35" s="4">
        <f t="shared" si="1"/>
        <v>1656</v>
      </c>
      <c r="M35" s="10"/>
      <c r="N35" s="4"/>
    </row>
    <row r="36" customHeight="1" spans="1:16">
      <c r="A36" s="4">
        <v>34</v>
      </c>
      <c r="B36" s="4" t="s">
        <v>26</v>
      </c>
      <c r="C36" s="4" t="s">
        <v>45</v>
      </c>
      <c r="D36" s="5" t="s">
        <v>60</v>
      </c>
      <c r="E36" s="4">
        <v>20</v>
      </c>
      <c r="F36" s="4">
        <v>177</v>
      </c>
      <c r="G36" s="4"/>
      <c r="H36" s="4">
        <v>40</v>
      </c>
      <c r="I36" s="4">
        <f>F36*18+G36-H36</f>
        <v>3146</v>
      </c>
      <c r="J36" s="9">
        <f t="shared" ref="J36:J43" si="4">E36*5</f>
        <v>100</v>
      </c>
      <c r="K36" s="9"/>
      <c r="L36" s="4">
        <f t="shared" ref="L36:L42" si="5">I36+J36+K36</f>
        <v>3246</v>
      </c>
      <c r="M36" s="10"/>
      <c r="N36" s="4"/>
      <c r="O36"/>
      <c r="P36"/>
    </row>
    <row r="37" customFormat="1" customHeight="1" spans="1:14">
      <c r="A37" s="4">
        <v>35</v>
      </c>
      <c r="B37" s="4" t="s">
        <v>26</v>
      </c>
      <c r="C37" s="4" t="s">
        <v>45</v>
      </c>
      <c r="D37" s="5" t="s">
        <v>61</v>
      </c>
      <c r="E37" s="4">
        <v>18.5</v>
      </c>
      <c r="F37" s="4">
        <v>152.5</v>
      </c>
      <c r="G37" s="4"/>
      <c r="H37" s="4">
        <v>60</v>
      </c>
      <c r="I37" s="4">
        <f>F37*18+G37-H37</f>
        <v>2685</v>
      </c>
      <c r="J37" s="9">
        <f t="shared" si="4"/>
        <v>92.5</v>
      </c>
      <c r="K37" s="9"/>
      <c r="L37" s="4">
        <f t="shared" si="5"/>
        <v>2777.5</v>
      </c>
      <c r="M37" s="10"/>
      <c r="N37" s="4"/>
    </row>
    <row r="38" customHeight="1" spans="1:14">
      <c r="A38" s="4"/>
      <c r="B38" s="4"/>
      <c r="C38" s="4"/>
      <c r="D38" s="4"/>
      <c r="E38" s="4">
        <f t="shared" ref="E38:L38" si="6">SUM(E3:E37)</f>
        <v>442.5</v>
      </c>
      <c r="F38" s="4">
        <f t="shared" si="6"/>
        <v>4351</v>
      </c>
      <c r="G38" s="4">
        <f t="shared" si="6"/>
        <v>172</v>
      </c>
      <c r="H38" s="4">
        <f t="shared" si="6"/>
        <v>190</v>
      </c>
      <c r="I38" s="4">
        <f t="shared" si="6"/>
        <v>77396.2</v>
      </c>
      <c r="J38" s="4">
        <f t="shared" si="6"/>
        <v>2212.5</v>
      </c>
      <c r="K38" s="4">
        <f t="shared" si="6"/>
        <v>0</v>
      </c>
      <c r="L38" s="4">
        <f t="shared" si="6"/>
        <v>79608.7</v>
      </c>
      <c r="M38" s="10"/>
      <c r="N38" s="4"/>
    </row>
    <row r="41" customHeight="1" spans="2:13">
      <c r="B41" s="6" t="s">
        <v>62</v>
      </c>
      <c r="C41" s="6" t="s">
        <v>63</v>
      </c>
      <c r="D41" s="6"/>
      <c r="E41" s="6"/>
      <c r="F41" s="6"/>
      <c r="G41" s="6" t="s">
        <v>64</v>
      </c>
      <c r="J41" s="14"/>
      <c r="K41" s="14"/>
      <c r="L41" s="14"/>
      <c r="M41" s="15"/>
    </row>
  </sheetData>
  <mergeCells count="2">
    <mergeCell ref="A1:N1"/>
    <mergeCell ref="N3:N37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7" sqref="G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2020-03-20T09:31:08Z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2052-11.1.0.9513</vt:lpwstr>
  </property>
</Properties>
</file>