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总表" sheetId="1" r:id="rId1"/>
    <sheet name="附表1 装镜杆工装" sheetId="9" r:id="rId2"/>
    <sheet name="附表2 后视镜总成检具" sheetId="10" r:id="rId3"/>
    <sheet name="附表3 镜杆检具" sheetId="11" r:id="rId4"/>
    <sheet name="附表4 镜杆焊接夹具" sheetId="12" r:id="rId5"/>
  </sheets>
  <externalReferences>
    <externalReference r:id="rId6"/>
    <externalReference r:id="rId7"/>
  </externalReferences>
  <definedNames>
    <definedName name="AE" localSheetId="3">#REF!</definedName>
    <definedName name="AE">#REF!</definedName>
    <definedName name="Print_Area_MI" localSheetId="3">#REF!</definedName>
    <definedName name="Print_Area_MI">#REF!</definedName>
    <definedName name="减半" localSheetId="1">[1]数据!$H$3</definedName>
    <definedName name="减半" localSheetId="2">[1]数据!$H$3</definedName>
    <definedName name="减半" localSheetId="3">[1]数据!$H$3</definedName>
    <definedName name="减半" localSheetId="4">[1]数据!$H$3</definedName>
    <definedName name="减半">[2]数据!$H$3</definedName>
    <definedName name="免二" localSheetId="1">[1]数据!$G$3</definedName>
    <definedName name="免二" localSheetId="2">[1]数据!$G$3</definedName>
    <definedName name="免二" localSheetId="3">[1]数据!$G$3</definedName>
    <definedName name="免二" localSheetId="4">[1]数据!$G$3</definedName>
    <definedName name="免二">[2]数据!$G$3</definedName>
    <definedName name="全额" localSheetId="1">[1]数据!$I$3</definedName>
    <definedName name="全额" localSheetId="2">[1]数据!$I$3</definedName>
    <definedName name="全额" localSheetId="3">[1]数据!$I$3</definedName>
    <definedName name="全额" localSheetId="4">[1]数据!$I$3</definedName>
    <definedName name="全额">[2]数据!$I$3</definedName>
    <definedName name="전" localSheetId="3">#REF!</definedName>
    <definedName name="전">#REF!</definedName>
    <definedName name="주택사업본부" localSheetId="3">#REF!</definedName>
    <definedName name="주택사업본부">#REF!</definedName>
    <definedName name="철구사업본부" localSheetId="3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liyanli</author>
  </authors>
  <commentList>
    <comment ref="L8" authorId="0">
      <text>
        <r>
          <rPr>
            <b/>
            <sz val="9"/>
            <rFont val="Tahoma"/>
            <charset val="134"/>
          </rPr>
          <t>liyanli: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指此套模具或工装的编号，区别于其他模具或公转</t>
        </r>
      </text>
    </comment>
  </commentList>
</comments>
</file>

<file path=xl/sharedStrings.xml><?xml version="1.0" encoding="utf-8"?>
<sst xmlns="http://schemas.openxmlformats.org/spreadsheetml/2006/main" count="502" uniqueCount="147">
  <si>
    <t xml:space="preserve"> 试 制 产 品 报 价 表(总表)</t>
  </si>
  <si>
    <t>报价日期</t>
  </si>
  <si>
    <t>2020.3.27</t>
  </si>
  <si>
    <t>项目名称</t>
  </si>
  <si>
    <t>MV3右舵外后视镜项目</t>
  </si>
  <si>
    <t>任务单号</t>
  </si>
  <si>
    <t>2020SZ00560</t>
  </si>
  <si>
    <t>费用号</t>
  </si>
  <si>
    <t>供应商名称：</t>
  </si>
  <si>
    <t>北京光华荣昌汽车部件有限公司</t>
  </si>
  <si>
    <t>所在地：</t>
  </si>
  <si>
    <t>北京市昌平区流村镇工业园区</t>
  </si>
  <si>
    <t>盖章处（合同或财务章)</t>
  </si>
  <si>
    <t>经办人：</t>
  </si>
  <si>
    <t>宋立冬</t>
  </si>
  <si>
    <t>电话：</t>
  </si>
  <si>
    <t>邮箱：</t>
  </si>
  <si>
    <t>songlidong@bjghrc.com</t>
  </si>
  <si>
    <t>序
号</t>
  </si>
  <si>
    <t>零件号及名称</t>
  </si>
  <si>
    <t>零件费</t>
  </si>
  <si>
    <t>附加费 附表1</t>
  </si>
  <si>
    <t>备注</t>
  </si>
  <si>
    <t>零　件　号</t>
  </si>
  <si>
    <t>版本</t>
  </si>
  <si>
    <t>零  件  名  称</t>
  </si>
  <si>
    <t>是否比价</t>
  </si>
  <si>
    <t>数量</t>
  </si>
  <si>
    <t>材料费</t>
  </si>
  <si>
    <t>加工费（包含折旧费）</t>
  </si>
  <si>
    <t>其它费</t>
  </si>
  <si>
    <t>单  价</t>
  </si>
  <si>
    <t>费用合计</t>
  </si>
  <si>
    <t>编号</t>
  </si>
  <si>
    <t>名称</t>
  </si>
  <si>
    <t>工装模具数量</t>
  </si>
  <si>
    <t>加工费</t>
  </si>
  <si>
    <t>件</t>
  </si>
  <si>
    <t>（元）</t>
  </si>
  <si>
    <t>(元)</t>
  </si>
  <si>
    <t>8202015-M38-C00</t>
  </si>
  <si>
    <t>A</t>
  </si>
  <si>
    <t>左外后视镜总成</t>
  </si>
  <si>
    <t>2</t>
  </si>
  <si>
    <t>REM0010142</t>
  </si>
  <si>
    <t>8202020-M38-C00</t>
  </si>
  <si>
    <t>右外后视镜总成</t>
  </si>
  <si>
    <t>GR-MV3-CF-101/102</t>
  </si>
  <si>
    <t>0</t>
  </si>
  <si>
    <t>GR-MV3-CF-103/104</t>
  </si>
  <si>
    <t>REM0010307-H-01/
REM0010308-H-01</t>
  </si>
  <si>
    <t>合计：</t>
  </si>
  <si>
    <t>试制费用总计（未税）：</t>
  </si>
  <si>
    <t xml:space="preserve">采购部经办人： </t>
  </si>
  <si>
    <t>接收报价日期：</t>
  </si>
  <si>
    <t>注：</t>
  </si>
  <si>
    <t>1.表中涉及的价格，如未特殊说明，均无税。</t>
  </si>
  <si>
    <t>2.试制费用报价表（汇总表） 必须按表中内容逐项填报，涉及工装、模具的填写附表1。如外购零部件、工装、模具等，需提供发票等价格依据。</t>
  </si>
  <si>
    <t>3.附加费包括工装费、模具费、夹具费、检具费等；</t>
  </si>
  <si>
    <t>4.如弄虚作假，一经发现，不予受理。</t>
  </si>
  <si>
    <t xml:space="preserve"> 试制产品 附加费 报价表 (附表1)</t>
  </si>
  <si>
    <t>对应零件</t>
  </si>
  <si>
    <t>镜杆</t>
  </si>
  <si>
    <t>寿命(件)</t>
  </si>
  <si>
    <t>/</t>
  </si>
  <si>
    <t>编号(模具)</t>
  </si>
  <si>
    <t>模具套数</t>
  </si>
  <si>
    <t>名称(模具)</t>
  </si>
  <si>
    <t>装镜杆工装</t>
  </si>
  <si>
    <t>周期(天)</t>
  </si>
  <si>
    <t>30天</t>
  </si>
  <si>
    <t>模具尺寸</t>
  </si>
  <si>
    <t>850*450*300</t>
  </si>
  <si>
    <t>出模数</t>
  </si>
  <si>
    <t>材料费用</t>
  </si>
  <si>
    <t>材料名称
(含自制及外采)</t>
  </si>
  <si>
    <t>材质及型号规格</t>
  </si>
  <si>
    <t>单位</t>
  </si>
  <si>
    <t>用量</t>
  </si>
  <si>
    <t>制造费用</t>
  </si>
  <si>
    <t>项目</t>
  </si>
  <si>
    <t>规格</t>
  </si>
  <si>
    <t>单价</t>
  </si>
  <si>
    <t>POM</t>
  </si>
  <si>
    <t>φ50x100mm</t>
  </si>
  <si>
    <t>kg</t>
  </si>
  <si>
    <t>线切割</t>
  </si>
  <si>
    <r>
      <rPr>
        <sz val="10"/>
        <color theme="1"/>
        <rFont val="宋体"/>
        <charset val="134"/>
        <scheme val="minor"/>
      </rPr>
      <t>mm</t>
    </r>
    <r>
      <rPr>
        <vertAlign val="superscript"/>
        <sz val="10"/>
        <color indexed="8"/>
        <rFont val="宋体"/>
        <charset val="134"/>
        <scheme val="minor"/>
      </rPr>
      <t>2</t>
    </r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</si>
  <si>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/mm</t>
    </r>
    <r>
      <rPr>
        <vertAlign val="superscript"/>
        <sz val="10"/>
        <color indexed="8"/>
        <rFont val="宋体"/>
        <charset val="134"/>
        <scheme val="minor"/>
      </rPr>
      <t>2</t>
    </r>
  </si>
  <si>
    <t>5052铝板</t>
  </si>
  <si>
    <t>100x50x20mm</t>
  </si>
  <si>
    <t>电火花</t>
  </si>
  <si>
    <t>小时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</si>
  <si>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/小时</t>
    </r>
  </si>
  <si>
    <t>把手</t>
  </si>
  <si>
    <t>CNC(三轴)</t>
  </si>
  <si>
    <t>型材</t>
  </si>
  <si>
    <t>500mm</t>
  </si>
  <si>
    <t>CNC(五轴)</t>
  </si>
  <si>
    <t>车床</t>
  </si>
  <si>
    <t>铣、钻床</t>
  </si>
  <si>
    <t>磨床</t>
  </si>
  <si>
    <t>抛光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</si>
  <si>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/件</t>
    </r>
  </si>
  <si>
    <t>调试设备</t>
  </si>
  <si>
    <t>其它</t>
  </si>
  <si>
    <r>
      <rPr>
        <sz val="10"/>
        <color theme="1"/>
        <rFont val="宋体"/>
        <charset val="134"/>
        <scheme val="minor"/>
      </rPr>
      <t>合计</t>
    </r>
    <r>
      <rPr>
        <sz val="10"/>
        <color indexed="8"/>
        <rFont val="宋体"/>
        <charset val="134"/>
        <scheme val="minor"/>
      </rPr>
      <t>(元)</t>
    </r>
  </si>
  <si>
    <t>人工费用</t>
  </si>
  <si>
    <r>
      <rPr>
        <sz val="12"/>
        <color theme="1"/>
        <rFont val="黑体"/>
        <charset val="134"/>
      </rPr>
      <t>金额</t>
    </r>
    <r>
      <rPr>
        <sz val="12"/>
        <color indexed="8"/>
        <rFont val="黑体"/>
        <charset val="134"/>
      </rPr>
      <t>(元)</t>
    </r>
  </si>
  <si>
    <t>设计</t>
  </si>
  <si>
    <t>模具安装</t>
  </si>
  <si>
    <t>模具调试</t>
  </si>
  <si>
    <t>附加费合计(无税)
(材料费用+制造费用+人工费用)</t>
  </si>
  <si>
    <t>其他</t>
  </si>
  <si>
    <t xml:space="preserve"> 试制产品 附加费 报价表 (附表2)</t>
  </si>
  <si>
    <t>后视镜总成</t>
  </si>
  <si>
    <t>后视镜总成检具</t>
  </si>
  <si>
    <t>1000*500*200</t>
  </si>
  <si>
    <t>钢材</t>
  </si>
  <si>
    <t>180mm*160mm*60mm</t>
  </si>
  <si>
    <t>KG</t>
  </si>
  <si>
    <t>1000mm*600mm*30mm</t>
  </si>
  <si>
    <t>定位销轴</t>
  </si>
  <si>
    <t>Φ10*80</t>
  </si>
  <si>
    <t>ea</t>
  </si>
  <si>
    <t>销钉</t>
  </si>
  <si>
    <t>Φ6</t>
  </si>
  <si>
    <t>螺钉</t>
  </si>
  <si>
    <t>M6*30</t>
  </si>
  <si>
    <t>三坐标检测</t>
  </si>
  <si>
    <t xml:space="preserve"> 试制产品 附加费 报价表 (附表3)</t>
  </si>
  <si>
    <t>镜杆检具</t>
  </si>
  <si>
    <t>800*500*200</t>
  </si>
  <si>
    <t>80mm*60mm*60mm</t>
  </si>
  <si>
    <t>800mm*500mm*30mm</t>
  </si>
  <si>
    <t>夹钳</t>
  </si>
  <si>
    <t>203-F</t>
  </si>
  <si>
    <t xml:space="preserve"> 试制产品 附加费 报价表 (附表4)</t>
  </si>
  <si>
    <t>10万</t>
  </si>
  <si>
    <t>镜杆焊接夹具</t>
  </si>
  <si>
    <t>800*500*150</t>
  </si>
  <si>
    <t>800mm*500mm*25mm</t>
  </si>
  <si>
    <t>120mm*60mm*50mm</t>
  </si>
  <si>
    <t>40mm*40mm*80mm</t>
  </si>
  <si>
    <t>100mm*80mm*40mm</t>
  </si>
  <si>
    <t>304-H</t>
  </si>
  <si>
    <t>M8*30</t>
  </si>
</sst>
</file>

<file path=xl/styles.xml><?xml version="1.0" encoding="utf-8"?>
<styleSheet xmlns="http://schemas.openxmlformats.org/spreadsheetml/2006/main">
  <numFmts count="22">
    <numFmt numFmtId="176" formatCode="_-&quot;ﾟ&quot;* #,##0_-;\-&quot;ﾟ&quot;* #,##0_-;_-&quot;ﾟ&quot;* &quot;-&quot;_-;_-@_-"/>
    <numFmt numFmtId="44" formatCode="_ &quot;￥&quot;* #,##0.00_ ;_ &quot;￥&quot;* \-#,##0.00_ ;_ &quot;￥&quot;* &quot;-&quot;??_ ;_ @_ "/>
    <numFmt numFmtId="177" formatCode="#,##0.00_);[Red]\(#,##0.00\)"/>
    <numFmt numFmtId="178" formatCode="0.0000000"/>
    <numFmt numFmtId="179" formatCode="_ [$€-2]* #,##0.00_ ;_ [$€-2]* \-#,##0.00_ ;_ [$€-2]* &quot;-&quot;??_ "/>
    <numFmt numFmtId="43" formatCode="_ * #,##0.00_ ;_ * \-#,##0.00_ ;_ * &quot;-&quot;??_ ;_ @_ "/>
    <numFmt numFmtId="180" formatCode="0.00_ "/>
    <numFmt numFmtId="41" formatCode="_ * #,##0_ ;_ * \-#,##0_ ;_ * &quot;-&quot;_ ;_ @_ "/>
    <numFmt numFmtId="181" formatCode="0.00_);[Red]\(0.00\)"/>
    <numFmt numFmtId="42" formatCode="_ &quot;￥&quot;* #,##0_ ;_ &quot;￥&quot;* \-#,##0_ ;_ &quot;￥&quot;* &quot;-&quot;_ ;_ @_ "/>
    <numFmt numFmtId="182" formatCode="_-* #,##0_-;\-* #,##0_-;_-* &quot;-&quot;_-;_-@_-"/>
    <numFmt numFmtId="183" formatCode="_-&quot;ﾟ&quot;* #,##0.00_-;\-&quot;ﾟ&quot;* #,##0.00_-;_-&quot;ﾟ&quot;* &quot;-&quot;??_-;_-@_-"/>
    <numFmt numFmtId="184" formatCode="_(&quot;$&quot;* #,##0_);_(&quot;$&quot;* \(#,##0\);_(&quot;$&quot;* &quot;-&quot;_);_(@_)"/>
    <numFmt numFmtId="185" formatCode="#,##0;[Red]\(#,##0\)"/>
    <numFmt numFmtId="186" formatCode="_(&quot;$&quot;* #,##0.00_);_(&quot;$&quot;* \(#,##0.00\);_(&quot;$&quot;* &quot;-&quot;??_);_(@_)"/>
    <numFmt numFmtId="187" formatCode="0_ "/>
    <numFmt numFmtId="188" formatCode="0.0000000000"/>
    <numFmt numFmtId="189" formatCode="_-* #,##0.00_-;\-* #,##0.00_-;_-* &quot;-&quot;??_-;_-@_-"/>
    <numFmt numFmtId="190" formatCode="&quot;¡ê&quot;#,##0.00;[Red]\-&quot;¡ê&quot;#,##0."/>
    <numFmt numFmtId="191" formatCode="0.000000"/>
    <numFmt numFmtId="192" formatCode="0.00000000"/>
    <numFmt numFmtId="193" formatCode="#,##0.00_ 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4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黑体"/>
      <charset val="134"/>
    </font>
    <font>
      <sz val="9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0" tint="-0.249977111117893"/>
      <name val="黑体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8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Cordia New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ＭＳ Ｐゴシック"/>
      <charset val="134"/>
    </font>
    <font>
      <b/>
      <sz val="13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sz val="12"/>
      <name val="Tms Rmn"/>
      <charset val="134"/>
    </font>
    <font>
      <b/>
      <sz val="10"/>
      <name val="Arial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7"/>
      <name val="Small Fonts"/>
      <charset val="134"/>
    </font>
    <font>
      <sz val="14"/>
      <name val="AngsanaUPC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name val="Times New Roman"/>
      <charset val="134"/>
    </font>
    <font>
      <sz val="11"/>
      <name val="蹈框"/>
      <charset val="134"/>
    </font>
    <font>
      <sz val="12"/>
      <name val="바탕체"/>
      <charset val="134"/>
    </font>
    <font>
      <vertAlign val="superscript"/>
      <sz val="10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9"/>
      <name val="Tahoma"/>
      <charset val="134"/>
    </font>
    <font>
      <sz val="9"/>
      <name val="宋体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0"/>
      </bottom>
      <diagonal/>
    </border>
    <border>
      <left/>
      <right/>
      <top style="medium">
        <color auto="1"/>
      </top>
      <bottom style="medium">
        <color indexed="0"/>
      </bottom>
      <diagonal/>
    </border>
    <border>
      <left style="medium">
        <color auto="1"/>
      </left>
      <right/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0"/>
      </bottom>
      <diagonal/>
    </border>
    <border>
      <left/>
      <right style="medium">
        <color auto="1"/>
      </right>
      <top/>
      <bottom style="medium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0" borderId="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/>
    <xf numFmtId="0" fontId="16" fillId="0" borderId="0"/>
    <xf numFmtId="0" fontId="29" fillId="0" borderId="0" applyNumberFormat="0" applyFill="0" applyBorder="0" applyAlignment="0" applyProtection="0">
      <alignment vertical="center"/>
    </xf>
    <xf numFmtId="0" fontId="0" fillId="18" borderId="61" applyNumberFormat="0" applyFont="0" applyAlignment="0" applyProtection="0">
      <alignment vertical="center"/>
    </xf>
    <xf numFmtId="0" fontId="22" fillId="0" borderId="0"/>
    <xf numFmtId="0" fontId="17" fillId="22" borderId="0" applyNumberFormat="0" applyBorder="0" applyAlignment="0" applyProtection="0">
      <alignment vertical="center"/>
    </xf>
    <xf numFmtId="183" fontId="3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/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35" fillId="0" borderId="5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9" borderId="63" applyNumberFormat="0" applyAlignment="0" applyProtection="0">
      <alignment vertical="center"/>
    </xf>
    <xf numFmtId="0" fontId="22" fillId="0" borderId="0"/>
    <xf numFmtId="0" fontId="16" fillId="0" borderId="0"/>
    <xf numFmtId="0" fontId="32" fillId="19" borderId="59" applyNumberFormat="0" applyAlignment="0" applyProtection="0">
      <alignment vertical="center"/>
    </xf>
    <xf numFmtId="0" fontId="28" fillId="16" borderId="6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38" fillId="0" borderId="64" applyNumberFormat="0" applyFill="0" applyAlignment="0" applyProtection="0">
      <alignment vertical="center"/>
    </xf>
    <xf numFmtId="0" fontId="39" fillId="0" borderId="65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6" fillId="0" borderId="0"/>
    <xf numFmtId="0" fontId="26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0" borderId="0"/>
    <xf numFmtId="0" fontId="18" fillId="21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6" fillId="0" borderId="0"/>
    <xf numFmtId="0" fontId="16" fillId="0" borderId="0"/>
    <xf numFmtId="0" fontId="24" fillId="0" borderId="0" applyNumberFormat="0" applyAlignment="0"/>
    <xf numFmtId="0" fontId="23" fillId="0" borderId="0"/>
    <xf numFmtId="0" fontId="16" fillId="0" borderId="0"/>
    <xf numFmtId="0" fontId="16" fillId="0" borderId="0"/>
    <xf numFmtId="0" fontId="16" fillId="0" borderId="0"/>
    <xf numFmtId="0" fontId="42" fillId="0" borderId="0" applyNumberFormat="0" applyFill="0" applyBorder="0" applyAlignment="0" applyProtection="0"/>
    <xf numFmtId="0" fontId="43" fillId="0" borderId="12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6" fillId="0" borderId="0"/>
    <xf numFmtId="186" fontId="16" fillId="0" borderId="0" applyFont="0" applyFill="0" applyBorder="0" applyAlignment="0" applyProtection="0"/>
    <xf numFmtId="15" fontId="36" fillId="0" borderId="0"/>
    <xf numFmtId="38" fontId="24" fillId="35" borderId="0" applyNumberFormat="0" applyBorder="0" applyAlignment="0" applyProtection="0"/>
    <xf numFmtId="0" fontId="44" fillId="0" borderId="66" applyNumberFormat="0" applyAlignment="0" applyProtection="0">
      <alignment horizontal="left" vertical="center"/>
    </xf>
    <xf numFmtId="0" fontId="44" fillId="0" borderId="49">
      <alignment horizontal="left" vertical="center"/>
    </xf>
    <xf numFmtId="10" fontId="24" fillId="9" borderId="12" applyNumberFormat="0" applyBorder="0" applyAlignment="0" applyProtection="0"/>
    <xf numFmtId="0" fontId="45" fillId="0" borderId="0"/>
    <xf numFmtId="37" fontId="46" fillId="0" borderId="0"/>
    <xf numFmtId="188" fontId="16" fillId="0" borderId="0"/>
    <xf numFmtId="0" fontId="16" fillId="0" borderId="0"/>
    <xf numFmtId="10" fontId="16" fillId="0" borderId="0" applyFont="0" applyFill="0" applyBorder="0" applyAlignment="0" applyProtection="0"/>
    <xf numFmtId="0" fontId="47" fillId="0" borderId="0"/>
    <xf numFmtId="182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22" fillId="0" borderId="0">
      <alignment vertical="center"/>
    </xf>
    <xf numFmtId="0" fontId="22" fillId="0" borderId="43"/>
    <xf numFmtId="0" fontId="22" fillId="0" borderId="0"/>
    <xf numFmtId="0" fontId="48" fillId="0" borderId="0">
      <alignment vertical="center"/>
    </xf>
    <xf numFmtId="0" fontId="0" fillId="0" borderId="0">
      <alignment vertical="center"/>
    </xf>
    <xf numFmtId="0" fontId="2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78" fontId="51" fillId="0" borderId="0" applyFont="0" applyFill="0" applyBorder="0" applyAlignment="0" applyProtection="0"/>
    <xf numFmtId="190" fontId="22" fillId="0" borderId="0" applyFont="0" applyFill="0" applyBorder="0" applyAlignment="0" applyProtection="0"/>
    <xf numFmtId="191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2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3" fillId="0" borderId="0"/>
  </cellStyleXfs>
  <cellXfs count="212">
    <xf numFmtId="0" fontId="0" fillId="0" borderId="0" xfId="0">
      <alignment vertical="center"/>
    </xf>
    <xf numFmtId="0" fontId="1" fillId="0" borderId="0" xfId="97" applyFont="1" applyFill="1">
      <alignment vertical="center"/>
    </xf>
    <xf numFmtId="0" fontId="2" fillId="0" borderId="1" xfId="97" applyFont="1" applyFill="1" applyBorder="1" applyAlignment="1">
      <alignment horizontal="center" vertical="center"/>
    </xf>
    <xf numFmtId="0" fontId="2" fillId="0" borderId="2" xfId="97" applyFont="1" applyFill="1" applyBorder="1" applyAlignment="1">
      <alignment horizontal="center" vertical="center"/>
    </xf>
    <xf numFmtId="0" fontId="3" fillId="0" borderId="2" xfId="94" applyFont="1" applyFill="1" applyBorder="1" applyAlignment="1" applyProtection="1">
      <alignment horizontal="center" vertical="center"/>
      <protection locked="0"/>
    </xf>
    <xf numFmtId="0" fontId="2" fillId="0" borderId="3" xfId="97" applyFont="1" applyFill="1" applyBorder="1" applyAlignment="1">
      <alignment horizontal="center" vertical="center"/>
    </xf>
    <xf numFmtId="0" fontId="2" fillId="0" borderId="0" xfId="97" applyFont="1" applyFill="1" applyBorder="1" applyAlignment="1">
      <alignment horizontal="center" vertical="center"/>
    </xf>
    <xf numFmtId="0" fontId="3" fillId="0" borderId="0" xfId="94" applyFont="1" applyFill="1" applyBorder="1" applyAlignment="1" applyProtection="1">
      <alignment horizontal="center" vertical="center"/>
      <protection locked="0"/>
    </xf>
    <xf numFmtId="0" fontId="2" fillId="0" borderId="4" xfId="97" applyFont="1" applyFill="1" applyBorder="1" applyAlignment="1">
      <alignment horizontal="center" vertical="center"/>
    </xf>
    <xf numFmtId="0" fontId="2" fillId="0" borderId="5" xfId="97" applyFont="1" applyFill="1" applyBorder="1" applyAlignment="1">
      <alignment horizontal="center" vertical="center"/>
    </xf>
    <xf numFmtId="0" fontId="3" fillId="0" borderId="5" xfId="94" applyFont="1" applyFill="1" applyBorder="1" applyAlignment="1" applyProtection="1">
      <alignment horizontal="center" vertical="center"/>
      <protection locked="0"/>
    </xf>
    <xf numFmtId="0" fontId="4" fillId="0" borderId="6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/>
    </xf>
    <xf numFmtId="0" fontId="6" fillId="0" borderId="8" xfId="94" applyFont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center" vertical="center" wrapText="1"/>
      <protection locked="0"/>
    </xf>
    <xf numFmtId="0" fontId="4" fillId="0" borderId="10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/>
    </xf>
    <xf numFmtId="187" fontId="6" fillId="0" borderId="12" xfId="9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94" applyFont="1" applyBorder="1" applyAlignment="1" applyProtection="1">
      <alignment horizontal="center" vertical="center" wrapText="1"/>
      <protection locked="0"/>
    </xf>
    <xf numFmtId="0" fontId="4" fillId="0" borderId="14" xfId="94" applyFont="1" applyBorder="1" applyAlignment="1">
      <alignment horizontal="center" vertical="center" wrapText="1"/>
    </xf>
    <xf numFmtId="0" fontId="7" fillId="0" borderId="12" xfId="94" applyFont="1" applyBorder="1" applyAlignment="1">
      <alignment horizontal="center" vertical="center"/>
    </xf>
    <xf numFmtId="0" fontId="8" fillId="0" borderId="12" xfId="94" applyFont="1" applyBorder="1" applyAlignment="1">
      <alignment vertical="center"/>
    </xf>
    <xf numFmtId="180" fontId="7" fillId="0" borderId="13" xfId="94" applyNumberFormat="1" applyFont="1" applyBorder="1" applyAlignment="1">
      <alignment vertical="center"/>
    </xf>
    <xf numFmtId="0" fontId="7" fillId="0" borderId="12" xfId="94" applyFont="1" applyBorder="1" applyAlignment="1">
      <alignment vertical="center"/>
    </xf>
    <xf numFmtId="180" fontId="7" fillId="0" borderId="12" xfId="94" applyNumberFormat="1" applyFont="1" applyFill="1" applyBorder="1" applyAlignment="1">
      <alignment horizontal="center" vertical="center"/>
    </xf>
    <xf numFmtId="180" fontId="7" fillId="0" borderId="12" xfId="94" applyNumberFormat="1" applyFont="1" applyBorder="1" applyAlignment="1">
      <alignment horizontal="center" vertical="center"/>
    </xf>
    <xf numFmtId="0" fontId="7" fillId="0" borderId="12" xfId="94" applyFont="1" applyBorder="1" applyAlignment="1">
      <alignment horizontal="center" vertical="center" wrapText="1"/>
    </xf>
    <xf numFmtId="0" fontId="7" fillId="0" borderId="12" xfId="94" applyFont="1" applyFill="1" applyBorder="1" applyAlignment="1">
      <alignment horizontal="center" vertical="center"/>
    </xf>
    <xf numFmtId="0" fontId="4" fillId="0" borderId="15" xfId="94" applyFont="1" applyBorder="1" applyAlignment="1">
      <alignment horizontal="center" vertical="center" wrapText="1"/>
    </xf>
    <xf numFmtId="0" fontId="7" fillId="0" borderId="16" xfId="94" applyFont="1" applyBorder="1" applyAlignment="1">
      <alignment horizontal="center" vertical="center"/>
    </xf>
    <xf numFmtId="180" fontId="7" fillId="0" borderId="17" xfId="94" applyNumberFormat="1" applyFont="1" applyBorder="1" applyAlignment="1">
      <alignment horizontal="center" vertical="center"/>
    </xf>
    <xf numFmtId="180" fontId="7" fillId="0" borderId="18" xfId="94" applyNumberFormat="1" applyFont="1" applyBorder="1" applyAlignment="1">
      <alignment horizontal="center" vertical="center"/>
    </xf>
    <xf numFmtId="180" fontId="7" fillId="0" borderId="19" xfId="94" applyNumberFormat="1" applyFont="1" applyBorder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5" fillId="0" borderId="20" xfId="94" applyFont="1" applyBorder="1" applyAlignment="1">
      <alignment horizontal="center" vertical="center"/>
    </xf>
    <xf numFmtId="181" fontId="7" fillId="0" borderId="21" xfId="94" applyNumberFormat="1" applyFont="1" applyBorder="1" applyAlignment="1">
      <alignment horizontal="center" vertical="center"/>
    </xf>
    <xf numFmtId="181" fontId="7" fillId="0" borderId="2" xfId="94" applyNumberFormat="1" applyFont="1" applyBorder="1" applyAlignment="1">
      <alignment horizontal="center" vertical="center"/>
    </xf>
    <xf numFmtId="181" fontId="7" fillId="0" borderId="22" xfId="94" applyNumberFormat="1" applyFont="1" applyBorder="1" applyAlignment="1">
      <alignment horizontal="center" vertical="center"/>
    </xf>
    <xf numFmtId="0" fontId="5" fillId="0" borderId="4" xfId="94" applyFont="1" applyBorder="1" applyAlignment="1">
      <alignment horizontal="center" vertical="center"/>
    </xf>
    <xf numFmtId="0" fontId="5" fillId="0" borderId="23" xfId="94" applyFont="1" applyBorder="1" applyAlignment="1">
      <alignment horizontal="center" vertical="center"/>
    </xf>
    <xf numFmtId="181" fontId="7" fillId="0" borderId="24" xfId="94" applyNumberFormat="1" applyFont="1" applyBorder="1" applyAlignment="1">
      <alignment horizontal="center" vertical="center"/>
    </xf>
    <xf numFmtId="181" fontId="7" fillId="0" borderId="5" xfId="94" applyNumberFormat="1" applyFont="1" applyBorder="1" applyAlignment="1">
      <alignment horizontal="center" vertical="center"/>
    </xf>
    <xf numFmtId="181" fontId="7" fillId="0" borderId="25" xfId="94" applyNumberFormat="1" applyFont="1" applyBorder="1" applyAlignment="1">
      <alignment horizontal="center" vertical="center"/>
    </xf>
    <xf numFmtId="0" fontId="9" fillId="0" borderId="10" xfId="94" applyFont="1" applyBorder="1" applyAlignment="1" applyProtection="1">
      <alignment horizontal="center" vertical="center"/>
      <protection locked="0"/>
    </xf>
    <xf numFmtId="0" fontId="6" fillId="0" borderId="11" xfId="94" applyFont="1" applyBorder="1" applyAlignment="1" applyProtection="1">
      <alignment horizontal="left" vertical="center" wrapText="1"/>
      <protection locked="0"/>
    </xf>
    <xf numFmtId="0" fontId="9" fillId="0" borderId="14" xfId="94" applyFont="1" applyBorder="1" applyAlignment="1" applyProtection="1">
      <alignment horizontal="center" vertical="center"/>
      <protection locked="0"/>
    </xf>
    <xf numFmtId="0" fontId="6" fillId="0" borderId="12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horizontal="left" vertical="center" wrapText="1"/>
      <protection locked="0"/>
    </xf>
    <xf numFmtId="0" fontId="9" fillId="0" borderId="26" xfId="94" applyFont="1" applyBorder="1" applyAlignment="1" applyProtection="1">
      <alignment horizontal="center" vertical="center"/>
      <protection locked="0"/>
    </xf>
    <xf numFmtId="0" fontId="6" fillId="0" borderId="27" xfId="94" applyFont="1" applyBorder="1" applyAlignment="1" applyProtection="1">
      <alignment horizontal="left" vertical="center" wrapText="1"/>
      <protection locked="0"/>
    </xf>
    <xf numFmtId="0" fontId="3" fillId="0" borderId="22" xfId="94" applyFont="1" applyFill="1" applyBorder="1" applyAlignment="1" applyProtection="1">
      <alignment horizontal="center" vertical="center"/>
      <protection locked="0"/>
    </xf>
    <xf numFmtId="0" fontId="6" fillId="0" borderId="6" xfId="94" applyFont="1" applyFill="1" applyBorder="1" applyAlignment="1" applyProtection="1">
      <alignment vertical="center"/>
      <protection locked="0"/>
    </xf>
    <xf numFmtId="0" fontId="5" fillId="0" borderId="8" xfId="97" applyFont="1" applyFill="1" applyBorder="1" applyAlignment="1">
      <alignment horizontal="center" vertical="center"/>
    </xf>
    <xf numFmtId="0" fontId="6" fillId="0" borderId="8" xfId="94" applyFont="1" applyFill="1" applyBorder="1" applyAlignment="1">
      <alignment vertical="center"/>
    </xf>
    <xf numFmtId="0" fontId="6" fillId="0" borderId="9" xfId="94" applyFont="1" applyFill="1" applyBorder="1" applyAlignment="1">
      <alignment horizontal="center" vertical="center"/>
    </xf>
    <xf numFmtId="0" fontId="3" fillId="0" borderId="28" xfId="94" applyFont="1" applyFill="1" applyBorder="1" applyAlignment="1" applyProtection="1">
      <alignment horizontal="center" vertical="center"/>
      <protection locked="0"/>
    </xf>
    <xf numFmtId="0" fontId="6" fillId="0" borderId="14" xfId="94" applyFont="1" applyFill="1" applyBorder="1" applyAlignment="1" applyProtection="1">
      <alignment vertical="center"/>
      <protection locked="0"/>
    </xf>
    <xf numFmtId="0" fontId="5" fillId="0" borderId="12" xfId="97" applyFont="1" applyFill="1" applyBorder="1" applyAlignment="1">
      <alignment horizontal="center" vertical="center" wrapText="1"/>
    </xf>
    <xf numFmtId="0" fontId="5" fillId="0" borderId="12" xfId="97" applyFont="1" applyFill="1" applyBorder="1" applyAlignment="1">
      <alignment horizontal="center" vertical="center"/>
    </xf>
    <xf numFmtId="0" fontId="6" fillId="0" borderId="12" xfId="94" applyFont="1" applyFill="1" applyBorder="1" applyAlignment="1" applyProtection="1">
      <alignment vertical="center"/>
      <protection locked="0"/>
    </xf>
    <xf numFmtId="0" fontId="6" fillId="0" borderId="13" xfId="94" applyFont="1" applyFill="1" applyBorder="1" applyAlignment="1" applyProtection="1">
      <alignment horizontal="center" vertical="center"/>
      <protection locked="0"/>
    </xf>
    <xf numFmtId="0" fontId="6" fillId="0" borderId="15" xfId="94" applyFont="1" applyBorder="1" applyAlignment="1" applyProtection="1">
      <alignment vertical="center"/>
      <protection locked="0"/>
    </xf>
    <xf numFmtId="0" fontId="5" fillId="0" borderId="16" xfId="97" applyFont="1" applyFill="1" applyBorder="1" applyAlignment="1">
      <alignment horizontal="center" vertical="center"/>
    </xf>
    <xf numFmtId="0" fontId="6" fillId="0" borderId="16" xfId="94" applyFont="1" applyFill="1" applyBorder="1" applyAlignment="1" applyProtection="1">
      <alignment vertical="center"/>
      <protection locked="0"/>
    </xf>
    <xf numFmtId="0" fontId="1" fillId="0" borderId="29" xfId="97" applyFont="1" applyFill="1" applyBorder="1" applyAlignment="1">
      <alignment horizontal="center" vertical="center"/>
    </xf>
    <xf numFmtId="0" fontId="4" fillId="0" borderId="30" xfId="94" applyFont="1" applyFill="1" applyBorder="1" applyAlignment="1">
      <alignment horizontal="center" vertical="center" wrapText="1"/>
    </xf>
    <xf numFmtId="0" fontId="5" fillId="0" borderId="31" xfId="94" applyFont="1" applyFill="1" applyBorder="1" applyAlignment="1">
      <alignment horizontal="center" vertical="center"/>
    </xf>
    <xf numFmtId="0" fontId="5" fillId="0" borderId="21" xfId="94" applyFont="1" applyFill="1" applyBorder="1" applyAlignment="1">
      <alignment horizontal="center" vertical="center"/>
    </xf>
    <xf numFmtId="0" fontId="0" fillId="0" borderId="20" xfId="97" applyBorder="1">
      <alignment vertical="center"/>
    </xf>
    <xf numFmtId="0" fontId="5" fillId="0" borderId="20" xfId="94" applyFont="1" applyFill="1" applyBorder="1" applyAlignment="1">
      <alignment horizontal="center" vertical="center"/>
    </xf>
    <xf numFmtId="0" fontId="4" fillId="0" borderId="32" xfId="94" applyFont="1" applyFill="1" applyBorder="1" applyAlignment="1">
      <alignment horizontal="center" vertical="center" wrapText="1"/>
    </xf>
    <xf numFmtId="0" fontId="5" fillId="0" borderId="33" xfId="94" applyFont="1" applyFill="1" applyBorder="1" applyAlignment="1">
      <alignment horizontal="center" vertical="center"/>
    </xf>
    <xf numFmtId="0" fontId="0" fillId="0" borderId="34" xfId="97" applyBorder="1">
      <alignment vertical="center"/>
    </xf>
    <xf numFmtId="0" fontId="0" fillId="0" borderId="35" xfId="97" applyBorder="1">
      <alignment vertical="center"/>
    </xf>
    <xf numFmtId="0" fontId="5" fillId="0" borderId="34" xfId="94" applyFont="1" applyFill="1" applyBorder="1" applyAlignment="1">
      <alignment horizontal="center" vertical="center"/>
    </xf>
    <xf numFmtId="0" fontId="5" fillId="0" borderId="35" xfId="94" applyFont="1" applyFill="1" applyBorder="1" applyAlignment="1">
      <alignment horizontal="center" vertical="center"/>
    </xf>
    <xf numFmtId="0" fontId="4" fillId="0" borderId="36" xfId="94" applyFont="1" applyFill="1" applyBorder="1" applyAlignment="1">
      <alignment horizontal="center" vertical="center" wrapText="1"/>
    </xf>
    <xf numFmtId="0" fontId="7" fillId="0" borderId="33" xfId="94" applyFont="1" applyFill="1" applyBorder="1" applyAlignment="1">
      <alignment horizontal="center" vertical="center"/>
    </xf>
    <xf numFmtId="180" fontId="7" fillId="0" borderId="13" xfId="94" applyNumberFormat="1" applyFont="1" applyFill="1" applyBorder="1" applyAlignment="1">
      <alignment horizontal="center" vertical="center"/>
    </xf>
    <xf numFmtId="0" fontId="10" fillId="0" borderId="33" xfId="94" applyFont="1" applyFill="1" applyBorder="1" applyAlignment="1">
      <alignment horizontal="center" vertical="center"/>
    </xf>
    <xf numFmtId="0" fontId="4" fillId="0" borderId="37" xfId="94" applyFont="1" applyFill="1" applyBorder="1" applyAlignment="1">
      <alignment horizontal="center" vertical="center" wrapText="1"/>
    </xf>
    <xf numFmtId="0" fontId="7" fillId="0" borderId="38" xfId="94" applyFont="1" applyFill="1" applyBorder="1" applyAlignment="1">
      <alignment horizontal="center" vertical="center"/>
    </xf>
    <xf numFmtId="180" fontId="7" fillId="0" borderId="27" xfId="94" applyNumberFormat="1" applyFont="1" applyFill="1" applyBorder="1" applyAlignment="1">
      <alignment horizontal="center" vertical="center"/>
    </xf>
    <xf numFmtId="180" fontId="7" fillId="0" borderId="39" xfId="94" applyNumberFormat="1" applyFont="1" applyFill="1" applyBorder="1" applyAlignment="1">
      <alignment horizontal="center" vertical="center"/>
    </xf>
    <xf numFmtId="0" fontId="5" fillId="0" borderId="8" xfId="94" applyFont="1" applyFill="1" applyBorder="1" applyAlignment="1">
      <alignment horizontal="center" vertical="center"/>
    </xf>
    <xf numFmtId="0" fontId="5" fillId="0" borderId="9" xfId="94" applyFont="1" applyFill="1" applyBorder="1" applyAlignment="1">
      <alignment horizontal="center" vertical="center"/>
    </xf>
    <xf numFmtId="0" fontId="6" fillId="0" borderId="8" xfId="94" applyFont="1" applyBorder="1" applyAlignment="1" applyProtection="1">
      <alignment horizontal="left" vertical="center" wrapText="1"/>
      <protection locked="0"/>
    </xf>
    <xf numFmtId="0" fontId="6" fillId="0" borderId="9" xfId="94" applyFont="1" applyBorder="1" applyAlignment="1" applyProtection="1">
      <alignment horizontal="left" vertical="center" wrapText="1"/>
      <protection locked="0"/>
    </xf>
    <xf numFmtId="0" fontId="6" fillId="0" borderId="13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horizontal="left" vertical="center" wrapText="1"/>
      <protection locked="0"/>
    </xf>
    <xf numFmtId="0" fontId="6" fillId="0" borderId="39" xfId="94" applyFont="1" applyBorder="1" applyAlignment="1" applyProtection="1">
      <alignment horizontal="left" vertical="center" wrapText="1"/>
      <protection locked="0"/>
    </xf>
    <xf numFmtId="180" fontId="7" fillId="0" borderId="16" xfId="94" applyNumberFormat="1" applyFont="1" applyBorder="1" applyAlignment="1">
      <alignment horizontal="center" vertical="center"/>
    </xf>
    <xf numFmtId="180" fontId="7" fillId="0" borderId="29" xfId="94" applyNumberFormat="1" applyFont="1" applyBorder="1" applyAlignment="1">
      <alignment horizontal="center" vertical="center"/>
    </xf>
    <xf numFmtId="0" fontId="3" fillId="0" borderId="40" xfId="94" applyFont="1" applyFill="1" applyBorder="1" applyAlignment="1" applyProtection="1">
      <alignment horizontal="center" vertical="center"/>
      <protection locked="0"/>
    </xf>
    <xf numFmtId="0" fontId="3" fillId="0" borderId="41" xfId="94" applyFont="1" applyFill="1" applyBorder="1" applyAlignment="1" applyProtection="1">
      <alignment horizontal="center" vertical="center"/>
      <protection locked="0"/>
    </xf>
    <xf numFmtId="0" fontId="3" fillId="0" borderId="42" xfId="94" applyFont="1" applyFill="1" applyBorder="1" applyAlignment="1" applyProtection="1">
      <alignment horizontal="center" vertical="center"/>
      <protection locked="0"/>
    </xf>
    <xf numFmtId="0" fontId="3" fillId="0" borderId="43" xfId="94" applyFont="1" applyFill="1" applyAlignment="1" applyProtection="1">
      <alignment horizontal="center" vertical="center"/>
      <protection locked="0"/>
    </xf>
    <xf numFmtId="0" fontId="3" fillId="0" borderId="4" xfId="94" applyFont="1" applyFill="1" applyBorder="1" applyAlignment="1" applyProtection="1">
      <alignment horizontal="center" vertical="center"/>
      <protection locked="0"/>
    </xf>
    <xf numFmtId="0" fontId="6" fillId="0" borderId="11" xfId="94" applyFont="1" applyBorder="1" applyAlignment="1" applyProtection="1">
      <alignment horizontal="center" vertical="center"/>
      <protection locked="0"/>
    </xf>
    <xf numFmtId="0" fontId="6" fillId="0" borderId="44" xfId="94" applyFont="1" applyBorder="1" applyAlignment="1" applyProtection="1">
      <alignment horizontal="center" vertical="center" wrapText="1"/>
      <protection locked="0"/>
    </xf>
    <xf numFmtId="0" fontId="5" fillId="0" borderId="12" xfId="94" applyFont="1" applyBorder="1" applyAlignment="1">
      <alignment horizontal="center" vertical="center" wrapText="1"/>
    </xf>
    <xf numFmtId="0" fontId="5" fillId="0" borderId="12" xfId="94" applyFont="1" applyBorder="1" applyAlignment="1">
      <alignment horizontal="center" vertical="center"/>
    </xf>
    <xf numFmtId="0" fontId="7" fillId="0" borderId="12" xfId="94" applyFont="1" applyBorder="1" applyAlignment="1">
      <alignment vertical="center" wrapText="1"/>
    </xf>
    <xf numFmtId="0" fontId="3" fillId="0" borderId="45" xfId="94" applyFont="1" applyFill="1" applyBorder="1" applyAlignment="1" applyProtection="1">
      <alignment horizontal="center" vertical="center"/>
      <protection locked="0"/>
    </xf>
    <xf numFmtId="0" fontId="3" fillId="0" borderId="46" xfId="94" applyFont="1" applyFill="1" applyBorder="1" applyAlignment="1" applyProtection="1">
      <alignment horizontal="center" vertical="center"/>
      <protection locked="0"/>
    </xf>
    <xf numFmtId="0" fontId="6" fillId="0" borderId="13" xfId="94" applyFont="1" applyFill="1" applyBorder="1" applyAlignment="1" applyProtection="1">
      <alignment vertical="center"/>
      <protection locked="0"/>
    </xf>
    <xf numFmtId="0" fontId="3" fillId="0" borderId="25" xfId="94" applyFont="1" applyFill="1" applyBorder="1" applyAlignment="1" applyProtection="1">
      <alignment horizontal="center" vertical="center"/>
      <protection locked="0"/>
    </xf>
    <xf numFmtId="0" fontId="1" fillId="0" borderId="29" xfId="97" applyFont="1" applyFill="1" applyBorder="1">
      <alignment vertical="center"/>
    </xf>
    <xf numFmtId="0" fontId="4" fillId="0" borderId="6" xfId="94" applyFont="1" applyFill="1" applyBorder="1" applyAlignment="1">
      <alignment horizontal="center" vertical="center" wrapText="1"/>
    </xf>
    <xf numFmtId="0" fontId="4" fillId="0" borderId="14" xfId="94" applyFont="1" applyFill="1" applyBorder="1" applyAlignment="1">
      <alignment horizontal="center" vertical="center" wrapText="1"/>
    </xf>
    <xf numFmtId="0" fontId="7" fillId="2" borderId="12" xfId="94" applyFont="1" applyFill="1" applyBorder="1" applyAlignment="1">
      <alignment horizontal="center" vertical="center"/>
    </xf>
    <xf numFmtId="180" fontId="7" fillId="2" borderId="13" xfId="94" applyNumberFormat="1" applyFont="1" applyFill="1" applyBorder="1" applyAlignment="1">
      <alignment horizontal="center" vertical="center"/>
    </xf>
    <xf numFmtId="0" fontId="4" fillId="0" borderId="33" xfId="94" applyFont="1" applyFill="1" applyBorder="1" applyAlignment="1">
      <alignment horizontal="center" vertical="center" wrapText="1"/>
    </xf>
    <xf numFmtId="0" fontId="4" fillId="0" borderId="38" xfId="94" applyFont="1" applyFill="1" applyBorder="1" applyAlignment="1">
      <alignment horizontal="center" vertical="center" wrapText="1"/>
    </xf>
    <xf numFmtId="0" fontId="7" fillId="0" borderId="27" xfId="94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2" xfId="94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94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94" applyFont="1" applyFill="1" applyBorder="1" applyAlignment="1" applyProtection="1">
      <alignment horizontal="left" vertical="center"/>
      <protection locked="0"/>
    </xf>
    <xf numFmtId="0" fontId="9" fillId="0" borderId="8" xfId="94" applyFont="1" applyFill="1" applyBorder="1" applyAlignment="1" applyProtection="1">
      <alignment horizontal="left" vertical="center"/>
      <protection locked="0"/>
    </xf>
    <xf numFmtId="0" fontId="9" fillId="0" borderId="15" xfId="94" applyFont="1" applyFill="1" applyBorder="1" applyAlignment="1" applyProtection="1">
      <alignment horizontal="left" vertical="center"/>
      <protection locked="0"/>
    </xf>
    <xf numFmtId="0" fontId="9" fillId="0" borderId="16" xfId="94" applyFont="1" applyFill="1" applyBorder="1" applyAlignment="1" applyProtection="1">
      <alignment horizontal="left" vertical="center"/>
      <protection locked="0"/>
    </xf>
    <xf numFmtId="0" fontId="9" fillId="0" borderId="47" xfId="94" applyFont="1" applyFill="1" applyBorder="1" applyAlignment="1" applyProtection="1">
      <alignment horizontal="center" vertical="center"/>
      <protection locked="0"/>
    </xf>
    <xf numFmtId="0" fontId="9" fillId="0" borderId="38" xfId="94" applyFont="1" applyFill="1" applyBorder="1" applyAlignment="1" applyProtection="1">
      <alignment horizontal="center" vertical="center"/>
      <protection locked="0"/>
    </xf>
    <xf numFmtId="0" fontId="9" fillId="0" borderId="16" xfId="94" applyFont="1" applyFill="1" applyBorder="1" applyAlignment="1" applyProtection="1">
      <alignment horizontal="center" vertical="center"/>
      <protection locked="0"/>
    </xf>
    <xf numFmtId="0" fontId="6" fillId="0" borderId="6" xfId="94" applyFont="1" applyBorder="1" applyAlignment="1" applyProtection="1">
      <alignment horizontal="center" vertical="center" wrapText="1"/>
      <protection locked="0"/>
    </xf>
    <xf numFmtId="0" fontId="9" fillId="0" borderId="8" xfId="94" applyFont="1" applyBorder="1" applyAlignment="1" applyProtection="1">
      <alignment horizontal="center" vertical="center"/>
      <protection locked="0"/>
    </xf>
    <xf numFmtId="0" fontId="9" fillId="0" borderId="9" xfId="94" applyFont="1" applyBorder="1" applyAlignment="1" applyProtection="1">
      <alignment horizontal="center" vertical="center"/>
      <protection locked="0"/>
    </xf>
    <xf numFmtId="0" fontId="9" fillId="0" borderId="6" xfId="94" applyFont="1" applyBorder="1" applyAlignment="1" applyProtection="1">
      <alignment horizontal="center" vertical="center"/>
      <protection locked="0"/>
    </xf>
    <xf numFmtId="0" fontId="6" fillId="0" borderId="14" xfId="94" applyFont="1" applyBorder="1" applyAlignment="1" applyProtection="1">
      <alignment vertical="center"/>
      <protection locked="0"/>
    </xf>
    <xf numFmtId="0" fontId="6" fillId="0" borderId="12" xfId="94" applyFont="1" applyBorder="1" applyAlignment="1" applyProtection="1">
      <alignment horizontal="center" vertical="center"/>
      <protection locked="0"/>
    </xf>
    <xf numFmtId="0" fontId="6" fillId="0" borderId="12" xfId="94" applyFont="1" applyBorder="1" applyAlignment="1" applyProtection="1">
      <alignment horizontal="center" vertical="center" wrapText="1"/>
      <protection locked="0"/>
    </xf>
    <xf numFmtId="0" fontId="6" fillId="0" borderId="14" xfId="94" applyFont="1" applyBorder="1" applyAlignment="1" applyProtection="1">
      <alignment horizontal="center" vertical="center"/>
      <protection locked="0"/>
    </xf>
    <xf numFmtId="0" fontId="6" fillId="0" borderId="12" xfId="98" applyFont="1" applyFill="1" applyBorder="1" applyAlignment="1" applyProtection="1">
      <alignment horizontal="center" vertical="center"/>
      <protection locked="0"/>
    </xf>
    <xf numFmtId="187" fontId="6" fillId="0" borderId="12" xfId="98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94" applyFont="1" applyBorder="1" applyAlignment="1" applyProtection="1">
      <alignment horizontal="center" vertical="center"/>
      <protection locked="0"/>
    </xf>
    <xf numFmtId="0" fontId="13" fillId="0" borderId="12" xfId="94" applyFont="1" applyBorder="1" applyAlignment="1" applyProtection="1">
      <alignment horizontal="center" vertical="center"/>
      <protection locked="0"/>
    </xf>
    <xf numFmtId="0" fontId="7" fillId="0" borderId="13" xfId="94" applyFont="1" applyBorder="1" applyAlignment="1">
      <alignment vertical="center" wrapText="1"/>
    </xf>
    <xf numFmtId="49" fontId="1" fillId="0" borderId="14" xfId="94" applyNumberFormat="1" applyFont="1" applyBorder="1" applyAlignment="1">
      <alignment horizontal="center" vertical="center" wrapText="1"/>
    </xf>
    <xf numFmtId="193" fontId="0" fillId="0" borderId="12" xfId="0" applyNumberFormat="1" applyFill="1" applyBorder="1">
      <alignment vertical="center"/>
    </xf>
    <xf numFmtId="193" fontId="0" fillId="0" borderId="12" xfId="0" applyNumberFormat="1" applyBorder="1" applyAlignment="1">
      <alignment horizontal="center" vertical="center"/>
    </xf>
    <xf numFmtId="0" fontId="13" fillId="0" borderId="12" xfId="94" applyFont="1" applyBorder="1" applyAlignment="1" applyProtection="1">
      <alignment horizontal="left" vertical="center"/>
      <protection locked="0"/>
    </xf>
    <xf numFmtId="177" fontId="12" fillId="0" borderId="12" xfId="94" applyNumberFormat="1" applyFont="1" applyBorder="1" applyAlignment="1" applyProtection="1">
      <alignment horizontal="center" vertical="center" wrapText="1"/>
    </xf>
    <xf numFmtId="49" fontId="1" fillId="0" borderId="26" xfId="94" applyNumberFormat="1" applyFont="1" applyBorder="1" applyAlignment="1">
      <alignment horizontal="center" vertical="center" wrapText="1"/>
    </xf>
    <xf numFmtId="177" fontId="12" fillId="0" borderId="27" xfId="94" applyNumberFormat="1" applyFont="1" applyBorder="1" applyAlignment="1" applyProtection="1">
      <alignment horizontal="center" vertical="center" wrapText="1"/>
    </xf>
    <xf numFmtId="0" fontId="12" fillId="0" borderId="1" xfId="98" applyFont="1" applyFill="1" applyBorder="1" applyAlignment="1" applyProtection="1">
      <alignment horizontal="center" vertical="center"/>
      <protection locked="0"/>
    </xf>
    <xf numFmtId="0" fontId="12" fillId="0" borderId="2" xfId="98" applyFont="1" applyFill="1" applyBorder="1" applyAlignment="1" applyProtection="1">
      <alignment horizontal="center" vertical="center"/>
      <protection locked="0"/>
    </xf>
    <xf numFmtId="0" fontId="12" fillId="0" borderId="0" xfId="98" applyFont="1" applyFill="1" applyBorder="1" applyAlignment="1" applyProtection="1">
      <alignment horizontal="center" vertical="center"/>
      <protection locked="0"/>
    </xf>
    <xf numFmtId="0" fontId="9" fillId="0" borderId="48" xfId="94" applyFont="1" applyBorder="1" applyAlignment="1" applyProtection="1">
      <alignment horizontal="center" vertical="center"/>
      <protection locked="0"/>
    </xf>
    <xf numFmtId="0" fontId="9" fillId="0" borderId="49" xfId="94" applyFont="1" applyBorder="1" applyAlignment="1" applyProtection="1">
      <alignment horizontal="center" vertical="center"/>
      <protection locked="0"/>
    </xf>
    <xf numFmtId="0" fontId="9" fillId="0" borderId="33" xfId="94" applyFont="1" applyBorder="1" applyAlignment="1" applyProtection="1">
      <alignment horizontal="center" vertical="center"/>
      <protection locked="0"/>
    </xf>
    <xf numFmtId="180" fontId="12" fillId="0" borderId="12" xfId="94" applyNumberFormat="1" applyFont="1" applyBorder="1" applyAlignment="1" applyProtection="1">
      <alignment horizontal="center" vertical="center"/>
    </xf>
    <xf numFmtId="0" fontId="12" fillId="0" borderId="12" xfId="94" applyFont="1" applyBorder="1" applyAlignment="1" applyProtection="1">
      <alignment horizontal="center" vertical="center"/>
    </xf>
    <xf numFmtId="0" fontId="9" fillId="0" borderId="50" xfId="98" applyFont="1" applyFill="1" applyBorder="1" applyAlignment="1" applyProtection="1">
      <alignment horizontal="left" vertical="center"/>
      <protection locked="0"/>
    </xf>
    <xf numFmtId="0" fontId="9" fillId="0" borderId="51" xfId="98" applyFont="1" applyFill="1" applyBorder="1" applyAlignment="1" applyProtection="1">
      <alignment horizontal="left" vertical="center"/>
      <protection locked="0"/>
    </xf>
    <xf numFmtId="0" fontId="9" fillId="0" borderId="17" xfId="98" applyFont="1" applyFill="1" applyBorder="1" applyAlignment="1" applyProtection="1">
      <alignment horizontal="center" vertical="center"/>
      <protection locked="0"/>
    </xf>
    <xf numFmtId="0" fontId="9" fillId="0" borderId="18" xfId="98" applyFont="1" applyFill="1" applyBorder="1" applyAlignment="1" applyProtection="1">
      <alignment horizontal="center" vertical="center"/>
      <protection locked="0"/>
    </xf>
    <xf numFmtId="0" fontId="9" fillId="0" borderId="38" xfId="98" applyFont="1" applyFill="1" applyBorder="1" applyAlignment="1" applyProtection="1">
      <alignment horizontal="center" vertical="center"/>
      <protection locked="0"/>
    </xf>
    <xf numFmtId="0" fontId="9" fillId="0" borderId="51" xfId="98" applyFont="1" applyFill="1" applyBorder="1" applyAlignment="1" applyProtection="1">
      <alignment vertical="center"/>
      <protection locked="0"/>
    </xf>
    <xf numFmtId="0" fontId="9" fillId="0" borderId="51" xfId="98" applyFont="1" applyFill="1" applyBorder="1" applyAlignment="1" applyProtection="1">
      <alignment horizontal="center" vertical="center"/>
      <protection locked="0"/>
    </xf>
    <xf numFmtId="0" fontId="6" fillId="0" borderId="8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vertical="center"/>
      <protection locked="0"/>
    </xf>
    <xf numFmtId="0" fontId="6" fillId="0" borderId="6" xfId="94" applyFont="1" applyBorder="1" applyAlignment="1" applyProtection="1">
      <alignment vertical="center"/>
      <protection locked="0"/>
    </xf>
    <xf numFmtId="0" fontId="6" fillId="0" borderId="26" xfId="94" applyFont="1" applyBorder="1" applyAlignment="1" applyProtection="1">
      <alignment vertical="center"/>
      <protection locked="0"/>
    </xf>
    <xf numFmtId="0" fontId="9" fillId="0" borderId="8" xfId="94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5" fillId="0" borderId="16" xfId="10" applyNumberForma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9" fillId="0" borderId="31" xfId="94" applyFont="1" applyBorder="1" applyAlignment="1" applyProtection="1">
      <alignment horizontal="center" vertical="center"/>
      <protection locked="0"/>
    </xf>
    <xf numFmtId="0" fontId="6" fillId="0" borderId="33" xfId="94" applyFont="1" applyBorder="1" applyAlignment="1" applyProtection="1">
      <alignment horizontal="center" vertical="center" wrapText="1"/>
      <protection locked="0"/>
    </xf>
    <xf numFmtId="177" fontId="12" fillId="0" borderId="12" xfId="94" applyNumberFormat="1" applyFont="1" applyFill="1" applyBorder="1" applyAlignment="1" applyProtection="1">
      <alignment horizontal="center" vertical="center" wrapText="1"/>
    </xf>
    <xf numFmtId="177" fontId="12" fillId="0" borderId="13" xfId="94" applyNumberFormat="1" applyFont="1" applyBorder="1" applyAlignment="1" applyProtection="1">
      <alignment horizontal="center" vertical="center" wrapText="1"/>
    </xf>
    <xf numFmtId="0" fontId="13" fillId="0" borderId="33" xfId="94" applyFont="1" applyBorder="1" applyAlignment="1" applyProtection="1">
      <alignment horizontal="center" vertical="center"/>
    </xf>
    <xf numFmtId="0" fontId="13" fillId="0" borderId="12" xfId="94" applyFont="1" applyBorder="1" applyAlignment="1" applyProtection="1">
      <alignment horizontal="center" vertical="center" wrapText="1"/>
    </xf>
    <xf numFmtId="0" fontId="12" fillId="0" borderId="12" xfId="94" applyFont="1" applyBorder="1" applyAlignment="1" applyProtection="1">
      <alignment horizontal="center" vertical="center"/>
      <protection locked="0"/>
    </xf>
    <xf numFmtId="4" fontId="12" fillId="0" borderId="12" xfId="94" applyNumberFormat="1" applyFont="1" applyBorder="1" applyAlignment="1" applyProtection="1">
      <alignment horizontal="center" vertical="center"/>
      <protection locked="0"/>
    </xf>
    <xf numFmtId="0" fontId="13" fillId="0" borderId="33" xfId="94" applyFont="1" applyBorder="1" applyAlignment="1" applyProtection="1">
      <alignment horizontal="center" vertical="center" wrapText="1"/>
      <protection locked="0"/>
    </xf>
    <xf numFmtId="0" fontId="13" fillId="0" borderId="12" xfId="94" applyFont="1" applyBorder="1" applyAlignment="1" applyProtection="1">
      <alignment horizontal="center" vertical="center" wrapText="1"/>
      <protection locked="0"/>
    </xf>
    <xf numFmtId="177" fontId="12" fillId="0" borderId="39" xfId="94" applyNumberFormat="1" applyFont="1" applyBorder="1" applyAlignment="1" applyProtection="1">
      <alignment horizontal="center" vertical="center" wrapText="1"/>
    </xf>
    <xf numFmtId="0" fontId="12" fillId="0" borderId="52" xfId="98" applyFont="1" applyFill="1" applyBorder="1" applyAlignment="1" applyProtection="1">
      <alignment horizontal="center" vertical="center"/>
      <protection locked="0"/>
    </xf>
    <xf numFmtId="4" fontId="12" fillId="0" borderId="11" xfId="94" applyNumberFormat="1" applyFont="1" applyBorder="1" applyAlignment="1" applyProtection="1">
      <alignment horizontal="right" vertical="center" wrapText="1"/>
    </xf>
    <xf numFmtId="0" fontId="12" fillId="0" borderId="53" xfId="98" applyFont="1" applyFill="1" applyBorder="1" applyAlignment="1" applyProtection="1">
      <alignment horizontal="center" vertical="center"/>
      <protection locked="0"/>
    </xf>
    <xf numFmtId="0" fontId="12" fillId="0" borderId="54" xfId="98" applyFont="1" applyFill="1" applyBorder="1" applyAlignment="1" applyProtection="1">
      <alignment horizontal="center" vertical="center"/>
      <protection locked="0"/>
    </xf>
    <xf numFmtId="193" fontId="0" fillId="0" borderId="0" xfId="0" applyNumberFormat="1">
      <alignment vertical="center"/>
    </xf>
    <xf numFmtId="0" fontId="6" fillId="0" borderId="8" xfId="94" applyFont="1" applyBorder="1" applyAlignment="1">
      <alignment horizontal="center" vertical="center"/>
    </xf>
    <xf numFmtId="0" fontId="6" fillId="0" borderId="9" xfId="94" applyFont="1" applyBorder="1" applyAlignment="1">
      <alignment horizontal="center" vertical="center"/>
    </xf>
    <xf numFmtId="0" fontId="6" fillId="0" borderId="13" xfId="94" applyFont="1" applyBorder="1" applyAlignment="1" applyProtection="1">
      <alignment horizontal="center" vertical="center"/>
      <protection locked="0"/>
    </xf>
    <xf numFmtId="0" fontId="6" fillId="0" borderId="27" xfId="94" applyFont="1" applyBorder="1" applyAlignment="1" applyProtection="1">
      <alignment horizontal="center" vertical="center"/>
      <protection locked="0"/>
    </xf>
    <xf numFmtId="0" fontId="6" fillId="0" borderId="39" xfId="94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87" fontId="6" fillId="0" borderId="55" xfId="9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98" applyFont="1" applyFill="1" applyBorder="1" applyAlignment="1" applyProtection="1">
      <alignment horizontal="center" vertical="center"/>
      <protection locked="0"/>
    </xf>
    <xf numFmtId="0" fontId="6" fillId="0" borderId="56" xfId="94" applyFont="1" applyBorder="1" applyAlignment="1" applyProtection="1">
      <alignment vertical="center"/>
      <protection locked="0"/>
    </xf>
    <xf numFmtId="187" fontId="6" fillId="0" borderId="13" xfId="98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94" applyNumberFormat="1" applyFont="1" applyBorder="1" applyAlignment="1" applyProtection="1">
      <alignment horizontal="center" vertical="center"/>
    </xf>
    <xf numFmtId="0" fontId="13" fillId="0" borderId="56" xfId="94" applyFont="1" applyBorder="1" applyAlignment="1" applyProtection="1">
      <alignment horizontal="center" vertical="center"/>
      <protection locked="0"/>
    </xf>
    <xf numFmtId="0" fontId="12" fillId="0" borderId="31" xfId="98" applyFont="1" applyFill="1" applyBorder="1" applyAlignment="1" applyProtection="1">
      <alignment horizontal="center" vertical="center"/>
      <protection locked="0"/>
    </xf>
    <xf numFmtId="4" fontId="12" fillId="0" borderId="8" xfId="94" applyNumberFormat="1" applyFont="1" applyBorder="1" applyAlignment="1" applyProtection="1">
      <alignment horizontal="center" vertical="center"/>
    </xf>
    <xf numFmtId="0" fontId="12" fillId="0" borderId="9" xfId="94" applyFont="1" applyBorder="1" applyAlignment="1" applyProtection="1">
      <alignment horizontal="center" vertical="center" wrapText="1"/>
      <protection locked="0"/>
    </xf>
    <xf numFmtId="0" fontId="12" fillId="0" borderId="13" xfId="94" applyFont="1" applyBorder="1" applyAlignment="1" applyProtection="1">
      <alignment horizontal="center" vertical="center"/>
    </xf>
    <xf numFmtId="0" fontId="9" fillId="0" borderId="57" xfId="98" applyFont="1" applyFill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vertical="center"/>
      <protection locked="0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Euro" xfId="13"/>
    <cellStyle name="_管理费用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爨ﾃﾗ靉ｧﾋﾁﾒﾂﾊ｡ﾘﾅ爰ﾔｹ_Excel_MD97DL" xfId="19"/>
    <cellStyle name="标题 4" xfId="20" builtinId="19"/>
    <cellStyle name="警告文本" xfId="21" builtinId="11"/>
    <cellStyle name="_ET_STYLE_NoName_00_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_x000a_mouse.drv=lm_C131 BOM-20080106内饰" xfId="31"/>
    <cellStyle name="_C601项目投资及费用预算（总计）" xfId="32"/>
    <cellStyle name="计算" xfId="33" builtinId="22"/>
    <cellStyle name="检查单元格" xfId="34" builtinId="23"/>
    <cellStyle name="强调文字颜色 2" xfId="35" builtinId="33"/>
    <cellStyle name="Currency [0]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_GPS 清单修订-lizhou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_复件 红旗C601电器部品清单(目标价格表）-包括线束" xfId="46"/>
    <cellStyle name="40% - 强调文字颜色 1" xfId="47" builtinId="31"/>
    <cellStyle name="20% - 强调文字颜色 2" xfId="48" builtinId="34"/>
    <cellStyle name="_C131采购工作计划-081015(1)" xfId="49"/>
    <cellStyle name="40% - 强调文字颜色 2" xfId="50" builtinId="35"/>
    <cellStyle name="_清单价格-177" xfId="51"/>
    <cellStyle name="强调文字颜色 3" xfId="52" builtinId="37"/>
    <cellStyle name="强调文字颜色 4" xfId="53" builtinId="41"/>
    <cellStyle name="PSChar" xfId="54"/>
    <cellStyle name="20% - 强调文字颜色 4" xfId="55" builtinId="42"/>
    <cellStyle name="40% - 强调文字颜色 4" xfId="56" builtinId="43"/>
    <cellStyle name="强调文字颜色 5" xfId="57" builtinId="45"/>
    <cellStyle name="_C601 项目投资及费用预算（总计）9月6日" xfId="58"/>
    <cellStyle name="40% - 强调文字颜色 5" xfId="59" builtinId="47"/>
    <cellStyle name="_开发预算071016" xfId="60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x000a_mouse.drv=lm 2_C131 BOM-20080106内饰 2" xfId="65"/>
    <cellStyle name="常规 4" xfId="66"/>
    <cellStyle name="_C601 动力总成价格" xfId="67"/>
    <cellStyle name="_C601 项目投资及费用预算（总计）" xfId="68"/>
    <cellStyle name="active" xfId="69"/>
    <cellStyle name="_ET_STYLE_NoName_00__C131 BOM-动力总成及附件20090928" xfId="70"/>
    <cellStyle name="_成本差异对照表" xfId="71"/>
    <cellStyle name="_营业费用" xfId="72"/>
    <cellStyle name="_直材单车成本" xfId="73"/>
    <cellStyle name="Body" xfId="74"/>
    <cellStyle name="BOM_Level_1" xfId="75"/>
    <cellStyle name="Comma [0]" xfId="76"/>
    <cellStyle name="Comma_$" xfId="77"/>
    <cellStyle name="comma-d" xfId="78"/>
    <cellStyle name="Currency_$" xfId="79"/>
    <cellStyle name="Date" xfId="80"/>
    <cellStyle name="Grey" xfId="81"/>
    <cellStyle name="Header1" xfId="82"/>
    <cellStyle name="Header2" xfId="83"/>
    <cellStyle name="Input [yellow]" xfId="84"/>
    <cellStyle name="New Times Roman" xfId="85"/>
    <cellStyle name="no dec" xfId="86"/>
    <cellStyle name="Normal - Style1" xfId="87"/>
    <cellStyle name="Normal_$" xfId="88"/>
    <cellStyle name="Percent [2]" xfId="89"/>
    <cellStyle name="ｻ｡ｵﾔ_Excel_MD97DL" xfId="90"/>
    <cellStyle name="爨ﾃﾗ靉ｧﾋﾁﾒﾂｨﾘﾅﾀﾒ､ [0]_Excel_MD97DL" xfId="91"/>
    <cellStyle name="爨ﾃﾗ靉ｧﾋﾁﾒﾂｨﾘﾅﾀﾒ､_Excel_MD97DL" xfId="92"/>
    <cellStyle name="標準_●設備調達管理表新（04-05年）0206" xfId="93"/>
    <cellStyle name="常规 2" xfId="94"/>
    <cellStyle name="常规 2 2" xfId="95"/>
    <cellStyle name="常规 2_R020 BOM 模板" xfId="96"/>
    <cellStyle name="常规 3" xfId="97"/>
    <cellStyle name="常规_试制费用报价表 (1)" xfId="98"/>
    <cellStyle name="超级链接" xfId="99"/>
    <cellStyle name="超链接 2" xfId="100"/>
    <cellStyle name="爨ﾃﾗ靉ｧﾋﾁﾒﾂﾊ｡ﾘﾅ爰ﾔｹ [0]_Excel_MD97DL" xfId="101"/>
    <cellStyle name="后继超级链接" xfId="102"/>
    <cellStyle name="霓付 [0]_97MBO" xfId="103"/>
    <cellStyle name="霓付_97MBO" xfId="104"/>
    <cellStyle name="烹拳 [0]_97MBO" xfId="105"/>
    <cellStyle name="烹拳_97MBO" xfId="106"/>
    <cellStyle name="普通_ 白土" xfId="107"/>
    <cellStyle name="千分位[0]_ 白土" xfId="108"/>
    <cellStyle name="千分位_ 白土" xfId="109"/>
    <cellStyle name="千位[0]_laroux" xfId="110"/>
    <cellStyle name="千位_laroux" xfId="111"/>
    <cellStyle name="钎霖_laroux" xfId="112"/>
    <cellStyle name="样式 1" xfId="113"/>
    <cellStyle name="样式 1 2" xfId="114"/>
    <cellStyle name="样式 1 2 2_A级车BOM-20110702-下发版" xfId="115"/>
    <cellStyle name="样式 1 4 2" xfId="116"/>
    <cellStyle name="콤마 [0]_BOILER-CO1" xfId="117"/>
    <cellStyle name="콤마_BOILER-CO1" xfId="118"/>
    <cellStyle name="통화 [0]_BOILER-CO1" xfId="119"/>
    <cellStyle name="통화_BOILER-CO1" xfId="120"/>
    <cellStyle name="표준_0N-HANDLING " xfId="12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147181</xdr:colOff>
      <xdr:row>1</xdr:row>
      <xdr:rowOff>19049</xdr:rowOff>
    </xdr:from>
    <xdr:to>
      <xdr:col>3</xdr:col>
      <xdr:colOff>629926</xdr:colOff>
      <xdr:row>2</xdr:row>
      <xdr:rowOff>188549</xdr:rowOff>
    </xdr:to>
    <xdr:grpSp>
      <xdr:nvGrpSpPr>
        <xdr:cNvPr id="4" name="组合 3"/>
        <xdr:cNvGrpSpPr>
          <a:grpSpLocks noChangeAspect="1"/>
        </xdr:cNvGrpSpPr>
      </xdr:nvGrpSpPr>
      <xdr:grpSpPr>
        <a:xfrm>
          <a:off x="146685" y="208915"/>
          <a:ext cx="2435860" cy="360045"/>
          <a:chOff x="147181" y="209549"/>
          <a:chExt cx="2435370" cy="360000"/>
        </a:xfrm>
      </xdr:grpSpPr>
      <xdr:pic>
        <xdr:nvPicPr>
          <xdr:cNvPr id="6" name="Picture 1" descr="01"/>
          <xdr:cNvPicPr>
            <a:picLocks noChangeAspect="1" noChangeArrowheads="1"/>
          </xdr:cNvPicPr>
        </xdr:nvPicPr>
        <xdr:blipFill>
          <a:blip r:embed="rId1" cstate="print"/>
          <a:srcRect/>
          <a:stretch>
            <a:fillRect/>
          </a:stretch>
        </xdr:blipFill>
        <xdr:spPr>
          <a:xfrm>
            <a:off x="147181" y="209549"/>
            <a:ext cx="648273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1"/>
          <xdr:cNvPicPr>
            <a:picLocks noChangeAspect="1" noChangeArrowheads="1"/>
          </xdr:cNvPicPr>
        </xdr:nvPicPr>
        <xdr:blipFill>
          <a:blip r:embed="rId2" cstate="print"/>
          <a:srcRect/>
          <a:stretch>
            <a:fillRect/>
          </a:stretch>
        </xdr:blipFill>
        <xdr:spPr>
          <a:xfrm>
            <a:off x="933449" y="273399"/>
            <a:ext cx="1649102" cy="288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2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770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2355" y="225425"/>
          <a:ext cx="190627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Documents%20and%20Settings\cyl\&#26700;&#38754;\&#39044;&#31639;\&#39044;&#31639;2\07&#24180;\2006-12&#24180;&#27719;&#24635;2\FCCTZ%20&#32418;&#26071;&#21487;&#30740;&#32463;&#27982;2006(8000)(0227)ZJ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HQ%203&#39033;&#30446;\&#27784;&#26976;\SN\HQ%203&#39033;&#30446;\&#26032;&#29256;&#25968;&#25454;\&#21487;&#30740;hq320060218\&#32418;&#26071;&#21487;&#30740;&#32463;&#27982;2006(1).2.13(&#26041;&#26696;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来源"/>
      <sheetName val="收入"/>
      <sheetName val="成本"/>
      <sheetName val="利润"/>
      <sheetName val="全流"/>
      <sheetName val="平衡"/>
      <sheetName val="流动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流动"/>
      <sheetName val="来源"/>
      <sheetName val="收入"/>
      <sheetName val="成本"/>
      <sheetName val="利润"/>
      <sheetName val="全流"/>
      <sheetName val="平衡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songlidong@bjghrc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H15" sqref="H15"/>
    </sheetView>
  </sheetViews>
  <sheetFormatPr defaultColWidth="9" defaultRowHeight="13.5"/>
  <cols>
    <col min="1" max="1" width="4.375" customWidth="1"/>
    <col min="2" max="2" width="16.625" customWidth="1"/>
    <col min="3" max="3" width="4.625" customWidth="1"/>
    <col min="4" max="4" width="16" customWidth="1"/>
    <col min="5" max="5" width="8.625" customWidth="1"/>
    <col min="6" max="6" width="7.75" customWidth="1"/>
    <col min="7" max="7" width="8.375" customWidth="1"/>
    <col min="8" max="8" width="22.625" customWidth="1"/>
    <col min="9" max="9" width="7.375" customWidth="1"/>
    <col min="10" max="10" width="9.875" customWidth="1"/>
    <col min="11" max="11" width="8.625" customWidth="1"/>
    <col min="12" max="12" width="15.5" customWidth="1"/>
    <col min="13" max="13" width="12" style="117" customWidth="1"/>
    <col min="14" max="14" width="12.625" customWidth="1"/>
    <col min="15" max="17" width="9.375" customWidth="1"/>
    <col min="18" max="18" width="10.375" customWidth="1"/>
    <col min="19" max="19" width="4.625" customWidth="1"/>
  </cols>
  <sheetData>
    <row r="1" ht="15" customHeight="1" spans="1:19">
      <c r="A1" s="118"/>
      <c r="B1" s="119"/>
      <c r="C1" s="119"/>
      <c r="D1" s="119"/>
      <c r="E1" s="119"/>
      <c r="F1" s="120" t="s">
        <v>0</v>
      </c>
      <c r="G1" s="120"/>
      <c r="H1" s="120"/>
      <c r="I1" s="120"/>
      <c r="J1" s="120"/>
      <c r="K1" s="120"/>
      <c r="L1" s="120"/>
      <c r="M1" s="120"/>
      <c r="N1" s="120"/>
      <c r="O1" s="120"/>
      <c r="P1" s="170" t="s">
        <v>1</v>
      </c>
      <c r="Q1" s="192" t="s">
        <v>2</v>
      </c>
      <c r="R1" s="192"/>
      <c r="S1" s="193"/>
    </row>
    <row r="2" ht="15" customHeight="1" spans="1:19">
      <c r="A2" s="121"/>
      <c r="B2" s="122"/>
      <c r="C2" s="122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37" t="s">
        <v>3</v>
      </c>
      <c r="Q2" s="138" t="s">
        <v>4</v>
      </c>
      <c r="R2" s="138"/>
      <c r="S2" s="194"/>
    </row>
    <row r="3" ht="15" customHeight="1" spans="1:19">
      <c r="A3" s="121"/>
      <c r="B3" s="122"/>
      <c r="C3" s="122"/>
      <c r="D3" s="122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37" t="s">
        <v>5</v>
      </c>
      <c r="Q3" s="138" t="s">
        <v>6</v>
      </c>
      <c r="R3" s="138"/>
      <c r="S3" s="194"/>
    </row>
    <row r="4" ht="15" customHeight="1" spans="1:19">
      <c r="A4" s="124"/>
      <c r="B4" s="125"/>
      <c r="C4" s="125"/>
      <c r="D4" s="125"/>
      <c r="E4" s="125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71" t="s">
        <v>7</v>
      </c>
      <c r="Q4" s="195"/>
      <c r="R4" s="195"/>
      <c r="S4" s="196"/>
    </row>
    <row r="5" ht="20.1" customHeight="1" spans="1:19">
      <c r="A5" s="126" t="s">
        <v>8</v>
      </c>
      <c r="B5" s="127"/>
      <c r="C5" s="127" t="s">
        <v>9</v>
      </c>
      <c r="D5" s="127"/>
      <c r="E5" s="127"/>
      <c r="F5" s="127"/>
      <c r="G5" s="127"/>
      <c r="H5" s="127"/>
      <c r="I5" s="127"/>
      <c r="J5" s="127" t="s">
        <v>10</v>
      </c>
      <c r="K5" s="172" t="s">
        <v>11</v>
      </c>
      <c r="L5" s="172"/>
      <c r="M5" s="172"/>
      <c r="N5" s="172"/>
      <c r="O5" s="172"/>
      <c r="P5" s="173" t="s">
        <v>12</v>
      </c>
      <c r="Q5" s="173"/>
      <c r="R5" s="173"/>
      <c r="S5" s="197"/>
    </row>
    <row r="6" ht="20.1" customHeight="1" spans="1:19">
      <c r="A6" s="128" t="s">
        <v>13</v>
      </c>
      <c r="B6" s="129"/>
      <c r="C6" s="129" t="s">
        <v>14</v>
      </c>
      <c r="D6" s="129"/>
      <c r="E6" s="130" t="s">
        <v>15</v>
      </c>
      <c r="F6" s="131"/>
      <c r="G6" s="132">
        <v>18004425122</v>
      </c>
      <c r="H6" s="132"/>
      <c r="I6" s="132"/>
      <c r="J6" s="129" t="s">
        <v>16</v>
      </c>
      <c r="K6" s="174" t="s">
        <v>17</v>
      </c>
      <c r="L6" s="132"/>
      <c r="M6" s="132"/>
      <c r="N6" s="132"/>
      <c r="O6" s="132"/>
      <c r="P6" s="175"/>
      <c r="Q6" s="175"/>
      <c r="R6" s="175"/>
      <c r="S6" s="198"/>
    </row>
    <row r="7" ht="24" customHeight="1" spans="1:19">
      <c r="A7" s="133" t="s">
        <v>18</v>
      </c>
      <c r="B7" s="134" t="s">
        <v>19</v>
      </c>
      <c r="C7" s="134"/>
      <c r="D7" s="134"/>
      <c r="E7" s="135"/>
      <c r="F7" s="136" t="s">
        <v>20</v>
      </c>
      <c r="G7" s="134"/>
      <c r="H7" s="134"/>
      <c r="I7" s="134"/>
      <c r="J7" s="134"/>
      <c r="K7" s="135"/>
      <c r="L7" s="176" t="s">
        <v>21</v>
      </c>
      <c r="M7" s="134"/>
      <c r="N7" s="134"/>
      <c r="O7" s="134"/>
      <c r="P7" s="134"/>
      <c r="Q7" s="134"/>
      <c r="R7" s="135"/>
      <c r="S7" s="199" t="s">
        <v>22</v>
      </c>
    </row>
    <row r="8" ht="24" customHeight="1" spans="1:19">
      <c r="A8" s="137"/>
      <c r="B8" s="138" t="s">
        <v>23</v>
      </c>
      <c r="C8" s="139" t="s">
        <v>24</v>
      </c>
      <c r="D8" s="138" t="s">
        <v>25</v>
      </c>
      <c r="E8" s="20" t="s">
        <v>26</v>
      </c>
      <c r="F8" s="140" t="s">
        <v>27</v>
      </c>
      <c r="G8" s="141" t="s">
        <v>28</v>
      </c>
      <c r="H8" s="141" t="s">
        <v>29</v>
      </c>
      <c r="I8" s="141" t="s">
        <v>30</v>
      </c>
      <c r="J8" s="138" t="s">
        <v>31</v>
      </c>
      <c r="K8" s="20" t="s">
        <v>32</v>
      </c>
      <c r="L8" s="177" t="s">
        <v>33</v>
      </c>
      <c r="M8" s="139" t="s">
        <v>34</v>
      </c>
      <c r="N8" s="139" t="s">
        <v>35</v>
      </c>
      <c r="O8" s="141" t="s">
        <v>28</v>
      </c>
      <c r="P8" s="141" t="s">
        <v>36</v>
      </c>
      <c r="Q8" s="141" t="s">
        <v>30</v>
      </c>
      <c r="R8" s="200" t="s">
        <v>32</v>
      </c>
      <c r="S8" s="201"/>
    </row>
    <row r="9" ht="24" customHeight="1" spans="1:19">
      <c r="A9" s="137"/>
      <c r="B9" s="138"/>
      <c r="C9" s="138"/>
      <c r="D9" s="138"/>
      <c r="E9" s="20"/>
      <c r="F9" s="140" t="s">
        <v>37</v>
      </c>
      <c r="G9" s="142" t="s">
        <v>38</v>
      </c>
      <c r="H9" s="142" t="s">
        <v>38</v>
      </c>
      <c r="I9" s="142" t="s">
        <v>38</v>
      </c>
      <c r="J9" s="19" t="s">
        <v>38</v>
      </c>
      <c r="K9" s="20" t="s">
        <v>39</v>
      </c>
      <c r="L9" s="177"/>
      <c r="M9" s="139"/>
      <c r="N9" s="139"/>
      <c r="O9" s="142" t="s">
        <v>38</v>
      </c>
      <c r="P9" s="142" t="s">
        <v>38</v>
      </c>
      <c r="Q9" s="142" t="s">
        <v>38</v>
      </c>
      <c r="R9" s="202" t="s">
        <v>38</v>
      </c>
      <c r="S9" s="201"/>
    </row>
    <row r="10" ht="24" customHeight="1" spans="1:19">
      <c r="A10" s="143">
        <v>1</v>
      </c>
      <c r="B10" s="104" t="s">
        <v>40</v>
      </c>
      <c r="C10" s="144" t="s">
        <v>41</v>
      </c>
      <c r="D10" s="104" t="s">
        <v>42</v>
      </c>
      <c r="E10" s="145"/>
      <c r="F10" s="146" t="s">
        <v>43</v>
      </c>
      <c r="G10" s="147">
        <v>201.64</v>
      </c>
      <c r="H10" s="148">
        <v>6.55</v>
      </c>
      <c r="I10" s="178">
        <v>27.43</v>
      </c>
      <c r="J10" s="150">
        <f>SUM(G10:I10)</f>
        <v>235.62</v>
      </c>
      <c r="K10" s="179">
        <f>J10*F10</f>
        <v>471.24</v>
      </c>
      <c r="L10" s="180" t="s">
        <v>44</v>
      </c>
      <c r="M10" s="181" t="str">
        <f>'附表1 装镜杆工装'!L3</f>
        <v>装镜杆工装</v>
      </c>
      <c r="N10" s="182">
        <v>1</v>
      </c>
      <c r="O10" s="183">
        <f>'附表1 装镜杆工装'!C21</f>
        <v>1530</v>
      </c>
      <c r="P10" s="183">
        <f>'附表1 装镜杆工装'!K17</f>
        <v>9905</v>
      </c>
      <c r="Q10" s="183">
        <f>'附表1 装镜杆工装'!K23</f>
        <v>2690</v>
      </c>
      <c r="R10" s="203">
        <f>SUM(O10:Q10)*N10</f>
        <v>14125</v>
      </c>
      <c r="S10" s="204"/>
    </row>
    <row r="11" ht="24" customHeight="1" spans="1:19">
      <c r="A11" s="143">
        <v>2</v>
      </c>
      <c r="B11" s="104" t="s">
        <v>45</v>
      </c>
      <c r="C11" s="144" t="s">
        <v>41</v>
      </c>
      <c r="D11" s="104" t="s">
        <v>46</v>
      </c>
      <c r="E11" s="145"/>
      <c r="F11" s="146" t="s">
        <v>43</v>
      </c>
      <c r="G11" s="147">
        <v>201.64</v>
      </c>
      <c r="H11" s="148">
        <v>6.55</v>
      </c>
      <c r="I11" s="178">
        <v>27.43</v>
      </c>
      <c r="J11" s="150">
        <f>SUM(G11:I11)</f>
        <v>235.62</v>
      </c>
      <c r="K11" s="179">
        <f>J11*F11</f>
        <v>471.24</v>
      </c>
      <c r="L11" s="184" t="s">
        <v>47</v>
      </c>
      <c r="M11" s="185" t="str">
        <f>'附表2 后视镜总成检具'!L3</f>
        <v>后视镜总成检具</v>
      </c>
      <c r="N11" s="182">
        <v>2</v>
      </c>
      <c r="O11" s="183">
        <f>'附表2 后视镜总成检具'!C21</f>
        <v>1954.8</v>
      </c>
      <c r="P11" s="183">
        <f>'附表2 后视镜总成检具'!K17</f>
        <v>5080</v>
      </c>
      <c r="Q11" s="183">
        <f>'附表2 后视镜总成检具'!K23</f>
        <v>1020</v>
      </c>
      <c r="R11" s="203">
        <f>SUM(O11:Q11)*N11</f>
        <v>16109.6</v>
      </c>
      <c r="S11" s="204"/>
    </row>
    <row r="12" ht="24" customHeight="1" spans="1:19">
      <c r="A12" s="143">
        <v>3</v>
      </c>
      <c r="B12" s="104"/>
      <c r="C12" s="149"/>
      <c r="D12" s="104"/>
      <c r="E12" s="145"/>
      <c r="F12" s="146" t="s">
        <v>48</v>
      </c>
      <c r="G12" s="150">
        <v>0</v>
      </c>
      <c r="H12" s="150">
        <v>0</v>
      </c>
      <c r="I12" s="150">
        <v>0</v>
      </c>
      <c r="J12" s="150">
        <v>0</v>
      </c>
      <c r="K12" s="179">
        <f>J12*F12</f>
        <v>0</v>
      </c>
      <c r="L12" s="184" t="s">
        <v>49</v>
      </c>
      <c r="M12" s="185" t="str">
        <f>'附表3 镜杆检具'!L3</f>
        <v>镜杆检具</v>
      </c>
      <c r="N12" s="182">
        <v>2</v>
      </c>
      <c r="O12" s="183">
        <f>'附表3 镜杆检具'!C21</f>
        <v>1301.8</v>
      </c>
      <c r="P12" s="183">
        <f>'附表3 镜杆检具'!K17</f>
        <v>2890</v>
      </c>
      <c r="Q12" s="183">
        <f>'附表3 镜杆检具'!K23</f>
        <v>840</v>
      </c>
      <c r="R12" s="203">
        <f>SUM(O12:Q12)*N12</f>
        <v>10063.6</v>
      </c>
      <c r="S12" s="204"/>
    </row>
    <row r="13" ht="25" customHeight="1" spans="1:19">
      <c r="A13" s="143">
        <v>4</v>
      </c>
      <c r="B13" s="104"/>
      <c r="C13" s="149"/>
      <c r="D13" s="104"/>
      <c r="E13" s="145"/>
      <c r="F13" s="146" t="s">
        <v>48</v>
      </c>
      <c r="G13" s="150">
        <v>0</v>
      </c>
      <c r="H13" s="150">
        <v>0</v>
      </c>
      <c r="I13" s="150">
        <v>0</v>
      </c>
      <c r="J13" s="150">
        <v>0</v>
      </c>
      <c r="K13" s="179">
        <f>J13*F13</f>
        <v>0</v>
      </c>
      <c r="L13" s="184" t="s">
        <v>50</v>
      </c>
      <c r="M13" s="185" t="str">
        <f>'附表4 镜杆焊接夹具'!L3</f>
        <v>镜杆焊接夹具</v>
      </c>
      <c r="N13" s="182">
        <v>2</v>
      </c>
      <c r="O13" s="183">
        <f>'附表4 镜杆焊接夹具'!C21</f>
        <v>1295.22</v>
      </c>
      <c r="P13" s="183">
        <f>'附表4 镜杆焊接夹具'!K17</f>
        <v>2680</v>
      </c>
      <c r="Q13" s="183">
        <f>'附表4 镜杆焊接夹具'!K23</f>
        <v>1080</v>
      </c>
      <c r="R13" s="203">
        <f>SUM(O13:Q13)*N13</f>
        <v>10110.44</v>
      </c>
      <c r="S13" s="204"/>
    </row>
    <row r="14" ht="25" customHeight="1" spans="1:19">
      <c r="A14" s="143">
        <v>5</v>
      </c>
      <c r="B14" s="104"/>
      <c r="C14" s="149"/>
      <c r="D14" s="104"/>
      <c r="E14" s="145"/>
      <c r="F14" s="146" t="s">
        <v>48</v>
      </c>
      <c r="G14" s="150">
        <v>0</v>
      </c>
      <c r="H14" s="150">
        <v>0</v>
      </c>
      <c r="I14" s="150">
        <v>0</v>
      </c>
      <c r="J14" s="150">
        <v>0</v>
      </c>
      <c r="K14" s="179">
        <v>0</v>
      </c>
      <c r="L14" s="184">
        <v>0</v>
      </c>
      <c r="M14" s="185">
        <v>0</v>
      </c>
      <c r="N14" s="182">
        <v>0</v>
      </c>
      <c r="O14" s="183">
        <v>0</v>
      </c>
      <c r="P14" s="183">
        <v>0</v>
      </c>
      <c r="Q14" s="183">
        <v>0</v>
      </c>
      <c r="R14" s="203">
        <v>0</v>
      </c>
      <c r="S14" s="204"/>
    </row>
    <row r="15" ht="25" customHeight="1" spans="1:19">
      <c r="A15" s="143">
        <v>6</v>
      </c>
      <c r="B15" s="104"/>
      <c r="C15" s="149"/>
      <c r="D15" s="104"/>
      <c r="E15" s="145"/>
      <c r="F15" s="146" t="s">
        <v>48</v>
      </c>
      <c r="G15" s="150">
        <v>0</v>
      </c>
      <c r="H15" s="150">
        <v>0</v>
      </c>
      <c r="I15" s="150">
        <v>0</v>
      </c>
      <c r="J15" s="150">
        <v>0</v>
      </c>
      <c r="K15" s="179">
        <v>0</v>
      </c>
      <c r="L15" s="184">
        <v>0</v>
      </c>
      <c r="M15" s="185">
        <v>0</v>
      </c>
      <c r="N15" s="182">
        <v>0</v>
      </c>
      <c r="O15" s="183">
        <v>0</v>
      </c>
      <c r="P15" s="183">
        <v>0</v>
      </c>
      <c r="Q15" s="183">
        <v>0</v>
      </c>
      <c r="R15" s="203">
        <v>0</v>
      </c>
      <c r="S15" s="204"/>
    </row>
    <row r="16" ht="25" customHeight="1" spans="1:19">
      <c r="A16" s="143">
        <v>7</v>
      </c>
      <c r="B16" s="104"/>
      <c r="C16" s="149"/>
      <c r="D16" s="104"/>
      <c r="E16" s="145"/>
      <c r="F16" s="146" t="s">
        <v>48</v>
      </c>
      <c r="G16" s="150">
        <v>0</v>
      </c>
      <c r="H16" s="150">
        <v>0</v>
      </c>
      <c r="I16" s="150">
        <v>0</v>
      </c>
      <c r="J16" s="150">
        <v>0</v>
      </c>
      <c r="K16" s="179">
        <v>0</v>
      </c>
      <c r="L16" s="184">
        <v>0</v>
      </c>
      <c r="M16" s="185">
        <v>0</v>
      </c>
      <c r="N16" s="182">
        <v>0</v>
      </c>
      <c r="O16" s="183">
        <v>0</v>
      </c>
      <c r="P16" s="183">
        <v>0</v>
      </c>
      <c r="Q16" s="183">
        <v>0</v>
      </c>
      <c r="R16" s="203">
        <v>0</v>
      </c>
      <c r="S16" s="204"/>
    </row>
    <row r="17" ht="25" customHeight="1" spans="1:19">
      <c r="A17" s="143">
        <v>8</v>
      </c>
      <c r="B17" s="104"/>
      <c r="C17" s="149"/>
      <c r="D17" s="104"/>
      <c r="E17" s="145"/>
      <c r="F17" s="146" t="s">
        <v>48</v>
      </c>
      <c r="G17" s="150">
        <v>0</v>
      </c>
      <c r="H17" s="150">
        <v>0</v>
      </c>
      <c r="I17" s="150">
        <v>0</v>
      </c>
      <c r="J17" s="150">
        <v>0</v>
      </c>
      <c r="K17" s="179">
        <v>0</v>
      </c>
      <c r="L17" s="184">
        <v>0</v>
      </c>
      <c r="M17" s="185">
        <v>0</v>
      </c>
      <c r="N17" s="182">
        <v>0</v>
      </c>
      <c r="O17" s="183">
        <v>0</v>
      </c>
      <c r="P17" s="183">
        <v>0</v>
      </c>
      <c r="Q17" s="183">
        <v>0</v>
      </c>
      <c r="R17" s="203">
        <v>0</v>
      </c>
      <c r="S17" s="204"/>
    </row>
    <row r="18" ht="25" customHeight="1" spans="1:19">
      <c r="A18" s="143">
        <v>9</v>
      </c>
      <c r="B18" s="104"/>
      <c r="C18" s="149"/>
      <c r="D18" s="104"/>
      <c r="E18" s="145"/>
      <c r="F18" s="146" t="s">
        <v>48</v>
      </c>
      <c r="G18" s="150">
        <v>0</v>
      </c>
      <c r="H18" s="150">
        <v>0</v>
      </c>
      <c r="I18" s="150">
        <v>0</v>
      </c>
      <c r="J18" s="150">
        <v>0</v>
      </c>
      <c r="K18" s="179">
        <v>0</v>
      </c>
      <c r="L18" s="184">
        <v>0</v>
      </c>
      <c r="M18" s="185">
        <v>0</v>
      </c>
      <c r="N18" s="182">
        <v>0</v>
      </c>
      <c r="O18" s="183">
        <v>0</v>
      </c>
      <c r="P18" s="183">
        <v>0</v>
      </c>
      <c r="Q18" s="183">
        <v>0</v>
      </c>
      <c r="R18" s="203">
        <v>0</v>
      </c>
      <c r="S18" s="204"/>
    </row>
    <row r="19" ht="25" customHeight="1" spans="1:19">
      <c r="A19" s="143">
        <v>10</v>
      </c>
      <c r="B19" s="104"/>
      <c r="C19" s="149"/>
      <c r="D19" s="104"/>
      <c r="E19" s="145"/>
      <c r="F19" s="146" t="s">
        <v>48</v>
      </c>
      <c r="G19" s="150">
        <v>0</v>
      </c>
      <c r="H19" s="150">
        <v>0</v>
      </c>
      <c r="I19" s="150">
        <v>0</v>
      </c>
      <c r="J19" s="150">
        <v>0</v>
      </c>
      <c r="K19" s="179">
        <v>0</v>
      </c>
      <c r="L19" s="184">
        <v>0</v>
      </c>
      <c r="M19" s="185">
        <v>0</v>
      </c>
      <c r="N19" s="182">
        <v>0</v>
      </c>
      <c r="O19" s="183">
        <v>0</v>
      </c>
      <c r="P19" s="183">
        <v>0</v>
      </c>
      <c r="Q19" s="183">
        <v>0</v>
      </c>
      <c r="R19" s="203">
        <v>0</v>
      </c>
      <c r="S19" s="204"/>
    </row>
    <row r="20" ht="25" customHeight="1" spans="1:19">
      <c r="A20" s="143">
        <v>11</v>
      </c>
      <c r="B20" s="104"/>
      <c r="C20" s="149"/>
      <c r="D20" s="104"/>
      <c r="E20" s="145"/>
      <c r="F20" s="146" t="s">
        <v>48</v>
      </c>
      <c r="G20" s="150">
        <v>0</v>
      </c>
      <c r="H20" s="150">
        <v>0</v>
      </c>
      <c r="I20" s="150">
        <v>0</v>
      </c>
      <c r="J20" s="150">
        <v>0</v>
      </c>
      <c r="K20" s="179">
        <v>0</v>
      </c>
      <c r="L20" s="184">
        <v>0</v>
      </c>
      <c r="M20" s="185">
        <v>0</v>
      </c>
      <c r="N20" s="182">
        <v>0</v>
      </c>
      <c r="O20" s="183">
        <v>0</v>
      </c>
      <c r="P20" s="183">
        <v>0</v>
      </c>
      <c r="Q20" s="183">
        <v>0</v>
      </c>
      <c r="R20" s="203">
        <v>0</v>
      </c>
      <c r="S20" s="204"/>
    </row>
    <row r="21" ht="25" customHeight="1" spans="1:19">
      <c r="A21" s="143">
        <v>12</v>
      </c>
      <c r="B21" s="104"/>
      <c r="C21" s="149"/>
      <c r="D21" s="104"/>
      <c r="E21" s="145"/>
      <c r="F21" s="146" t="s">
        <v>48</v>
      </c>
      <c r="G21" s="150">
        <v>0</v>
      </c>
      <c r="H21" s="150">
        <v>0</v>
      </c>
      <c r="I21" s="150">
        <v>0</v>
      </c>
      <c r="J21" s="150">
        <v>0</v>
      </c>
      <c r="K21" s="179">
        <v>0</v>
      </c>
      <c r="L21" s="184">
        <v>0</v>
      </c>
      <c r="M21" s="185">
        <v>0</v>
      </c>
      <c r="N21" s="182">
        <v>0</v>
      </c>
      <c r="O21" s="183">
        <v>0</v>
      </c>
      <c r="P21" s="183">
        <v>0</v>
      </c>
      <c r="Q21" s="183">
        <v>0</v>
      </c>
      <c r="R21" s="203">
        <v>0</v>
      </c>
      <c r="S21" s="204"/>
    </row>
    <row r="22" ht="25" customHeight="1" spans="1:19">
      <c r="A22" s="143">
        <v>13</v>
      </c>
      <c r="B22" s="104"/>
      <c r="C22" s="149"/>
      <c r="D22" s="104"/>
      <c r="E22" s="145"/>
      <c r="F22" s="151" t="s">
        <v>48</v>
      </c>
      <c r="G22" s="152">
        <v>0</v>
      </c>
      <c r="H22" s="152">
        <v>0</v>
      </c>
      <c r="I22" s="152">
        <v>0</v>
      </c>
      <c r="J22" s="152">
        <v>0</v>
      </c>
      <c r="K22" s="186">
        <f>J22*F22</f>
        <v>0</v>
      </c>
      <c r="L22" s="184">
        <v>0</v>
      </c>
      <c r="M22" s="185">
        <v>0</v>
      </c>
      <c r="N22" s="182">
        <v>0</v>
      </c>
      <c r="O22" s="183">
        <v>0</v>
      </c>
      <c r="P22" s="183">
        <v>0</v>
      </c>
      <c r="Q22" s="183">
        <v>0</v>
      </c>
      <c r="R22" s="203">
        <v>0</v>
      </c>
      <c r="S22" s="204"/>
    </row>
    <row r="23" ht="24" customHeight="1" spans="1:19">
      <c r="A23" s="153" t="s">
        <v>51</v>
      </c>
      <c r="B23" s="154"/>
      <c r="C23" s="154"/>
      <c r="D23" s="154"/>
      <c r="E23" s="154"/>
      <c r="F23" s="155"/>
      <c r="G23" s="155"/>
      <c r="H23" s="155"/>
      <c r="I23" s="155"/>
      <c r="J23" s="187"/>
      <c r="K23" s="188">
        <f>SUM(K10:K22)</f>
        <v>942.48</v>
      </c>
      <c r="L23" s="189" t="s">
        <v>51</v>
      </c>
      <c r="M23" s="190"/>
      <c r="N23" s="190"/>
      <c r="O23" s="190"/>
      <c r="P23" s="190"/>
      <c r="Q23" s="205"/>
      <c r="R23" s="206">
        <f>SUM(R10:R22)</f>
        <v>50408.64</v>
      </c>
      <c r="S23" s="207"/>
    </row>
    <row r="24" ht="24" customHeight="1" spans="1:19">
      <c r="A24" s="156" t="s">
        <v>52</v>
      </c>
      <c r="B24" s="157"/>
      <c r="C24" s="157"/>
      <c r="D24" s="157"/>
      <c r="E24" s="158"/>
      <c r="F24" s="159">
        <f>K23+R23</f>
        <v>51351.12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208"/>
    </row>
    <row r="25" ht="15" customHeight="1" spans="1:19">
      <c r="A25" s="161" t="s">
        <v>53</v>
      </c>
      <c r="B25" s="162"/>
      <c r="C25" s="163"/>
      <c r="D25" s="164"/>
      <c r="E25" s="165"/>
      <c r="F25" s="166" t="s">
        <v>15</v>
      </c>
      <c r="G25" s="167"/>
      <c r="H25" s="167"/>
      <c r="I25" s="167"/>
      <c r="J25" s="166" t="s">
        <v>16</v>
      </c>
      <c r="K25" s="167"/>
      <c r="L25" s="167"/>
      <c r="M25" s="167"/>
      <c r="N25" s="167"/>
      <c r="O25" s="167"/>
      <c r="P25" s="167" t="s">
        <v>54</v>
      </c>
      <c r="Q25" s="167"/>
      <c r="R25" s="167"/>
      <c r="S25" s="209"/>
    </row>
    <row r="26" ht="15" customHeight="1" spans="1:19">
      <c r="A26" s="136" t="s">
        <v>55</v>
      </c>
      <c r="B26" s="88" t="s">
        <v>56</v>
      </c>
      <c r="C26" s="8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210"/>
    </row>
    <row r="27" ht="15" customHeight="1" spans="1:19">
      <c r="A27" s="47"/>
      <c r="B27" s="48" t="s">
        <v>57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90"/>
    </row>
    <row r="28" ht="15" customHeight="1" spans="1:19">
      <c r="A28" s="47"/>
      <c r="B28" s="169" t="s">
        <v>58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211"/>
    </row>
    <row r="29" ht="15" customHeight="1" spans="1:19">
      <c r="A29" s="50"/>
      <c r="B29" s="51" t="s">
        <v>59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92"/>
    </row>
    <row r="33" spans="11:11">
      <c r="K33" s="191"/>
    </row>
  </sheetData>
  <mergeCells count="42">
    <mergeCell ref="Q1:S1"/>
    <mergeCell ref="Q2:S2"/>
    <mergeCell ref="Q3:S3"/>
    <mergeCell ref="Q4:S4"/>
    <mergeCell ref="A5:B5"/>
    <mergeCell ref="C5:I5"/>
    <mergeCell ref="K5:O5"/>
    <mergeCell ref="A6:B6"/>
    <mergeCell ref="C6:D6"/>
    <mergeCell ref="E6:F6"/>
    <mergeCell ref="G6:I6"/>
    <mergeCell ref="K6:O6"/>
    <mergeCell ref="B7:E7"/>
    <mergeCell ref="F7:K7"/>
    <mergeCell ref="L7:R7"/>
    <mergeCell ref="A23:J23"/>
    <mergeCell ref="L23:Q23"/>
    <mergeCell ref="A24:E24"/>
    <mergeCell ref="F24:S24"/>
    <mergeCell ref="A25:B25"/>
    <mergeCell ref="C25:E25"/>
    <mergeCell ref="G25:I25"/>
    <mergeCell ref="K25:O25"/>
    <mergeCell ref="P25:Q25"/>
    <mergeCell ref="R25:S25"/>
    <mergeCell ref="B26:S26"/>
    <mergeCell ref="B27:S27"/>
    <mergeCell ref="B28:S28"/>
    <mergeCell ref="B29:S29"/>
    <mergeCell ref="A7:A9"/>
    <mergeCell ref="A26:A29"/>
    <mergeCell ref="B8:B9"/>
    <mergeCell ref="C8:C9"/>
    <mergeCell ref="D8:D9"/>
    <mergeCell ref="E8:E9"/>
    <mergeCell ref="L8:L9"/>
    <mergeCell ref="M8:M9"/>
    <mergeCell ref="N8:N9"/>
    <mergeCell ref="S7:S9"/>
    <mergeCell ref="P5:S6"/>
    <mergeCell ref="F1:O4"/>
    <mergeCell ref="A1:E4"/>
  </mergeCells>
  <dataValidations count="1">
    <dataValidation type="list" allowBlank="1" showInputMessage="1" showErrorMessage="1" sqref="E19 E20 E10:E13 E14:E15 E16:E18 E21:E22">
      <formula1>"是,否"</formula1>
    </dataValidation>
  </dataValidations>
  <hyperlinks>
    <hyperlink ref="K6" r:id="rId4" display="songlidong@bjghrc.com"/>
  </hyperlinks>
  <printOptions horizontalCentered="1"/>
  <pageMargins left="0.708661417322835" right="0.708661417322835" top="0.748031496062992" bottom="0.748031496062992" header="0.31496062992126" footer="0.31496062992126"/>
  <pageSetup paperSize="9" scale="67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B1" workbookViewId="0">
      <selection activeCell="C13" sqref="C13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95" t="s">
        <v>60</v>
      </c>
      <c r="B1" s="96"/>
      <c r="C1" s="96"/>
      <c r="D1" s="96"/>
      <c r="E1" s="96"/>
      <c r="F1" s="96"/>
      <c r="G1" s="96"/>
      <c r="H1" s="96"/>
      <c r="I1" s="96"/>
      <c r="J1" s="105"/>
      <c r="K1" s="53" t="s">
        <v>61</v>
      </c>
      <c r="L1" s="54" t="s">
        <v>62</v>
      </c>
      <c r="M1" s="54"/>
      <c r="N1" s="55" t="s">
        <v>63</v>
      </c>
      <c r="O1" s="56" t="s">
        <v>64</v>
      </c>
    </row>
    <row r="2" ht="15" customHeight="1" spans="1:15">
      <c r="A2" s="97"/>
      <c r="B2" s="98"/>
      <c r="C2" s="98"/>
      <c r="D2" s="98"/>
      <c r="E2" s="98"/>
      <c r="F2" s="98"/>
      <c r="G2" s="98"/>
      <c r="H2" s="98"/>
      <c r="I2" s="98"/>
      <c r="J2" s="106"/>
      <c r="K2" s="58" t="s">
        <v>65</v>
      </c>
      <c r="L2" s="60" t="s">
        <v>44</v>
      </c>
      <c r="M2" s="60"/>
      <c r="N2" s="61" t="s">
        <v>66</v>
      </c>
      <c r="O2" s="107">
        <v>1</v>
      </c>
    </row>
    <row r="3" ht="15" customHeight="1" spans="1:15">
      <c r="A3" s="97"/>
      <c r="B3" s="98"/>
      <c r="C3" s="98"/>
      <c r="D3" s="98"/>
      <c r="E3" s="98"/>
      <c r="F3" s="98"/>
      <c r="G3" s="98"/>
      <c r="H3" s="98"/>
      <c r="I3" s="98"/>
      <c r="J3" s="106"/>
      <c r="K3" s="58" t="s">
        <v>67</v>
      </c>
      <c r="L3" s="60" t="s">
        <v>68</v>
      </c>
      <c r="M3" s="60"/>
      <c r="N3" s="61" t="s">
        <v>69</v>
      </c>
      <c r="O3" s="107" t="s">
        <v>70</v>
      </c>
    </row>
    <row r="4" ht="15" customHeight="1" spans="1:15">
      <c r="A4" s="99"/>
      <c r="B4" s="10"/>
      <c r="C4" s="10"/>
      <c r="D4" s="10"/>
      <c r="E4" s="10"/>
      <c r="F4" s="10"/>
      <c r="G4" s="10"/>
      <c r="H4" s="10"/>
      <c r="I4" s="10"/>
      <c r="J4" s="108"/>
      <c r="K4" s="63" t="s">
        <v>71</v>
      </c>
      <c r="L4" s="64" t="s">
        <v>72</v>
      </c>
      <c r="M4" s="64"/>
      <c r="N4" s="65" t="s">
        <v>73</v>
      </c>
      <c r="O4" s="109"/>
    </row>
    <row r="5" ht="24" customHeight="1" spans="1:15">
      <c r="A5" s="16" t="s">
        <v>74</v>
      </c>
      <c r="B5" s="17" t="s">
        <v>75</v>
      </c>
      <c r="C5" s="18" t="s">
        <v>76</v>
      </c>
      <c r="D5" s="18" t="s">
        <v>77</v>
      </c>
      <c r="E5" s="18" t="s">
        <v>27</v>
      </c>
      <c r="F5" s="17" t="s">
        <v>78</v>
      </c>
      <c r="G5" s="100" t="s">
        <v>31</v>
      </c>
      <c r="H5" s="101" t="s">
        <v>32</v>
      </c>
      <c r="I5" s="72" t="s">
        <v>79</v>
      </c>
      <c r="J5" s="77" t="s">
        <v>80</v>
      </c>
      <c r="K5" s="69" t="s">
        <v>81</v>
      </c>
      <c r="L5" s="70"/>
      <c r="M5" s="69" t="s">
        <v>82</v>
      </c>
      <c r="N5" s="71"/>
      <c r="O5" s="15" t="s">
        <v>32</v>
      </c>
    </row>
    <row r="6" ht="24" customHeight="1" spans="1:15">
      <c r="A6" s="16"/>
      <c r="B6" s="102"/>
      <c r="C6" s="103"/>
      <c r="D6" s="103"/>
      <c r="E6" s="103"/>
      <c r="F6" s="102"/>
      <c r="G6" s="19" t="s">
        <v>38</v>
      </c>
      <c r="H6" s="20" t="s">
        <v>39</v>
      </c>
      <c r="I6" s="72"/>
      <c r="J6" s="73"/>
      <c r="K6" s="74"/>
      <c r="L6" s="75"/>
      <c r="M6" s="76"/>
      <c r="N6" s="77"/>
      <c r="O6" s="20" t="s">
        <v>39</v>
      </c>
    </row>
    <row r="7" ht="24" customHeight="1" spans="1:15">
      <c r="A7" s="21"/>
      <c r="B7" s="22" t="s">
        <v>83</v>
      </c>
      <c r="C7" s="23" t="s">
        <v>84</v>
      </c>
      <c r="D7" s="22" t="s">
        <v>85</v>
      </c>
      <c r="E7" s="22">
        <v>1</v>
      </c>
      <c r="F7" s="22">
        <v>18</v>
      </c>
      <c r="G7" s="22">
        <v>35</v>
      </c>
      <c r="H7" s="24">
        <f>F7*G7</f>
        <v>630</v>
      </c>
      <c r="I7" s="78"/>
      <c r="J7" s="79" t="s">
        <v>86</v>
      </c>
      <c r="K7" s="29"/>
      <c r="L7" s="29" t="s">
        <v>87</v>
      </c>
      <c r="M7" s="29"/>
      <c r="N7" s="29" t="s">
        <v>88</v>
      </c>
      <c r="O7" s="80">
        <f>K7*M7</f>
        <v>0</v>
      </c>
    </row>
    <row r="8" ht="24" customHeight="1" spans="1:15">
      <c r="A8" s="21"/>
      <c r="B8" s="22" t="s">
        <v>89</v>
      </c>
      <c r="C8" s="25" t="s">
        <v>90</v>
      </c>
      <c r="D8" s="22" t="s">
        <v>85</v>
      </c>
      <c r="E8" s="22">
        <v>1</v>
      </c>
      <c r="F8" s="26">
        <v>25</v>
      </c>
      <c r="G8" s="22">
        <v>30</v>
      </c>
      <c r="H8" s="24">
        <f t="shared" ref="H8:H21" si="0">F8*G8</f>
        <v>750</v>
      </c>
      <c r="I8" s="78"/>
      <c r="J8" s="79" t="s">
        <v>91</v>
      </c>
      <c r="K8" s="29"/>
      <c r="L8" s="29" t="s">
        <v>92</v>
      </c>
      <c r="M8" s="29"/>
      <c r="N8" s="29" t="s">
        <v>93</v>
      </c>
      <c r="O8" s="80">
        <f>K8*M8</f>
        <v>0</v>
      </c>
    </row>
    <row r="9" ht="24" customHeight="1" spans="1:15">
      <c r="A9" s="21"/>
      <c r="B9" s="22" t="s">
        <v>94</v>
      </c>
      <c r="C9" s="25"/>
      <c r="D9" s="22"/>
      <c r="E9" s="22"/>
      <c r="F9" s="26">
        <v>2</v>
      </c>
      <c r="G9" s="22">
        <v>15</v>
      </c>
      <c r="H9" s="24">
        <f t="shared" si="0"/>
        <v>30</v>
      </c>
      <c r="I9" s="78"/>
      <c r="J9" s="79" t="s">
        <v>95</v>
      </c>
      <c r="K9" s="29">
        <v>93</v>
      </c>
      <c r="L9" s="29" t="s">
        <v>92</v>
      </c>
      <c r="M9" s="29">
        <v>95</v>
      </c>
      <c r="N9" s="29" t="s">
        <v>93</v>
      </c>
      <c r="O9" s="80">
        <f>K9*M9</f>
        <v>8835</v>
      </c>
    </row>
    <row r="10" ht="24" customHeight="1" spans="1:15">
      <c r="A10" s="21"/>
      <c r="B10" s="22" t="s">
        <v>96</v>
      </c>
      <c r="C10" s="25" t="s">
        <v>97</v>
      </c>
      <c r="D10" s="22"/>
      <c r="E10" s="22"/>
      <c r="F10" s="26">
        <v>1.5</v>
      </c>
      <c r="G10" s="22">
        <v>80</v>
      </c>
      <c r="H10" s="24">
        <f t="shared" si="0"/>
        <v>120</v>
      </c>
      <c r="I10" s="78"/>
      <c r="J10" s="79" t="s">
        <v>98</v>
      </c>
      <c r="K10" s="29"/>
      <c r="L10" s="29" t="s">
        <v>92</v>
      </c>
      <c r="M10" s="29"/>
      <c r="N10" s="29" t="s">
        <v>93</v>
      </c>
      <c r="O10" s="80">
        <v>0</v>
      </c>
    </row>
    <row r="11" ht="24" customHeight="1" spans="1:15">
      <c r="A11" s="21"/>
      <c r="B11" s="22"/>
      <c r="C11" s="25"/>
      <c r="D11" s="22"/>
      <c r="E11" s="22"/>
      <c r="F11" s="26"/>
      <c r="G11" s="22"/>
      <c r="H11" s="24">
        <f t="shared" si="0"/>
        <v>0</v>
      </c>
      <c r="I11" s="78"/>
      <c r="J11" s="79" t="s">
        <v>99</v>
      </c>
      <c r="K11" s="29">
        <v>15</v>
      </c>
      <c r="L11" s="29" t="s">
        <v>92</v>
      </c>
      <c r="M11" s="29">
        <v>35</v>
      </c>
      <c r="N11" s="29" t="s">
        <v>93</v>
      </c>
      <c r="O11" s="80">
        <f t="shared" ref="O11:O16" si="1">K11*M11</f>
        <v>525</v>
      </c>
    </row>
    <row r="12" ht="24" customHeight="1" spans="1:15">
      <c r="A12" s="21"/>
      <c r="B12" s="22"/>
      <c r="C12" s="25"/>
      <c r="D12" s="22"/>
      <c r="E12" s="22"/>
      <c r="F12" s="26"/>
      <c r="G12" s="22"/>
      <c r="H12" s="24">
        <f t="shared" si="0"/>
        <v>0</v>
      </c>
      <c r="I12" s="78"/>
      <c r="J12" s="79" t="s">
        <v>100</v>
      </c>
      <c r="K12" s="29">
        <v>12</v>
      </c>
      <c r="L12" s="29" t="s">
        <v>92</v>
      </c>
      <c r="M12" s="29">
        <v>35</v>
      </c>
      <c r="N12" s="29" t="s">
        <v>93</v>
      </c>
      <c r="O12" s="80">
        <f t="shared" si="1"/>
        <v>420</v>
      </c>
    </row>
    <row r="13" ht="24" customHeight="1" spans="1:15">
      <c r="A13" s="21"/>
      <c r="B13" s="22"/>
      <c r="C13" s="25"/>
      <c r="D13" s="22"/>
      <c r="E13" s="22"/>
      <c r="F13" s="27"/>
      <c r="G13" s="22"/>
      <c r="H13" s="24">
        <f t="shared" si="0"/>
        <v>0</v>
      </c>
      <c r="I13" s="78"/>
      <c r="J13" s="79" t="s">
        <v>101</v>
      </c>
      <c r="K13" s="29"/>
      <c r="L13" s="29" t="s">
        <v>92</v>
      </c>
      <c r="M13" s="29"/>
      <c r="N13" s="29" t="s">
        <v>93</v>
      </c>
      <c r="O13" s="80">
        <f t="shared" si="1"/>
        <v>0</v>
      </c>
    </row>
    <row r="14" ht="24" customHeight="1" spans="1:15">
      <c r="A14" s="21"/>
      <c r="B14" s="104"/>
      <c r="C14" s="25"/>
      <c r="D14" s="22"/>
      <c r="E14" s="22"/>
      <c r="F14" s="27"/>
      <c r="G14" s="22"/>
      <c r="H14" s="24">
        <f t="shared" si="0"/>
        <v>0</v>
      </c>
      <c r="I14" s="78"/>
      <c r="J14" s="79" t="s">
        <v>102</v>
      </c>
      <c r="K14" s="29"/>
      <c r="L14" s="29" t="s">
        <v>37</v>
      </c>
      <c r="M14" s="29"/>
      <c r="N14" s="29" t="s">
        <v>103</v>
      </c>
      <c r="O14" s="80">
        <f t="shared" si="1"/>
        <v>0</v>
      </c>
    </row>
    <row r="15" ht="24" customHeight="1" spans="1:15">
      <c r="A15" s="21"/>
      <c r="B15" s="104"/>
      <c r="C15" s="25"/>
      <c r="D15" s="22"/>
      <c r="E15" s="22"/>
      <c r="F15" s="27"/>
      <c r="G15" s="22"/>
      <c r="H15" s="24">
        <f t="shared" si="0"/>
        <v>0</v>
      </c>
      <c r="I15" s="78"/>
      <c r="J15" s="79" t="s">
        <v>104</v>
      </c>
      <c r="K15" s="29"/>
      <c r="L15" s="29" t="s">
        <v>92</v>
      </c>
      <c r="M15" s="29"/>
      <c r="N15" s="29" t="s">
        <v>93</v>
      </c>
      <c r="O15" s="80">
        <f t="shared" si="1"/>
        <v>0</v>
      </c>
    </row>
    <row r="16" ht="24" customHeight="1" spans="1:15">
      <c r="A16" s="21"/>
      <c r="B16" s="104"/>
      <c r="C16" s="25"/>
      <c r="D16" s="22"/>
      <c r="E16" s="22"/>
      <c r="F16" s="27"/>
      <c r="G16" s="22"/>
      <c r="H16" s="24">
        <f t="shared" si="0"/>
        <v>0</v>
      </c>
      <c r="I16" s="78"/>
      <c r="J16" s="79" t="s">
        <v>105</v>
      </c>
      <c r="K16" s="29">
        <v>5</v>
      </c>
      <c r="L16" s="29" t="s">
        <v>92</v>
      </c>
      <c r="M16" s="29">
        <v>25</v>
      </c>
      <c r="N16" s="29" t="s">
        <v>93</v>
      </c>
      <c r="O16" s="80">
        <f t="shared" si="1"/>
        <v>125</v>
      </c>
    </row>
    <row r="17" ht="24" customHeight="1" spans="1:15">
      <c r="A17" s="21"/>
      <c r="B17" s="22"/>
      <c r="C17" s="25"/>
      <c r="D17" s="22"/>
      <c r="E17" s="22"/>
      <c r="F17" s="27"/>
      <c r="G17" s="22"/>
      <c r="H17" s="24">
        <f>F17*G17</f>
        <v>0</v>
      </c>
      <c r="I17" s="82"/>
      <c r="J17" s="83" t="s">
        <v>106</v>
      </c>
      <c r="K17" s="84">
        <f>SUM(O7:O16)</f>
        <v>9905</v>
      </c>
      <c r="L17" s="84"/>
      <c r="M17" s="84"/>
      <c r="N17" s="84"/>
      <c r="O17" s="85"/>
    </row>
    <row r="18" ht="24" customHeight="1" spans="1:15">
      <c r="A18" s="21"/>
      <c r="B18" s="22"/>
      <c r="C18" s="25"/>
      <c r="D18" s="25"/>
      <c r="E18" s="25"/>
      <c r="F18" s="22"/>
      <c r="G18" s="22"/>
      <c r="H18" s="24">
        <f>F18*G18</f>
        <v>0</v>
      </c>
      <c r="I18" s="110" t="s">
        <v>107</v>
      </c>
      <c r="J18" s="86" t="s">
        <v>80</v>
      </c>
      <c r="K18" s="86" t="s">
        <v>81</v>
      </c>
      <c r="L18" s="86"/>
      <c r="M18" s="86" t="s">
        <v>82</v>
      </c>
      <c r="N18" s="86"/>
      <c r="O18" s="87" t="s">
        <v>108</v>
      </c>
    </row>
    <row r="19" ht="24" customHeight="1" spans="1:15">
      <c r="A19" s="21"/>
      <c r="B19" s="29"/>
      <c r="C19" s="25"/>
      <c r="D19" s="25"/>
      <c r="E19" s="25"/>
      <c r="F19" s="22"/>
      <c r="G19" s="22"/>
      <c r="H19" s="24">
        <f>F19*G19</f>
        <v>0</v>
      </c>
      <c r="I19" s="111"/>
      <c r="J19" s="112" t="s">
        <v>109</v>
      </c>
      <c r="K19" s="112">
        <v>20</v>
      </c>
      <c r="L19" s="112" t="s">
        <v>92</v>
      </c>
      <c r="M19" s="112">
        <v>120</v>
      </c>
      <c r="N19" s="112" t="s">
        <v>93</v>
      </c>
      <c r="O19" s="113">
        <f>K19*M19</f>
        <v>2400</v>
      </c>
    </row>
    <row r="20" ht="24" customHeight="1" spans="1:15">
      <c r="A20" s="21"/>
      <c r="B20" s="22"/>
      <c r="C20" s="25"/>
      <c r="D20" s="25"/>
      <c r="E20" s="25"/>
      <c r="F20" s="22"/>
      <c r="G20" s="22"/>
      <c r="H20" s="24">
        <f>F20*G20</f>
        <v>0</v>
      </c>
      <c r="I20" s="111"/>
      <c r="J20" s="29" t="s">
        <v>110</v>
      </c>
      <c r="K20" s="29">
        <v>5</v>
      </c>
      <c r="L20" s="29" t="s">
        <v>92</v>
      </c>
      <c r="M20" s="29">
        <v>50</v>
      </c>
      <c r="N20" s="29" t="s">
        <v>93</v>
      </c>
      <c r="O20" s="80">
        <f>K20*M20</f>
        <v>250</v>
      </c>
    </row>
    <row r="21" ht="24" customHeight="1" spans="1:15">
      <c r="A21" s="30"/>
      <c r="B21" s="31" t="s">
        <v>106</v>
      </c>
      <c r="C21" s="93">
        <f>SUM(H7:H14)</f>
        <v>1530</v>
      </c>
      <c r="D21" s="93"/>
      <c r="E21" s="93"/>
      <c r="F21" s="93"/>
      <c r="G21" s="93"/>
      <c r="H21" s="94"/>
      <c r="I21" s="111"/>
      <c r="J21" s="29" t="s">
        <v>111</v>
      </c>
      <c r="K21" s="29"/>
      <c r="L21" s="29" t="s">
        <v>92</v>
      </c>
      <c r="M21" s="29"/>
      <c r="N21" s="29" t="s">
        <v>93</v>
      </c>
      <c r="O21" s="80">
        <f>K21*M21</f>
        <v>0</v>
      </c>
    </row>
    <row r="22" ht="24" customHeight="1" spans="1:15">
      <c r="A22" s="35" t="s">
        <v>112</v>
      </c>
      <c r="B22" s="36"/>
      <c r="C22" s="37">
        <f>K17+K23+C21</f>
        <v>14125</v>
      </c>
      <c r="D22" s="38"/>
      <c r="E22" s="38"/>
      <c r="F22" s="38"/>
      <c r="G22" s="38"/>
      <c r="H22" s="39"/>
      <c r="I22" s="114"/>
      <c r="J22" s="29" t="s">
        <v>113</v>
      </c>
      <c r="K22" s="29">
        <v>2</v>
      </c>
      <c r="L22" s="29" t="s">
        <v>92</v>
      </c>
      <c r="M22" s="29">
        <v>20</v>
      </c>
      <c r="N22" s="29" t="s">
        <v>93</v>
      </c>
      <c r="O22" s="80">
        <f>K22*M22</f>
        <v>40</v>
      </c>
    </row>
    <row r="23" ht="24" customHeight="1" spans="1:15">
      <c r="A23" s="40"/>
      <c r="B23" s="41"/>
      <c r="C23" s="42"/>
      <c r="D23" s="43"/>
      <c r="E23" s="43"/>
      <c r="F23" s="43"/>
      <c r="G23" s="43"/>
      <c r="H23" s="44"/>
      <c r="I23" s="115"/>
      <c r="J23" s="116" t="s">
        <v>106</v>
      </c>
      <c r="K23" s="84">
        <f>O19+O20+O21+O22</f>
        <v>2690</v>
      </c>
      <c r="L23" s="84"/>
      <c r="M23" s="84"/>
      <c r="N23" s="84"/>
      <c r="O23" s="85"/>
    </row>
    <row r="24" ht="15" customHeight="1" spans="1:15">
      <c r="A24" s="45" t="s">
        <v>55</v>
      </c>
      <c r="B24" s="46" t="s">
        <v>56</v>
      </c>
      <c r="C24" s="46"/>
      <c r="D24" s="46"/>
      <c r="E24" s="46"/>
      <c r="F24" s="46"/>
      <c r="G24" s="46"/>
      <c r="H24" s="46"/>
      <c r="I24" s="88"/>
      <c r="J24" s="88"/>
      <c r="K24" s="88"/>
      <c r="L24" s="88"/>
      <c r="M24" s="88"/>
      <c r="N24" s="88"/>
      <c r="O24" s="89"/>
    </row>
    <row r="25" ht="15" customHeight="1" spans="1:15">
      <c r="A25" s="47"/>
      <c r="B25" s="48" t="s">
        <v>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90"/>
    </row>
    <row r="26" ht="15" customHeight="1" spans="1:15">
      <c r="A26" s="47"/>
      <c r="B26" s="49" t="s">
        <v>58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91"/>
    </row>
    <row r="27" ht="15" customHeight="1" spans="1:15">
      <c r="A27" s="50"/>
      <c r="B27" s="51" t="s">
        <v>59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92"/>
    </row>
  </sheetData>
  <mergeCells count="28">
    <mergeCell ref="L1:M1"/>
    <mergeCell ref="L2:M2"/>
    <mergeCell ref="L3:M3"/>
    <mergeCell ref="L4:M4"/>
    <mergeCell ref="K17:O17"/>
    <mergeCell ref="K18:L18"/>
    <mergeCell ref="M18:N18"/>
    <mergeCell ref="C21:H21"/>
    <mergeCell ref="K23:O23"/>
    <mergeCell ref="B24:O24"/>
    <mergeCell ref="B25:O25"/>
    <mergeCell ref="B26:O26"/>
    <mergeCell ref="B27:O27"/>
    <mergeCell ref="A5:A21"/>
    <mergeCell ref="A24:A27"/>
    <mergeCell ref="B5:B6"/>
    <mergeCell ref="C5:C6"/>
    <mergeCell ref="D5:D6"/>
    <mergeCell ref="E5:E6"/>
    <mergeCell ref="F5:F6"/>
    <mergeCell ref="I5:I17"/>
    <mergeCell ref="I18:I23"/>
    <mergeCell ref="J5:J6"/>
    <mergeCell ref="K5:L6"/>
    <mergeCell ref="M5:N6"/>
    <mergeCell ref="A1:J4"/>
    <mergeCell ref="A22:B23"/>
    <mergeCell ref="C22:H23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B13" workbookViewId="0">
      <selection activeCell="D14" sqref="D14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114</v>
      </c>
      <c r="E1" s="4"/>
      <c r="F1" s="4"/>
      <c r="G1" s="4"/>
      <c r="H1" s="4"/>
      <c r="I1" s="4"/>
      <c r="J1" s="52"/>
      <c r="K1" s="53" t="s">
        <v>61</v>
      </c>
      <c r="L1" s="54" t="s">
        <v>115</v>
      </c>
      <c r="M1" s="54"/>
      <c r="N1" s="55" t="s">
        <v>63</v>
      </c>
      <c r="O1" s="56" t="s">
        <v>64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65</v>
      </c>
      <c r="L2" s="60" t="s">
        <v>47</v>
      </c>
      <c r="M2" s="60"/>
      <c r="N2" s="61" t="s">
        <v>66</v>
      </c>
      <c r="O2" s="62">
        <v>1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67</v>
      </c>
      <c r="L3" s="60" t="s">
        <v>116</v>
      </c>
      <c r="M3" s="60"/>
      <c r="N3" s="61" t="s">
        <v>69</v>
      </c>
      <c r="O3" s="62">
        <v>30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71</v>
      </c>
      <c r="L4" s="64" t="s">
        <v>117</v>
      </c>
      <c r="M4" s="64"/>
      <c r="N4" s="65" t="s">
        <v>73</v>
      </c>
      <c r="O4" s="66"/>
    </row>
    <row r="5" ht="24" customHeight="1" spans="1:15">
      <c r="A5" s="11" t="s">
        <v>74</v>
      </c>
      <c r="B5" s="12" t="s">
        <v>75</v>
      </c>
      <c r="C5" s="13" t="s">
        <v>76</v>
      </c>
      <c r="D5" s="13" t="s">
        <v>77</v>
      </c>
      <c r="E5" s="13" t="s">
        <v>27</v>
      </c>
      <c r="F5" s="12" t="s">
        <v>78</v>
      </c>
      <c r="G5" s="14" t="s">
        <v>31</v>
      </c>
      <c r="H5" s="15" t="s">
        <v>32</v>
      </c>
      <c r="I5" s="67" t="s">
        <v>79</v>
      </c>
      <c r="J5" s="68" t="s">
        <v>80</v>
      </c>
      <c r="K5" s="69" t="s">
        <v>81</v>
      </c>
      <c r="L5" s="70"/>
      <c r="M5" s="69" t="s">
        <v>82</v>
      </c>
      <c r="N5" s="71"/>
      <c r="O5" s="15" t="s">
        <v>32</v>
      </c>
    </row>
    <row r="6" ht="24" customHeight="1" spans="1:15">
      <c r="A6" s="16"/>
      <c r="B6" s="17"/>
      <c r="C6" s="18"/>
      <c r="D6" s="18"/>
      <c r="E6" s="18"/>
      <c r="F6" s="17"/>
      <c r="G6" s="19" t="s">
        <v>38</v>
      </c>
      <c r="H6" s="20" t="s">
        <v>39</v>
      </c>
      <c r="I6" s="72"/>
      <c r="J6" s="73"/>
      <c r="K6" s="74"/>
      <c r="L6" s="75"/>
      <c r="M6" s="76"/>
      <c r="N6" s="77"/>
      <c r="O6" s="20" t="s">
        <v>39</v>
      </c>
    </row>
    <row r="7" ht="24" customHeight="1" spans="1:15">
      <c r="A7" s="21"/>
      <c r="B7" s="22" t="s">
        <v>118</v>
      </c>
      <c r="C7" s="25" t="s">
        <v>119</v>
      </c>
      <c r="D7" s="22" t="s">
        <v>120</v>
      </c>
      <c r="E7" s="22">
        <v>2</v>
      </c>
      <c r="F7" s="22">
        <v>14</v>
      </c>
      <c r="G7" s="22">
        <v>11</v>
      </c>
      <c r="H7" s="24">
        <f>F7*G7</f>
        <v>154</v>
      </c>
      <c r="I7" s="78"/>
      <c r="J7" s="79" t="s">
        <v>86</v>
      </c>
      <c r="K7" s="29">
        <v>10000</v>
      </c>
      <c r="L7" s="29" t="s">
        <v>87</v>
      </c>
      <c r="M7" s="29">
        <v>0.06</v>
      </c>
      <c r="N7" s="29" t="s">
        <v>88</v>
      </c>
      <c r="O7" s="80">
        <f>K7*M7</f>
        <v>600</v>
      </c>
    </row>
    <row r="8" ht="24" customHeight="1" spans="1:15">
      <c r="A8" s="21"/>
      <c r="B8" s="22" t="s">
        <v>118</v>
      </c>
      <c r="C8" s="25" t="s">
        <v>121</v>
      </c>
      <c r="D8" s="22" t="s">
        <v>120</v>
      </c>
      <c r="E8" s="22">
        <v>4</v>
      </c>
      <c r="F8" s="26">
        <v>142</v>
      </c>
      <c r="G8" s="22">
        <v>11</v>
      </c>
      <c r="H8" s="24">
        <f>F8*G8</f>
        <v>1562</v>
      </c>
      <c r="I8" s="78"/>
      <c r="J8" s="79" t="s">
        <v>91</v>
      </c>
      <c r="K8" s="29"/>
      <c r="L8" s="29" t="s">
        <v>92</v>
      </c>
      <c r="M8" s="29"/>
      <c r="N8" s="29" t="s">
        <v>93</v>
      </c>
      <c r="O8" s="80">
        <f>K8*M8</f>
        <v>0</v>
      </c>
    </row>
    <row r="9" ht="24" customHeight="1" spans="1:15">
      <c r="A9" s="21"/>
      <c r="B9" s="28" t="s">
        <v>122</v>
      </c>
      <c r="C9" s="25" t="s">
        <v>123</v>
      </c>
      <c r="D9" s="22" t="s">
        <v>124</v>
      </c>
      <c r="E9" s="22">
        <v>2</v>
      </c>
      <c r="F9" s="27">
        <v>2</v>
      </c>
      <c r="G9" s="22">
        <v>100</v>
      </c>
      <c r="H9" s="24">
        <f>F9*G9</f>
        <v>200</v>
      </c>
      <c r="I9" s="78"/>
      <c r="J9" s="79" t="s">
        <v>95</v>
      </c>
      <c r="K9" s="29">
        <v>15</v>
      </c>
      <c r="L9" s="29" t="s">
        <v>92</v>
      </c>
      <c r="M9" s="29">
        <v>120</v>
      </c>
      <c r="N9" s="29" t="s">
        <v>93</v>
      </c>
      <c r="O9" s="80">
        <f>K9*M9</f>
        <v>1800</v>
      </c>
    </row>
    <row r="10" ht="24" customHeight="1" spans="1:15">
      <c r="A10" s="21"/>
      <c r="B10" s="22" t="s">
        <v>125</v>
      </c>
      <c r="C10" s="25" t="s">
        <v>126</v>
      </c>
      <c r="D10" s="22" t="s">
        <v>124</v>
      </c>
      <c r="E10" s="22">
        <v>40</v>
      </c>
      <c r="F10" s="26">
        <v>40</v>
      </c>
      <c r="G10" s="22">
        <v>0.62</v>
      </c>
      <c r="H10" s="24">
        <f t="shared" ref="H10:H12" si="0">F10*G10</f>
        <v>24.8</v>
      </c>
      <c r="I10" s="78"/>
      <c r="J10" s="79" t="s">
        <v>98</v>
      </c>
      <c r="K10" s="29"/>
      <c r="L10" s="29" t="s">
        <v>92</v>
      </c>
      <c r="M10" s="29"/>
      <c r="N10" s="29" t="s">
        <v>93</v>
      </c>
      <c r="O10" s="80">
        <v>0</v>
      </c>
    </row>
    <row r="11" ht="24" customHeight="1" spans="1:15">
      <c r="A11" s="21"/>
      <c r="B11" s="22" t="s">
        <v>127</v>
      </c>
      <c r="C11" s="25" t="s">
        <v>128</v>
      </c>
      <c r="D11" s="22" t="s">
        <v>124</v>
      </c>
      <c r="E11" s="22">
        <v>40</v>
      </c>
      <c r="F11" s="27">
        <v>40</v>
      </c>
      <c r="G11" s="22">
        <v>0.35</v>
      </c>
      <c r="H11" s="24">
        <f t="shared" si="0"/>
        <v>14</v>
      </c>
      <c r="I11" s="78"/>
      <c r="J11" s="79" t="s">
        <v>99</v>
      </c>
      <c r="K11" s="29"/>
      <c r="L11" s="29" t="s">
        <v>92</v>
      </c>
      <c r="M11" s="29"/>
      <c r="N11" s="29" t="s">
        <v>93</v>
      </c>
      <c r="O11" s="80">
        <f t="shared" ref="O11:O16" si="1">K11*M11</f>
        <v>0</v>
      </c>
    </row>
    <row r="12" ht="24" customHeight="1" spans="1:15">
      <c r="A12" s="21"/>
      <c r="B12" s="28"/>
      <c r="C12" s="25"/>
      <c r="D12" s="22"/>
      <c r="E12" s="22"/>
      <c r="F12" s="27"/>
      <c r="G12" s="22"/>
      <c r="H12" s="24">
        <f t="shared" si="0"/>
        <v>0</v>
      </c>
      <c r="I12" s="78"/>
      <c r="J12" s="79" t="s">
        <v>100</v>
      </c>
      <c r="K12" s="29">
        <v>12</v>
      </c>
      <c r="L12" s="29" t="s">
        <v>92</v>
      </c>
      <c r="M12" s="29">
        <v>50</v>
      </c>
      <c r="N12" s="29" t="s">
        <v>93</v>
      </c>
      <c r="O12" s="80">
        <f t="shared" si="1"/>
        <v>600</v>
      </c>
    </row>
    <row r="13" ht="24" customHeight="1" spans="1:15">
      <c r="A13" s="21"/>
      <c r="B13" s="22"/>
      <c r="C13" s="25"/>
      <c r="D13" s="22"/>
      <c r="E13" s="22"/>
      <c r="F13" s="26"/>
      <c r="G13" s="22"/>
      <c r="H13" s="24">
        <f>F13*G13</f>
        <v>0</v>
      </c>
      <c r="I13" s="78"/>
      <c r="J13" s="79" t="s">
        <v>101</v>
      </c>
      <c r="K13" s="29">
        <v>6</v>
      </c>
      <c r="L13" s="29" t="s">
        <v>92</v>
      </c>
      <c r="M13" s="29">
        <v>80</v>
      </c>
      <c r="N13" s="29" t="s">
        <v>93</v>
      </c>
      <c r="O13" s="80">
        <f t="shared" si="1"/>
        <v>480</v>
      </c>
    </row>
    <row r="14" ht="24" customHeight="1" spans="1:15">
      <c r="A14" s="21"/>
      <c r="B14" s="22"/>
      <c r="C14" s="25"/>
      <c r="D14" s="22"/>
      <c r="E14" s="22"/>
      <c r="F14" s="26"/>
      <c r="G14" s="22"/>
      <c r="H14" s="24">
        <f>F14*G14</f>
        <v>0</v>
      </c>
      <c r="I14" s="78"/>
      <c r="J14" s="79" t="s">
        <v>102</v>
      </c>
      <c r="K14" s="29"/>
      <c r="L14" s="29" t="s">
        <v>37</v>
      </c>
      <c r="M14" s="29"/>
      <c r="N14" s="29" t="s">
        <v>103</v>
      </c>
      <c r="O14" s="80">
        <f t="shared" si="1"/>
        <v>0</v>
      </c>
    </row>
    <row r="15" ht="24" customHeight="1" spans="1:15">
      <c r="A15" s="21"/>
      <c r="B15" s="22"/>
      <c r="C15" s="25"/>
      <c r="D15" s="22"/>
      <c r="E15" s="22"/>
      <c r="F15" s="26"/>
      <c r="G15" s="22"/>
      <c r="H15" s="24">
        <f>F15*G15</f>
        <v>0</v>
      </c>
      <c r="I15" s="78"/>
      <c r="J15" s="79" t="s">
        <v>104</v>
      </c>
      <c r="K15" s="29"/>
      <c r="L15" s="29" t="s">
        <v>92</v>
      </c>
      <c r="M15" s="29"/>
      <c r="N15" s="29" t="s">
        <v>93</v>
      </c>
      <c r="O15" s="80">
        <f t="shared" si="1"/>
        <v>0</v>
      </c>
    </row>
    <row r="16" ht="24" customHeight="1" spans="1:15">
      <c r="A16" s="21"/>
      <c r="B16" s="22"/>
      <c r="C16" s="25"/>
      <c r="D16" s="22"/>
      <c r="E16" s="22"/>
      <c r="F16" s="27"/>
      <c r="G16" s="22"/>
      <c r="H16" s="24">
        <f>F16*G16</f>
        <v>0</v>
      </c>
      <c r="I16" s="78"/>
      <c r="J16" s="81" t="s">
        <v>129</v>
      </c>
      <c r="K16" s="29">
        <v>8</v>
      </c>
      <c r="L16" s="29" t="s">
        <v>92</v>
      </c>
      <c r="M16" s="29">
        <v>200</v>
      </c>
      <c r="N16" s="29" t="s">
        <v>93</v>
      </c>
      <c r="O16" s="80">
        <f t="shared" si="1"/>
        <v>1600</v>
      </c>
    </row>
    <row r="17" ht="24" customHeight="1" spans="1:15">
      <c r="A17" s="21"/>
      <c r="B17" s="22"/>
      <c r="C17" s="25"/>
      <c r="D17" s="22"/>
      <c r="E17" s="22"/>
      <c r="F17" s="27"/>
      <c r="G17" s="22"/>
      <c r="H17" s="24">
        <f>F17*G17</f>
        <v>0</v>
      </c>
      <c r="I17" s="82"/>
      <c r="J17" s="83" t="s">
        <v>106</v>
      </c>
      <c r="K17" s="84">
        <f>SUM(O7:O16)</f>
        <v>5080</v>
      </c>
      <c r="L17" s="84"/>
      <c r="M17" s="84"/>
      <c r="N17" s="84"/>
      <c r="O17" s="85"/>
    </row>
    <row r="18" ht="24" customHeight="1" spans="1:15">
      <c r="A18" s="21"/>
      <c r="B18" s="22"/>
      <c r="C18" s="25"/>
      <c r="D18" s="25"/>
      <c r="E18" s="25"/>
      <c r="F18" s="22"/>
      <c r="G18" s="22"/>
      <c r="H18" s="24">
        <f>F18*G18</f>
        <v>0</v>
      </c>
      <c r="I18" s="67" t="s">
        <v>107</v>
      </c>
      <c r="J18" s="68" t="s">
        <v>80</v>
      </c>
      <c r="K18" s="86" t="s">
        <v>81</v>
      </c>
      <c r="L18" s="86"/>
      <c r="M18" s="86" t="s">
        <v>82</v>
      </c>
      <c r="N18" s="86"/>
      <c r="O18" s="87" t="s">
        <v>108</v>
      </c>
    </row>
    <row r="19" ht="24" customHeight="1" spans="1:15">
      <c r="A19" s="21"/>
      <c r="B19" s="29"/>
      <c r="C19" s="25"/>
      <c r="D19" s="25"/>
      <c r="E19" s="25"/>
      <c r="F19" s="22"/>
      <c r="G19" s="22"/>
      <c r="H19" s="24">
        <f>F19*G19</f>
        <v>0</v>
      </c>
      <c r="I19" s="78"/>
      <c r="J19" s="79" t="s">
        <v>109</v>
      </c>
      <c r="K19" s="29">
        <v>10</v>
      </c>
      <c r="L19" s="29" t="s">
        <v>92</v>
      </c>
      <c r="M19" s="29">
        <v>60</v>
      </c>
      <c r="N19" s="29" t="s">
        <v>93</v>
      </c>
      <c r="O19" s="80">
        <f>K19*M19</f>
        <v>600</v>
      </c>
    </row>
    <row r="20" ht="24" customHeight="1" spans="1:15">
      <c r="A20" s="21"/>
      <c r="B20" s="22"/>
      <c r="C20" s="25"/>
      <c r="D20" s="25"/>
      <c r="E20" s="25"/>
      <c r="F20" s="22"/>
      <c r="G20" s="22"/>
      <c r="H20" s="24">
        <f>F20*G20</f>
        <v>0</v>
      </c>
      <c r="I20" s="78"/>
      <c r="J20" s="79" t="s">
        <v>110</v>
      </c>
      <c r="K20" s="29">
        <v>6</v>
      </c>
      <c r="L20" s="29" t="s">
        <v>92</v>
      </c>
      <c r="M20" s="29">
        <v>30</v>
      </c>
      <c r="N20" s="29" t="s">
        <v>93</v>
      </c>
      <c r="O20" s="80">
        <f>K20*M20</f>
        <v>180</v>
      </c>
    </row>
    <row r="21" ht="24" customHeight="1" spans="1:15">
      <c r="A21" s="30"/>
      <c r="B21" s="31" t="s">
        <v>106</v>
      </c>
      <c r="C21" s="93">
        <f>SUM(H7:H17)</f>
        <v>1954.8</v>
      </c>
      <c r="D21" s="93"/>
      <c r="E21" s="93"/>
      <c r="F21" s="93"/>
      <c r="G21" s="93"/>
      <c r="H21" s="94"/>
      <c r="I21" s="78"/>
      <c r="J21" s="79" t="s">
        <v>111</v>
      </c>
      <c r="K21" s="29">
        <v>8</v>
      </c>
      <c r="L21" s="29" t="s">
        <v>92</v>
      </c>
      <c r="M21" s="29">
        <v>30</v>
      </c>
      <c r="N21" s="29" t="s">
        <v>93</v>
      </c>
      <c r="O21" s="80">
        <f>K21*M21</f>
        <v>240</v>
      </c>
    </row>
    <row r="22" ht="24" customHeight="1" spans="1:15">
      <c r="A22" s="35" t="s">
        <v>112</v>
      </c>
      <c r="B22" s="36"/>
      <c r="C22" s="37">
        <f>K17+K23+C21</f>
        <v>8054.8</v>
      </c>
      <c r="D22" s="38"/>
      <c r="E22" s="38"/>
      <c r="F22" s="38"/>
      <c r="G22" s="38"/>
      <c r="H22" s="39"/>
      <c r="I22" s="78"/>
      <c r="J22" s="79" t="s">
        <v>113</v>
      </c>
      <c r="K22" s="29"/>
      <c r="L22" s="29" t="s">
        <v>92</v>
      </c>
      <c r="M22" s="29"/>
      <c r="N22" s="29" t="s">
        <v>93</v>
      </c>
      <c r="O22" s="80">
        <f>K22*M22</f>
        <v>0</v>
      </c>
    </row>
    <row r="23" ht="24" customHeight="1" spans="1:15">
      <c r="A23" s="40"/>
      <c r="B23" s="41"/>
      <c r="C23" s="42"/>
      <c r="D23" s="43"/>
      <c r="E23" s="43"/>
      <c r="F23" s="43"/>
      <c r="G23" s="43"/>
      <c r="H23" s="44"/>
      <c r="I23" s="82"/>
      <c r="J23" s="83" t="s">
        <v>106</v>
      </c>
      <c r="K23" s="84">
        <f>O19+O20+O21+O22</f>
        <v>1020</v>
      </c>
      <c r="L23" s="84"/>
      <c r="M23" s="84"/>
      <c r="N23" s="84"/>
      <c r="O23" s="85"/>
    </row>
    <row r="24" ht="15" customHeight="1" spans="1:15">
      <c r="A24" s="45" t="s">
        <v>55</v>
      </c>
      <c r="B24" s="46" t="s">
        <v>56</v>
      </c>
      <c r="C24" s="46"/>
      <c r="D24" s="46"/>
      <c r="E24" s="46"/>
      <c r="F24" s="46"/>
      <c r="G24" s="46"/>
      <c r="H24" s="46"/>
      <c r="I24" s="88"/>
      <c r="J24" s="88"/>
      <c r="K24" s="88"/>
      <c r="L24" s="88"/>
      <c r="M24" s="88"/>
      <c r="N24" s="88"/>
      <c r="O24" s="89"/>
    </row>
    <row r="25" ht="15" customHeight="1" spans="1:15">
      <c r="A25" s="47"/>
      <c r="B25" s="48" t="s">
        <v>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90"/>
    </row>
    <row r="26" ht="15" customHeight="1" spans="1:15">
      <c r="A26" s="47"/>
      <c r="B26" s="49" t="s">
        <v>58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91"/>
    </row>
    <row r="27" ht="15" customHeight="1" spans="1:15">
      <c r="A27" s="50"/>
      <c r="B27" s="51" t="s">
        <v>59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92"/>
    </row>
  </sheetData>
  <mergeCells count="29">
    <mergeCell ref="L1:M1"/>
    <mergeCell ref="L2:M2"/>
    <mergeCell ref="L3:M3"/>
    <mergeCell ref="L4:M4"/>
    <mergeCell ref="K17:O17"/>
    <mergeCell ref="K18:L18"/>
    <mergeCell ref="M18:N18"/>
    <mergeCell ref="C21:H21"/>
    <mergeCell ref="K23:O23"/>
    <mergeCell ref="B24:O24"/>
    <mergeCell ref="B25:O25"/>
    <mergeCell ref="B26:O26"/>
    <mergeCell ref="B27:O27"/>
    <mergeCell ref="A5:A21"/>
    <mergeCell ref="A24:A27"/>
    <mergeCell ref="B5:B6"/>
    <mergeCell ref="C5:C6"/>
    <mergeCell ref="D5:D6"/>
    <mergeCell ref="E5:E6"/>
    <mergeCell ref="F5:F6"/>
    <mergeCell ref="I5:I17"/>
    <mergeCell ref="I18:I23"/>
    <mergeCell ref="J5:J6"/>
    <mergeCell ref="A1:C4"/>
    <mergeCell ref="D1:J4"/>
    <mergeCell ref="K5:L6"/>
    <mergeCell ref="M5:N6"/>
    <mergeCell ref="A22:B23"/>
    <mergeCell ref="C22:H23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3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B7" workbookViewId="0">
      <selection activeCell="F12" sqref="F12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130</v>
      </c>
      <c r="E1" s="4"/>
      <c r="F1" s="4"/>
      <c r="G1" s="4"/>
      <c r="H1" s="4"/>
      <c r="I1" s="4"/>
      <c r="J1" s="52"/>
      <c r="K1" s="53" t="s">
        <v>61</v>
      </c>
      <c r="L1" s="54" t="s">
        <v>62</v>
      </c>
      <c r="M1" s="54"/>
      <c r="N1" s="55" t="s">
        <v>63</v>
      </c>
      <c r="O1" s="56" t="s">
        <v>64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65</v>
      </c>
      <c r="L2" s="60" t="s">
        <v>49</v>
      </c>
      <c r="M2" s="60"/>
      <c r="N2" s="61" t="s">
        <v>66</v>
      </c>
      <c r="O2" s="62">
        <v>1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67</v>
      </c>
      <c r="L3" s="60" t="s">
        <v>131</v>
      </c>
      <c r="M3" s="60"/>
      <c r="N3" s="61" t="s">
        <v>69</v>
      </c>
      <c r="O3" s="62">
        <v>30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71</v>
      </c>
      <c r="L4" s="64" t="s">
        <v>132</v>
      </c>
      <c r="M4" s="64"/>
      <c r="N4" s="65" t="s">
        <v>73</v>
      </c>
      <c r="O4" s="66"/>
    </row>
    <row r="5" ht="24" customHeight="1" spans="1:15">
      <c r="A5" s="11" t="s">
        <v>74</v>
      </c>
      <c r="B5" s="12" t="s">
        <v>75</v>
      </c>
      <c r="C5" s="13" t="s">
        <v>76</v>
      </c>
      <c r="D5" s="13" t="s">
        <v>77</v>
      </c>
      <c r="E5" s="13" t="s">
        <v>27</v>
      </c>
      <c r="F5" s="12" t="s">
        <v>78</v>
      </c>
      <c r="G5" s="14" t="s">
        <v>31</v>
      </c>
      <c r="H5" s="15" t="s">
        <v>32</v>
      </c>
      <c r="I5" s="67" t="s">
        <v>79</v>
      </c>
      <c r="J5" s="68" t="s">
        <v>80</v>
      </c>
      <c r="K5" s="69" t="s">
        <v>81</v>
      </c>
      <c r="L5" s="70"/>
      <c r="M5" s="69" t="s">
        <v>82</v>
      </c>
      <c r="N5" s="71"/>
      <c r="O5" s="15" t="s">
        <v>32</v>
      </c>
    </row>
    <row r="6" ht="24" customHeight="1" spans="1:15">
      <c r="A6" s="16"/>
      <c r="B6" s="17"/>
      <c r="C6" s="18"/>
      <c r="D6" s="18"/>
      <c r="E6" s="18"/>
      <c r="F6" s="17"/>
      <c r="G6" s="19" t="s">
        <v>38</v>
      </c>
      <c r="H6" s="20" t="s">
        <v>39</v>
      </c>
      <c r="I6" s="72"/>
      <c r="J6" s="73"/>
      <c r="K6" s="74"/>
      <c r="L6" s="75"/>
      <c r="M6" s="76"/>
      <c r="N6" s="77"/>
      <c r="O6" s="20" t="s">
        <v>39</v>
      </c>
    </row>
    <row r="7" ht="24" customHeight="1" spans="1:15">
      <c r="A7" s="21"/>
      <c r="B7" s="22" t="s">
        <v>118</v>
      </c>
      <c r="C7" s="25" t="s">
        <v>133</v>
      </c>
      <c r="D7" s="22" t="s">
        <v>120</v>
      </c>
      <c r="E7" s="22">
        <v>6</v>
      </c>
      <c r="F7" s="22">
        <v>14</v>
      </c>
      <c r="G7" s="22">
        <v>11</v>
      </c>
      <c r="H7" s="24">
        <f>F7*G7</f>
        <v>154</v>
      </c>
      <c r="I7" s="78"/>
      <c r="J7" s="79" t="s">
        <v>86</v>
      </c>
      <c r="K7" s="29">
        <v>10000</v>
      </c>
      <c r="L7" s="29" t="s">
        <v>87</v>
      </c>
      <c r="M7" s="29">
        <v>0.06</v>
      </c>
      <c r="N7" s="29" t="s">
        <v>88</v>
      </c>
      <c r="O7" s="80">
        <f>K7*M7</f>
        <v>600</v>
      </c>
    </row>
    <row r="8" ht="24" customHeight="1" spans="1:15">
      <c r="A8" s="21"/>
      <c r="B8" s="22" t="s">
        <v>118</v>
      </c>
      <c r="C8" s="25" t="s">
        <v>134</v>
      </c>
      <c r="D8" s="22" t="s">
        <v>120</v>
      </c>
      <c r="E8" s="22">
        <v>3</v>
      </c>
      <c r="F8" s="26">
        <v>94</v>
      </c>
      <c r="G8" s="22">
        <v>11</v>
      </c>
      <c r="H8" s="24">
        <f>F8*G8</f>
        <v>1034</v>
      </c>
      <c r="I8" s="78"/>
      <c r="J8" s="79" t="s">
        <v>91</v>
      </c>
      <c r="K8" s="29"/>
      <c r="L8" s="29" t="s">
        <v>92</v>
      </c>
      <c r="M8" s="29"/>
      <c r="N8" s="29" t="s">
        <v>93</v>
      </c>
      <c r="O8" s="80">
        <f>K8*M8</f>
        <v>0</v>
      </c>
    </row>
    <row r="9" ht="24" customHeight="1" spans="1:15">
      <c r="A9" s="21"/>
      <c r="B9" s="22" t="s">
        <v>135</v>
      </c>
      <c r="C9" s="25" t="s">
        <v>136</v>
      </c>
      <c r="D9" s="22" t="s">
        <v>124</v>
      </c>
      <c r="E9" s="22">
        <v>3</v>
      </c>
      <c r="F9" s="26">
        <v>3</v>
      </c>
      <c r="G9" s="22">
        <v>25</v>
      </c>
      <c r="H9" s="24">
        <f t="shared" ref="H9:H21" si="0">F9*G9</f>
        <v>75</v>
      </c>
      <c r="I9" s="78"/>
      <c r="J9" s="79" t="s">
        <v>95</v>
      </c>
      <c r="K9" s="29">
        <v>3</v>
      </c>
      <c r="L9" s="29" t="s">
        <v>92</v>
      </c>
      <c r="M9" s="29">
        <v>120</v>
      </c>
      <c r="N9" s="29" t="s">
        <v>93</v>
      </c>
      <c r="O9" s="80">
        <f>K9*M9</f>
        <v>360</v>
      </c>
    </row>
    <row r="10" ht="24" customHeight="1" spans="1:15">
      <c r="A10" s="21"/>
      <c r="B10" s="22" t="s">
        <v>125</v>
      </c>
      <c r="C10" s="25" t="s">
        <v>126</v>
      </c>
      <c r="D10" s="22" t="s">
        <v>124</v>
      </c>
      <c r="E10" s="22">
        <v>40</v>
      </c>
      <c r="F10" s="26">
        <v>40</v>
      </c>
      <c r="G10" s="22">
        <v>0.62</v>
      </c>
      <c r="H10" s="24">
        <f t="shared" si="0"/>
        <v>24.8</v>
      </c>
      <c r="I10" s="78"/>
      <c r="J10" s="79" t="s">
        <v>98</v>
      </c>
      <c r="K10" s="29"/>
      <c r="L10" s="29" t="s">
        <v>92</v>
      </c>
      <c r="M10" s="29"/>
      <c r="N10" s="29" t="s">
        <v>93</v>
      </c>
      <c r="O10" s="80">
        <v>0</v>
      </c>
    </row>
    <row r="11" ht="24" customHeight="1" spans="1:15">
      <c r="A11" s="21"/>
      <c r="B11" s="22" t="s">
        <v>127</v>
      </c>
      <c r="C11" s="25" t="s">
        <v>128</v>
      </c>
      <c r="D11" s="22" t="s">
        <v>124</v>
      </c>
      <c r="E11" s="22">
        <v>40</v>
      </c>
      <c r="F11" s="27">
        <v>40</v>
      </c>
      <c r="G11" s="22">
        <v>0.35</v>
      </c>
      <c r="H11" s="24">
        <f t="shared" si="0"/>
        <v>14</v>
      </c>
      <c r="I11" s="78"/>
      <c r="J11" s="79" t="s">
        <v>99</v>
      </c>
      <c r="K11" s="29"/>
      <c r="L11" s="29" t="s">
        <v>92</v>
      </c>
      <c r="M11" s="29"/>
      <c r="N11" s="29" t="s">
        <v>93</v>
      </c>
      <c r="O11" s="80">
        <f t="shared" ref="O11:O16" si="1">K11*M11</f>
        <v>0</v>
      </c>
    </row>
    <row r="12" ht="24" customHeight="1" spans="1:15">
      <c r="A12" s="21"/>
      <c r="B12" s="28"/>
      <c r="C12" s="25"/>
      <c r="D12" s="22"/>
      <c r="E12" s="22"/>
      <c r="F12" s="27"/>
      <c r="G12" s="22"/>
      <c r="H12" s="24">
        <f t="shared" si="0"/>
        <v>0</v>
      </c>
      <c r="I12" s="78"/>
      <c r="J12" s="79" t="s">
        <v>100</v>
      </c>
      <c r="K12" s="29">
        <v>5</v>
      </c>
      <c r="L12" s="29" t="s">
        <v>92</v>
      </c>
      <c r="M12" s="29">
        <v>50</v>
      </c>
      <c r="N12" s="29" t="s">
        <v>93</v>
      </c>
      <c r="O12" s="80">
        <f t="shared" si="1"/>
        <v>250</v>
      </c>
    </row>
    <row r="13" ht="24" customHeight="1" spans="1:15">
      <c r="A13" s="21"/>
      <c r="B13" s="22"/>
      <c r="C13" s="25"/>
      <c r="D13" s="22"/>
      <c r="E13" s="22"/>
      <c r="F13" s="26"/>
      <c r="G13" s="22"/>
      <c r="H13" s="24">
        <f t="shared" si="0"/>
        <v>0</v>
      </c>
      <c r="I13" s="78"/>
      <c r="J13" s="79" t="s">
        <v>101</v>
      </c>
      <c r="K13" s="29">
        <v>6</v>
      </c>
      <c r="L13" s="29" t="s">
        <v>92</v>
      </c>
      <c r="M13" s="29">
        <v>80</v>
      </c>
      <c r="N13" s="29" t="s">
        <v>93</v>
      </c>
      <c r="O13" s="80">
        <f t="shared" si="1"/>
        <v>480</v>
      </c>
    </row>
    <row r="14" ht="24" customHeight="1" spans="1:15">
      <c r="A14" s="21"/>
      <c r="B14" s="22"/>
      <c r="C14" s="25"/>
      <c r="D14" s="22"/>
      <c r="E14" s="22"/>
      <c r="F14" s="26"/>
      <c r="G14" s="22"/>
      <c r="H14" s="24">
        <f t="shared" si="0"/>
        <v>0</v>
      </c>
      <c r="I14" s="78"/>
      <c r="J14" s="79" t="s">
        <v>102</v>
      </c>
      <c r="K14" s="29"/>
      <c r="L14" s="29" t="s">
        <v>37</v>
      </c>
      <c r="M14" s="29"/>
      <c r="N14" s="29" t="s">
        <v>103</v>
      </c>
      <c r="O14" s="80">
        <f t="shared" si="1"/>
        <v>0</v>
      </c>
    </row>
    <row r="15" ht="24" customHeight="1" spans="1:15">
      <c r="A15" s="21"/>
      <c r="B15" s="22"/>
      <c r="C15" s="25"/>
      <c r="D15" s="22"/>
      <c r="E15" s="22"/>
      <c r="F15" s="26"/>
      <c r="G15" s="22"/>
      <c r="H15" s="24">
        <f t="shared" si="0"/>
        <v>0</v>
      </c>
      <c r="I15" s="78"/>
      <c r="J15" s="79" t="s">
        <v>104</v>
      </c>
      <c r="K15" s="29"/>
      <c r="L15" s="29" t="s">
        <v>92</v>
      </c>
      <c r="M15" s="29"/>
      <c r="N15" s="29" t="s">
        <v>93</v>
      </c>
      <c r="O15" s="80">
        <f t="shared" si="1"/>
        <v>0</v>
      </c>
    </row>
    <row r="16" ht="24" customHeight="1" spans="1:15">
      <c r="A16" s="21"/>
      <c r="B16" s="22"/>
      <c r="C16" s="25"/>
      <c r="D16" s="22"/>
      <c r="E16" s="22"/>
      <c r="F16" s="27"/>
      <c r="G16" s="22"/>
      <c r="H16" s="24">
        <f t="shared" si="0"/>
        <v>0</v>
      </c>
      <c r="I16" s="78"/>
      <c r="J16" s="81" t="s">
        <v>129</v>
      </c>
      <c r="K16" s="29">
        <v>6</v>
      </c>
      <c r="L16" s="29" t="s">
        <v>92</v>
      </c>
      <c r="M16" s="29">
        <v>200</v>
      </c>
      <c r="N16" s="29" t="s">
        <v>93</v>
      </c>
      <c r="O16" s="80">
        <f t="shared" si="1"/>
        <v>1200</v>
      </c>
    </row>
    <row r="17" ht="24" customHeight="1" spans="1:15">
      <c r="A17" s="21"/>
      <c r="B17" s="22"/>
      <c r="C17" s="25"/>
      <c r="D17" s="22"/>
      <c r="E17" s="22"/>
      <c r="F17" s="27"/>
      <c r="G17" s="22"/>
      <c r="H17" s="24">
        <f>F17*G17</f>
        <v>0</v>
      </c>
      <c r="I17" s="82"/>
      <c r="J17" s="83" t="s">
        <v>106</v>
      </c>
      <c r="K17" s="84">
        <f>SUM(O7:O16)</f>
        <v>2890</v>
      </c>
      <c r="L17" s="84"/>
      <c r="M17" s="84"/>
      <c r="N17" s="84"/>
      <c r="O17" s="85"/>
    </row>
    <row r="18" ht="24" customHeight="1" spans="1:15">
      <c r="A18" s="21"/>
      <c r="B18" s="22"/>
      <c r="C18" s="25"/>
      <c r="D18" s="25"/>
      <c r="E18" s="25"/>
      <c r="F18" s="22"/>
      <c r="G18" s="22"/>
      <c r="H18" s="24">
        <f>F18*G18</f>
        <v>0</v>
      </c>
      <c r="I18" s="67" t="s">
        <v>107</v>
      </c>
      <c r="J18" s="68" t="s">
        <v>80</v>
      </c>
      <c r="K18" s="86" t="s">
        <v>81</v>
      </c>
      <c r="L18" s="86"/>
      <c r="M18" s="86" t="s">
        <v>82</v>
      </c>
      <c r="N18" s="86"/>
      <c r="O18" s="87" t="s">
        <v>108</v>
      </c>
    </row>
    <row r="19" ht="24" customHeight="1" spans="1:15">
      <c r="A19" s="21"/>
      <c r="B19" s="29"/>
      <c r="C19" s="25"/>
      <c r="D19" s="25"/>
      <c r="E19" s="25"/>
      <c r="F19" s="22"/>
      <c r="G19" s="22"/>
      <c r="H19" s="24">
        <f>F19*G19</f>
        <v>0</v>
      </c>
      <c r="I19" s="78"/>
      <c r="J19" s="79" t="s">
        <v>109</v>
      </c>
      <c r="K19" s="29">
        <v>8</v>
      </c>
      <c r="L19" s="29" t="s">
        <v>92</v>
      </c>
      <c r="M19" s="29">
        <v>60</v>
      </c>
      <c r="N19" s="29" t="s">
        <v>93</v>
      </c>
      <c r="O19" s="80">
        <f>K19*M19</f>
        <v>480</v>
      </c>
    </row>
    <row r="20" ht="24" customHeight="1" spans="1:15">
      <c r="A20" s="21"/>
      <c r="B20" s="22"/>
      <c r="C20" s="25"/>
      <c r="D20" s="25"/>
      <c r="E20" s="25"/>
      <c r="F20" s="22"/>
      <c r="G20" s="22"/>
      <c r="H20" s="24">
        <f>F20*G20</f>
        <v>0</v>
      </c>
      <c r="I20" s="78"/>
      <c r="J20" s="79" t="s">
        <v>110</v>
      </c>
      <c r="K20" s="29">
        <v>6</v>
      </c>
      <c r="L20" s="29" t="s">
        <v>92</v>
      </c>
      <c r="M20" s="29">
        <v>30</v>
      </c>
      <c r="N20" s="29" t="s">
        <v>93</v>
      </c>
      <c r="O20" s="80">
        <f>K20*M20</f>
        <v>180</v>
      </c>
    </row>
    <row r="21" ht="24" customHeight="1" spans="1:15">
      <c r="A21" s="30"/>
      <c r="B21" s="31" t="s">
        <v>106</v>
      </c>
      <c r="C21" s="32">
        <f>SUM(H7:H17)</f>
        <v>1301.8</v>
      </c>
      <c r="D21" s="33"/>
      <c r="E21" s="33"/>
      <c r="F21" s="33"/>
      <c r="G21" s="33"/>
      <c r="H21" s="34"/>
      <c r="I21" s="78"/>
      <c r="J21" s="79" t="s">
        <v>111</v>
      </c>
      <c r="K21" s="29">
        <v>6</v>
      </c>
      <c r="L21" s="29" t="s">
        <v>92</v>
      </c>
      <c r="M21" s="29">
        <v>30</v>
      </c>
      <c r="N21" s="29" t="s">
        <v>93</v>
      </c>
      <c r="O21" s="80">
        <f>K21*M21</f>
        <v>180</v>
      </c>
    </row>
    <row r="22" ht="24" customHeight="1" spans="1:15">
      <c r="A22" s="35" t="s">
        <v>112</v>
      </c>
      <c r="B22" s="36"/>
      <c r="C22" s="37">
        <f>K17+K23+C21</f>
        <v>5031.8</v>
      </c>
      <c r="D22" s="38"/>
      <c r="E22" s="38"/>
      <c r="F22" s="38"/>
      <c r="G22" s="38"/>
      <c r="H22" s="39"/>
      <c r="I22" s="78"/>
      <c r="J22" s="79" t="s">
        <v>113</v>
      </c>
      <c r="K22" s="29"/>
      <c r="L22" s="29" t="s">
        <v>92</v>
      </c>
      <c r="M22" s="29"/>
      <c r="N22" s="29" t="s">
        <v>93</v>
      </c>
      <c r="O22" s="80">
        <f>K22*M22</f>
        <v>0</v>
      </c>
    </row>
    <row r="23" ht="24" customHeight="1" spans="1:15">
      <c r="A23" s="40"/>
      <c r="B23" s="41"/>
      <c r="C23" s="42"/>
      <c r="D23" s="43"/>
      <c r="E23" s="43"/>
      <c r="F23" s="43"/>
      <c r="G23" s="43"/>
      <c r="H23" s="44"/>
      <c r="I23" s="82"/>
      <c r="J23" s="83" t="s">
        <v>106</v>
      </c>
      <c r="K23" s="84">
        <f>O19+O20+O21+O22</f>
        <v>840</v>
      </c>
      <c r="L23" s="84"/>
      <c r="M23" s="84"/>
      <c r="N23" s="84"/>
      <c r="O23" s="85"/>
    </row>
    <row r="24" ht="15" customHeight="1" spans="1:15">
      <c r="A24" s="45" t="s">
        <v>55</v>
      </c>
      <c r="B24" s="46" t="s">
        <v>56</v>
      </c>
      <c r="C24" s="46"/>
      <c r="D24" s="46"/>
      <c r="E24" s="46"/>
      <c r="F24" s="46"/>
      <c r="G24" s="46"/>
      <c r="H24" s="46"/>
      <c r="I24" s="88"/>
      <c r="J24" s="88"/>
      <c r="K24" s="88"/>
      <c r="L24" s="88"/>
      <c r="M24" s="88"/>
      <c r="N24" s="88"/>
      <c r="O24" s="89"/>
    </row>
    <row r="25" ht="15" customHeight="1" spans="1:15">
      <c r="A25" s="47"/>
      <c r="B25" s="48" t="s">
        <v>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90"/>
    </row>
    <row r="26" ht="15" customHeight="1" spans="1:15">
      <c r="A26" s="47"/>
      <c r="B26" s="49" t="s">
        <v>58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91"/>
    </row>
    <row r="27" ht="15" customHeight="1" spans="1:15">
      <c r="A27" s="50"/>
      <c r="B27" s="51" t="s">
        <v>59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92"/>
    </row>
  </sheetData>
  <mergeCells count="29">
    <mergeCell ref="L1:M1"/>
    <mergeCell ref="L2:M2"/>
    <mergeCell ref="L3:M3"/>
    <mergeCell ref="L4:M4"/>
    <mergeCell ref="K17:O17"/>
    <mergeCell ref="K18:L18"/>
    <mergeCell ref="M18:N18"/>
    <mergeCell ref="C21:H21"/>
    <mergeCell ref="K23:O23"/>
    <mergeCell ref="B24:O24"/>
    <mergeCell ref="B25:O25"/>
    <mergeCell ref="B26:O26"/>
    <mergeCell ref="B27:O27"/>
    <mergeCell ref="A5:A21"/>
    <mergeCell ref="A24:A27"/>
    <mergeCell ref="B5:B6"/>
    <mergeCell ref="C5:C6"/>
    <mergeCell ref="D5:D6"/>
    <mergeCell ref="E5:E6"/>
    <mergeCell ref="F5:F6"/>
    <mergeCell ref="I5:I17"/>
    <mergeCell ref="I18:I23"/>
    <mergeCell ref="J5:J6"/>
    <mergeCell ref="A1:C4"/>
    <mergeCell ref="D1:J4"/>
    <mergeCell ref="K5:L6"/>
    <mergeCell ref="M5:N6"/>
    <mergeCell ref="A22:B23"/>
    <mergeCell ref="C22:H23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3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A7" workbookViewId="0">
      <selection activeCell="D15" sqref="D15"/>
    </sheetView>
  </sheetViews>
  <sheetFormatPr defaultColWidth="9" defaultRowHeight="14.25"/>
  <cols>
    <col min="1" max="1" width="11.75" style="1" customWidth="1"/>
    <col min="2" max="2" width="18" style="1" customWidth="1"/>
    <col min="3" max="3" width="16.625" style="1" customWidth="1"/>
    <col min="4" max="8" width="10.25" style="1" customWidth="1"/>
    <col min="9" max="9" width="15.125" style="1" customWidth="1"/>
    <col min="10" max="15" width="10.25" style="1" customWidth="1"/>
    <col min="16" max="16384" width="9" style="1"/>
  </cols>
  <sheetData>
    <row r="1" ht="15" customHeight="1" spans="1:15">
      <c r="A1" s="2"/>
      <c r="B1" s="3"/>
      <c r="C1" s="3"/>
      <c r="D1" s="4" t="s">
        <v>137</v>
      </c>
      <c r="E1" s="4"/>
      <c r="F1" s="4"/>
      <c r="G1" s="4"/>
      <c r="H1" s="4"/>
      <c r="I1" s="4"/>
      <c r="J1" s="52"/>
      <c r="K1" s="53" t="s">
        <v>61</v>
      </c>
      <c r="L1" s="54" t="s">
        <v>62</v>
      </c>
      <c r="M1" s="54"/>
      <c r="N1" s="55" t="s">
        <v>63</v>
      </c>
      <c r="O1" s="56" t="s">
        <v>138</v>
      </c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7"/>
      <c r="K2" s="58" t="s">
        <v>65</v>
      </c>
      <c r="L2" s="59" t="s">
        <v>50</v>
      </c>
      <c r="M2" s="60"/>
      <c r="N2" s="61" t="s">
        <v>66</v>
      </c>
      <c r="O2" s="62">
        <v>1</v>
      </c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7"/>
      <c r="K3" s="58" t="s">
        <v>67</v>
      </c>
      <c r="L3" s="60" t="s">
        <v>139</v>
      </c>
      <c r="M3" s="60"/>
      <c r="N3" s="61" t="s">
        <v>69</v>
      </c>
      <c r="O3" s="62">
        <v>25</v>
      </c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7"/>
      <c r="K4" s="63" t="s">
        <v>71</v>
      </c>
      <c r="L4" s="64" t="s">
        <v>140</v>
      </c>
      <c r="M4" s="64"/>
      <c r="N4" s="65" t="s">
        <v>73</v>
      </c>
      <c r="O4" s="66">
        <v>1</v>
      </c>
    </row>
    <row r="5" ht="24" customHeight="1" spans="1:15">
      <c r="A5" s="11" t="s">
        <v>74</v>
      </c>
      <c r="B5" s="12" t="s">
        <v>75</v>
      </c>
      <c r="C5" s="13" t="s">
        <v>76</v>
      </c>
      <c r="D5" s="13" t="s">
        <v>77</v>
      </c>
      <c r="E5" s="13" t="s">
        <v>27</v>
      </c>
      <c r="F5" s="12" t="s">
        <v>78</v>
      </c>
      <c r="G5" s="14" t="s">
        <v>31</v>
      </c>
      <c r="H5" s="15" t="s">
        <v>32</v>
      </c>
      <c r="I5" s="67" t="s">
        <v>79</v>
      </c>
      <c r="J5" s="68" t="s">
        <v>80</v>
      </c>
      <c r="K5" s="69" t="s">
        <v>81</v>
      </c>
      <c r="L5" s="70"/>
      <c r="M5" s="69" t="s">
        <v>82</v>
      </c>
      <c r="N5" s="71"/>
      <c r="O5" s="15" t="s">
        <v>32</v>
      </c>
    </row>
    <row r="6" ht="24" customHeight="1" spans="1:15">
      <c r="A6" s="16"/>
      <c r="B6" s="17"/>
      <c r="C6" s="18"/>
      <c r="D6" s="18"/>
      <c r="E6" s="18"/>
      <c r="F6" s="17"/>
      <c r="G6" s="19" t="s">
        <v>38</v>
      </c>
      <c r="H6" s="20" t="s">
        <v>39</v>
      </c>
      <c r="I6" s="72"/>
      <c r="J6" s="73"/>
      <c r="K6" s="74"/>
      <c r="L6" s="75"/>
      <c r="M6" s="76"/>
      <c r="N6" s="77"/>
      <c r="O6" s="20" t="s">
        <v>39</v>
      </c>
    </row>
    <row r="7" ht="24" customHeight="1" spans="1:15">
      <c r="A7" s="21"/>
      <c r="B7" s="22" t="s">
        <v>118</v>
      </c>
      <c r="C7" s="23" t="s">
        <v>141</v>
      </c>
      <c r="D7" s="22" t="s">
        <v>120</v>
      </c>
      <c r="E7" s="22">
        <v>1</v>
      </c>
      <c r="F7" s="22">
        <v>78.5</v>
      </c>
      <c r="G7" s="22">
        <v>8</v>
      </c>
      <c r="H7" s="24">
        <f>F7*G7</f>
        <v>628</v>
      </c>
      <c r="I7" s="78"/>
      <c r="J7" s="79" t="s">
        <v>86</v>
      </c>
      <c r="K7" s="29">
        <v>14000</v>
      </c>
      <c r="L7" s="29" t="s">
        <v>87</v>
      </c>
      <c r="M7" s="29">
        <v>0.06</v>
      </c>
      <c r="N7" s="29" t="s">
        <v>88</v>
      </c>
      <c r="O7" s="80">
        <f>K7*M7</f>
        <v>840</v>
      </c>
    </row>
    <row r="8" ht="24" customHeight="1" spans="1:15">
      <c r="A8" s="21"/>
      <c r="B8" s="22" t="s">
        <v>118</v>
      </c>
      <c r="C8" s="25" t="s">
        <v>133</v>
      </c>
      <c r="D8" s="22" t="s">
        <v>120</v>
      </c>
      <c r="E8" s="22">
        <v>3</v>
      </c>
      <c r="F8" s="26">
        <v>6.78</v>
      </c>
      <c r="G8" s="22">
        <v>11</v>
      </c>
      <c r="H8" s="24">
        <f>F8*G8</f>
        <v>74.58</v>
      </c>
      <c r="I8" s="78"/>
      <c r="J8" s="79" t="s">
        <v>91</v>
      </c>
      <c r="K8" s="29"/>
      <c r="L8" s="29" t="s">
        <v>92</v>
      </c>
      <c r="M8" s="29"/>
      <c r="N8" s="29" t="s">
        <v>93</v>
      </c>
      <c r="O8" s="80">
        <f>K8*M8</f>
        <v>0</v>
      </c>
    </row>
    <row r="9" ht="24" customHeight="1" spans="1:15">
      <c r="A9" s="21"/>
      <c r="B9" s="22" t="s">
        <v>118</v>
      </c>
      <c r="C9" s="25" t="s">
        <v>142</v>
      </c>
      <c r="D9" s="22" t="s">
        <v>120</v>
      </c>
      <c r="E9" s="22">
        <v>2</v>
      </c>
      <c r="F9" s="26">
        <v>5.6</v>
      </c>
      <c r="G9" s="22">
        <v>11</v>
      </c>
      <c r="H9" s="24">
        <f t="shared" ref="H9:H21" si="0">F9*G9</f>
        <v>61.6</v>
      </c>
      <c r="I9" s="78"/>
      <c r="J9" s="79" t="s">
        <v>95</v>
      </c>
      <c r="K9" s="29">
        <v>8</v>
      </c>
      <c r="L9" s="29" t="s">
        <v>92</v>
      </c>
      <c r="M9" s="29">
        <v>120</v>
      </c>
      <c r="N9" s="29" t="s">
        <v>93</v>
      </c>
      <c r="O9" s="80">
        <f>K9*M9</f>
        <v>960</v>
      </c>
    </row>
    <row r="10" ht="24" customHeight="1" spans="1:15">
      <c r="A10" s="21"/>
      <c r="B10" s="22" t="s">
        <v>118</v>
      </c>
      <c r="C10" s="25" t="s">
        <v>143</v>
      </c>
      <c r="D10" s="22" t="s">
        <v>120</v>
      </c>
      <c r="E10" s="22">
        <v>5</v>
      </c>
      <c r="F10" s="26">
        <v>5</v>
      </c>
      <c r="G10" s="22">
        <v>11</v>
      </c>
      <c r="H10" s="24">
        <f t="shared" si="0"/>
        <v>55</v>
      </c>
      <c r="I10" s="78"/>
      <c r="J10" s="79" t="s">
        <v>98</v>
      </c>
      <c r="K10" s="29"/>
      <c r="L10" s="29" t="s">
        <v>92</v>
      </c>
      <c r="M10" s="29"/>
      <c r="N10" s="29" t="s">
        <v>93</v>
      </c>
      <c r="O10" s="80">
        <v>0</v>
      </c>
    </row>
    <row r="11" ht="24" customHeight="1" spans="1:15">
      <c r="A11" s="21"/>
      <c r="B11" s="22" t="s">
        <v>118</v>
      </c>
      <c r="C11" s="25" t="s">
        <v>144</v>
      </c>
      <c r="D11" s="22" t="s">
        <v>120</v>
      </c>
      <c r="E11" s="22">
        <v>2</v>
      </c>
      <c r="F11" s="26">
        <v>5.6</v>
      </c>
      <c r="G11" s="22">
        <v>11</v>
      </c>
      <c r="H11" s="24">
        <f t="shared" si="0"/>
        <v>61.6</v>
      </c>
      <c r="I11" s="78"/>
      <c r="J11" s="79" t="s">
        <v>99</v>
      </c>
      <c r="K11" s="29"/>
      <c r="L11" s="29" t="s">
        <v>92</v>
      </c>
      <c r="M11" s="29"/>
      <c r="N11" s="29" t="s">
        <v>93</v>
      </c>
      <c r="O11" s="80">
        <f t="shared" ref="O11:O16" si="1">K11*M11</f>
        <v>0</v>
      </c>
    </row>
    <row r="12" ht="24" customHeight="1" spans="1:15">
      <c r="A12" s="21"/>
      <c r="B12" s="22" t="s">
        <v>135</v>
      </c>
      <c r="C12" s="25" t="s">
        <v>136</v>
      </c>
      <c r="D12" s="22" t="s">
        <v>124</v>
      </c>
      <c r="E12" s="22">
        <v>5</v>
      </c>
      <c r="F12" s="26">
        <v>5</v>
      </c>
      <c r="G12" s="22">
        <v>25</v>
      </c>
      <c r="H12" s="24">
        <f t="shared" si="0"/>
        <v>125</v>
      </c>
      <c r="I12" s="78"/>
      <c r="J12" s="79" t="s">
        <v>100</v>
      </c>
      <c r="K12" s="29">
        <v>4</v>
      </c>
      <c r="L12" s="29" t="s">
        <v>92</v>
      </c>
      <c r="M12" s="29">
        <v>50</v>
      </c>
      <c r="N12" s="29" t="s">
        <v>93</v>
      </c>
      <c r="O12" s="80">
        <f t="shared" si="1"/>
        <v>200</v>
      </c>
    </row>
    <row r="13" ht="24" customHeight="1" spans="1:15">
      <c r="A13" s="21"/>
      <c r="B13" s="22" t="s">
        <v>135</v>
      </c>
      <c r="C13" s="25" t="s">
        <v>145</v>
      </c>
      <c r="D13" s="22" t="s">
        <v>124</v>
      </c>
      <c r="E13" s="22">
        <v>2</v>
      </c>
      <c r="F13" s="26">
        <v>2</v>
      </c>
      <c r="G13" s="22">
        <v>30</v>
      </c>
      <c r="H13" s="24">
        <f t="shared" si="0"/>
        <v>60</v>
      </c>
      <c r="I13" s="78"/>
      <c r="J13" s="79" t="s">
        <v>101</v>
      </c>
      <c r="K13" s="29">
        <v>6</v>
      </c>
      <c r="L13" s="29" t="s">
        <v>92</v>
      </c>
      <c r="M13" s="29">
        <v>80</v>
      </c>
      <c r="N13" s="29" t="s">
        <v>93</v>
      </c>
      <c r="O13" s="80">
        <f t="shared" si="1"/>
        <v>480</v>
      </c>
    </row>
    <row r="14" ht="24" customHeight="1" spans="1:15">
      <c r="A14" s="21"/>
      <c r="B14" s="22" t="s">
        <v>125</v>
      </c>
      <c r="C14" s="25" t="s">
        <v>126</v>
      </c>
      <c r="D14" s="22" t="s">
        <v>124</v>
      </c>
      <c r="E14" s="22">
        <v>10</v>
      </c>
      <c r="F14" s="26">
        <v>10</v>
      </c>
      <c r="G14" s="22">
        <v>0.62</v>
      </c>
      <c r="H14" s="24">
        <f t="shared" si="0"/>
        <v>6.2</v>
      </c>
      <c r="I14" s="78"/>
      <c r="J14" s="79" t="s">
        <v>102</v>
      </c>
      <c r="K14" s="29"/>
      <c r="L14" s="29" t="s">
        <v>37</v>
      </c>
      <c r="M14" s="29"/>
      <c r="N14" s="29" t="s">
        <v>103</v>
      </c>
      <c r="O14" s="80">
        <f t="shared" si="1"/>
        <v>0</v>
      </c>
    </row>
    <row r="15" ht="24" customHeight="1" spans="1:15">
      <c r="A15" s="21"/>
      <c r="B15" s="22" t="s">
        <v>127</v>
      </c>
      <c r="C15" s="25" t="s">
        <v>146</v>
      </c>
      <c r="D15" s="22" t="s">
        <v>124</v>
      </c>
      <c r="E15" s="22">
        <v>24</v>
      </c>
      <c r="F15" s="26">
        <v>24</v>
      </c>
      <c r="G15" s="22">
        <v>0.56</v>
      </c>
      <c r="H15" s="24">
        <f t="shared" si="0"/>
        <v>13.44</v>
      </c>
      <c r="I15" s="78"/>
      <c r="J15" s="79" t="s">
        <v>104</v>
      </c>
      <c r="K15" s="29"/>
      <c r="L15" s="29" t="s">
        <v>92</v>
      </c>
      <c r="M15" s="29"/>
      <c r="N15" s="29" t="s">
        <v>93</v>
      </c>
      <c r="O15" s="80">
        <f t="shared" si="1"/>
        <v>0</v>
      </c>
    </row>
    <row r="16" ht="24" customHeight="1" spans="1:15">
      <c r="A16" s="21"/>
      <c r="B16" s="22" t="s">
        <v>127</v>
      </c>
      <c r="C16" s="25" t="s">
        <v>128</v>
      </c>
      <c r="D16" s="22" t="s">
        <v>124</v>
      </c>
      <c r="E16" s="22">
        <v>28</v>
      </c>
      <c r="F16" s="27">
        <v>28</v>
      </c>
      <c r="G16" s="22">
        <v>0.35</v>
      </c>
      <c r="H16" s="24">
        <f t="shared" si="0"/>
        <v>9.8</v>
      </c>
      <c r="I16" s="78"/>
      <c r="J16" s="81" t="s">
        <v>129</v>
      </c>
      <c r="K16" s="29">
        <v>1</v>
      </c>
      <c r="L16" s="29" t="s">
        <v>92</v>
      </c>
      <c r="M16" s="29">
        <v>200</v>
      </c>
      <c r="N16" s="29" t="s">
        <v>93</v>
      </c>
      <c r="O16" s="80">
        <f t="shared" si="1"/>
        <v>200</v>
      </c>
    </row>
    <row r="17" ht="24" customHeight="1" spans="1:15">
      <c r="A17" s="21"/>
      <c r="B17" s="28" t="s">
        <v>122</v>
      </c>
      <c r="C17" s="25" t="s">
        <v>123</v>
      </c>
      <c r="D17" s="22" t="s">
        <v>124</v>
      </c>
      <c r="E17" s="22">
        <v>2</v>
      </c>
      <c r="F17" s="27">
        <v>2</v>
      </c>
      <c r="G17" s="22">
        <v>100</v>
      </c>
      <c r="H17" s="24">
        <f>F17*G17</f>
        <v>200</v>
      </c>
      <c r="I17" s="82"/>
      <c r="J17" s="83" t="s">
        <v>106</v>
      </c>
      <c r="K17" s="84">
        <f>SUM(O7:O16)</f>
        <v>2680</v>
      </c>
      <c r="L17" s="84"/>
      <c r="M17" s="84"/>
      <c r="N17" s="84"/>
      <c r="O17" s="85"/>
    </row>
    <row r="18" ht="24" customHeight="1" spans="1:15">
      <c r="A18" s="21"/>
      <c r="B18" s="22"/>
      <c r="C18" s="25"/>
      <c r="D18" s="25"/>
      <c r="E18" s="25"/>
      <c r="F18" s="22"/>
      <c r="G18" s="22"/>
      <c r="H18" s="24">
        <f>F18*G18</f>
        <v>0</v>
      </c>
      <c r="I18" s="67" t="s">
        <v>107</v>
      </c>
      <c r="J18" s="68" t="s">
        <v>80</v>
      </c>
      <c r="K18" s="86" t="s">
        <v>81</v>
      </c>
      <c r="L18" s="86"/>
      <c r="M18" s="86" t="s">
        <v>82</v>
      </c>
      <c r="N18" s="86"/>
      <c r="O18" s="87" t="s">
        <v>108</v>
      </c>
    </row>
    <row r="19" ht="24" customHeight="1" spans="1:15">
      <c r="A19" s="21"/>
      <c r="B19" s="29"/>
      <c r="C19" s="25"/>
      <c r="D19" s="25"/>
      <c r="E19" s="25"/>
      <c r="F19" s="22"/>
      <c r="G19" s="22"/>
      <c r="H19" s="24">
        <f>F19*G19</f>
        <v>0</v>
      </c>
      <c r="I19" s="78"/>
      <c r="J19" s="79" t="s">
        <v>109</v>
      </c>
      <c r="K19" s="29">
        <v>8</v>
      </c>
      <c r="L19" s="29" t="s">
        <v>92</v>
      </c>
      <c r="M19" s="29">
        <v>60</v>
      </c>
      <c r="N19" s="29" t="s">
        <v>93</v>
      </c>
      <c r="O19" s="80">
        <f>K19*M19</f>
        <v>480</v>
      </c>
    </row>
    <row r="20" ht="24" customHeight="1" spans="1:15">
      <c r="A20" s="21"/>
      <c r="B20" s="22"/>
      <c r="C20" s="25"/>
      <c r="D20" s="25"/>
      <c r="E20" s="25"/>
      <c r="F20" s="22"/>
      <c r="G20" s="22"/>
      <c r="H20" s="24">
        <f>F20*G20</f>
        <v>0</v>
      </c>
      <c r="I20" s="78"/>
      <c r="J20" s="79" t="s">
        <v>110</v>
      </c>
      <c r="K20" s="29">
        <v>16</v>
      </c>
      <c r="L20" s="29" t="s">
        <v>92</v>
      </c>
      <c r="M20" s="29">
        <v>30</v>
      </c>
      <c r="N20" s="29" t="s">
        <v>93</v>
      </c>
      <c r="O20" s="80">
        <f>K20*M20</f>
        <v>480</v>
      </c>
    </row>
    <row r="21" ht="24" customHeight="1" spans="1:15">
      <c r="A21" s="30"/>
      <c r="B21" s="31" t="s">
        <v>106</v>
      </c>
      <c r="C21" s="32">
        <f>SUM(H7:H19)</f>
        <v>1295.22</v>
      </c>
      <c r="D21" s="33"/>
      <c r="E21" s="33"/>
      <c r="F21" s="33"/>
      <c r="G21" s="33"/>
      <c r="H21" s="34"/>
      <c r="I21" s="78"/>
      <c r="J21" s="79" t="s">
        <v>111</v>
      </c>
      <c r="K21" s="29">
        <v>4</v>
      </c>
      <c r="L21" s="29" t="s">
        <v>92</v>
      </c>
      <c r="M21" s="29">
        <v>30</v>
      </c>
      <c r="N21" s="29" t="s">
        <v>93</v>
      </c>
      <c r="O21" s="80">
        <f>K21*M21</f>
        <v>120</v>
      </c>
    </row>
    <row r="22" ht="24" customHeight="1" spans="1:15">
      <c r="A22" s="35" t="s">
        <v>112</v>
      </c>
      <c r="B22" s="36"/>
      <c r="C22" s="37">
        <f>K17+K23+C21</f>
        <v>5055.22</v>
      </c>
      <c r="D22" s="38"/>
      <c r="E22" s="38"/>
      <c r="F22" s="38"/>
      <c r="G22" s="38"/>
      <c r="H22" s="39"/>
      <c r="I22" s="78"/>
      <c r="J22" s="79" t="s">
        <v>113</v>
      </c>
      <c r="K22" s="29"/>
      <c r="L22" s="29" t="s">
        <v>92</v>
      </c>
      <c r="M22" s="29"/>
      <c r="N22" s="29" t="s">
        <v>93</v>
      </c>
      <c r="O22" s="80">
        <f>K22*M22</f>
        <v>0</v>
      </c>
    </row>
    <row r="23" ht="24" customHeight="1" spans="1:15">
      <c r="A23" s="40"/>
      <c r="B23" s="41"/>
      <c r="C23" s="42"/>
      <c r="D23" s="43"/>
      <c r="E23" s="43"/>
      <c r="F23" s="43"/>
      <c r="G23" s="43"/>
      <c r="H23" s="44"/>
      <c r="I23" s="82"/>
      <c r="J23" s="83" t="s">
        <v>106</v>
      </c>
      <c r="K23" s="84">
        <f>O19+O20+O21+O22</f>
        <v>1080</v>
      </c>
      <c r="L23" s="84"/>
      <c r="M23" s="84"/>
      <c r="N23" s="84"/>
      <c r="O23" s="85"/>
    </row>
    <row r="24" ht="15" customHeight="1" spans="1:15">
      <c r="A24" s="45" t="s">
        <v>55</v>
      </c>
      <c r="B24" s="46" t="s">
        <v>56</v>
      </c>
      <c r="C24" s="46"/>
      <c r="D24" s="46"/>
      <c r="E24" s="46"/>
      <c r="F24" s="46"/>
      <c r="G24" s="46"/>
      <c r="H24" s="46"/>
      <c r="I24" s="88"/>
      <c r="J24" s="88"/>
      <c r="K24" s="88"/>
      <c r="L24" s="88"/>
      <c r="M24" s="88"/>
      <c r="N24" s="88"/>
      <c r="O24" s="89"/>
    </row>
    <row r="25" ht="15" customHeight="1" spans="1:15">
      <c r="A25" s="47"/>
      <c r="B25" s="48" t="s">
        <v>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90"/>
    </row>
    <row r="26" ht="15" customHeight="1" spans="1:15">
      <c r="A26" s="47"/>
      <c r="B26" s="49" t="s">
        <v>58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91"/>
    </row>
    <row r="27" ht="15" customHeight="1" spans="1:15">
      <c r="A27" s="50"/>
      <c r="B27" s="51" t="s">
        <v>59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92"/>
    </row>
  </sheetData>
  <mergeCells count="29">
    <mergeCell ref="L1:M1"/>
    <mergeCell ref="L2:M2"/>
    <mergeCell ref="L3:M3"/>
    <mergeCell ref="L4:M4"/>
    <mergeCell ref="K17:O17"/>
    <mergeCell ref="K18:L18"/>
    <mergeCell ref="M18:N18"/>
    <mergeCell ref="C21:H21"/>
    <mergeCell ref="K23:O23"/>
    <mergeCell ref="B24:O24"/>
    <mergeCell ref="B25:O25"/>
    <mergeCell ref="B26:O26"/>
    <mergeCell ref="B27:O27"/>
    <mergeCell ref="A5:A21"/>
    <mergeCell ref="A24:A27"/>
    <mergeCell ref="B5:B6"/>
    <mergeCell ref="C5:C6"/>
    <mergeCell ref="D5:D6"/>
    <mergeCell ref="E5:E6"/>
    <mergeCell ref="F5:F6"/>
    <mergeCell ref="I5:I17"/>
    <mergeCell ref="I18:I23"/>
    <mergeCell ref="J5:J6"/>
    <mergeCell ref="A1:C4"/>
    <mergeCell ref="D1:J4"/>
    <mergeCell ref="K5:L6"/>
    <mergeCell ref="M5:N6"/>
    <mergeCell ref="A22:B23"/>
    <mergeCell ref="C22:H23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一汽技术中心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附表1 装镜杆工装</vt:lpstr>
      <vt:lpstr>附表2 后视镜总成检具</vt:lpstr>
      <vt:lpstr>附表3 镜杆检具</vt:lpstr>
      <vt:lpstr>附表4 镜杆焊接夹具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liyanli</dc:creator>
  <cp:lastModifiedBy>liguimin1</cp:lastModifiedBy>
  <dcterms:created xsi:type="dcterms:W3CDTF">2019-01-10T00:44:00Z</dcterms:created>
  <cp:lastPrinted>2020-03-19T02:32:00Z</cp:lastPrinted>
  <dcterms:modified xsi:type="dcterms:W3CDTF">2020-03-27T07:35:29Z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2052-11.1.0.9564</vt:lpwstr>
  </property>
</Properties>
</file>