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<sst xmlns="http://schemas.openxmlformats.org/spreadsheetml/2006/main" count="525" uniqueCount="300">
  <si>
    <t>总装厂灯镜车间月生产计划 - 2020年4月</t>
  </si>
  <si>
    <t>编制</t>
  </si>
  <si>
    <t>审核</t>
  </si>
  <si>
    <t>复核</t>
  </si>
  <si>
    <t>批准</t>
  </si>
  <si>
    <t>韩文亮</t>
  </si>
  <si>
    <t>序号</t>
  </si>
  <si>
    <t>车型</t>
  </si>
  <si>
    <t>产品名称</t>
  </si>
  <si>
    <t>图号</t>
  </si>
  <si>
    <t>生产线</t>
  </si>
  <si>
    <t>单件ST</t>
  </si>
  <si>
    <t>3月计划情况</t>
  </si>
  <si>
    <t>4月份生产计划</t>
  </si>
  <si>
    <t>周生产排布</t>
  </si>
  <si>
    <t>异常及风险</t>
  </si>
  <si>
    <t>需求</t>
  </si>
  <si>
    <t>完成</t>
  </si>
  <si>
    <t>完成率</t>
  </si>
  <si>
    <t>期初库存</t>
  </si>
  <si>
    <t>客户需求</t>
  </si>
  <si>
    <t>生产数量</t>
  </si>
  <si>
    <t>第一周</t>
  </si>
  <si>
    <t>第二周</t>
  </si>
  <si>
    <t>第三周</t>
  </si>
  <si>
    <t>第四周</t>
  </si>
  <si>
    <t>诸城</t>
  </si>
  <si>
    <t>左外后视镜总成</t>
  </si>
  <si>
    <t>1B18082100017</t>
  </si>
  <si>
    <t>A/C组</t>
  </si>
  <si>
    <t>奥铃18镜座，镜杆</t>
  </si>
  <si>
    <t>右外后视镜总成</t>
  </si>
  <si>
    <t>1B18082100018</t>
  </si>
  <si>
    <t>左后视镜总成</t>
  </si>
  <si>
    <t>L082100000003</t>
  </si>
  <si>
    <t>右后视镜总成</t>
  </si>
  <si>
    <t>L082100000004</t>
  </si>
  <si>
    <t>L0821010057A0</t>
  </si>
  <si>
    <t>镜杆喷涂不及时，供应不足</t>
  </si>
  <si>
    <t>L0821010058A0</t>
  </si>
  <si>
    <t>1B17882100030</t>
  </si>
  <si>
    <t>1B17882100031</t>
  </si>
  <si>
    <t>1B17882100032</t>
  </si>
  <si>
    <t>L0821010126A0</t>
  </si>
  <si>
    <t>L0821010203A0</t>
  </si>
  <si>
    <t>L0821010133A0</t>
  </si>
  <si>
    <t>L0821010210A0</t>
  </si>
  <si>
    <t>L0821010177A0</t>
  </si>
  <si>
    <t>L0821010178A0</t>
  </si>
  <si>
    <t>1B15882100300</t>
  </si>
  <si>
    <t>1B15882100310</t>
  </si>
  <si>
    <t>G0821010077A0</t>
  </si>
  <si>
    <t>G0821010078A0</t>
  </si>
  <si>
    <t>G0821010007A0</t>
  </si>
  <si>
    <t xml:space="preserve">左后视镜总成  </t>
  </si>
  <si>
    <t>G0821010158A0</t>
  </si>
  <si>
    <t>后视镜</t>
  </si>
  <si>
    <t>1B20082100004</t>
  </si>
  <si>
    <t>1B20082100206</t>
  </si>
  <si>
    <t>L0821010023A0</t>
  </si>
  <si>
    <t>C组</t>
  </si>
  <si>
    <t>L0821010024A0</t>
  </si>
  <si>
    <t>内视镜总成</t>
  </si>
  <si>
    <t>L0823020901A0</t>
  </si>
  <si>
    <t>顶灯带内后视镜总成</t>
  </si>
  <si>
    <t>1B15837100001</t>
  </si>
  <si>
    <t>A组</t>
  </si>
  <si>
    <t>前顶灯总成（带内视镜）</t>
  </si>
  <si>
    <t>1B16937100015</t>
  </si>
  <si>
    <t>前顶灯总成(带内视镜)</t>
  </si>
  <si>
    <t>1B17837100003</t>
  </si>
  <si>
    <t>1B18382103000</t>
  </si>
  <si>
    <t>1B16282300001</t>
  </si>
  <si>
    <t>D组</t>
  </si>
  <si>
    <t>1B16937100071</t>
  </si>
  <si>
    <t>1B17837100002</t>
  </si>
  <si>
    <t>L0821010127A0</t>
  </si>
  <si>
    <t>L0821010205A0</t>
  </si>
  <si>
    <t>1B16282100001</t>
  </si>
  <si>
    <t>1B16282100002</t>
  </si>
  <si>
    <t>左前门后视镜内扣盖</t>
  </si>
  <si>
    <t>1B16282100003</t>
  </si>
  <si>
    <t>右前门后视镜内扣盖</t>
  </si>
  <si>
    <t>1B16282100004</t>
  </si>
  <si>
    <t>前下视镜总成</t>
  </si>
  <si>
    <t>L0821020008A0</t>
  </si>
  <si>
    <t>侧下视镜总成</t>
  </si>
  <si>
    <t>L0821030006A0</t>
  </si>
  <si>
    <t>L0821020007A0</t>
  </si>
  <si>
    <t>补盲境总成</t>
  </si>
  <si>
    <t>L0821034001A0</t>
  </si>
  <si>
    <t>A2补盲镜镜片</t>
  </si>
  <si>
    <t>1B22082100011</t>
  </si>
  <si>
    <t>11下视</t>
  </si>
  <si>
    <t>1B24982104004</t>
  </si>
  <si>
    <t>下视镜总成(高顶)</t>
  </si>
  <si>
    <t>G0821020001A0</t>
  </si>
  <si>
    <t>1B20082100005</t>
  </si>
  <si>
    <t>镜杆铸件</t>
  </si>
  <si>
    <t>1B20082100205</t>
  </si>
  <si>
    <t>侧视镜</t>
  </si>
  <si>
    <t>1B20082100009</t>
  </si>
  <si>
    <t>左前围扶手及铰链总成</t>
  </si>
  <si>
    <t>G0531050051A0</t>
  </si>
  <si>
    <t>瑞沃铰链，铸件</t>
  </si>
  <si>
    <t>右前围扶手及铰链总成</t>
  </si>
  <si>
    <t>G0531050052A0</t>
  </si>
  <si>
    <t xml:space="preserve">左内扶手组件  </t>
  </si>
  <si>
    <t>G0610160066A0</t>
  </si>
  <si>
    <t>右内扶手组件</t>
  </si>
  <si>
    <t>G0610160068A0</t>
  </si>
  <si>
    <t>潍坊</t>
  </si>
  <si>
    <t>6486室内镜</t>
  </si>
  <si>
    <t>1K16982100002</t>
  </si>
  <si>
    <t>济南 重汽</t>
  </si>
  <si>
    <t>C7左后视镜总成（窄体，电动）</t>
  </si>
  <si>
    <t>712W63730-0021/2</t>
  </si>
  <si>
    <t>线速</t>
  </si>
  <si>
    <t>C7右后视镜总成（窄体，电动）</t>
  </si>
  <si>
    <t>712W63730-0025/2</t>
  </si>
  <si>
    <t>左下装饰盖（北京光华荣昌）</t>
  </si>
  <si>
    <t>712W63730-0002/2</t>
  </si>
  <si>
    <t>右下装饰盖(北京光华荣昌)</t>
  </si>
  <si>
    <t>712W63730-0006/2</t>
  </si>
  <si>
    <t>HOWO车左后视镜（右置车）</t>
  </si>
  <si>
    <t>WG1646770001/1</t>
  </si>
  <si>
    <t>HOWO车右后视镜（右置车）</t>
  </si>
  <si>
    <t>WG1646770002/1</t>
  </si>
  <si>
    <t>HOWO右电加热后视镜总成</t>
  </si>
  <si>
    <t>TG16427700040/1</t>
  </si>
  <si>
    <t>HOWO左电加热后视镜总成</t>
  </si>
  <si>
    <t>TG16427700030/1</t>
  </si>
  <si>
    <t>低速牵引车左后视镜总成</t>
  </si>
  <si>
    <t>TG16057700025/1</t>
  </si>
  <si>
    <t>低速牵引车右后视镜总成</t>
  </si>
  <si>
    <t>TG16057700020/1</t>
  </si>
  <si>
    <t>低速牵引车左后视镜总成(光华荣昌)</t>
  </si>
  <si>
    <t>TZ16057700010/1</t>
  </si>
  <si>
    <t>右后视镜总成（车厢3.2米）</t>
  </si>
  <si>
    <t>TG16427700020/1</t>
  </si>
  <si>
    <t>左后视镜总成（车厢3.2米）</t>
  </si>
  <si>
    <t>TG16427700010/1</t>
  </si>
  <si>
    <t>豪泺经济型左后视镜总成</t>
  </si>
  <si>
    <t>WG1642777010/1</t>
  </si>
  <si>
    <t>豪泺经济型右后视镜总成</t>
  </si>
  <si>
    <t>WG1642777020/1</t>
  </si>
  <si>
    <t>前下视镜总成（北京荣昌）</t>
  </si>
  <si>
    <t>812W63730-6656/2</t>
  </si>
  <si>
    <t>曼项目前下镜片，铸件</t>
  </si>
  <si>
    <t>连接件（北京荣昌）</t>
  </si>
  <si>
    <t>810W63731-0376/2</t>
  </si>
  <si>
    <t>前下视镜密封垫（北京荣昌）</t>
  </si>
  <si>
    <t>810W63731-0378/2</t>
  </si>
  <si>
    <t>补盲镜（ECE）（北京荣昌）</t>
  </si>
  <si>
    <t>712W63730-6573/1</t>
  </si>
  <si>
    <t>补盲外后视镜总成(ECE)(北京荣昌)</t>
  </si>
  <si>
    <t>WG1664771041/2</t>
  </si>
  <si>
    <t>华菱马鞍山</t>
  </si>
  <si>
    <t>8202B-02310</t>
  </si>
  <si>
    <t>8202B-02320</t>
  </si>
  <si>
    <t>8202B5-02310</t>
  </si>
  <si>
    <t>8202B5-02320</t>
  </si>
  <si>
    <t>82H08-02310</t>
  </si>
  <si>
    <t>82H08-02320</t>
  </si>
  <si>
    <t>82H08Y-02110</t>
  </si>
  <si>
    <t>内后视镜总成</t>
  </si>
  <si>
    <t>8201B-110</t>
  </si>
  <si>
    <t>补盲镜</t>
  </si>
  <si>
    <t>82H08-19062</t>
  </si>
  <si>
    <t>右下视镜总成</t>
  </si>
  <si>
    <t>82H08-19380</t>
  </si>
  <si>
    <t>82H08P-19380</t>
  </si>
  <si>
    <t>前下视镜总成（高顶）</t>
  </si>
  <si>
    <t>82H08Y-19180</t>
  </si>
  <si>
    <t>长春一汽</t>
  </si>
  <si>
    <t>一汽MV3左后视镜(手动)</t>
  </si>
  <si>
    <t>8202015-M01-C00/C</t>
  </si>
  <si>
    <t>一汽MV3右后视镜(手动)</t>
  </si>
  <si>
    <t>8202020-M01-C00/C</t>
  </si>
  <si>
    <t>一汽MV3内视镜</t>
  </si>
  <si>
    <t>8201010-M01-C00/A</t>
  </si>
  <si>
    <t>一汽MV3补盲镜</t>
  </si>
  <si>
    <t>8219010-A95-C00/B</t>
  </si>
  <si>
    <t>北汽</t>
  </si>
  <si>
    <t>M31RB左后视镜</t>
  </si>
  <si>
    <t>A000811643</t>
  </si>
  <si>
    <t>B组</t>
  </si>
  <si>
    <t>M31RB右后视镜</t>
  </si>
  <si>
    <t>A000811642</t>
  </si>
  <si>
    <t>五征</t>
  </si>
  <si>
    <t>左后视镜</t>
  </si>
  <si>
    <t>8202020-P73-01</t>
  </si>
  <si>
    <t>右后视镜</t>
  </si>
  <si>
    <t>8202015-P73-01</t>
  </si>
  <si>
    <t>8202015-Y64-01</t>
  </si>
  <si>
    <t>8202020-Y64-01</t>
  </si>
  <si>
    <t>下视镜</t>
  </si>
  <si>
    <t>8202045-Y64-01</t>
  </si>
  <si>
    <t>8202035-Y64-01</t>
  </si>
  <si>
    <t>82020130/8202020-右奥驰镜头</t>
  </si>
  <si>
    <t>01.01.03.077</t>
  </si>
  <si>
    <t>82020125/8202015-左奥驰镜头</t>
  </si>
  <si>
    <t>01.01.03.078</t>
  </si>
  <si>
    <t>华菱 重卡</t>
  </si>
  <si>
    <t>82H08Y-02120</t>
  </si>
  <si>
    <t>左后视镜总成（左置）</t>
  </si>
  <si>
    <t>500 810 09 16</t>
  </si>
  <si>
    <t>右后视镜总成（左置）</t>
  </si>
  <si>
    <t>500 810 10 16</t>
  </si>
  <si>
    <t>500 810 82 16</t>
  </si>
  <si>
    <t>500 810 83 16</t>
  </si>
  <si>
    <t>500 810 17 16</t>
  </si>
  <si>
    <t>500 810 18 16</t>
  </si>
  <si>
    <t>北方奔驰侧下视镜</t>
  </si>
  <si>
    <t>北奔前下视镜（老）</t>
  </si>
  <si>
    <t>外后视镜总成-左</t>
  </si>
  <si>
    <t>外后视镜总成-右</t>
  </si>
  <si>
    <t>越分</t>
  </si>
  <si>
    <t xml:space="preserve">B40中改后视镜高配左 </t>
  </si>
  <si>
    <t>B00014346</t>
  </si>
  <si>
    <t xml:space="preserve">B40中改后视镜高配右 </t>
  </si>
  <si>
    <t>B00014347</t>
  </si>
  <si>
    <t xml:space="preserve">B40中改后视镜低配左 </t>
  </si>
  <si>
    <t>B00009686</t>
  </si>
  <si>
    <t>B40中改后视镜低配右</t>
  </si>
  <si>
    <t>B00009697</t>
  </si>
  <si>
    <t>建国版B40后视镜左（黑）</t>
  </si>
  <si>
    <t>B00020072</t>
  </si>
  <si>
    <t>建国版B40后视镜右（黑）</t>
  </si>
  <si>
    <t>B00020073</t>
  </si>
  <si>
    <t>建国版B40后视镜左（镀叻）</t>
  </si>
  <si>
    <t>B00021105</t>
  </si>
  <si>
    <t>建国版B40后视镜右（镀叻）</t>
  </si>
  <si>
    <t>B00021106</t>
  </si>
  <si>
    <t>B40带阿拉伯文</t>
  </si>
  <si>
    <t>B00020070</t>
  </si>
  <si>
    <t>B00020071</t>
  </si>
  <si>
    <t>B40右舵左后视镜</t>
  </si>
  <si>
    <t>B00017244</t>
  </si>
  <si>
    <t>B00017245</t>
  </si>
  <si>
    <t>18款B80CJ后视镜高配左</t>
  </si>
  <si>
    <t>B00014219</t>
  </si>
  <si>
    <t>18款B80CJ后视镜高配右</t>
  </si>
  <si>
    <t>B00014220</t>
  </si>
  <si>
    <t>B80年度型后视镜低配左</t>
  </si>
  <si>
    <t>B00011434</t>
  </si>
  <si>
    <t>B80年度型后视镜低配右</t>
  </si>
  <si>
    <t>B00011435</t>
  </si>
  <si>
    <t>建国版B80C后视镜左 黑</t>
  </si>
  <si>
    <t>B00020677</t>
  </si>
  <si>
    <t>建国版B80C后视镜右 黑</t>
  </si>
  <si>
    <t>B00020678</t>
  </si>
  <si>
    <t>左-外后视镜总成（电动）</t>
  </si>
  <si>
    <t>B00006511</t>
  </si>
  <si>
    <t>右-外后视镜总成（电动）</t>
  </si>
  <si>
    <t>B00006512</t>
  </si>
  <si>
    <t>C33D</t>
  </si>
  <si>
    <t>C33DB高配后视镜左</t>
  </si>
  <si>
    <t>E00113266</t>
  </si>
  <si>
    <t>C33DB高配后视镜右</t>
  </si>
  <si>
    <t>E00113267</t>
  </si>
  <si>
    <t>C33DB中配后视镜左</t>
  </si>
  <si>
    <t>E00113268</t>
  </si>
  <si>
    <t>C33DB中配后视镜右</t>
  </si>
  <si>
    <t>E00113269</t>
  </si>
  <si>
    <t>戴姆勒</t>
  </si>
  <si>
    <t>H0821010104A0</t>
  </si>
  <si>
    <t>H0821010203A0</t>
  </si>
  <si>
    <t>H0821030100A0</t>
  </si>
  <si>
    <t>H1821010100A0</t>
  </si>
  <si>
    <t>H1821010200A0</t>
  </si>
  <si>
    <t>VT左后视镜总成</t>
  </si>
  <si>
    <t>H2821010100A0</t>
  </si>
  <si>
    <t>VT右后视镜总成</t>
  </si>
  <si>
    <t>H2821010200A0</t>
  </si>
  <si>
    <t>前下视镜总成(VT高顶)</t>
  </si>
  <si>
    <t>H2821020001A0</t>
  </si>
  <si>
    <t>前下视镜总成(VT平顶)</t>
  </si>
  <si>
    <t>H2821020002A0</t>
  </si>
  <si>
    <t>H4左后视镜总成</t>
  </si>
  <si>
    <t>H4821010009A0</t>
  </si>
  <si>
    <t>H4右后视镜总成</t>
  </si>
  <si>
    <t>H4821010010A0</t>
  </si>
  <si>
    <t>H4821020001A0</t>
  </si>
  <si>
    <t>侧下视镜总成(H4)</t>
  </si>
  <si>
    <t>H4821030001A0</t>
  </si>
  <si>
    <t>1B22053104053</t>
  </si>
  <si>
    <t>1B22053104054</t>
  </si>
  <si>
    <t>左内扶手总成</t>
  </si>
  <si>
    <t>1B24961200018</t>
  </si>
  <si>
    <t>右内扶手总成</t>
  </si>
  <si>
    <t>1B24961200019</t>
  </si>
  <si>
    <t>1B24982104001</t>
  </si>
  <si>
    <t>1B24982104002</t>
  </si>
  <si>
    <t>H0531050004A0</t>
  </si>
  <si>
    <t>H0531050005A0</t>
  </si>
  <si>
    <t>左后视镜总成(ETX年度型)</t>
  </si>
  <si>
    <t>H0821012001A0</t>
  </si>
  <si>
    <t>右后视镜总成(ETX年度型)</t>
  </si>
  <si>
    <t>H0821012002A0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</si>
</sst>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u/>
      <sz val="22"/>
      <name val="方正姚体"/>
      <charset val="134"/>
    </font>
    <font>
      <b/>
      <sz val="8"/>
      <color indexed="8"/>
      <name val="宋体"/>
      <charset val="134"/>
    </font>
    <font>
      <b/>
      <sz val="9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</fills>
  <borders count="7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theme="1" tint="0.25"/>
      </right>
      <top style="medium">
        <color auto="1"/>
      </top>
      <bottom style="thin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medium">
        <color auto="1"/>
      </top>
      <bottom style="thin">
        <color theme="1" tint="0.25"/>
      </bottom>
      <diagonal/>
    </border>
    <border>
      <left style="thin">
        <color theme="1" tint="0.25"/>
      </left>
      <right/>
      <top style="medium">
        <color auto="1"/>
      </top>
      <bottom/>
      <diagonal/>
    </border>
    <border>
      <left/>
      <right style="thin">
        <color theme="1" tint="0.25"/>
      </right>
      <top style="medium">
        <color auto="1"/>
      </top>
      <bottom/>
      <diagonal/>
    </border>
    <border>
      <left style="medium">
        <color auto="1"/>
      </left>
      <right style="thin">
        <color theme="1" tint="0.25"/>
      </right>
      <top style="thin">
        <color theme="1" tint="0.25"/>
      </top>
      <bottom/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/>
      <diagonal/>
    </border>
    <border>
      <left style="thin">
        <color theme="1" tint="0.25"/>
      </left>
      <right/>
      <top/>
      <bottom/>
      <diagonal/>
    </border>
    <border>
      <left/>
      <right style="thin">
        <color theme="1" tint="0.25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theme="1" tint="0.25"/>
      </bottom>
      <diagonal/>
    </border>
    <border>
      <left style="thin">
        <color theme="1" tint="0.25"/>
      </left>
      <right/>
      <top style="medium">
        <color auto="1"/>
      </top>
      <bottom style="thin">
        <color theme="1" tint="0.25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theme="1" tint="0.25"/>
      </right>
      <top style="medium">
        <color auto="1"/>
      </top>
      <bottom style="thin">
        <color theme="1" tint="0.25"/>
      </bottom>
      <diagonal/>
    </border>
    <border>
      <left style="medium">
        <color auto="1"/>
      </left>
      <right/>
      <top style="thin">
        <color theme="1" tint="0.25"/>
      </top>
      <bottom style="thin">
        <color theme="1" tint="0.25"/>
      </bottom>
      <diagonal/>
    </border>
    <border>
      <left style="medium">
        <color auto="1"/>
      </left>
      <right/>
      <top/>
      <bottom/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/>
      <top style="thin">
        <color theme="1" tint="0.25"/>
      </top>
      <bottom style="thin">
        <color theme="1" tint="0.2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/>
      <right style="thin">
        <color theme="1" tint="0.25"/>
      </right>
      <top/>
      <bottom style="medium">
        <color auto="1"/>
      </bottom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medium">
        <color auto="1"/>
      </bottom>
      <diagonal/>
    </border>
    <border>
      <left style="thin">
        <color theme="1" tint="0.25"/>
      </left>
      <right/>
      <top style="thin">
        <color theme="1" tint="0.25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theme="1" tint="0.25"/>
      </right>
      <top style="thin">
        <color theme="1" tint="0.25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theme="1" tint="0.25"/>
      </right>
      <top/>
      <bottom style="thin">
        <color theme="1" tint="0.25"/>
      </bottom>
      <diagonal/>
    </border>
    <border>
      <left style="thin">
        <color theme="1" tint="0.25"/>
      </left>
      <right style="thin">
        <color theme="1" tint="0.25"/>
      </right>
      <top/>
      <bottom style="thin">
        <color theme="1" tint="0.25"/>
      </bottom>
      <diagonal/>
    </border>
    <border>
      <left style="thin">
        <color theme="1" tint="0.25"/>
      </left>
      <right/>
      <top/>
      <bottom style="thin">
        <color theme="1" tint="0.25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theme="1" tint="0.25"/>
      </left>
      <right style="medium">
        <color auto="1"/>
      </right>
      <top style="medium">
        <color auto="1"/>
      </top>
      <bottom style="thin">
        <color theme="1" tint="0.25"/>
      </bottom>
      <diagonal/>
    </border>
    <border>
      <left style="thin">
        <color theme="1" tint="0.25"/>
      </left>
      <right style="medium">
        <color auto="1"/>
      </right>
      <top style="thin">
        <color theme="1" tint="0.25"/>
      </top>
      <bottom/>
      <diagonal/>
    </border>
    <border>
      <left/>
      <right style="medium">
        <color auto="1"/>
      </right>
      <top/>
      <bottom style="thin">
        <color theme="1" tint="0.25"/>
      </bottom>
      <diagonal/>
    </border>
    <border>
      <left style="thin">
        <color theme="1" tint="0.25"/>
      </left>
      <right style="medium">
        <color auto="1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/>
      <top style="thin">
        <color theme="1" tint="0.25"/>
      </top>
      <bottom/>
      <diagonal/>
    </border>
    <border>
      <left/>
      <right style="medium">
        <color auto="1"/>
      </right>
      <top style="thin">
        <color theme="1" tint="0.25"/>
      </top>
      <bottom/>
      <diagonal/>
    </border>
    <border>
      <left/>
      <right style="medium">
        <color auto="1"/>
      </right>
      <top/>
      <bottom/>
      <diagonal/>
    </border>
    <border>
      <left style="thin">
        <color theme="1" tint="0.25"/>
      </left>
      <right style="medium">
        <color auto="1"/>
      </right>
      <top style="thin">
        <color theme="1" tint="0.25"/>
      </top>
      <bottom style="medium">
        <color auto="1"/>
      </bottom>
      <diagonal/>
    </border>
    <border>
      <left style="thin">
        <color theme="1" tint="0.25"/>
      </left>
      <right style="medium">
        <color auto="1"/>
      </right>
      <top/>
      <bottom style="thin">
        <color theme="1" tint="0.25"/>
      </bottom>
      <diagonal/>
    </border>
    <border>
      <left style="medium">
        <color auto="1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theme="1" tint="0.25"/>
      </top>
      <bottom style="thin">
        <color theme="1" tint="0.25"/>
      </bottom>
      <diagonal/>
    </border>
    <border>
      <left/>
      <right style="thin">
        <color theme="1" tint="0.25"/>
      </right>
      <top style="thin">
        <color theme="1" tint="0.25"/>
      </top>
      <bottom/>
      <diagonal/>
    </border>
    <border>
      <left style="medium">
        <color auto="1"/>
      </left>
      <right style="thin">
        <color theme="1" tint="0.25"/>
      </right>
      <top style="thin">
        <color theme="1" tint="0.25"/>
      </top>
      <bottom style="medium">
        <color auto="1"/>
      </bottom>
      <diagonal/>
    </border>
    <border>
      <left style="thin">
        <color theme="1" tint="0.25"/>
      </left>
      <right/>
      <top/>
      <bottom style="medium">
        <color auto="1"/>
      </bottom>
      <diagonal/>
    </border>
    <border>
      <left style="thin">
        <color theme="1" tint="0.25"/>
      </left>
      <right style="thin">
        <color theme="1" tint="0.25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4" borderId="6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8" borderId="68" applyNumberFormat="0" applyFon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63" applyNumberFormat="0" applyFill="0" applyAlignment="0" applyProtection="0">
      <alignment vertical="center"/>
    </xf>
    <xf numFmtId="0" fontId="22" fillId="0" borderId="6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69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19" borderId="66" applyNumberFormat="0" applyAlignment="0" applyProtection="0">
      <alignment vertical="center"/>
    </xf>
    <xf numFmtId="0" fontId="26" fillId="19" borderId="62" applyNumberFormat="0" applyAlignment="0" applyProtection="0">
      <alignment vertical="center"/>
    </xf>
    <xf numFmtId="0" fontId="14" fillId="12" borderId="64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0" borderId="65" applyNumberFormat="0" applyFill="0" applyAlignment="0" applyProtection="0">
      <alignment vertical="center"/>
    </xf>
    <xf numFmtId="0" fontId="17" fillId="0" borderId="67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9" fontId="4" fillId="3" borderId="10" xfId="0" applyNumberFormat="1" applyFont="1" applyFill="1" applyBorder="1" applyAlignment="1">
      <alignment horizontal="center" vertical="center"/>
    </xf>
    <xf numFmtId="176" fontId="4" fillId="3" borderId="10" xfId="0" applyNumberFormat="1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 wrapText="1"/>
    </xf>
    <xf numFmtId="9" fontId="4" fillId="3" borderId="23" xfId="0" applyNumberFormat="1" applyFont="1" applyFill="1" applyBorder="1" applyAlignment="1">
      <alignment horizontal="center" vertical="center"/>
    </xf>
    <xf numFmtId="176" fontId="4" fillId="3" borderId="23" xfId="0" applyNumberFormat="1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/>
    </xf>
    <xf numFmtId="9" fontId="4" fillId="0" borderId="23" xfId="0" applyNumberFormat="1" applyFont="1" applyFill="1" applyBorder="1" applyAlignment="1">
      <alignment horizontal="center" vertical="center"/>
    </xf>
    <xf numFmtId="176" fontId="4" fillId="0" borderId="23" xfId="0" applyNumberFormat="1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/>
    </xf>
    <xf numFmtId="9" fontId="4" fillId="0" borderId="23" xfId="0" applyNumberFormat="1" applyFont="1" applyFill="1" applyBorder="1" applyAlignment="1">
      <alignment horizontal="center" vertical="center"/>
    </xf>
    <xf numFmtId="176" fontId="4" fillId="0" borderId="23" xfId="0" applyNumberFormat="1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 wrapText="1"/>
    </xf>
    <xf numFmtId="9" fontId="4" fillId="0" borderId="28" xfId="0" applyNumberFormat="1" applyFont="1" applyFill="1" applyBorder="1" applyAlignment="1">
      <alignment horizontal="center" vertical="center"/>
    </xf>
    <xf numFmtId="176" fontId="4" fillId="0" borderId="28" xfId="0" applyNumberFormat="1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 wrapText="1"/>
    </xf>
    <xf numFmtId="9" fontId="4" fillId="0" borderId="34" xfId="0" applyNumberFormat="1" applyFont="1" applyFill="1" applyBorder="1" applyAlignment="1">
      <alignment horizontal="center" vertical="center"/>
    </xf>
    <xf numFmtId="176" fontId="4" fillId="0" borderId="34" xfId="0" applyNumberFormat="1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176" fontId="4" fillId="3" borderId="10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176" fontId="4" fillId="3" borderId="23" xfId="0" applyNumberFormat="1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176" fontId="4" fillId="0" borderId="23" xfId="0" applyNumberFormat="1" applyFont="1" applyFill="1" applyBorder="1" applyAlignment="1">
      <alignment horizontal="center" vertical="center" wrapText="1"/>
    </xf>
    <xf numFmtId="176" fontId="4" fillId="2" borderId="23" xfId="0" applyNumberFormat="1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176" fontId="4" fillId="0" borderId="23" xfId="0" applyNumberFormat="1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/>
    </xf>
    <xf numFmtId="176" fontId="4" fillId="0" borderId="28" xfId="0" applyNumberFormat="1" applyFont="1" applyFill="1" applyBorder="1" applyAlignment="1">
      <alignment horizontal="center" vertical="center" wrapText="1"/>
    </xf>
    <xf numFmtId="176" fontId="4" fillId="2" borderId="28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176" fontId="4" fillId="0" borderId="34" xfId="0" applyNumberFormat="1" applyFont="1" applyFill="1" applyBorder="1" applyAlignment="1">
      <alignment horizontal="center" vertical="center" wrapText="1"/>
    </xf>
    <xf numFmtId="176" fontId="4" fillId="2" borderId="34" xfId="0" applyNumberFormat="1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/>
    </xf>
    <xf numFmtId="0" fontId="4" fillId="0" borderId="55" xfId="0" applyFont="1" applyFill="1" applyBorder="1" applyAlignment="1">
      <alignment horizontal="center" vertical="center"/>
    </xf>
    <xf numFmtId="0" fontId="4" fillId="0" borderId="56" xfId="0" applyFont="1" applyFill="1" applyBorder="1" applyAlignment="1">
      <alignment horizontal="center" vertical="center"/>
    </xf>
    <xf numFmtId="0" fontId="1" fillId="2" borderId="57" xfId="0" applyFont="1" applyFill="1" applyBorder="1" applyAlignment="1">
      <alignment horizontal="center" vertical="center"/>
    </xf>
    <xf numFmtId="0" fontId="1" fillId="2" borderId="58" xfId="0" applyFont="1" applyFill="1" applyBorder="1" applyAlignment="1">
      <alignment horizontal="center" vertical="center"/>
    </xf>
    <xf numFmtId="0" fontId="1" fillId="2" borderId="58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wrapText="1"/>
    </xf>
    <xf numFmtId="9" fontId="4" fillId="0" borderId="14" xfId="0" applyNumberFormat="1" applyFont="1" applyFill="1" applyBorder="1" applyAlignment="1">
      <alignment horizontal="center" vertical="center"/>
    </xf>
    <xf numFmtId="176" fontId="4" fillId="0" borderId="14" xfId="0" applyNumberFormat="1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vertical="center"/>
    </xf>
    <xf numFmtId="9" fontId="1" fillId="2" borderId="59" xfId="0" applyNumberFormat="1" applyFont="1" applyFill="1" applyBorder="1" applyAlignment="1">
      <alignment vertical="center"/>
    </xf>
    <xf numFmtId="176" fontId="4" fillId="0" borderId="14" xfId="0" applyNumberFormat="1" applyFont="1" applyFill="1" applyBorder="1" applyAlignment="1">
      <alignment horizontal="center" vertical="center" wrapText="1"/>
    </xf>
    <xf numFmtId="176" fontId="4" fillId="2" borderId="14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1" fillId="2" borderId="60" xfId="0" applyFont="1" applyFill="1" applyBorder="1" applyAlignment="1">
      <alignment horizontal="center" vertical="center"/>
    </xf>
    <xf numFmtId="0" fontId="1" fillId="2" borderId="6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66040</xdr:colOff>
      <xdr:row>0</xdr:row>
      <xdr:rowOff>93980</xdr:rowOff>
    </xdr:from>
    <xdr:to>
      <xdr:col>1</xdr:col>
      <xdr:colOff>280035</xdr:colOff>
      <xdr:row>1</xdr:row>
      <xdr:rowOff>196850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r:embed="rId1" cstate="print">
          <a:lum/>
        </a:blip>
        <a:stretch>
          <a:fillRect/>
        </a:stretch>
      </xdr:blipFill>
      <xdr:spPr>
        <a:xfrm>
          <a:off x="66040" y="93980"/>
          <a:ext cx="537210" cy="396240"/>
        </a:xfrm>
        <a:prstGeom prst="rect">
          <a:avLst/>
        </a:prstGeom>
        <a:solidFill>
          <a:srgbClr val="C0504D"/>
        </a:solidFill>
        <a:ln w="9525">
          <a:noFill/>
        </a:ln>
      </xdr:spPr>
    </xdr:pic>
    <xdr:clientData/>
  </xdr:twoCellAnchor>
  <xdr:twoCellAnchor editAs="oneCell">
    <xdr:from>
      <xdr:col>0</xdr:col>
      <xdr:colOff>46990</xdr:colOff>
      <xdr:row>0</xdr:row>
      <xdr:rowOff>93980</xdr:rowOff>
    </xdr:from>
    <xdr:to>
      <xdr:col>1</xdr:col>
      <xdr:colOff>260985</xdr:colOff>
      <xdr:row>1</xdr:row>
      <xdr:rowOff>196850</xdr:rowOff>
    </xdr:to>
    <xdr:pic>
      <xdr:nvPicPr>
        <xdr:cNvPr id="3" name="图片 2" descr="光华荣昌.jpg"/>
        <xdr:cNvPicPr>
          <a:picLocks noChangeAspect="1"/>
        </xdr:cNvPicPr>
      </xdr:nvPicPr>
      <xdr:blipFill>
        <a:blip r:embed="rId1" cstate="print">
          <a:lum/>
        </a:blip>
        <a:stretch>
          <a:fillRect/>
        </a:stretch>
      </xdr:blipFill>
      <xdr:spPr>
        <a:xfrm>
          <a:off x="46990" y="93980"/>
          <a:ext cx="537210" cy="396240"/>
        </a:xfrm>
        <a:prstGeom prst="rect">
          <a:avLst/>
        </a:prstGeom>
        <a:solidFill>
          <a:srgbClr val="C0504D"/>
        </a:solidFill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1"/>
  <sheetViews>
    <sheetView tabSelected="1" workbookViewId="0">
      <selection activeCell="S10" sqref="S10:T47"/>
    </sheetView>
  </sheetViews>
  <sheetFormatPr defaultColWidth="9" defaultRowHeight="13.5"/>
  <cols>
    <col min="1" max="2" width="4.24166666666667" style="1" customWidth="1"/>
    <col min="3" max="3" width="7.05833333333333" style="1" customWidth="1"/>
    <col min="4" max="4" width="22.125" style="2" customWidth="1"/>
    <col min="5" max="5" width="7.05833333333333" style="1" customWidth="1"/>
    <col min="6" max="6" width="9.5" style="1" customWidth="1"/>
    <col min="7" max="7" width="7.05833333333333" style="2" customWidth="1"/>
    <col min="8" max="8" width="7.05833333333333" style="1" hidden="1" customWidth="1"/>
    <col min="9" max="12" width="7.05833333333333" style="1" customWidth="1"/>
    <col min="13" max="14" width="6.625" style="1" customWidth="1"/>
    <col min="15" max="20" width="7.125" style="1" customWidth="1"/>
    <col min="21" max="16379" width="9" style="1"/>
    <col min="16380" max="16384" width="9" style="3"/>
  </cols>
  <sheetData>
    <row r="1" s="1" customFormat="1" ht="23.1" customHeight="1" spans="1:16382">
      <c r="A1" s="4"/>
      <c r="B1" s="5"/>
      <c r="C1" s="6" t="s">
        <v>0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52"/>
      <c r="P1" s="53" t="s">
        <v>1</v>
      </c>
      <c r="Q1" s="76" t="s">
        <v>2</v>
      </c>
      <c r="R1" s="76" t="s">
        <v>3</v>
      </c>
      <c r="S1" s="76" t="s">
        <v>3</v>
      </c>
      <c r="T1" s="77" t="s">
        <v>4</v>
      </c>
      <c r="XEZ1" s="3"/>
      <c r="XFA1" s="3"/>
      <c r="XFB1" s="3"/>
    </row>
    <row r="2" s="1" customFormat="1" ht="23.1" customHeight="1" spans="1:16382">
      <c r="A2" s="8"/>
      <c r="B2" s="9"/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54"/>
      <c r="P2" s="55" t="s">
        <v>5</v>
      </c>
      <c r="Q2" s="78"/>
      <c r="R2" s="78"/>
      <c r="S2" s="78"/>
      <c r="T2" s="79"/>
      <c r="XEZ2" s="3"/>
      <c r="XFA2" s="3"/>
      <c r="XFB2" s="3"/>
    </row>
    <row r="3" s="1" customFormat="1" ht="5.1" customHeight="1" spans="4:16382">
      <c r="D3" s="2"/>
      <c r="G3" s="2"/>
      <c r="XEZ3" s="3"/>
      <c r="XFA3" s="3"/>
      <c r="XFB3" s="3"/>
    </row>
    <row r="4" s="1" customFormat="1" ht="18" customHeight="1" spans="1:16382">
      <c r="A4" s="12" t="s">
        <v>6</v>
      </c>
      <c r="B4" s="13" t="s">
        <v>7</v>
      </c>
      <c r="C4" s="13"/>
      <c r="D4" s="13" t="s">
        <v>8</v>
      </c>
      <c r="E4" s="14" t="s">
        <v>9</v>
      </c>
      <c r="F4" s="15"/>
      <c r="G4" s="13" t="s">
        <v>10</v>
      </c>
      <c r="H4" s="13" t="s">
        <v>11</v>
      </c>
      <c r="I4" s="13" t="s">
        <v>12</v>
      </c>
      <c r="J4" s="13"/>
      <c r="K4" s="13"/>
      <c r="L4" s="56" t="s">
        <v>13</v>
      </c>
      <c r="M4" s="56"/>
      <c r="N4" s="56"/>
      <c r="O4" s="56" t="s">
        <v>14</v>
      </c>
      <c r="P4" s="56"/>
      <c r="Q4" s="56"/>
      <c r="R4" s="56"/>
      <c r="S4" s="80" t="s">
        <v>15</v>
      </c>
      <c r="T4" s="81"/>
      <c r="XEZ4" s="3"/>
      <c r="XFA4" s="3"/>
      <c r="XFB4" s="3"/>
    </row>
    <row r="5" s="1" customFormat="1" ht="18" customHeight="1" spans="1:16382">
      <c r="A5" s="16"/>
      <c r="B5" s="17"/>
      <c r="C5" s="17"/>
      <c r="D5" s="17"/>
      <c r="E5" s="18"/>
      <c r="F5" s="19"/>
      <c r="G5" s="17"/>
      <c r="H5" s="17"/>
      <c r="I5" s="17" t="s">
        <v>16</v>
      </c>
      <c r="J5" s="57" t="s">
        <v>17</v>
      </c>
      <c r="K5" s="17" t="s">
        <v>18</v>
      </c>
      <c r="L5" s="17" t="s">
        <v>19</v>
      </c>
      <c r="M5" s="17" t="s">
        <v>20</v>
      </c>
      <c r="N5" s="17" t="s">
        <v>21</v>
      </c>
      <c r="O5" s="17" t="s">
        <v>22</v>
      </c>
      <c r="P5" s="17" t="s">
        <v>23</v>
      </c>
      <c r="Q5" s="17" t="s">
        <v>24</v>
      </c>
      <c r="R5" s="17" t="s">
        <v>25</v>
      </c>
      <c r="S5" s="82"/>
      <c r="T5" s="83"/>
      <c r="XEZ5" s="3"/>
      <c r="XFA5" s="3"/>
      <c r="XFB5" s="3"/>
    </row>
    <row r="6" s="1" customFormat="1" ht="20" customHeight="1" spans="1:16382">
      <c r="A6" s="20">
        <v>1</v>
      </c>
      <c r="B6" s="21" t="s">
        <v>26</v>
      </c>
      <c r="C6" s="22"/>
      <c r="D6" s="23" t="s">
        <v>27</v>
      </c>
      <c r="E6" s="23" t="s">
        <v>28</v>
      </c>
      <c r="F6" s="24"/>
      <c r="G6" s="25" t="s">
        <v>29</v>
      </c>
      <c r="H6" s="26">
        <v>18</v>
      </c>
      <c r="I6" s="23">
        <v>120</v>
      </c>
      <c r="J6" s="58">
        <v>192</v>
      </c>
      <c r="K6" s="59">
        <f t="shared" ref="K6:K69" si="0">J6/I6</f>
        <v>1.6</v>
      </c>
      <c r="L6" s="23">
        <v>0</v>
      </c>
      <c r="M6" s="23">
        <v>330</v>
      </c>
      <c r="N6" s="23">
        <f t="shared" ref="N6:N69" si="1">M6-L6</f>
        <v>330</v>
      </c>
      <c r="O6" s="60">
        <f t="shared" ref="O6:O69" si="2">N6*30%</f>
        <v>99</v>
      </c>
      <c r="P6" s="60">
        <f t="shared" ref="P6:P69" si="3">N6*25%</f>
        <v>82.5</v>
      </c>
      <c r="Q6" s="84">
        <f t="shared" ref="Q6:Q69" si="4">N6*25%</f>
        <v>82.5</v>
      </c>
      <c r="R6" s="60">
        <f t="shared" ref="R6:R69" si="5">N6*20%</f>
        <v>66</v>
      </c>
      <c r="S6" s="85" t="s">
        <v>30</v>
      </c>
      <c r="T6" s="86"/>
      <c r="XEZ6" s="3"/>
      <c r="XFA6" s="3"/>
      <c r="XFB6" s="3"/>
    </row>
    <row r="7" s="1" customFormat="1" ht="20" customHeight="1" spans="1:16382">
      <c r="A7" s="27">
        <v>2</v>
      </c>
      <c r="B7" s="28"/>
      <c r="C7" s="29"/>
      <c r="D7" s="30" t="s">
        <v>31</v>
      </c>
      <c r="E7" s="30" t="s">
        <v>32</v>
      </c>
      <c r="F7" s="31"/>
      <c r="G7" s="32" t="s">
        <v>29</v>
      </c>
      <c r="H7" s="33">
        <v>18</v>
      </c>
      <c r="I7" s="30">
        <v>120</v>
      </c>
      <c r="J7" s="61">
        <v>260</v>
      </c>
      <c r="K7" s="62">
        <f t="shared" si="0"/>
        <v>2.16666666666667</v>
      </c>
      <c r="L7" s="30">
        <v>0</v>
      </c>
      <c r="M7" s="30">
        <v>400</v>
      </c>
      <c r="N7" s="30">
        <f t="shared" si="1"/>
        <v>400</v>
      </c>
      <c r="O7" s="63">
        <f t="shared" si="2"/>
        <v>120</v>
      </c>
      <c r="P7" s="63">
        <f t="shared" si="3"/>
        <v>100</v>
      </c>
      <c r="Q7" s="87">
        <f t="shared" si="4"/>
        <v>100</v>
      </c>
      <c r="R7" s="63">
        <f t="shared" si="5"/>
        <v>80</v>
      </c>
      <c r="S7" s="88"/>
      <c r="T7" s="89"/>
      <c r="XEZ7" s="3"/>
      <c r="XFA7" s="3"/>
      <c r="XFB7" s="3"/>
    </row>
    <row r="8" s="1" customFormat="1" ht="20" hidden="1" customHeight="1" spans="1:16382">
      <c r="A8" s="27">
        <v>3</v>
      </c>
      <c r="B8" s="28"/>
      <c r="C8" s="29"/>
      <c r="D8" s="34" t="s">
        <v>33</v>
      </c>
      <c r="E8" s="34" t="s">
        <v>34</v>
      </c>
      <c r="F8" s="35"/>
      <c r="G8" s="36" t="s">
        <v>29</v>
      </c>
      <c r="H8" s="37">
        <v>108</v>
      </c>
      <c r="I8" s="34">
        <v>60</v>
      </c>
      <c r="J8" s="64">
        <v>9</v>
      </c>
      <c r="K8" s="65">
        <f t="shared" si="0"/>
        <v>0.15</v>
      </c>
      <c r="L8" s="34">
        <v>40</v>
      </c>
      <c r="M8" s="34">
        <v>21</v>
      </c>
      <c r="N8" s="34">
        <f t="shared" si="1"/>
        <v>-19</v>
      </c>
      <c r="O8" s="66">
        <f t="shared" si="2"/>
        <v>-5.7</v>
      </c>
      <c r="P8" s="66">
        <f t="shared" si="3"/>
        <v>-4.75</v>
      </c>
      <c r="Q8" s="90">
        <f t="shared" si="4"/>
        <v>-4.75</v>
      </c>
      <c r="R8" s="91">
        <f t="shared" si="5"/>
        <v>-3.8</v>
      </c>
      <c r="S8" s="92"/>
      <c r="T8" s="93"/>
      <c r="XEZ8" s="3"/>
      <c r="XFA8" s="3"/>
      <c r="XFB8" s="3"/>
    </row>
    <row r="9" s="1" customFormat="1" ht="20" hidden="1" customHeight="1" spans="1:16382">
      <c r="A9" s="27">
        <v>4</v>
      </c>
      <c r="B9" s="28"/>
      <c r="C9" s="29"/>
      <c r="D9" s="34" t="s">
        <v>35</v>
      </c>
      <c r="E9" s="34" t="s">
        <v>36</v>
      </c>
      <c r="F9" s="35"/>
      <c r="G9" s="36" t="s">
        <v>29</v>
      </c>
      <c r="H9" s="37">
        <v>108</v>
      </c>
      <c r="I9" s="34">
        <v>60</v>
      </c>
      <c r="J9" s="64">
        <v>9</v>
      </c>
      <c r="K9" s="65">
        <f t="shared" si="0"/>
        <v>0.15</v>
      </c>
      <c r="L9" s="34">
        <v>40</v>
      </c>
      <c r="M9" s="34">
        <v>21</v>
      </c>
      <c r="N9" s="34">
        <f t="shared" si="1"/>
        <v>-19</v>
      </c>
      <c r="O9" s="66">
        <f t="shared" si="2"/>
        <v>-5.7</v>
      </c>
      <c r="P9" s="66">
        <f t="shared" si="3"/>
        <v>-4.75</v>
      </c>
      <c r="Q9" s="90">
        <f t="shared" si="4"/>
        <v>-4.75</v>
      </c>
      <c r="R9" s="91">
        <f t="shared" si="5"/>
        <v>-3.8</v>
      </c>
      <c r="S9" s="92"/>
      <c r="T9" s="93"/>
      <c r="XEZ9" s="3"/>
      <c r="XFA9" s="3"/>
      <c r="XFB9" s="3"/>
    </row>
    <row r="10" s="1" customFormat="1" ht="20" customHeight="1" spans="1:16382">
      <c r="A10" s="27">
        <v>5</v>
      </c>
      <c r="B10" s="28"/>
      <c r="C10" s="29"/>
      <c r="D10" s="38" t="s">
        <v>27</v>
      </c>
      <c r="E10" s="38" t="s">
        <v>37</v>
      </c>
      <c r="F10" s="39"/>
      <c r="G10" s="40" t="s">
        <v>29</v>
      </c>
      <c r="H10" s="41">
        <v>46</v>
      </c>
      <c r="I10" s="38">
        <v>908</v>
      </c>
      <c r="J10" s="67">
        <v>242</v>
      </c>
      <c r="K10" s="68">
        <f t="shared" si="0"/>
        <v>0.266519823788546</v>
      </c>
      <c r="L10" s="38">
        <v>17</v>
      </c>
      <c r="M10" s="38">
        <v>440</v>
      </c>
      <c r="N10" s="38">
        <f t="shared" si="1"/>
        <v>423</v>
      </c>
      <c r="O10" s="69">
        <f t="shared" si="2"/>
        <v>126.9</v>
      </c>
      <c r="P10" s="69">
        <f t="shared" si="3"/>
        <v>105.75</v>
      </c>
      <c r="Q10" s="94">
        <f t="shared" si="4"/>
        <v>105.75</v>
      </c>
      <c r="R10" s="69">
        <f t="shared" si="5"/>
        <v>84.6</v>
      </c>
      <c r="S10" s="95" t="s">
        <v>38</v>
      </c>
      <c r="T10" s="96"/>
      <c r="XEZ10" s="3"/>
      <c r="XFA10" s="3"/>
      <c r="XFB10" s="3"/>
    </row>
    <row r="11" s="1" customFormat="1" ht="20" customHeight="1" spans="1:16382">
      <c r="A11" s="27">
        <v>6</v>
      </c>
      <c r="B11" s="28"/>
      <c r="C11" s="29"/>
      <c r="D11" s="38" t="s">
        <v>31</v>
      </c>
      <c r="E11" s="38" t="s">
        <v>39</v>
      </c>
      <c r="F11" s="39"/>
      <c r="G11" s="40" t="s">
        <v>29</v>
      </c>
      <c r="H11" s="41">
        <v>46</v>
      </c>
      <c r="I11" s="38">
        <v>908</v>
      </c>
      <c r="J11" s="67">
        <v>242</v>
      </c>
      <c r="K11" s="68">
        <f t="shared" si="0"/>
        <v>0.266519823788546</v>
      </c>
      <c r="L11" s="38">
        <v>20</v>
      </c>
      <c r="M11" s="38">
        <v>440</v>
      </c>
      <c r="N11" s="38">
        <f t="shared" si="1"/>
        <v>420</v>
      </c>
      <c r="O11" s="69">
        <f t="shared" si="2"/>
        <v>126</v>
      </c>
      <c r="P11" s="69">
        <f t="shared" si="3"/>
        <v>105</v>
      </c>
      <c r="Q11" s="94">
        <f t="shared" si="4"/>
        <v>105</v>
      </c>
      <c r="R11" s="69">
        <f t="shared" si="5"/>
        <v>84</v>
      </c>
      <c r="S11" s="97"/>
      <c r="T11" s="98"/>
      <c r="XEZ11" s="3"/>
      <c r="XFA11" s="3"/>
      <c r="XFB11" s="3"/>
    </row>
    <row r="12" s="1" customFormat="1" ht="20" customHeight="1" spans="1:16382">
      <c r="A12" s="27">
        <v>7</v>
      </c>
      <c r="B12" s="28"/>
      <c r="C12" s="29"/>
      <c r="D12" s="38" t="s">
        <v>33</v>
      </c>
      <c r="E12" s="38" t="s">
        <v>40</v>
      </c>
      <c r="F12" s="39"/>
      <c r="G12" s="40" t="s">
        <v>29</v>
      </c>
      <c r="H12" s="41">
        <v>108</v>
      </c>
      <c r="I12" s="38">
        <v>686</v>
      </c>
      <c r="J12" s="67">
        <v>338</v>
      </c>
      <c r="K12" s="68">
        <f t="shared" si="0"/>
        <v>0.492711370262391</v>
      </c>
      <c r="L12" s="38">
        <v>0</v>
      </c>
      <c r="M12" s="38">
        <v>778</v>
      </c>
      <c r="N12" s="38">
        <f t="shared" si="1"/>
        <v>778</v>
      </c>
      <c r="O12" s="69">
        <f t="shared" si="2"/>
        <v>233.4</v>
      </c>
      <c r="P12" s="69">
        <f t="shared" si="3"/>
        <v>194.5</v>
      </c>
      <c r="Q12" s="94">
        <f t="shared" si="4"/>
        <v>194.5</v>
      </c>
      <c r="R12" s="69">
        <f t="shared" si="5"/>
        <v>155.6</v>
      </c>
      <c r="S12" s="97"/>
      <c r="T12" s="98"/>
      <c r="XEZ12" s="3"/>
      <c r="XFA12" s="3"/>
      <c r="XFB12" s="3"/>
    </row>
    <row r="13" s="1" customFormat="1" ht="20" customHeight="1" spans="1:16382">
      <c r="A13" s="27">
        <v>8</v>
      </c>
      <c r="B13" s="28"/>
      <c r="C13" s="29"/>
      <c r="D13" s="38" t="s">
        <v>35</v>
      </c>
      <c r="E13" s="38" t="s">
        <v>41</v>
      </c>
      <c r="F13" s="39"/>
      <c r="G13" s="40" t="s">
        <v>29</v>
      </c>
      <c r="H13" s="41">
        <v>108</v>
      </c>
      <c r="I13" s="38">
        <v>645</v>
      </c>
      <c r="J13" s="67">
        <v>310</v>
      </c>
      <c r="K13" s="68">
        <f t="shared" si="0"/>
        <v>0.48062015503876</v>
      </c>
      <c r="L13" s="38">
        <v>0</v>
      </c>
      <c r="M13" s="38">
        <v>688</v>
      </c>
      <c r="N13" s="38">
        <f t="shared" si="1"/>
        <v>688</v>
      </c>
      <c r="O13" s="69">
        <f t="shared" si="2"/>
        <v>206.4</v>
      </c>
      <c r="P13" s="69">
        <f t="shared" si="3"/>
        <v>172</v>
      </c>
      <c r="Q13" s="94">
        <f t="shared" si="4"/>
        <v>172</v>
      </c>
      <c r="R13" s="69">
        <f t="shared" si="5"/>
        <v>137.6</v>
      </c>
      <c r="S13" s="97"/>
      <c r="T13" s="98"/>
      <c r="XEZ13" s="3"/>
      <c r="XFA13" s="3"/>
      <c r="XFB13" s="3"/>
    </row>
    <row r="14" s="1" customFormat="1" ht="20" customHeight="1" spans="1:16382">
      <c r="A14" s="27">
        <v>9</v>
      </c>
      <c r="B14" s="28"/>
      <c r="C14" s="29"/>
      <c r="D14" s="38" t="s">
        <v>35</v>
      </c>
      <c r="E14" s="38" t="s">
        <v>42</v>
      </c>
      <c r="F14" s="39"/>
      <c r="G14" s="40" t="s">
        <v>29</v>
      </c>
      <c r="H14" s="41">
        <v>46</v>
      </c>
      <c r="I14" s="38">
        <v>41</v>
      </c>
      <c r="J14" s="67">
        <v>33</v>
      </c>
      <c r="K14" s="68">
        <f t="shared" si="0"/>
        <v>0.804878048780488</v>
      </c>
      <c r="L14" s="38">
        <v>0</v>
      </c>
      <c r="M14" s="38">
        <v>90</v>
      </c>
      <c r="N14" s="38">
        <f t="shared" si="1"/>
        <v>90</v>
      </c>
      <c r="O14" s="69">
        <f t="shared" si="2"/>
        <v>27</v>
      </c>
      <c r="P14" s="69">
        <f t="shared" si="3"/>
        <v>22.5</v>
      </c>
      <c r="Q14" s="94">
        <f t="shared" si="4"/>
        <v>22.5</v>
      </c>
      <c r="R14" s="69">
        <f t="shared" si="5"/>
        <v>18</v>
      </c>
      <c r="S14" s="97"/>
      <c r="T14" s="98"/>
      <c r="XEZ14" s="3"/>
      <c r="XFA14" s="3"/>
      <c r="XFB14" s="3"/>
    </row>
    <row r="15" s="1" customFormat="1" ht="20" customHeight="1" spans="1:16382">
      <c r="A15" s="27">
        <v>10</v>
      </c>
      <c r="B15" s="28"/>
      <c r="C15" s="29"/>
      <c r="D15" s="38" t="s">
        <v>33</v>
      </c>
      <c r="E15" s="38" t="s">
        <v>43</v>
      </c>
      <c r="F15" s="39"/>
      <c r="G15" s="40" t="s">
        <v>29</v>
      </c>
      <c r="H15" s="41">
        <v>46</v>
      </c>
      <c r="I15" s="38">
        <v>505</v>
      </c>
      <c r="J15" s="67">
        <v>201</v>
      </c>
      <c r="K15" s="68">
        <f t="shared" si="0"/>
        <v>0.398019801980198</v>
      </c>
      <c r="L15" s="38">
        <v>0</v>
      </c>
      <c r="M15" s="38">
        <v>625</v>
      </c>
      <c r="N15" s="38">
        <f t="shared" si="1"/>
        <v>625</v>
      </c>
      <c r="O15" s="69">
        <f t="shared" si="2"/>
        <v>187.5</v>
      </c>
      <c r="P15" s="69">
        <f t="shared" si="3"/>
        <v>156.25</v>
      </c>
      <c r="Q15" s="94">
        <f t="shared" si="4"/>
        <v>156.25</v>
      </c>
      <c r="R15" s="69">
        <f t="shared" si="5"/>
        <v>125</v>
      </c>
      <c r="S15" s="97"/>
      <c r="T15" s="98"/>
      <c r="XEZ15" s="3"/>
      <c r="XFA15" s="3"/>
      <c r="XFB15" s="3"/>
    </row>
    <row r="16" s="1" customFormat="1" ht="20" customHeight="1" spans="1:16382">
      <c r="A16" s="27">
        <v>11</v>
      </c>
      <c r="B16" s="28"/>
      <c r="C16" s="29"/>
      <c r="D16" s="38" t="s">
        <v>35</v>
      </c>
      <c r="E16" s="38" t="s">
        <v>44</v>
      </c>
      <c r="F16" s="39"/>
      <c r="G16" s="40" t="s">
        <v>29</v>
      </c>
      <c r="H16" s="41">
        <v>35</v>
      </c>
      <c r="I16" s="38">
        <v>505</v>
      </c>
      <c r="J16" s="67">
        <v>193</v>
      </c>
      <c r="K16" s="68">
        <f t="shared" si="0"/>
        <v>0.382178217821782</v>
      </c>
      <c r="L16" s="38">
        <v>0</v>
      </c>
      <c r="M16" s="38">
        <v>625</v>
      </c>
      <c r="N16" s="38">
        <f t="shared" si="1"/>
        <v>625</v>
      </c>
      <c r="O16" s="69">
        <f t="shared" si="2"/>
        <v>187.5</v>
      </c>
      <c r="P16" s="69">
        <f t="shared" si="3"/>
        <v>156.25</v>
      </c>
      <c r="Q16" s="94">
        <f t="shared" si="4"/>
        <v>156.25</v>
      </c>
      <c r="R16" s="69">
        <f t="shared" si="5"/>
        <v>125</v>
      </c>
      <c r="S16" s="97"/>
      <c r="T16" s="98"/>
      <c r="XEZ16" s="3"/>
      <c r="XFA16" s="3"/>
      <c r="XFB16" s="3"/>
    </row>
    <row r="17" s="1" customFormat="1" ht="20" customHeight="1" spans="1:16382">
      <c r="A17" s="27">
        <v>12</v>
      </c>
      <c r="B17" s="28"/>
      <c r="C17" s="29"/>
      <c r="D17" s="38" t="s">
        <v>33</v>
      </c>
      <c r="E17" s="38" t="s">
        <v>45</v>
      </c>
      <c r="F17" s="39"/>
      <c r="G17" s="40" t="s">
        <v>29</v>
      </c>
      <c r="H17" s="41">
        <v>35</v>
      </c>
      <c r="I17" s="38">
        <v>1076</v>
      </c>
      <c r="J17" s="67">
        <v>1469</v>
      </c>
      <c r="K17" s="68">
        <f t="shared" si="0"/>
        <v>1.36524163568773</v>
      </c>
      <c r="L17" s="38">
        <v>0</v>
      </c>
      <c r="M17" s="38">
        <v>1835</v>
      </c>
      <c r="N17" s="38">
        <f t="shared" si="1"/>
        <v>1835</v>
      </c>
      <c r="O17" s="69">
        <f t="shared" si="2"/>
        <v>550.5</v>
      </c>
      <c r="P17" s="69">
        <f t="shared" si="3"/>
        <v>458.75</v>
      </c>
      <c r="Q17" s="94">
        <f t="shared" si="4"/>
        <v>458.75</v>
      </c>
      <c r="R17" s="69">
        <f t="shared" si="5"/>
        <v>367</v>
      </c>
      <c r="S17" s="97"/>
      <c r="T17" s="98"/>
      <c r="XEZ17" s="3"/>
      <c r="XFA17" s="3"/>
      <c r="XFB17" s="3"/>
    </row>
    <row r="18" s="1" customFormat="1" ht="20" customHeight="1" spans="1:16382">
      <c r="A18" s="27">
        <v>13</v>
      </c>
      <c r="B18" s="28"/>
      <c r="C18" s="29"/>
      <c r="D18" s="38" t="s">
        <v>35</v>
      </c>
      <c r="E18" s="38" t="s">
        <v>46</v>
      </c>
      <c r="F18" s="39"/>
      <c r="G18" s="40" t="s">
        <v>29</v>
      </c>
      <c r="H18" s="41">
        <v>40</v>
      </c>
      <c r="I18" s="38">
        <v>1076</v>
      </c>
      <c r="J18" s="67">
        <v>1479</v>
      </c>
      <c r="K18" s="68">
        <f t="shared" si="0"/>
        <v>1.37453531598513</v>
      </c>
      <c r="L18" s="38">
        <v>0</v>
      </c>
      <c r="M18" s="38">
        <v>1835</v>
      </c>
      <c r="N18" s="38">
        <f t="shared" si="1"/>
        <v>1835</v>
      </c>
      <c r="O18" s="69">
        <f t="shared" si="2"/>
        <v>550.5</v>
      </c>
      <c r="P18" s="69">
        <f t="shared" si="3"/>
        <v>458.75</v>
      </c>
      <c r="Q18" s="94">
        <f t="shared" si="4"/>
        <v>458.75</v>
      </c>
      <c r="R18" s="69">
        <f t="shared" si="5"/>
        <v>367</v>
      </c>
      <c r="S18" s="97"/>
      <c r="T18" s="98"/>
      <c r="XEZ18" s="3"/>
      <c r="XFA18" s="3"/>
      <c r="XFB18" s="3"/>
    </row>
    <row r="19" s="1" customFormat="1" ht="20" customHeight="1" spans="1:16382">
      <c r="A19" s="27">
        <v>14</v>
      </c>
      <c r="B19" s="28"/>
      <c r="C19" s="29"/>
      <c r="D19" s="38" t="s">
        <v>27</v>
      </c>
      <c r="E19" s="38" t="s">
        <v>47</v>
      </c>
      <c r="F19" s="39"/>
      <c r="G19" s="40" t="s">
        <v>29</v>
      </c>
      <c r="H19" s="41">
        <v>29</v>
      </c>
      <c r="I19" s="38">
        <v>334</v>
      </c>
      <c r="J19" s="67">
        <v>215</v>
      </c>
      <c r="K19" s="68">
        <f t="shared" si="0"/>
        <v>0.643712574850299</v>
      </c>
      <c r="L19" s="38">
        <v>0</v>
      </c>
      <c r="M19" s="38">
        <v>255</v>
      </c>
      <c r="N19" s="38">
        <f t="shared" si="1"/>
        <v>255</v>
      </c>
      <c r="O19" s="69">
        <f t="shared" si="2"/>
        <v>76.5</v>
      </c>
      <c r="P19" s="69">
        <f t="shared" si="3"/>
        <v>63.75</v>
      </c>
      <c r="Q19" s="94">
        <f t="shared" si="4"/>
        <v>63.75</v>
      </c>
      <c r="R19" s="69">
        <f t="shared" si="5"/>
        <v>51</v>
      </c>
      <c r="S19" s="97"/>
      <c r="T19" s="98"/>
      <c r="XEZ19" s="3"/>
      <c r="XFA19" s="3"/>
      <c r="XFB19" s="3"/>
    </row>
    <row r="20" s="1" customFormat="1" ht="20" customHeight="1" spans="1:16382">
      <c r="A20" s="27">
        <v>15</v>
      </c>
      <c r="B20" s="28"/>
      <c r="C20" s="29"/>
      <c r="D20" s="38" t="s">
        <v>31</v>
      </c>
      <c r="E20" s="38" t="s">
        <v>48</v>
      </c>
      <c r="F20" s="39"/>
      <c r="G20" s="40" t="s">
        <v>29</v>
      </c>
      <c r="H20" s="41">
        <v>29</v>
      </c>
      <c r="I20" s="38">
        <v>334</v>
      </c>
      <c r="J20" s="67">
        <v>215</v>
      </c>
      <c r="K20" s="68">
        <f t="shared" si="0"/>
        <v>0.643712574850299</v>
      </c>
      <c r="L20" s="38">
        <v>0</v>
      </c>
      <c r="M20" s="38">
        <v>255</v>
      </c>
      <c r="N20" s="38">
        <f t="shared" si="1"/>
        <v>255</v>
      </c>
      <c r="O20" s="69">
        <f t="shared" si="2"/>
        <v>76.5</v>
      </c>
      <c r="P20" s="69">
        <f t="shared" si="3"/>
        <v>63.75</v>
      </c>
      <c r="Q20" s="94">
        <f t="shared" si="4"/>
        <v>63.75</v>
      </c>
      <c r="R20" s="69">
        <f t="shared" si="5"/>
        <v>51</v>
      </c>
      <c r="S20" s="97"/>
      <c r="T20" s="98"/>
      <c r="XEZ20" s="3"/>
      <c r="XFA20" s="3"/>
      <c r="XFB20" s="3"/>
    </row>
    <row r="21" s="1" customFormat="1" ht="20" hidden="1" customHeight="1" spans="1:16382">
      <c r="A21" s="27">
        <v>16</v>
      </c>
      <c r="B21" s="28"/>
      <c r="C21" s="29"/>
      <c r="D21" s="30" t="s">
        <v>33</v>
      </c>
      <c r="E21" s="30" t="s">
        <v>49</v>
      </c>
      <c r="F21" s="31"/>
      <c r="G21" s="32" t="s">
        <v>29</v>
      </c>
      <c r="H21" s="33">
        <v>49</v>
      </c>
      <c r="I21" s="30">
        <v>1421</v>
      </c>
      <c r="J21" s="61">
        <v>391</v>
      </c>
      <c r="K21" s="62">
        <f t="shared" si="0"/>
        <v>0.275158339197748</v>
      </c>
      <c r="L21" s="30">
        <v>100</v>
      </c>
      <c r="M21" s="30">
        <v>715</v>
      </c>
      <c r="N21" s="30">
        <f t="shared" si="1"/>
        <v>615</v>
      </c>
      <c r="O21" s="63">
        <f t="shared" si="2"/>
        <v>184.5</v>
      </c>
      <c r="P21" s="63">
        <f t="shared" si="3"/>
        <v>153.75</v>
      </c>
      <c r="Q21" s="87">
        <f t="shared" si="4"/>
        <v>153.75</v>
      </c>
      <c r="R21" s="63">
        <f t="shared" si="5"/>
        <v>123</v>
      </c>
      <c r="S21" s="97"/>
      <c r="T21" s="98"/>
      <c r="XEZ21" s="3"/>
      <c r="XFA21" s="3"/>
      <c r="XFB21" s="3"/>
    </row>
    <row r="22" s="1" customFormat="1" ht="20" hidden="1" customHeight="1" spans="1:16382">
      <c r="A22" s="27">
        <v>17</v>
      </c>
      <c r="B22" s="28"/>
      <c r="C22" s="29"/>
      <c r="D22" s="30" t="s">
        <v>35</v>
      </c>
      <c r="E22" s="30" t="s">
        <v>50</v>
      </c>
      <c r="F22" s="31"/>
      <c r="G22" s="32" t="s">
        <v>29</v>
      </c>
      <c r="H22" s="33">
        <v>49</v>
      </c>
      <c r="I22" s="30">
        <v>1421</v>
      </c>
      <c r="J22" s="61">
        <v>387</v>
      </c>
      <c r="K22" s="62">
        <f t="shared" si="0"/>
        <v>0.272343420126671</v>
      </c>
      <c r="L22" s="30">
        <v>80</v>
      </c>
      <c r="M22" s="30">
        <v>715</v>
      </c>
      <c r="N22" s="30">
        <f t="shared" si="1"/>
        <v>635</v>
      </c>
      <c r="O22" s="63">
        <f t="shared" si="2"/>
        <v>190.5</v>
      </c>
      <c r="P22" s="63">
        <f t="shared" si="3"/>
        <v>158.75</v>
      </c>
      <c r="Q22" s="87">
        <f t="shared" si="4"/>
        <v>158.75</v>
      </c>
      <c r="R22" s="63">
        <f t="shared" si="5"/>
        <v>127</v>
      </c>
      <c r="S22" s="97"/>
      <c r="T22" s="98"/>
      <c r="XEZ22" s="3"/>
      <c r="XFA22" s="3"/>
      <c r="XFB22" s="3"/>
    </row>
    <row r="23" s="1" customFormat="1" ht="20" hidden="1" customHeight="1" spans="1:16382">
      <c r="A23" s="27">
        <v>18</v>
      </c>
      <c r="B23" s="28"/>
      <c r="C23" s="29"/>
      <c r="D23" s="34" t="s">
        <v>27</v>
      </c>
      <c r="E23" s="34" t="s">
        <v>51</v>
      </c>
      <c r="F23" s="35"/>
      <c r="G23" s="36" t="s">
        <v>29</v>
      </c>
      <c r="H23" s="37">
        <v>49</v>
      </c>
      <c r="I23" s="34">
        <v>20</v>
      </c>
      <c r="J23" s="64">
        <v>0</v>
      </c>
      <c r="K23" s="65">
        <f t="shared" si="0"/>
        <v>0</v>
      </c>
      <c r="L23" s="34">
        <v>80</v>
      </c>
      <c r="M23" s="34">
        <v>20</v>
      </c>
      <c r="N23" s="34">
        <f t="shared" si="1"/>
        <v>-60</v>
      </c>
      <c r="O23" s="66">
        <f t="shared" si="2"/>
        <v>-18</v>
      </c>
      <c r="P23" s="66">
        <f t="shared" si="3"/>
        <v>-15</v>
      </c>
      <c r="Q23" s="90">
        <f t="shared" si="4"/>
        <v>-15</v>
      </c>
      <c r="R23" s="91">
        <f t="shared" si="5"/>
        <v>-12</v>
      </c>
      <c r="S23" s="97"/>
      <c r="T23" s="98"/>
      <c r="XEZ23" s="3"/>
      <c r="XFA23" s="3"/>
      <c r="XFB23" s="3"/>
    </row>
    <row r="24" s="1" customFormat="1" ht="20" hidden="1" customHeight="1" spans="1:16382">
      <c r="A24" s="27">
        <v>19</v>
      </c>
      <c r="B24" s="28"/>
      <c r="C24" s="29"/>
      <c r="D24" s="34" t="s">
        <v>31</v>
      </c>
      <c r="E24" s="34" t="s">
        <v>52</v>
      </c>
      <c r="F24" s="35"/>
      <c r="G24" s="36" t="s">
        <v>29</v>
      </c>
      <c r="H24" s="37">
        <v>49</v>
      </c>
      <c r="I24" s="34">
        <v>20</v>
      </c>
      <c r="J24" s="64">
        <v>0</v>
      </c>
      <c r="K24" s="65">
        <f t="shared" si="0"/>
        <v>0</v>
      </c>
      <c r="L24" s="34">
        <v>80</v>
      </c>
      <c r="M24" s="34">
        <v>20</v>
      </c>
      <c r="N24" s="34">
        <f t="shared" si="1"/>
        <v>-60</v>
      </c>
      <c r="O24" s="66">
        <f t="shared" si="2"/>
        <v>-18</v>
      </c>
      <c r="P24" s="66">
        <f t="shared" si="3"/>
        <v>-15</v>
      </c>
      <c r="Q24" s="90">
        <f t="shared" si="4"/>
        <v>-15</v>
      </c>
      <c r="R24" s="91">
        <f t="shared" si="5"/>
        <v>-12</v>
      </c>
      <c r="S24" s="97"/>
      <c r="T24" s="98"/>
      <c r="XEZ24" s="3"/>
      <c r="XFA24" s="3"/>
      <c r="XFB24" s="3"/>
    </row>
    <row r="25" s="1" customFormat="1" ht="20" hidden="1" customHeight="1" spans="1:16382">
      <c r="A25" s="27">
        <v>20</v>
      </c>
      <c r="B25" s="28"/>
      <c r="C25" s="29"/>
      <c r="D25" s="34" t="s">
        <v>35</v>
      </c>
      <c r="E25" s="34" t="s">
        <v>53</v>
      </c>
      <c r="F25" s="35"/>
      <c r="G25" s="36" t="s">
        <v>29</v>
      </c>
      <c r="H25" s="37">
        <v>46</v>
      </c>
      <c r="I25" s="34">
        <v>120</v>
      </c>
      <c r="J25" s="64">
        <v>20</v>
      </c>
      <c r="K25" s="65">
        <f t="shared" si="0"/>
        <v>0.166666666666667</v>
      </c>
      <c r="L25" s="34">
        <v>0</v>
      </c>
      <c r="M25" s="34">
        <v>323</v>
      </c>
      <c r="N25" s="34">
        <f t="shared" si="1"/>
        <v>323</v>
      </c>
      <c r="O25" s="66">
        <f t="shared" si="2"/>
        <v>96.9</v>
      </c>
      <c r="P25" s="66">
        <f t="shared" si="3"/>
        <v>80.75</v>
      </c>
      <c r="Q25" s="90">
        <f t="shared" si="4"/>
        <v>80.75</v>
      </c>
      <c r="R25" s="91">
        <f t="shared" si="5"/>
        <v>64.6</v>
      </c>
      <c r="S25" s="97"/>
      <c r="T25" s="98"/>
      <c r="XEZ25" s="3"/>
      <c r="XFA25" s="3"/>
      <c r="XFB25" s="3"/>
    </row>
    <row r="26" s="1" customFormat="1" ht="20" hidden="1" customHeight="1" spans="1:16382">
      <c r="A26" s="27">
        <v>21</v>
      </c>
      <c r="B26" s="28"/>
      <c r="C26" s="29"/>
      <c r="D26" s="34" t="s">
        <v>54</v>
      </c>
      <c r="E26" s="34" t="s">
        <v>55</v>
      </c>
      <c r="F26" s="35"/>
      <c r="G26" s="36" t="s">
        <v>29</v>
      </c>
      <c r="H26" s="37">
        <v>46</v>
      </c>
      <c r="I26" s="34">
        <v>120</v>
      </c>
      <c r="J26" s="64">
        <v>30</v>
      </c>
      <c r="K26" s="65">
        <f t="shared" si="0"/>
        <v>0.25</v>
      </c>
      <c r="L26" s="34">
        <v>0</v>
      </c>
      <c r="M26" s="34">
        <v>323</v>
      </c>
      <c r="N26" s="34">
        <f t="shared" si="1"/>
        <v>323</v>
      </c>
      <c r="O26" s="66">
        <f t="shared" si="2"/>
        <v>96.9</v>
      </c>
      <c r="P26" s="66">
        <f t="shared" si="3"/>
        <v>80.75</v>
      </c>
      <c r="Q26" s="90">
        <f t="shared" si="4"/>
        <v>80.75</v>
      </c>
      <c r="R26" s="91">
        <f t="shared" si="5"/>
        <v>64.6</v>
      </c>
      <c r="S26" s="97"/>
      <c r="T26" s="98"/>
      <c r="XEZ26" s="3"/>
      <c r="XFA26" s="3"/>
      <c r="XFB26" s="3"/>
    </row>
    <row r="27" s="1" customFormat="1" ht="20" hidden="1" customHeight="1" spans="1:16382">
      <c r="A27" s="27">
        <v>22</v>
      </c>
      <c r="B27" s="28"/>
      <c r="C27" s="29"/>
      <c r="D27" s="34" t="s">
        <v>56</v>
      </c>
      <c r="E27" s="34" t="s">
        <v>57</v>
      </c>
      <c r="F27" s="35"/>
      <c r="G27" s="36" t="s">
        <v>29</v>
      </c>
      <c r="H27" s="37">
        <v>46</v>
      </c>
      <c r="I27" s="34">
        <v>102</v>
      </c>
      <c r="J27" s="64">
        <v>48</v>
      </c>
      <c r="K27" s="65">
        <f t="shared" si="0"/>
        <v>0.470588235294118</v>
      </c>
      <c r="L27" s="34">
        <v>50</v>
      </c>
      <c r="M27" s="34">
        <v>60</v>
      </c>
      <c r="N27" s="34">
        <f t="shared" si="1"/>
        <v>10</v>
      </c>
      <c r="O27" s="66">
        <f t="shared" si="2"/>
        <v>3</v>
      </c>
      <c r="P27" s="66">
        <f t="shared" si="3"/>
        <v>2.5</v>
      </c>
      <c r="Q27" s="90">
        <f t="shared" si="4"/>
        <v>2.5</v>
      </c>
      <c r="R27" s="91">
        <f t="shared" si="5"/>
        <v>2</v>
      </c>
      <c r="S27" s="97"/>
      <c r="T27" s="98"/>
      <c r="XEZ27" s="3"/>
      <c r="XFA27" s="3"/>
      <c r="XFB27" s="3"/>
    </row>
    <row r="28" s="1" customFormat="1" ht="20" hidden="1" customHeight="1" spans="1:16382">
      <c r="A28" s="27">
        <v>23</v>
      </c>
      <c r="B28" s="28"/>
      <c r="C28" s="29"/>
      <c r="D28" s="34" t="s">
        <v>56</v>
      </c>
      <c r="E28" s="34" t="s">
        <v>58</v>
      </c>
      <c r="F28" s="35"/>
      <c r="G28" s="36" t="s">
        <v>29</v>
      </c>
      <c r="H28" s="37">
        <v>46</v>
      </c>
      <c r="I28" s="34">
        <v>102</v>
      </c>
      <c r="J28" s="64">
        <v>48</v>
      </c>
      <c r="K28" s="65">
        <f t="shared" si="0"/>
        <v>0.470588235294118</v>
      </c>
      <c r="L28" s="34">
        <v>50</v>
      </c>
      <c r="M28" s="34">
        <v>60</v>
      </c>
      <c r="N28" s="34">
        <f t="shared" si="1"/>
        <v>10</v>
      </c>
      <c r="O28" s="66">
        <f t="shared" si="2"/>
        <v>3</v>
      </c>
      <c r="P28" s="66">
        <f t="shared" si="3"/>
        <v>2.5</v>
      </c>
      <c r="Q28" s="90">
        <f t="shared" si="4"/>
        <v>2.5</v>
      </c>
      <c r="R28" s="91">
        <f t="shared" si="5"/>
        <v>2</v>
      </c>
      <c r="S28" s="97"/>
      <c r="T28" s="98"/>
      <c r="XEZ28" s="3"/>
      <c r="XFA28" s="3"/>
      <c r="XFB28" s="3"/>
    </row>
    <row r="29" s="1" customFormat="1" ht="20" hidden="1" customHeight="1" spans="1:16382">
      <c r="A29" s="27">
        <v>24</v>
      </c>
      <c r="B29" s="28"/>
      <c r="C29" s="29"/>
      <c r="D29" s="34" t="s">
        <v>56</v>
      </c>
      <c r="E29" s="34" t="s">
        <v>59</v>
      </c>
      <c r="F29" s="35"/>
      <c r="G29" s="36" t="s">
        <v>60</v>
      </c>
      <c r="H29" s="37">
        <v>12</v>
      </c>
      <c r="I29" s="34">
        <v>200</v>
      </c>
      <c r="J29" s="64">
        <v>6</v>
      </c>
      <c r="K29" s="65">
        <f t="shared" si="0"/>
        <v>0.03</v>
      </c>
      <c r="L29" s="34">
        <v>0</v>
      </c>
      <c r="M29" s="34">
        <v>80</v>
      </c>
      <c r="N29" s="34">
        <f t="shared" si="1"/>
        <v>80</v>
      </c>
      <c r="O29" s="66">
        <f t="shared" si="2"/>
        <v>24</v>
      </c>
      <c r="P29" s="66">
        <f t="shared" si="3"/>
        <v>20</v>
      </c>
      <c r="Q29" s="90">
        <f t="shared" si="4"/>
        <v>20</v>
      </c>
      <c r="R29" s="91">
        <f t="shared" si="5"/>
        <v>16</v>
      </c>
      <c r="S29" s="97"/>
      <c r="T29" s="98"/>
      <c r="XEZ29" s="3"/>
      <c r="XFA29" s="3"/>
      <c r="XFB29" s="3"/>
    </row>
    <row r="30" s="1" customFormat="1" ht="20" hidden="1" customHeight="1" spans="1:16382">
      <c r="A30" s="27">
        <v>25</v>
      </c>
      <c r="B30" s="28"/>
      <c r="C30" s="29"/>
      <c r="D30" s="34" t="s">
        <v>56</v>
      </c>
      <c r="E30" s="34" t="s">
        <v>61</v>
      </c>
      <c r="F30" s="35"/>
      <c r="G30" s="36" t="s">
        <v>60</v>
      </c>
      <c r="H30" s="37">
        <v>12</v>
      </c>
      <c r="I30" s="34">
        <v>200</v>
      </c>
      <c r="J30" s="64">
        <v>6</v>
      </c>
      <c r="K30" s="65">
        <f t="shared" si="0"/>
        <v>0.03</v>
      </c>
      <c r="L30" s="34">
        <v>0</v>
      </c>
      <c r="M30" s="34">
        <v>80</v>
      </c>
      <c r="N30" s="34">
        <f t="shared" si="1"/>
        <v>80</v>
      </c>
      <c r="O30" s="66">
        <f t="shared" si="2"/>
        <v>24</v>
      </c>
      <c r="P30" s="66">
        <f t="shared" si="3"/>
        <v>20</v>
      </c>
      <c r="Q30" s="90">
        <f t="shared" si="4"/>
        <v>20</v>
      </c>
      <c r="R30" s="91">
        <f t="shared" si="5"/>
        <v>16</v>
      </c>
      <c r="S30" s="97"/>
      <c r="T30" s="98"/>
      <c r="XEZ30" s="3"/>
      <c r="XFA30" s="3"/>
      <c r="XFB30" s="3"/>
    </row>
    <row r="31" s="1" customFormat="1" ht="20" hidden="1" customHeight="1" spans="1:16382">
      <c r="A31" s="27">
        <v>26</v>
      </c>
      <c r="B31" s="28"/>
      <c r="C31" s="29"/>
      <c r="D31" s="34" t="s">
        <v>62</v>
      </c>
      <c r="E31" s="34" t="s">
        <v>63</v>
      </c>
      <c r="F31" s="35"/>
      <c r="G31" s="36" t="s">
        <v>60</v>
      </c>
      <c r="H31" s="37">
        <v>12</v>
      </c>
      <c r="I31" s="34">
        <v>5051</v>
      </c>
      <c r="J31" s="64">
        <v>2837</v>
      </c>
      <c r="K31" s="65">
        <f t="shared" si="0"/>
        <v>0.561670956246288</v>
      </c>
      <c r="L31" s="34">
        <v>0</v>
      </c>
      <c r="M31" s="34">
        <v>4087</v>
      </c>
      <c r="N31" s="34">
        <f t="shared" si="1"/>
        <v>4087</v>
      </c>
      <c r="O31" s="66">
        <f t="shared" si="2"/>
        <v>1226.1</v>
      </c>
      <c r="P31" s="66">
        <f t="shared" si="3"/>
        <v>1021.75</v>
      </c>
      <c r="Q31" s="90">
        <f t="shared" si="4"/>
        <v>1021.75</v>
      </c>
      <c r="R31" s="91">
        <f t="shared" si="5"/>
        <v>817.4</v>
      </c>
      <c r="S31" s="97"/>
      <c r="T31" s="98"/>
      <c r="XEZ31" s="3"/>
      <c r="XFA31" s="3"/>
      <c r="XFB31" s="3"/>
    </row>
    <row r="32" s="1" customFormat="1" ht="20" hidden="1" customHeight="1" spans="1:16382">
      <c r="A32" s="27">
        <v>27</v>
      </c>
      <c r="B32" s="28"/>
      <c r="C32" s="29"/>
      <c r="D32" s="34" t="s">
        <v>64</v>
      </c>
      <c r="E32" s="34" t="s">
        <v>65</v>
      </c>
      <c r="F32" s="35"/>
      <c r="G32" s="36" t="s">
        <v>66</v>
      </c>
      <c r="H32" s="37">
        <v>29</v>
      </c>
      <c r="I32" s="34">
        <v>2231</v>
      </c>
      <c r="J32" s="64">
        <v>571</v>
      </c>
      <c r="K32" s="65">
        <f t="shared" si="0"/>
        <v>0.255939040788884</v>
      </c>
      <c r="L32" s="34">
        <v>0</v>
      </c>
      <c r="M32" s="34">
        <v>1040</v>
      </c>
      <c r="N32" s="34">
        <f t="shared" si="1"/>
        <v>1040</v>
      </c>
      <c r="O32" s="66">
        <f t="shared" si="2"/>
        <v>312</v>
      </c>
      <c r="P32" s="66">
        <f t="shared" si="3"/>
        <v>260</v>
      </c>
      <c r="Q32" s="90">
        <f t="shared" si="4"/>
        <v>260</v>
      </c>
      <c r="R32" s="91">
        <f t="shared" si="5"/>
        <v>208</v>
      </c>
      <c r="S32" s="97"/>
      <c r="T32" s="98"/>
      <c r="XEZ32" s="3"/>
      <c r="XFA32" s="3"/>
      <c r="XFB32" s="3"/>
    </row>
    <row r="33" s="1" customFormat="1" ht="20" hidden="1" customHeight="1" spans="1:16382">
      <c r="A33" s="27">
        <v>28</v>
      </c>
      <c r="B33" s="28"/>
      <c r="C33" s="29"/>
      <c r="D33" s="34" t="s">
        <v>67</v>
      </c>
      <c r="E33" s="34" t="s">
        <v>68</v>
      </c>
      <c r="F33" s="35"/>
      <c r="G33" s="36" t="s">
        <v>66</v>
      </c>
      <c r="H33" s="37">
        <v>29</v>
      </c>
      <c r="I33" s="34">
        <v>475</v>
      </c>
      <c r="J33" s="64">
        <v>405</v>
      </c>
      <c r="K33" s="65">
        <f t="shared" si="0"/>
        <v>0.852631578947368</v>
      </c>
      <c r="L33" s="34">
        <v>0</v>
      </c>
      <c r="M33" s="34">
        <v>466</v>
      </c>
      <c r="N33" s="34">
        <f t="shared" si="1"/>
        <v>466</v>
      </c>
      <c r="O33" s="66">
        <f t="shared" si="2"/>
        <v>139.8</v>
      </c>
      <c r="P33" s="66">
        <f t="shared" si="3"/>
        <v>116.5</v>
      </c>
      <c r="Q33" s="90">
        <f t="shared" si="4"/>
        <v>116.5</v>
      </c>
      <c r="R33" s="91">
        <f t="shared" si="5"/>
        <v>93.2</v>
      </c>
      <c r="S33" s="97"/>
      <c r="T33" s="98"/>
      <c r="XEZ33" s="3"/>
      <c r="XFA33" s="3"/>
      <c r="XFB33" s="3"/>
    </row>
    <row r="34" s="1" customFormat="1" ht="20" hidden="1" customHeight="1" spans="1:16382">
      <c r="A34" s="27">
        <v>29</v>
      </c>
      <c r="B34" s="28"/>
      <c r="C34" s="29"/>
      <c r="D34" s="34" t="s">
        <v>69</v>
      </c>
      <c r="E34" s="34" t="s">
        <v>70</v>
      </c>
      <c r="F34" s="35"/>
      <c r="G34" s="36" t="s">
        <v>66</v>
      </c>
      <c r="H34" s="37">
        <v>29</v>
      </c>
      <c r="I34" s="34">
        <v>120</v>
      </c>
      <c r="J34" s="64">
        <v>30</v>
      </c>
      <c r="K34" s="65">
        <f t="shared" si="0"/>
        <v>0.25</v>
      </c>
      <c r="L34" s="34">
        <v>0</v>
      </c>
      <c r="M34" s="34">
        <v>30</v>
      </c>
      <c r="N34" s="34">
        <f t="shared" si="1"/>
        <v>30</v>
      </c>
      <c r="O34" s="66">
        <f t="shared" si="2"/>
        <v>9</v>
      </c>
      <c r="P34" s="66">
        <f t="shared" si="3"/>
        <v>7.5</v>
      </c>
      <c r="Q34" s="90">
        <f t="shared" si="4"/>
        <v>7.5</v>
      </c>
      <c r="R34" s="91">
        <f t="shared" si="5"/>
        <v>6</v>
      </c>
      <c r="S34" s="97"/>
      <c r="T34" s="98"/>
      <c r="XEZ34" s="3"/>
      <c r="XFA34" s="3"/>
      <c r="XFB34" s="3"/>
    </row>
    <row r="35" s="1" customFormat="1" ht="20" hidden="1" customHeight="1" spans="1:16382">
      <c r="A35" s="27">
        <v>30</v>
      </c>
      <c r="B35" s="28"/>
      <c r="C35" s="29"/>
      <c r="D35" s="34" t="s">
        <v>62</v>
      </c>
      <c r="E35" s="34" t="s">
        <v>71</v>
      </c>
      <c r="F35" s="35"/>
      <c r="G35" s="36" t="s">
        <v>66</v>
      </c>
      <c r="H35" s="37">
        <v>29</v>
      </c>
      <c r="I35" s="34">
        <v>1238</v>
      </c>
      <c r="J35" s="64">
        <v>517</v>
      </c>
      <c r="K35" s="65">
        <f t="shared" si="0"/>
        <v>0.417609046849758</v>
      </c>
      <c r="L35" s="34">
        <v>0</v>
      </c>
      <c r="M35" s="34">
        <v>2130</v>
      </c>
      <c r="N35" s="34">
        <f t="shared" si="1"/>
        <v>2130</v>
      </c>
      <c r="O35" s="66">
        <f t="shared" si="2"/>
        <v>639</v>
      </c>
      <c r="P35" s="66">
        <f t="shared" si="3"/>
        <v>532.5</v>
      </c>
      <c r="Q35" s="90">
        <f t="shared" si="4"/>
        <v>532.5</v>
      </c>
      <c r="R35" s="91">
        <f t="shared" si="5"/>
        <v>426</v>
      </c>
      <c r="S35" s="97"/>
      <c r="T35" s="98"/>
      <c r="XEZ35" s="3"/>
      <c r="XFA35" s="3"/>
      <c r="XFB35" s="3"/>
    </row>
    <row r="36" s="1" customFormat="1" ht="20" hidden="1" customHeight="1" spans="1:16382">
      <c r="A36" s="27">
        <v>31</v>
      </c>
      <c r="B36" s="28"/>
      <c r="C36" s="29"/>
      <c r="D36" s="34" t="s">
        <v>62</v>
      </c>
      <c r="E36" s="34" t="s">
        <v>72</v>
      </c>
      <c r="F36" s="35"/>
      <c r="G36" s="36" t="s">
        <v>73</v>
      </c>
      <c r="H36" s="37">
        <v>12</v>
      </c>
      <c r="I36" s="34">
        <v>180</v>
      </c>
      <c r="J36" s="64">
        <v>180</v>
      </c>
      <c r="K36" s="65">
        <f t="shared" si="0"/>
        <v>1</v>
      </c>
      <c r="L36" s="34">
        <v>0</v>
      </c>
      <c r="M36" s="34">
        <v>400</v>
      </c>
      <c r="N36" s="34">
        <f t="shared" si="1"/>
        <v>400</v>
      </c>
      <c r="O36" s="66">
        <f t="shared" si="2"/>
        <v>120</v>
      </c>
      <c r="P36" s="66">
        <f t="shared" si="3"/>
        <v>100</v>
      </c>
      <c r="Q36" s="90">
        <f t="shared" si="4"/>
        <v>100</v>
      </c>
      <c r="R36" s="91">
        <f t="shared" si="5"/>
        <v>80</v>
      </c>
      <c r="S36" s="97"/>
      <c r="T36" s="98"/>
      <c r="XEZ36" s="3"/>
      <c r="XFA36" s="3"/>
      <c r="XFB36" s="3"/>
    </row>
    <row r="37" s="1" customFormat="1" ht="20" hidden="1" customHeight="1" spans="1:16382">
      <c r="A37" s="27">
        <v>32</v>
      </c>
      <c r="B37" s="28"/>
      <c r="C37" s="29"/>
      <c r="D37" s="34" t="s">
        <v>67</v>
      </c>
      <c r="E37" s="34" t="s">
        <v>74</v>
      </c>
      <c r="F37" s="35"/>
      <c r="G37" s="36" t="s">
        <v>73</v>
      </c>
      <c r="H37" s="37">
        <v>15</v>
      </c>
      <c r="I37" s="34">
        <v>907</v>
      </c>
      <c r="J37" s="64">
        <v>209</v>
      </c>
      <c r="K37" s="65">
        <f t="shared" si="0"/>
        <v>0.230429988974642</v>
      </c>
      <c r="L37" s="34">
        <v>0</v>
      </c>
      <c r="M37" s="34">
        <v>614</v>
      </c>
      <c r="N37" s="34">
        <f t="shared" si="1"/>
        <v>614</v>
      </c>
      <c r="O37" s="66">
        <f t="shared" si="2"/>
        <v>184.2</v>
      </c>
      <c r="P37" s="66">
        <f t="shared" si="3"/>
        <v>153.5</v>
      </c>
      <c r="Q37" s="90">
        <f t="shared" si="4"/>
        <v>153.5</v>
      </c>
      <c r="R37" s="91">
        <f t="shared" si="5"/>
        <v>122.8</v>
      </c>
      <c r="S37" s="97"/>
      <c r="T37" s="98"/>
      <c r="XEZ37" s="3"/>
      <c r="XFA37" s="3"/>
      <c r="XFB37" s="3"/>
    </row>
    <row r="38" s="1" customFormat="1" ht="20" hidden="1" customHeight="1" spans="1:16382">
      <c r="A38" s="27">
        <v>33</v>
      </c>
      <c r="B38" s="28"/>
      <c r="C38" s="29"/>
      <c r="D38" s="34" t="s">
        <v>69</v>
      </c>
      <c r="E38" s="34" t="s">
        <v>75</v>
      </c>
      <c r="F38" s="35"/>
      <c r="G38" s="36" t="s">
        <v>73</v>
      </c>
      <c r="H38" s="37">
        <v>20</v>
      </c>
      <c r="I38" s="34">
        <v>52</v>
      </c>
      <c r="J38" s="64">
        <v>0</v>
      </c>
      <c r="K38" s="65">
        <f t="shared" si="0"/>
        <v>0</v>
      </c>
      <c r="L38" s="34">
        <v>0</v>
      </c>
      <c r="M38" s="34">
        <v>30</v>
      </c>
      <c r="N38" s="34">
        <f t="shared" si="1"/>
        <v>30</v>
      </c>
      <c r="O38" s="66">
        <f t="shared" si="2"/>
        <v>9</v>
      </c>
      <c r="P38" s="66">
        <f t="shared" si="3"/>
        <v>7.5</v>
      </c>
      <c r="Q38" s="90">
        <f t="shared" si="4"/>
        <v>7.5</v>
      </c>
      <c r="R38" s="91">
        <f t="shared" si="5"/>
        <v>6</v>
      </c>
      <c r="S38" s="97"/>
      <c r="T38" s="98"/>
      <c r="XEZ38" s="3"/>
      <c r="XFA38" s="3"/>
      <c r="XFB38" s="3"/>
    </row>
    <row r="39" s="1" customFormat="1" ht="20" hidden="1" customHeight="1" spans="1:16382">
      <c r="A39" s="27">
        <v>34</v>
      </c>
      <c r="B39" s="28"/>
      <c r="C39" s="29"/>
      <c r="D39" s="30" t="s">
        <v>33</v>
      </c>
      <c r="E39" s="30" t="s">
        <v>76</v>
      </c>
      <c r="F39" s="31"/>
      <c r="G39" s="32" t="s">
        <v>73</v>
      </c>
      <c r="H39" s="33">
        <v>20</v>
      </c>
      <c r="I39" s="30">
        <v>1160</v>
      </c>
      <c r="J39" s="61">
        <v>380</v>
      </c>
      <c r="K39" s="62">
        <f t="shared" si="0"/>
        <v>0.327586206896552</v>
      </c>
      <c r="L39" s="30">
        <v>0</v>
      </c>
      <c r="M39" s="30">
        <v>400</v>
      </c>
      <c r="N39" s="30">
        <f t="shared" si="1"/>
        <v>400</v>
      </c>
      <c r="O39" s="63">
        <f t="shared" si="2"/>
        <v>120</v>
      </c>
      <c r="P39" s="63">
        <f t="shared" si="3"/>
        <v>100</v>
      </c>
      <c r="Q39" s="87">
        <f t="shared" si="4"/>
        <v>100</v>
      </c>
      <c r="R39" s="63">
        <f t="shared" si="5"/>
        <v>80</v>
      </c>
      <c r="S39" s="97"/>
      <c r="T39" s="98"/>
      <c r="XEZ39" s="3"/>
      <c r="XFA39" s="3"/>
      <c r="XFB39" s="3"/>
    </row>
    <row r="40" s="1" customFormat="1" ht="20" hidden="1" customHeight="1" spans="1:16382">
      <c r="A40" s="27">
        <v>35</v>
      </c>
      <c r="B40" s="28"/>
      <c r="C40" s="29"/>
      <c r="D40" s="30" t="s">
        <v>35</v>
      </c>
      <c r="E40" s="30" t="s">
        <v>77</v>
      </c>
      <c r="F40" s="31"/>
      <c r="G40" s="32" t="s">
        <v>73</v>
      </c>
      <c r="H40" s="33">
        <v>35</v>
      </c>
      <c r="I40" s="30">
        <v>1160</v>
      </c>
      <c r="J40" s="61">
        <v>400</v>
      </c>
      <c r="K40" s="62">
        <f t="shared" si="0"/>
        <v>0.344827586206897</v>
      </c>
      <c r="L40" s="30">
        <v>0</v>
      </c>
      <c r="M40" s="30">
        <v>400</v>
      </c>
      <c r="N40" s="30">
        <f t="shared" si="1"/>
        <v>400</v>
      </c>
      <c r="O40" s="63">
        <f t="shared" si="2"/>
        <v>120</v>
      </c>
      <c r="P40" s="63">
        <f t="shared" si="3"/>
        <v>100</v>
      </c>
      <c r="Q40" s="87">
        <f t="shared" si="4"/>
        <v>100</v>
      </c>
      <c r="R40" s="63">
        <f t="shared" si="5"/>
        <v>80</v>
      </c>
      <c r="S40" s="97"/>
      <c r="T40" s="98"/>
      <c r="XEZ40" s="3"/>
      <c r="XFA40" s="3"/>
      <c r="XFB40" s="3"/>
    </row>
    <row r="41" s="1" customFormat="1" ht="20" hidden="1" customHeight="1" spans="1:16382">
      <c r="A41" s="27">
        <v>36</v>
      </c>
      <c r="B41" s="28"/>
      <c r="C41" s="29"/>
      <c r="D41" s="34" t="s">
        <v>27</v>
      </c>
      <c r="E41" s="34" t="s">
        <v>78</v>
      </c>
      <c r="F41" s="35"/>
      <c r="G41" s="36" t="s">
        <v>73</v>
      </c>
      <c r="H41" s="37">
        <v>35</v>
      </c>
      <c r="I41" s="34">
        <v>136</v>
      </c>
      <c r="J41" s="64">
        <v>224</v>
      </c>
      <c r="K41" s="65">
        <f t="shared" si="0"/>
        <v>1.64705882352941</v>
      </c>
      <c r="L41" s="34">
        <v>0</v>
      </c>
      <c r="M41" s="34">
        <v>260</v>
      </c>
      <c r="N41" s="34">
        <f t="shared" si="1"/>
        <v>260</v>
      </c>
      <c r="O41" s="66">
        <f t="shared" si="2"/>
        <v>78</v>
      </c>
      <c r="P41" s="66">
        <f t="shared" si="3"/>
        <v>65</v>
      </c>
      <c r="Q41" s="90">
        <f t="shared" si="4"/>
        <v>65</v>
      </c>
      <c r="R41" s="91">
        <f t="shared" si="5"/>
        <v>52</v>
      </c>
      <c r="S41" s="97"/>
      <c r="T41" s="98"/>
      <c r="XEZ41" s="3"/>
      <c r="XFA41" s="3"/>
      <c r="XFB41" s="3"/>
    </row>
    <row r="42" s="1" customFormat="1" ht="20" hidden="1" customHeight="1" spans="1:16382">
      <c r="A42" s="27">
        <v>37</v>
      </c>
      <c r="B42" s="28"/>
      <c r="C42" s="29"/>
      <c r="D42" s="34" t="s">
        <v>31</v>
      </c>
      <c r="E42" s="34" t="s">
        <v>79</v>
      </c>
      <c r="F42" s="35"/>
      <c r="G42" s="36" t="s">
        <v>73</v>
      </c>
      <c r="H42" s="37">
        <v>10</v>
      </c>
      <c r="I42" s="34">
        <v>136</v>
      </c>
      <c r="J42" s="64">
        <v>224</v>
      </c>
      <c r="K42" s="65">
        <f t="shared" si="0"/>
        <v>1.64705882352941</v>
      </c>
      <c r="L42" s="34">
        <v>100</v>
      </c>
      <c r="M42" s="34">
        <v>260</v>
      </c>
      <c r="N42" s="34">
        <f t="shared" si="1"/>
        <v>160</v>
      </c>
      <c r="O42" s="66">
        <f t="shared" si="2"/>
        <v>48</v>
      </c>
      <c r="P42" s="66">
        <f t="shared" si="3"/>
        <v>40</v>
      </c>
      <c r="Q42" s="90">
        <f t="shared" si="4"/>
        <v>40</v>
      </c>
      <c r="R42" s="91">
        <f t="shared" si="5"/>
        <v>32</v>
      </c>
      <c r="S42" s="97"/>
      <c r="T42" s="98"/>
      <c r="XEZ42" s="3"/>
      <c r="XFA42" s="3"/>
      <c r="XFB42" s="3"/>
    </row>
    <row r="43" s="1" customFormat="1" ht="20" hidden="1" customHeight="1" spans="1:16382">
      <c r="A43" s="27">
        <v>38</v>
      </c>
      <c r="B43" s="28"/>
      <c r="C43" s="29"/>
      <c r="D43" s="34" t="s">
        <v>80</v>
      </c>
      <c r="E43" s="34" t="s">
        <v>81</v>
      </c>
      <c r="F43" s="35"/>
      <c r="G43" s="36" t="s">
        <v>73</v>
      </c>
      <c r="H43" s="37">
        <v>10</v>
      </c>
      <c r="I43" s="34">
        <v>180</v>
      </c>
      <c r="J43" s="64">
        <v>180</v>
      </c>
      <c r="K43" s="65">
        <f t="shared" si="0"/>
        <v>1</v>
      </c>
      <c r="L43" s="34">
        <v>0</v>
      </c>
      <c r="M43" s="34">
        <v>200</v>
      </c>
      <c r="N43" s="34">
        <f t="shared" si="1"/>
        <v>200</v>
      </c>
      <c r="O43" s="66">
        <f t="shared" si="2"/>
        <v>60</v>
      </c>
      <c r="P43" s="66">
        <f t="shared" si="3"/>
        <v>50</v>
      </c>
      <c r="Q43" s="90">
        <f t="shared" si="4"/>
        <v>50</v>
      </c>
      <c r="R43" s="91">
        <f t="shared" si="5"/>
        <v>40</v>
      </c>
      <c r="S43" s="97"/>
      <c r="T43" s="98"/>
      <c r="XEZ43" s="3"/>
      <c r="XFA43" s="3"/>
      <c r="XFB43" s="3"/>
    </row>
    <row r="44" s="1" customFormat="1" ht="20" hidden="1" customHeight="1" spans="1:16382">
      <c r="A44" s="27">
        <v>39</v>
      </c>
      <c r="B44" s="28"/>
      <c r="C44" s="29"/>
      <c r="D44" s="34" t="s">
        <v>82</v>
      </c>
      <c r="E44" s="34" t="s">
        <v>83</v>
      </c>
      <c r="F44" s="35"/>
      <c r="G44" s="36" t="s">
        <v>73</v>
      </c>
      <c r="H44" s="37">
        <v>25</v>
      </c>
      <c r="I44" s="34">
        <v>180</v>
      </c>
      <c r="J44" s="64">
        <v>180</v>
      </c>
      <c r="K44" s="65">
        <f t="shared" si="0"/>
        <v>1</v>
      </c>
      <c r="L44" s="34">
        <v>0</v>
      </c>
      <c r="M44" s="34">
        <v>200</v>
      </c>
      <c r="N44" s="34">
        <f t="shared" si="1"/>
        <v>200</v>
      </c>
      <c r="O44" s="66">
        <f t="shared" si="2"/>
        <v>60</v>
      </c>
      <c r="P44" s="66">
        <f t="shared" si="3"/>
        <v>50</v>
      </c>
      <c r="Q44" s="90">
        <f t="shared" si="4"/>
        <v>50</v>
      </c>
      <c r="R44" s="91">
        <f t="shared" si="5"/>
        <v>40</v>
      </c>
      <c r="S44" s="97"/>
      <c r="T44" s="98"/>
      <c r="XEZ44" s="3"/>
      <c r="XFA44" s="3"/>
      <c r="XFB44" s="3"/>
    </row>
    <row r="45" s="1" customFormat="1" ht="20" hidden="1" customHeight="1" spans="1:16382">
      <c r="A45" s="27">
        <v>40</v>
      </c>
      <c r="B45" s="28"/>
      <c r="C45" s="29"/>
      <c r="D45" s="34" t="s">
        <v>84</v>
      </c>
      <c r="E45" s="34" t="s">
        <v>85</v>
      </c>
      <c r="F45" s="35"/>
      <c r="G45" s="36" t="s">
        <v>73</v>
      </c>
      <c r="H45" s="37">
        <v>25</v>
      </c>
      <c r="I45" s="34">
        <v>420</v>
      </c>
      <c r="J45" s="64">
        <v>30</v>
      </c>
      <c r="K45" s="65">
        <f t="shared" si="0"/>
        <v>0.0714285714285714</v>
      </c>
      <c r="L45" s="34">
        <v>0</v>
      </c>
      <c r="M45" s="34">
        <v>180</v>
      </c>
      <c r="N45" s="34">
        <f t="shared" si="1"/>
        <v>180</v>
      </c>
      <c r="O45" s="66">
        <f t="shared" si="2"/>
        <v>54</v>
      </c>
      <c r="P45" s="66">
        <f t="shared" si="3"/>
        <v>45</v>
      </c>
      <c r="Q45" s="90">
        <f t="shared" si="4"/>
        <v>45</v>
      </c>
      <c r="R45" s="91">
        <f t="shared" si="5"/>
        <v>36</v>
      </c>
      <c r="S45" s="97"/>
      <c r="T45" s="98"/>
      <c r="XEZ45" s="3"/>
      <c r="XFA45" s="3"/>
      <c r="XFB45" s="3"/>
    </row>
    <row r="46" s="1" customFormat="1" ht="20" hidden="1" customHeight="1" spans="1:16382">
      <c r="A46" s="27">
        <v>41</v>
      </c>
      <c r="B46" s="28"/>
      <c r="C46" s="29"/>
      <c r="D46" s="34" t="s">
        <v>86</v>
      </c>
      <c r="E46" s="34" t="s">
        <v>87</v>
      </c>
      <c r="F46" s="35"/>
      <c r="G46" s="36" t="s">
        <v>73</v>
      </c>
      <c r="H46" s="37">
        <v>17</v>
      </c>
      <c r="I46" s="34">
        <v>696</v>
      </c>
      <c r="J46" s="64">
        <v>462</v>
      </c>
      <c r="K46" s="65">
        <f t="shared" si="0"/>
        <v>0.663793103448276</v>
      </c>
      <c r="L46" s="34">
        <v>0</v>
      </c>
      <c r="M46" s="34">
        <v>570</v>
      </c>
      <c r="N46" s="34">
        <f t="shared" si="1"/>
        <v>570</v>
      </c>
      <c r="O46" s="66">
        <f t="shared" si="2"/>
        <v>171</v>
      </c>
      <c r="P46" s="66">
        <f t="shared" si="3"/>
        <v>142.5</v>
      </c>
      <c r="Q46" s="90">
        <f t="shared" si="4"/>
        <v>142.5</v>
      </c>
      <c r="R46" s="91">
        <f t="shared" si="5"/>
        <v>114</v>
      </c>
      <c r="S46" s="97"/>
      <c r="T46" s="98"/>
      <c r="XEZ46" s="3"/>
      <c r="XFA46" s="3"/>
      <c r="XFB46" s="3"/>
    </row>
    <row r="47" s="1" customFormat="1" ht="20" customHeight="1" spans="1:16382">
      <c r="A47" s="27">
        <v>42</v>
      </c>
      <c r="B47" s="28"/>
      <c r="C47" s="29"/>
      <c r="D47" s="38" t="s">
        <v>84</v>
      </c>
      <c r="E47" s="38" t="s">
        <v>88</v>
      </c>
      <c r="F47" s="39"/>
      <c r="G47" s="40" t="s">
        <v>73</v>
      </c>
      <c r="H47" s="41">
        <v>29</v>
      </c>
      <c r="I47" s="38">
        <v>2465</v>
      </c>
      <c r="J47" s="67">
        <v>2141</v>
      </c>
      <c r="K47" s="68">
        <f t="shared" si="0"/>
        <v>0.868559837728195</v>
      </c>
      <c r="L47" s="38">
        <v>0</v>
      </c>
      <c r="M47" s="38">
        <v>4825</v>
      </c>
      <c r="N47" s="38">
        <f t="shared" si="1"/>
        <v>4825</v>
      </c>
      <c r="O47" s="69">
        <f t="shared" si="2"/>
        <v>1447.5</v>
      </c>
      <c r="P47" s="69">
        <f t="shared" si="3"/>
        <v>1206.25</v>
      </c>
      <c r="Q47" s="94">
        <f t="shared" si="4"/>
        <v>1206.25</v>
      </c>
      <c r="R47" s="69">
        <f t="shared" si="5"/>
        <v>965</v>
      </c>
      <c r="S47" s="99"/>
      <c r="T47" s="100"/>
      <c r="XEZ47" s="3"/>
      <c r="XFA47" s="3"/>
      <c r="XFB47" s="3"/>
    </row>
    <row r="48" s="1" customFormat="1" ht="20" hidden="1" customHeight="1" spans="1:16382">
      <c r="A48" s="27">
        <v>43</v>
      </c>
      <c r="B48" s="28"/>
      <c r="C48" s="29"/>
      <c r="D48" s="30" t="s">
        <v>89</v>
      </c>
      <c r="E48" s="30" t="s">
        <v>90</v>
      </c>
      <c r="F48" s="31"/>
      <c r="G48" s="32" t="s">
        <v>73</v>
      </c>
      <c r="H48" s="33">
        <v>32</v>
      </c>
      <c r="I48" s="30">
        <v>2743</v>
      </c>
      <c r="J48" s="61">
        <v>2362</v>
      </c>
      <c r="K48" s="62">
        <f t="shared" si="0"/>
        <v>0.861100984323733</v>
      </c>
      <c r="L48" s="30">
        <v>0</v>
      </c>
      <c r="M48" s="30">
        <v>4960</v>
      </c>
      <c r="N48" s="30">
        <f t="shared" si="1"/>
        <v>4960</v>
      </c>
      <c r="O48" s="63">
        <f t="shared" si="2"/>
        <v>1488</v>
      </c>
      <c r="P48" s="63">
        <f t="shared" si="3"/>
        <v>1240</v>
      </c>
      <c r="Q48" s="87">
        <f t="shared" si="4"/>
        <v>1240</v>
      </c>
      <c r="R48" s="63">
        <f t="shared" si="5"/>
        <v>992</v>
      </c>
      <c r="S48" s="30" t="s">
        <v>91</v>
      </c>
      <c r="T48" s="101"/>
      <c r="XEZ48" s="3"/>
      <c r="XFA48" s="3"/>
      <c r="XFB48" s="3"/>
    </row>
    <row r="49" s="1" customFormat="1" ht="20" hidden="1" customHeight="1" spans="1:16382">
      <c r="A49" s="27">
        <v>44</v>
      </c>
      <c r="B49" s="28"/>
      <c r="C49" s="29"/>
      <c r="D49" s="34" t="s">
        <v>84</v>
      </c>
      <c r="E49" s="34" t="s">
        <v>92</v>
      </c>
      <c r="F49" s="35"/>
      <c r="G49" s="36" t="s">
        <v>73</v>
      </c>
      <c r="H49" s="37">
        <v>32</v>
      </c>
      <c r="I49" s="34">
        <v>120</v>
      </c>
      <c r="J49" s="64">
        <v>20</v>
      </c>
      <c r="K49" s="65">
        <f t="shared" si="0"/>
        <v>0.166666666666667</v>
      </c>
      <c r="L49" s="34">
        <v>0</v>
      </c>
      <c r="M49" s="34">
        <v>323</v>
      </c>
      <c r="N49" s="34">
        <f t="shared" si="1"/>
        <v>323</v>
      </c>
      <c r="O49" s="66">
        <f t="shared" si="2"/>
        <v>96.9</v>
      </c>
      <c r="P49" s="66">
        <f t="shared" si="3"/>
        <v>80.75</v>
      </c>
      <c r="Q49" s="90">
        <f t="shared" si="4"/>
        <v>80.75</v>
      </c>
      <c r="R49" s="91">
        <f t="shared" si="5"/>
        <v>64.6</v>
      </c>
      <c r="S49" s="92" t="s">
        <v>93</v>
      </c>
      <c r="T49" s="93"/>
      <c r="XEZ49" s="3"/>
      <c r="XFA49" s="3"/>
      <c r="XFB49" s="3"/>
    </row>
    <row r="50" s="1" customFormat="1" ht="20" hidden="1" customHeight="1" spans="1:16382">
      <c r="A50" s="27">
        <v>45</v>
      </c>
      <c r="B50" s="28"/>
      <c r="C50" s="29"/>
      <c r="D50" s="34" t="s">
        <v>86</v>
      </c>
      <c r="E50" s="34" t="s">
        <v>94</v>
      </c>
      <c r="F50" s="35"/>
      <c r="G50" s="36" t="s">
        <v>73</v>
      </c>
      <c r="H50" s="37">
        <v>32</v>
      </c>
      <c r="I50" s="34">
        <v>120</v>
      </c>
      <c r="J50" s="64">
        <v>20</v>
      </c>
      <c r="K50" s="65">
        <f t="shared" si="0"/>
        <v>0.166666666666667</v>
      </c>
      <c r="L50" s="34">
        <v>0</v>
      </c>
      <c r="M50" s="34">
        <v>323</v>
      </c>
      <c r="N50" s="34">
        <f t="shared" si="1"/>
        <v>323</v>
      </c>
      <c r="O50" s="66">
        <f t="shared" si="2"/>
        <v>96.9</v>
      </c>
      <c r="P50" s="66">
        <f t="shared" si="3"/>
        <v>80.75</v>
      </c>
      <c r="Q50" s="90">
        <f t="shared" si="4"/>
        <v>80.75</v>
      </c>
      <c r="R50" s="91">
        <f t="shared" si="5"/>
        <v>64.6</v>
      </c>
      <c r="S50" s="92"/>
      <c r="T50" s="93"/>
      <c r="XEZ50" s="3"/>
      <c r="XFA50" s="3"/>
      <c r="XFB50" s="3"/>
    </row>
    <row r="51" s="1" customFormat="1" ht="20" hidden="1" customHeight="1" spans="1:16382">
      <c r="A51" s="27">
        <v>46</v>
      </c>
      <c r="B51" s="28"/>
      <c r="C51" s="29"/>
      <c r="D51" s="34" t="s">
        <v>95</v>
      </c>
      <c r="E51" s="34" t="s">
        <v>96</v>
      </c>
      <c r="F51" s="35"/>
      <c r="G51" s="36" t="s">
        <v>73</v>
      </c>
      <c r="H51" s="37">
        <v>32</v>
      </c>
      <c r="I51" s="34">
        <v>307</v>
      </c>
      <c r="J51" s="64">
        <v>35</v>
      </c>
      <c r="K51" s="65">
        <f t="shared" si="0"/>
        <v>0.11400651465798</v>
      </c>
      <c r="L51" s="34">
        <v>0</v>
      </c>
      <c r="M51" s="34">
        <v>145</v>
      </c>
      <c r="N51" s="34">
        <f t="shared" si="1"/>
        <v>145</v>
      </c>
      <c r="O51" s="66">
        <f t="shared" si="2"/>
        <v>43.5</v>
      </c>
      <c r="P51" s="66">
        <f t="shared" si="3"/>
        <v>36.25</v>
      </c>
      <c r="Q51" s="90">
        <f t="shared" si="4"/>
        <v>36.25</v>
      </c>
      <c r="R51" s="91">
        <f t="shared" si="5"/>
        <v>29</v>
      </c>
      <c r="S51" s="92"/>
      <c r="T51" s="93"/>
      <c r="XEZ51" s="3"/>
      <c r="XFA51" s="3"/>
      <c r="XFB51" s="3"/>
    </row>
    <row r="52" s="1" customFormat="1" ht="20" customHeight="1" spans="1:16382">
      <c r="A52" s="27">
        <v>47</v>
      </c>
      <c r="B52" s="28"/>
      <c r="C52" s="29"/>
      <c r="D52" s="30" t="s">
        <v>84</v>
      </c>
      <c r="E52" s="30" t="s">
        <v>97</v>
      </c>
      <c r="F52" s="31"/>
      <c r="G52" s="32" t="s">
        <v>73</v>
      </c>
      <c r="H52" s="33">
        <v>31</v>
      </c>
      <c r="I52" s="30">
        <v>80</v>
      </c>
      <c r="J52" s="61">
        <v>11</v>
      </c>
      <c r="K52" s="62">
        <f t="shared" si="0"/>
        <v>0.1375</v>
      </c>
      <c r="L52" s="30">
        <v>0</v>
      </c>
      <c r="M52" s="30">
        <v>80</v>
      </c>
      <c r="N52" s="30">
        <f t="shared" si="1"/>
        <v>80</v>
      </c>
      <c r="O52" s="63">
        <f t="shared" si="2"/>
        <v>24</v>
      </c>
      <c r="P52" s="63">
        <f t="shared" si="3"/>
        <v>20</v>
      </c>
      <c r="Q52" s="87">
        <f t="shared" si="4"/>
        <v>20</v>
      </c>
      <c r="R52" s="63">
        <f t="shared" si="5"/>
        <v>16</v>
      </c>
      <c r="S52" s="30" t="s">
        <v>98</v>
      </c>
      <c r="T52" s="101"/>
      <c r="XEZ52" s="3"/>
      <c r="XFA52" s="3"/>
      <c r="XFB52" s="3"/>
    </row>
    <row r="53" s="1" customFormat="1" ht="20" hidden="1" customHeight="1" spans="1:16382">
      <c r="A53" s="27">
        <v>48</v>
      </c>
      <c r="B53" s="28"/>
      <c r="C53" s="29"/>
      <c r="D53" s="34" t="s">
        <v>84</v>
      </c>
      <c r="E53" s="34" t="s">
        <v>99</v>
      </c>
      <c r="F53" s="35"/>
      <c r="G53" s="36" t="s">
        <v>73</v>
      </c>
      <c r="H53" s="37">
        <v>31</v>
      </c>
      <c r="I53" s="34">
        <v>80</v>
      </c>
      <c r="J53" s="64">
        <v>1</v>
      </c>
      <c r="K53" s="65">
        <f t="shared" si="0"/>
        <v>0.0125</v>
      </c>
      <c r="L53" s="34">
        <v>0</v>
      </c>
      <c r="M53" s="34">
        <v>20</v>
      </c>
      <c r="N53" s="34">
        <f t="shared" si="1"/>
        <v>20</v>
      </c>
      <c r="O53" s="66">
        <f t="shared" si="2"/>
        <v>6</v>
      </c>
      <c r="P53" s="66">
        <f t="shared" si="3"/>
        <v>5</v>
      </c>
      <c r="Q53" s="90">
        <f t="shared" si="4"/>
        <v>5</v>
      </c>
      <c r="R53" s="91">
        <f t="shared" si="5"/>
        <v>4</v>
      </c>
      <c r="S53" s="92"/>
      <c r="T53" s="93"/>
      <c r="XEZ53" s="3"/>
      <c r="XFA53" s="3"/>
      <c r="XFB53" s="3"/>
    </row>
    <row r="54" s="1" customFormat="1" ht="20" hidden="1" customHeight="1" spans="1:16382">
      <c r="A54" s="27">
        <v>49</v>
      </c>
      <c r="B54" s="28"/>
      <c r="C54" s="29"/>
      <c r="D54" s="34" t="s">
        <v>100</v>
      </c>
      <c r="E54" s="34" t="s">
        <v>101</v>
      </c>
      <c r="F54" s="35"/>
      <c r="G54" s="36" t="s">
        <v>73</v>
      </c>
      <c r="H54" s="37">
        <v>16</v>
      </c>
      <c r="I54" s="34">
        <v>300</v>
      </c>
      <c r="J54" s="64">
        <v>11</v>
      </c>
      <c r="K54" s="65">
        <f t="shared" si="0"/>
        <v>0.0366666666666667</v>
      </c>
      <c r="L54" s="34">
        <v>0</v>
      </c>
      <c r="M54" s="34">
        <v>200</v>
      </c>
      <c r="N54" s="34">
        <f t="shared" si="1"/>
        <v>200</v>
      </c>
      <c r="O54" s="66">
        <f t="shared" si="2"/>
        <v>60</v>
      </c>
      <c r="P54" s="66">
        <f t="shared" si="3"/>
        <v>50</v>
      </c>
      <c r="Q54" s="90">
        <f t="shared" si="4"/>
        <v>50</v>
      </c>
      <c r="R54" s="91">
        <f t="shared" si="5"/>
        <v>40</v>
      </c>
      <c r="S54" s="92"/>
      <c r="T54" s="93"/>
      <c r="XEZ54" s="3"/>
      <c r="XFA54" s="3"/>
      <c r="XFB54" s="3"/>
    </row>
    <row r="55" s="1" customFormat="1" ht="20" customHeight="1" spans="1:16382">
      <c r="A55" s="27">
        <v>50</v>
      </c>
      <c r="B55" s="28"/>
      <c r="C55" s="29"/>
      <c r="D55" s="30" t="s">
        <v>102</v>
      </c>
      <c r="E55" s="30" t="s">
        <v>103</v>
      </c>
      <c r="F55" s="31"/>
      <c r="G55" s="32" t="s">
        <v>73</v>
      </c>
      <c r="H55" s="33">
        <v>20</v>
      </c>
      <c r="I55" s="30">
        <v>108</v>
      </c>
      <c r="J55" s="61">
        <v>20</v>
      </c>
      <c r="K55" s="62">
        <f t="shared" si="0"/>
        <v>0.185185185185185</v>
      </c>
      <c r="L55" s="30">
        <v>100</v>
      </c>
      <c r="M55" s="30">
        <v>323</v>
      </c>
      <c r="N55" s="30">
        <f t="shared" si="1"/>
        <v>223</v>
      </c>
      <c r="O55" s="63">
        <f t="shared" si="2"/>
        <v>66.9</v>
      </c>
      <c r="P55" s="63">
        <f t="shared" si="3"/>
        <v>55.75</v>
      </c>
      <c r="Q55" s="87">
        <f t="shared" si="4"/>
        <v>55.75</v>
      </c>
      <c r="R55" s="63">
        <f t="shared" si="5"/>
        <v>44.6</v>
      </c>
      <c r="S55" s="102" t="s">
        <v>104</v>
      </c>
      <c r="T55" s="103"/>
      <c r="XEZ55" s="3"/>
      <c r="XFA55" s="3"/>
      <c r="XFB55" s="3"/>
    </row>
    <row r="56" s="1" customFormat="1" ht="20" customHeight="1" spans="1:16382">
      <c r="A56" s="27">
        <v>51</v>
      </c>
      <c r="B56" s="28"/>
      <c r="C56" s="29"/>
      <c r="D56" s="30" t="s">
        <v>105</v>
      </c>
      <c r="E56" s="30" t="s">
        <v>106</v>
      </c>
      <c r="F56" s="31"/>
      <c r="G56" s="32" t="s">
        <v>73</v>
      </c>
      <c r="H56" s="33">
        <v>21</v>
      </c>
      <c r="I56" s="30">
        <v>108</v>
      </c>
      <c r="J56" s="61">
        <v>20</v>
      </c>
      <c r="K56" s="62">
        <f t="shared" si="0"/>
        <v>0.185185185185185</v>
      </c>
      <c r="L56" s="30">
        <v>100</v>
      </c>
      <c r="M56" s="30">
        <v>323</v>
      </c>
      <c r="N56" s="30">
        <f t="shared" si="1"/>
        <v>223</v>
      </c>
      <c r="O56" s="63">
        <f t="shared" si="2"/>
        <v>66.9</v>
      </c>
      <c r="P56" s="63">
        <f t="shared" si="3"/>
        <v>55.75</v>
      </c>
      <c r="Q56" s="87">
        <f t="shared" si="4"/>
        <v>55.75</v>
      </c>
      <c r="R56" s="63">
        <f t="shared" si="5"/>
        <v>44.6</v>
      </c>
      <c r="S56" s="88"/>
      <c r="T56" s="89"/>
      <c r="XEZ56" s="3"/>
      <c r="XFA56" s="3"/>
      <c r="XFB56" s="3"/>
    </row>
    <row r="57" s="1" customFormat="1" ht="20" hidden="1" customHeight="1" spans="1:16382">
      <c r="A57" s="27">
        <v>52</v>
      </c>
      <c r="B57" s="28"/>
      <c r="C57" s="29"/>
      <c r="D57" s="34" t="s">
        <v>107</v>
      </c>
      <c r="E57" s="34" t="s">
        <v>108</v>
      </c>
      <c r="F57" s="35"/>
      <c r="G57" s="36" t="s">
        <v>73</v>
      </c>
      <c r="H57" s="37">
        <v>22</v>
      </c>
      <c r="I57" s="34">
        <v>96</v>
      </c>
      <c r="J57" s="64">
        <v>20</v>
      </c>
      <c r="K57" s="65">
        <f t="shared" si="0"/>
        <v>0.208333333333333</v>
      </c>
      <c r="L57" s="34">
        <v>300</v>
      </c>
      <c r="M57" s="34">
        <v>323</v>
      </c>
      <c r="N57" s="34">
        <f t="shared" si="1"/>
        <v>23</v>
      </c>
      <c r="O57" s="66">
        <f t="shared" si="2"/>
        <v>6.9</v>
      </c>
      <c r="P57" s="66">
        <f t="shared" si="3"/>
        <v>5.75</v>
      </c>
      <c r="Q57" s="90">
        <f t="shared" si="4"/>
        <v>5.75</v>
      </c>
      <c r="R57" s="91">
        <f t="shared" si="5"/>
        <v>4.6</v>
      </c>
      <c r="S57" s="92"/>
      <c r="T57" s="93"/>
      <c r="XEZ57" s="3"/>
      <c r="XFA57" s="3"/>
      <c r="XFB57" s="3"/>
    </row>
    <row r="58" s="1" customFormat="1" ht="20" hidden="1" customHeight="1" spans="1:16382">
      <c r="A58" s="27">
        <v>53</v>
      </c>
      <c r="B58" s="42"/>
      <c r="C58" s="43"/>
      <c r="D58" s="44" t="s">
        <v>109</v>
      </c>
      <c r="E58" s="44" t="s">
        <v>110</v>
      </c>
      <c r="F58" s="45"/>
      <c r="G58" s="46" t="s">
        <v>73</v>
      </c>
      <c r="H58" s="47">
        <v>23</v>
      </c>
      <c r="I58" s="44">
        <v>96</v>
      </c>
      <c r="J58" s="70">
        <v>20</v>
      </c>
      <c r="K58" s="71">
        <f t="shared" si="0"/>
        <v>0.208333333333333</v>
      </c>
      <c r="L58" s="44">
        <v>300</v>
      </c>
      <c r="M58" s="44">
        <v>323</v>
      </c>
      <c r="N58" s="44">
        <f t="shared" si="1"/>
        <v>23</v>
      </c>
      <c r="O58" s="72">
        <f t="shared" si="2"/>
        <v>6.9</v>
      </c>
      <c r="P58" s="72">
        <f t="shared" si="3"/>
        <v>5.75</v>
      </c>
      <c r="Q58" s="104">
        <f t="shared" si="4"/>
        <v>5.75</v>
      </c>
      <c r="R58" s="105">
        <f t="shared" si="5"/>
        <v>4.6</v>
      </c>
      <c r="S58" s="106"/>
      <c r="T58" s="107"/>
      <c r="XEZ58" s="3"/>
      <c r="XFA58" s="3"/>
      <c r="XFB58" s="3"/>
    </row>
    <row r="59" s="1" customFormat="1" ht="20" hidden="1" customHeight="1" spans="1:16382">
      <c r="A59" s="27">
        <v>55</v>
      </c>
      <c r="B59" s="48" t="s">
        <v>111</v>
      </c>
      <c r="C59" s="48"/>
      <c r="D59" s="49" t="s">
        <v>112</v>
      </c>
      <c r="E59" s="50" t="s">
        <v>113</v>
      </c>
      <c r="F59" s="51"/>
      <c r="G59" s="48" t="s">
        <v>73</v>
      </c>
      <c r="H59" s="49">
        <v>20</v>
      </c>
      <c r="I59" s="50">
        <v>2000</v>
      </c>
      <c r="J59" s="73">
        <v>430</v>
      </c>
      <c r="K59" s="74">
        <f t="shared" si="0"/>
        <v>0.215</v>
      </c>
      <c r="L59" s="50">
        <v>420</v>
      </c>
      <c r="M59" s="50">
        <v>2000</v>
      </c>
      <c r="N59" s="50">
        <f t="shared" si="1"/>
        <v>1580</v>
      </c>
      <c r="O59" s="75">
        <f t="shared" si="2"/>
        <v>474</v>
      </c>
      <c r="P59" s="75">
        <f t="shared" si="3"/>
        <v>395</v>
      </c>
      <c r="Q59" s="108">
        <f t="shared" si="4"/>
        <v>395</v>
      </c>
      <c r="R59" s="109">
        <f t="shared" si="5"/>
        <v>316</v>
      </c>
      <c r="S59" s="110"/>
      <c r="T59" s="111"/>
      <c r="XEZ59" s="3"/>
      <c r="XFA59" s="3"/>
      <c r="XFB59" s="3"/>
    </row>
    <row r="60" s="1" customFormat="1" ht="20" hidden="1" customHeight="1" spans="1:16382">
      <c r="A60" s="27">
        <v>56</v>
      </c>
      <c r="B60" s="36" t="s">
        <v>114</v>
      </c>
      <c r="C60" s="36"/>
      <c r="D60" s="33" t="s">
        <v>115</v>
      </c>
      <c r="E60" s="30" t="s">
        <v>116</v>
      </c>
      <c r="F60" s="31"/>
      <c r="G60" s="32" t="s">
        <v>29</v>
      </c>
      <c r="H60" s="33">
        <v>35</v>
      </c>
      <c r="I60" s="30">
        <v>200</v>
      </c>
      <c r="J60" s="61">
        <v>100</v>
      </c>
      <c r="K60" s="62">
        <f t="shared" si="0"/>
        <v>0.5</v>
      </c>
      <c r="L60" s="30">
        <v>0</v>
      </c>
      <c r="M60" s="30">
        <v>1000</v>
      </c>
      <c r="N60" s="30">
        <f t="shared" si="1"/>
        <v>1000</v>
      </c>
      <c r="O60" s="63">
        <f t="shared" si="2"/>
        <v>300</v>
      </c>
      <c r="P60" s="63">
        <f t="shared" si="3"/>
        <v>250</v>
      </c>
      <c r="Q60" s="87">
        <f t="shared" si="4"/>
        <v>250</v>
      </c>
      <c r="R60" s="63">
        <f t="shared" si="5"/>
        <v>200</v>
      </c>
      <c r="S60" s="102" t="s">
        <v>117</v>
      </c>
      <c r="T60" s="103"/>
      <c r="XEZ60" s="3"/>
      <c r="XFA60" s="3"/>
      <c r="XFB60" s="3"/>
    </row>
    <row r="61" s="1" customFormat="1" ht="20" hidden="1" customHeight="1" spans="1:16382">
      <c r="A61" s="27">
        <v>57</v>
      </c>
      <c r="B61" s="36"/>
      <c r="C61" s="36"/>
      <c r="D61" s="33" t="s">
        <v>118</v>
      </c>
      <c r="E61" s="30" t="s">
        <v>119</v>
      </c>
      <c r="F61" s="31"/>
      <c r="G61" s="32" t="s">
        <v>29</v>
      </c>
      <c r="H61" s="33">
        <v>26</v>
      </c>
      <c r="I61" s="30">
        <v>200</v>
      </c>
      <c r="J61" s="61">
        <v>100</v>
      </c>
      <c r="K61" s="62">
        <f t="shared" si="0"/>
        <v>0.5</v>
      </c>
      <c r="L61" s="30">
        <v>0</v>
      </c>
      <c r="M61" s="30">
        <v>1000</v>
      </c>
      <c r="N61" s="30">
        <f t="shared" si="1"/>
        <v>1000</v>
      </c>
      <c r="O61" s="63">
        <f t="shared" si="2"/>
        <v>300</v>
      </c>
      <c r="P61" s="63">
        <f t="shared" si="3"/>
        <v>250</v>
      </c>
      <c r="Q61" s="87">
        <f t="shared" si="4"/>
        <v>250</v>
      </c>
      <c r="R61" s="63">
        <f t="shared" si="5"/>
        <v>200</v>
      </c>
      <c r="S61" s="112"/>
      <c r="T61" s="113"/>
      <c r="XEZ61" s="3"/>
      <c r="XFA61" s="3"/>
      <c r="XFB61" s="3"/>
    </row>
    <row r="62" s="1" customFormat="1" ht="20" hidden="1" customHeight="1" spans="1:16382">
      <c r="A62" s="27">
        <v>58</v>
      </c>
      <c r="B62" s="36"/>
      <c r="C62" s="36"/>
      <c r="D62" s="33" t="s">
        <v>120</v>
      </c>
      <c r="E62" s="30" t="s">
        <v>121</v>
      </c>
      <c r="F62" s="31"/>
      <c r="G62" s="32" t="s">
        <v>29</v>
      </c>
      <c r="H62" s="33">
        <v>26</v>
      </c>
      <c r="I62" s="30">
        <v>200</v>
      </c>
      <c r="J62" s="61">
        <v>100</v>
      </c>
      <c r="K62" s="62">
        <f t="shared" si="0"/>
        <v>0.5</v>
      </c>
      <c r="L62" s="30">
        <v>0</v>
      </c>
      <c r="M62" s="30">
        <v>1000</v>
      </c>
      <c r="N62" s="30">
        <f t="shared" si="1"/>
        <v>1000</v>
      </c>
      <c r="O62" s="63">
        <f t="shared" si="2"/>
        <v>300</v>
      </c>
      <c r="P62" s="63">
        <f t="shared" si="3"/>
        <v>250</v>
      </c>
      <c r="Q62" s="87">
        <f t="shared" si="4"/>
        <v>250</v>
      </c>
      <c r="R62" s="63">
        <f t="shared" si="5"/>
        <v>200</v>
      </c>
      <c r="S62" s="112"/>
      <c r="T62" s="113"/>
      <c r="XEZ62" s="3"/>
      <c r="XFA62" s="3"/>
      <c r="XFB62" s="3"/>
    </row>
    <row r="63" s="1" customFormat="1" ht="20" hidden="1" customHeight="1" spans="1:16382">
      <c r="A63" s="27">
        <v>59</v>
      </c>
      <c r="B63" s="36"/>
      <c r="C63" s="36"/>
      <c r="D63" s="33" t="s">
        <v>122</v>
      </c>
      <c r="E63" s="30" t="s">
        <v>123</v>
      </c>
      <c r="F63" s="31"/>
      <c r="G63" s="32" t="s">
        <v>29</v>
      </c>
      <c r="H63" s="33">
        <v>26</v>
      </c>
      <c r="I63" s="30">
        <v>200</v>
      </c>
      <c r="J63" s="61">
        <v>100</v>
      </c>
      <c r="K63" s="62">
        <f t="shared" si="0"/>
        <v>0.5</v>
      </c>
      <c r="L63" s="30">
        <v>0</v>
      </c>
      <c r="M63" s="30">
        <v>1000</v>
      </c>
      <c r="N63" s="30">
        <f t="shared" si="1"/>
        <v>1000</v>
      </c>
      <c r="O63" s="63">
        <f t="shared" si="2"/>
        <v>300</v>
      </c>
      <c r="P63" s="63">
        <f t="shared" si="3"/>
        <v>250</v>
      </c>
      <c r="Q63" s="87">
        <f t="shared" si="4"/>
        <v>250</v>
      </c>
      <c r="R63" s="63">
        <f t="shared" si="5"/>
        <v>200</v>
      </c>
      <c r="S63" s="88"/>
      <c r="T63" s="89"/>
      <c r="XEZ63" s="3"/>
      <c r="XFA63" s="3"/>
      <c r="XFB63" s="3"/>
    </row>
    <row r="64" s="1" customFormat="1" ht="20" hidden="1" customHeight="1" spans="1:16382">
      <c r="A64" s="27">
        <v>60</v>
      </c>
      <c r="B64" s="36"/>
      <c r="C64" s="36"/>
      <c r="D64" s="37" t="s">
        <v>124</v>
      </c>
      <c r="E64" s="34" t="s">
        <v>125</v>
      </c>
      <c r="F64" s="35"/>
      <c r="G64" s="36" t="s">
        <v>29</v>
      </c>
      <c r="H64" s="37">
        <v>35</v>
      </c>
      <c r="I64" s="34">
        <v>300</v>
      </c>
      <c r="J64" s="64">
        <v>150</v>
      </c>
      <c r="K64" s="65">
        <f t="shared" si="0"/>
        <v>0.5</v>
      </c>
      <c r="L64" s="34">
        <v>0</v>
      </c>
      <c r="M64" s="34">
        <v>300</v>
      </c>
      <c r="N64" s="34">
        <f t="shared" si="1"/>
        <v>300</v>
      </c>
      <c r="O64" s="66">
        <f t="shared" si="2"/>
        <v>90</v>
      </c>
      <c r="P64" s="66">
        <f t="shared" si="3"/>
        <v>75</v>
      </c>
      <c r="Q64" s="90">
        <f t="shared" si="4"/>
        <v>75</v>
      </c>
      <c r="R64" s="91">
        <f t="shared" si="5"/>
        <v>60</v>
      </c>
      <c r="S64" s="92"/>
      <c r="T64" s="93"/>
      <c r="XEZ64" s="3"/>
      <c r="XFA64" s="3"/>
      <c r="XFB64" s="3"/>
    </row>
    <row r="65" s="1" customFormat="1" ht="20" hidden="1" customHeight="1" spans="1:16382">
      <c r="A65" s="27">
        <v>61</v>
      </c>
      <c r="B65" s="36"/>
      <c r="C65" s="36"/>
      <c r="D65" s="37" t="s">
        <v>126</v>
      </c>
      <c r="E65" s="34" t="s">
        <v>127</v>
      </c>
      <c r="F65" s="35"/>
      <c r="G65" s="36" t="s">
        <v>29</v>
      </c>
      <c r="H65" s="37">
        <v>36</v>
      </c>
      <c r="I65" s="34">
        <v>300</v>
      </c>
      <c r="J65" s="64">
        <v>150</v>
      </c>
      <c r="K65" s="65">
        <f t="shared" si="0"/>
        <v>0.5</v>
      </c>
      <c r="L65" s="34">
        <v>0</v>
      </c>
      <c r="M65" s="34">
        <v>300</v>
      </c>
      <c r="N65" s="34">
        <f t="shared" si="1"/>
        <v>300</v>
      </c>
      <c r="O65" s="66">
        <f t="shared" si="2"/>
        <v>90</v>
      </c>
      <c r="P65" s="66">
        <f t="shared" si="3"/>
        <v>75</v>
      </c>
      <c r="Q65" s="90">
        <f t="shared" si="4"/>
        <v>75</v>
      </c>
      <c r="R65" s="91">
        <f t="shared" si="5"/>
        <v>60</v>
      </c>
      <c r="S65" s="92"/>
      <c r="T65" s="93"/>
      <c r="XEZ65" s="3"/>
      <c r="XFA65" s="3"/>
      <c r="XFB65" s="3"/>
    </row>
    <row r="66" s="1" customFormat="1" ht="20" hidden="1" customHeight="1" spans="1:16382">
      <c r="A66" s="27">
        <v>62</v>
      </c>
      <c r="B66" s="36"/>
      <c r="C66" s="36"/>
      <c r="D66" s="37" t="s">
        <v>128</v>
      </c>
      <c r="E66" s="34" t="s">
        <v>129</v>
      </c>
      <c r="F66" s="35"/>
      <c r="G66" s="36" t="s">
        <v>29</v>
      </c>
      <c r="H66" s="37">
        <v>37</v>
      </c>
      <c r="I66" s="34">
        <v>40</v>
      </c>
      <c r="J66" s="64">
        <v>40</v>
      </c>
      <c r="K66" s="65">
        <f t="shared" si="0"/>
        <v>1</v>
      </c>
      <c r="L66" s="34">
        <v>0</v>
      </c>
      <c r="M66" s="34">
        <v>40</v>
      </c>
      <c r="N66" s="34">
        <f t="shared" si="1"/>
        <v>40</v>
      </c>
      <c r="O66" s="66">
        <f t="shared" si="2"/>
        <v>12</v>
      </c>
      <c r="P66" s="66">
        <f t="shared" si="3"/>
        <v>10</v>
      </c>
      <c r="Q66" s="90">
        <f t="shared" si="4"/>
        <v>10</v>
      </c>
      <c r="R66" s="91">
        <f t="shared" si="5"/>
        <v>8</v>
      </c>
      <c r="S66" s="92"/>
      <c r="T66" s="93"/>
      <c r="XEZ66" s="3"/>
      <c r="XFA66" s="3"/>
      <c r="XFB66" s="3"/>
    </row>
    <row r="67" s="1" customFormat="1" ht="20" hidden="1" customHeight="1" spans="1:16382">
      <c r="A67" s="27">
        <v>63</v>
      </c>
      <c r="B67" s="36"/>
      <c r="C67" s="36"/>
      <c r="D67" s="37" t="s">
        <v>130</v>
      </c>
      <c r="E67" s="34" t="s">
        <v>131</v>
      </c>
      <c r="F67" s="35"/>
      <c r="G67" s="36" t="s">
        <v>29</v>
      </c>
      <c r="H67" s="37">
        <v>38</v>
      </c>
      <c r="I67" s="34">
        <v>40</v>
      </c>
      <c r="J67" s="64">
        <v>40</v>
      </c>
      <c r="K67" s="65">
        <f t="shared" si="0"/>
        <v>1</v>
      </c>
      <c r="L67" s="34">
        <v>0</v>
      </c>
      <c r="M67" s="34">
        <v>40</v>
      </c>
      <c r="N67" s="34">
        <f t="shared" si="1"/>
        <v>40</v>
      </c>
      <c r="O67" s="66">
        <f t="shared" si="2"/>
        <v>12</v>
      </c>
      <c r="P67" s="66">
        <f t="shared" si="3"/>
        <v>10</v>
      </c>
      <c r="Q67" s="90">
        <f t="shared" si="4"/>
        <v>10</v>
      </c>
      <c r="R67" s="91">
        <f t="shared" si="5"/>
        <v>8</v>
      </c>
      <c r="S67" s="92"/>
      <c r="T67" s="93"/>
      <c r="XEZ67" s="3"/>
      <c r="XFA67" s="3"/>
      <c r="XFB67" s="3"/>
    </row>
    <row r="68" s="1" customFormat="1" ht="20" hidden="1" customHeight="1" spans="1:16382">
      <c r="A68" s="27">
        <v>64</v>
      </c>
      <c r="B68" s="36"/>
      <c r="C68" s="36"/>
      <c r="D68" s="37" t="s">
        <v>132</v>
      </c>
      <c r="E68" s="34" t="s">
        <v>133</v>
      </c>
      <c r="F68" s="35"/>
      <c r="G68" s="36" t="s">
        <v>29</v>
      </c>
      <c r="H68" s="37">
        <v>39</v>
      </c>
      <c r="I68" s="34">
        <v>40</v>
      </c>
      <c r="J68" s="64">
        <v>38</v>
      </c>
      <c r="K68" s="65">
        <f t="shared" si="0"/>
        <v>0.95</v>
      </c>
      <c r="L68" s="34">
        <v>0</v>
      </c>
      <c r="M68" s="34">
        <v>40</v>
      </c>
      <c r="N68" s="34">
        <f t="shared" si="1"/>
        <v>40</v>
      </c>
      <c r="O68" s="66">
        <f t="shared" si="2"/>
        <v>12</v>
      </c>
      <c r="P68" s="66">
        <f t="shared" si="3"/>
        <v>10</v>
      </c>
      <c r="Q68" s="90">
        <f t="shared" si="4"/>
        <v>10</v>
      </c>
      <c r="R68" s="91">
        <f t="shared" si="5"/>
        <v>8</v>
      </c>
      <c r="S68" s="92"/>
      <c r="T68" s="93"/>
      <c r="XEZ68" s="3"/>
      <c r="XFA68" s="3"/>
      <c r="XFB68" s="3"/>
    </row>
    <row r="69" s="1" customFormat="1" ht="20" hidden="1" customHeight="1" spans="1:16382">
      <c r="A69" s="27">
        <v>65</v>
      </c>
      <c r="B69" s="36"/>
      <c r="C69" s="36"/>
      <c r="D69" s="37" t="s">
        <v>134</v>
      </c>
      <c r="E69" s="34" t="s">
        <v>135</v>
      </c>
      <c r="F69" s="35"/>
      <c r="G69" s="36" t="s">
        <v>29</v>
      </c>
      <c r="H69" s="37">
        <v>40</v>
      </c>
      <c r="I69" s="34">
        <v>40</v>
      </c>
      <c r="J69" s="64">
        <v>38</v>
      </c>
      <c r="K69" s="65">
        <f t="shared" si="0"/>
        <v>0.95</v>
      </c>
      <c r="L69" s="34">
        <v>0</v>
      </c>
      <c r="M69" s="34">
        <v>40</v>
      </c>
      <c r="N69" s="34">
        <f t="shared" si="1"/>
        <v>40</v>
      </c>
      <c r="O69" s="66">
        <f t="shared" si="2"/>
        <v>12</v>
      </c>
      <c r="P69" s="66">
        <f t="shared" si="3"/>
        <v>10</v>
      </c>
      <c r="Q69" s="90">
        <f t="shared" si="4"/>
        <v>10</v>
      </c>
      <c r="R69" s="91">
        <f t="shared" si="5"/>
        <v>8</v>
      </c>
      <c r="S69" s="92"/>
      <c r="T69" s="93"/>
      <c r="XEZ69" s="3"/>
      <c r="XFA69" s="3"/>
      <c r="XFB69" s="3"/>
    </row>
    <row r="70" s="1" customFormat="1" ht="20" hidden="1" customHeight="1" spans="1:16382">
      <c r="A70" s="27">
        <v>66</v>
      </c>
      <c r="B70" s="36"/>
      <c r="C70" s="36"/>
      <c r="D70" s="37" t="s">
        <v>136</v>
      </c>
      <c r="E70" s="34" t="s">
        <v>137</v>
      </c>
      <c r="F70" s="35"/>
      <c r="G70" s="36" t="s">
        <v>29</v>
      </c>
      <c r="H70" s="37">
        <v>41</v>
      </c>
      <c r="I70" s="34">
        <v>40</v>
      </c>
      <c r="J70" s="64">
        <v>0</v>
      </c>
      <c r="K70" s="65">
        <f t="shared" ref="K70:K133" si="6">J70/I70</f>
        <v>0</v>
      </c>
      <c r="L70" s="34">
        <v>0</v>
      </c>
      <c r="M70" s="34">
        <v>40</v>
      </c>
      <c r="N70" s="34">
        <f t="shared" ref="N70:N133" si="7">M70-L70</f>
        <v>40</v>
      </c>
      <c r="O70" s="66">
        <f t="shared" ref="O70:O133" si="8">N70*30%</f>
        <v>12</v>
      </c>
      <c r="P70" s="66">
        <f t="shared" ref="P70:P133" si="9">N70*25%</f>
        <v>10</v>
      </c>
      <c r="Q70" s="90">
        <f t="shared" ref="Q70:Q133" si="10">N70*25%</f>
        <v>10</v>
      </c>
      <c r="R70" s="91">
        <f t="shared" ref="R70:R133" si="11">N70*20%</f>
        <v>8</v>
      </c>
      <c r="S70" s="92"/>
      <c r="T70" s="93"/>
      <c r="XEZ70" s="3"/>
      <c r="XFA70" s="3"/>
      <c r="XFB70" s="3"/>
    </row>
    <row r="71" s="1" customFormat="1" ht="20" hidden="1" customHeight="1" spans="1:16382">
      <c r="A71" s="27">
        <v>67</v>
      </c>
      <c r="B71" s="36"/>
      <c r="C71" s="36"/>
      <c r="D71" s="37" t="s">
        <v>138</v>
      </c>
      <c r="E71" s="34" t="s">
        <v>139</v>
      </c>
      <c r="F71" s="35"/>
      <c r="G71" s="36" t="s">
        <v>29</v>
      </c>
      <c r="H71" s="37">
        <v>42</v>
      </c>
      <c r="I71" s="34">
        <v>100</v>
      </c>
      <c r="J71" s="64">
        <v>38</v>
      </c>
      <c r="K71" s="65">
        <f t="shared" si="6"/>
        <v>0.38</v>
      </c>
      <c r="L71" s="34">
        <v>0</v>
      </c>
      <c r="M71" s="34">
        <v>50</v>
      </c>
      <c r="N71" s="34">
        <f t="shared" si="7"/>
        <v>50</v>
      </c>
      <c r="O71" s="66">
        <f t="shared" si="8"/>
        <v>15</v>
      </c>
      <c r="P71" s="66">
        <f t="shared" si="9"/>
        <v>12.5</v>
      </c>
      <c r="Q71" s="90">
        <f t="shared" si="10"/>
        <v>12.5</v>
      </c>
      <c r="R71" s="91">
        <f t="shared" si="11"/>
        <v>10</v>
      </c>
      <c r="S71" s="92"/>
      <c r="T71" s="93"/>
      <c r="XEZ71" s="3"/>
      <c r="XFA71" s="3"/>
      <c r="XFB71" s="3"/>
    </row>
    <row r="72" s="1" customFormat="1" ht="20" hidden="1" customHeight="1" spans="1:16382">
      <c r="A72" s="27">
        <v>68</v>
      </c>
      <c r="B72" s="36"/>
      <c r="C72" s="36"/>
      <c r="D72" s="37" t="s">
        <v>140</v>
      </c>
      <c r="E72" s="34" t="s">
        <v>141</v>
      </c>
      <c r="F72" s="35"/>
      <c r="G72" s="36" t="s">
        <v>29</v>
      </c>
      <c r="H72" s="37">
        <v>43</v>
      </c>
      <c r="I72" s="34">
        <v>100</v>
      </c>
      <c r="J72" s="64">
        <v>38</v>
      </c>
      <c r="K72" s="65">
        <f t="shared" si="6"/>
        <v>0.38</v>
      </c>
      <c r="L72" s="34">
        <v>0</v>
      </c>
      <c r="M72" s="34">
        <v>50</v>
      </c>
      <c r="N72" s="34">
        <f t="shared" si="7"/>
        <v>50</v>
      </c>
      <c r="O72" s="66">
        <f t="shared" si="8"/>
        <v>15</v>
      </c>
      <c r="P72" s="66">
        <f t="shared" si="9"/>
        <v>12.5</v>
      </c>
      <c r="Q72" s="90">
        <f t="shared" si="10"/>
        <v>12.5</v>
      </c>
      <c r="R72" s="91">
        <f t="shared" si="11"/>
        <v>10</v>
      </c>
      <c r="S72" s="92"/>
      <c r="T72" s="93"/>
      <c r="XEZ72" s="3"/>
      <c r="XFA72" s="3"/>
      <c r="XFB72" s="3"/>
    </row>
    <row r="73" s="1" customFormat="1" ht="20" hidden="1" customHeight="1" spans="1:16382">
      <c r="A73" s="27">
        <v>69</v>
      </c>
      <c r="B73" s="36"/>
      <c r="C73" s="36"/>
      <c r="D73" s="37" t="s">
        <v>142</v>
      </c>
      <c r="E73" s="34" t="s">
        <v>143</v>
      </c>
      <c r="F73" s="35"/>
      <c r="G73" s="36" t="s">
        <v>29</v>
      </c>
      <c r="H73" s="37">
        <v>44</v>
      </c>
      <c r="I73" s="34">
        <v>150</v>
      </c>
      <c r="J73" s="64">
        <v>40</v>
      </c>
      <c r="K73" s="65">
        <f t="shared" si="6"/>
        <v>0.266666666666667</v>
      </c>
      <c r="L73" s="34">
        <v>0</v>
      </c>
      <c r="M73" s="34">
        <v>150</v>
      </c>
      <c r="N73" s="34">
        <f t="shared" si="7"/>
        <v>150</v>
      </c>
      <c r="O73" s="66">
        <f t="shared" si="8"/>
        <v>45</v>
      </c>
      <c r="P73" s="66">
        <f t="shared" si="9"/>
        <v>37.5</v>
      </c>
      <c r="Q73" s="90">
        <f t="shared" si="10"/>
        <v>37.5</v>
      </c>
      <c r="R73" s="91">
        <f t="shared" si="11"/>
        <v>30</v>
      </c>
      <c r="S73" s="92"/>
      <c r="T73" s="93"/>
      <c r="XEZ73" s="3"/>
      <c r="XFA73" s="3"/>
      <c r="XFB73" s="3"/>
    </row>
    <row r="74" s="1" customFormat="1" ht="20" hidden="1" customHeight="1" spans="1:16382">
      <c r="A74" s="27">
        <v>70</v>
      </c>
      <c r="B74" s="36"/>
      <c r="C74" s="36"/>
      <c r="D74" s="37" t="s">
        <v>144</v>
      </c>
      <c r="E74" s="34" t="s">
        <v>145</v>
      </c>
      <c r="F74" s="35"/>
      <c r="G74" s="36" t="s">
        <v>29</v>
      </c>
      <c r="H74" s="37">
        <v>45</v>
      </c>
      <c r="I74" s="34">
        <v>150</v>
      </c>
      <c r="J74" s="64">
        <v>40</v>
      </c>
      <c r="K74" s="65">
        <f t="shared" si="6"/>
        <v>0.266666666666667</v>
      </c>
      <c r="L74" s="34">
        <v>0</v>
      </c>
      <c r="M74" s="34">
        <v>150</v>
      </c>
      <c r="N74" s="34">
        <f t="shared" si="7"/>
        <v>150</v>
      </c>
      <c r="O74" s="66">
        <f t="shared" si="8"/>
        <v>45</v>
      </c>
      <c r="P74" s="66">
        <f t="shared" si="9"/>
        <v>37.5</v>
      </c>
      <c r="Q74" s="90">
        <f t="shared" si="10"/>
        <v>37.5</v>
      </c>
      <c r="R74" s="91">
        <f t="shared" si="11"/>
        <v>30</v>
      </c>
      <c r="S74" s="92"/>
      <c r="T74" s="93"/>
      <c r="XEZ74" s="3"/>
      <c r="XFA74" s="3"/>
      <c r="XFB74" s="3"/>
    </row>
    <row r="75" s="1" customFormat="1" ht="20" hidden="1" customHeight="1" spans="1:16382">
      <c r="A75" s="27">
        <v>71</v>
      </c>
      <c r="B75" s="36"/>
      <c r="C75" s="36"/>
      <c r="D75" s="37" t="s">
        <v>146</v>
      </c>
      <c r="E75" s="34" t="s">
        <v>147</v>
      </c>
      <c r="F75" s="35"/>
      <c r="G75" s="36" t="s">
        <v>73</v>
      </c>
      <c r="H75" s="37">
        <v>46</v>
      </c>
      <c r="I75" s="34">
        <v>6000</v>
      </c>
      <c r="J75" s="64">
        <v>4400</v>
      </c>
      <c r="K75" s="65">
        <f t="shared" si="6"/>
        <v>0.733333333333333</v>
      </c>
      <c r="L75" s="34">
        <v>0</v>
      </c>
      <c r="M75" s="34">
        <v>7500</v>
      </c>
      <c r="N75" s="34">
        <f t="shared" si="7"/>
        <v>7500</v>
      </c>
      <c r="O75" s="66">
        <f t="shared" si="8"/>
        <v>2250</v>
      </c>
      <c r="P75" s="66">
        <f t="shared" si="9"/>
        <v>1875</v>
      </c>
      <c r="Q75" s="90">
        <f t="shared" si="10"/>
        <v>1875</v>
      </c>
      <c r="R75" s="91">
        <f t="shared" si="11"/>
        <v>1500</v>
      </c>
      <c r="S75" s="121" t="s">
        <v>148</v>
      </c>
      <c r="T75" s="122"/>
      <c r="XEZ75" s="3"/>
      <c r="XFA75" s="3"/>
      <c r="XFB75" s="3"/>
    </row>
    <row r="76" s="1" customFormat="1" ht="20" hidden="1" customHeight="1" spans="1:16382">
      <c r="A76" s="27">
        <v>72</v>
      </c>
      <c r="B76" s="36"/>
      <c r="C76" s="36"/>
      <c r="D76" s="37" t="s">
        <v>149</v>
      </c>
      <c r="E76" s="34" t="s">
        <v>150</v>
      </c>
      <c r="F76" s="35"/>
      <c r="G76" s="36" t="s">
        <v>73</v>
      </c>
      <c r="H76" s="37">
        <v>45</v>
      </c>
      <c r="I76" s="34">
        <v>6000</v>
      </c>
      <c r="J76" s="64">
        <v>4400</v>
      </c>
      <c r="K76" s="65">
        <f t="shared" si="6"/>
        <v>0.733333333333333</v>
      </c>
      <c r="L76" s="34">
        <v>0</v>
      </c>
      <c r="M76" s="34">
        <v>7500</v>
      </c>
      <c r="N76" s="34">
        <f t="shared" si="7"/>
        <v>7500</v>
      </c>
      <c r="O76" s="66">
        <f t="shared" si="8"/>
        <v>2250</v>
      </c>
      <c r="P76" s="66">
        <f t="shared" si="9"/>
        <v>1875</v>
      </c>
      <c r="Q76" s="90">
        <f t="shared" si="10"/>
        <v>1875</v>
      </c>
      <c r="R76" s="66">
        <f t="shared" si="11"/>
        <v>1500</v>
      </c>
      <c r="S76" s="123"/>
      <c r="T76" s="124"/>
      <c r="XEZ76" s="3"/>
      <c r="XFA76" s="3"/>
      <c r="XFB76" s="3"/>
    </row>
    <row r="77" s="1" customFormat="1" ht="20" hidden="1" customHeight="1" spans="1:16382">
      <c r="A77" s="27">
        <v>73</v>
      </c>
      <c r="B77" s="36"/>
      <c r="C77" s="36"/>
      <c r="D77" s="37" t="s">
        <v>151</v>
      </c>
      <c r="E77" s="34" t="s">
        <v>152</v>
      </c>
      <c r="F77" s="35"/>
      <c r="G77" s="36" t="s">
        <v>73</v>
      </c>
      <c r="H77" s="37">
        <v>45</v>
      </c>
      <c r="I77" s="34">
        <v>6000</v>
      </c>
      <c r="J77" s="64">
        <v>4400</v>
      </c>
      <c r="K77" s="65">
        <f t="shared" si="6"/>
        <v>0.733333333333333</v>
      </c>
      <c r="L77" s="34">
        <v>0</v>
      </c>
      <c r="M77" s="34">
        <v>7500</v>
      </c>
      <c r="N77" s="34">
        <f t="shared" si="7"/>
        <v>7500</v>
      </c>
      <c r="O77" s="66">
        <f t="shared" si="8"/>
        <v>2250</v>
      </c>
      <c r="P77" s="66">
        <f t="shared" si="9"/>
        <v>1875</v>
      </c>
      <c r="Q77" s="90">
        <f t="shared" si="10"/>
        <v>1875</v>
      </c>
      <c r="R77" s="66">
        <f t="shared" si="11"/>
        <v>1500</v>
      </c>
      <c r="S77" s="123"/>
      <c r="T77" s="124"/>
      <c r="XEZ77" s="3"/>
      <c r="XFA77" s="3"/>
      <c r="XFB77" s="3"/>
    </row>
    <row r="78" s="1" customFormat="1" ht="20" hidden="1" customHeight="1" spans="1:16382">
      <c r="A78" s="27">
        <v>74</v>
      </c>
      <c r="B78" s="36"/>
      <c r="C78" s="36"/>
      <c r="D78" s="37" t="s">
        <v>153</v>
      </c>
      <c r="E78" s="34" t="s">
        <v>154</v>
      </c>
      <c r="F78" s="35"/>
      <c r="G78" s="36" t="s">
        <v>73</v>
      </c>
      <c r="H78" s="37">
        <v>78</v>
      </c>
      <c r="I78" s="34">
        <v>500</v>
      </c>
      <c r="J78" s="64">
        <v>870</v>
      </c>
      <c r="K78" s="65">
        <f t="shared" si="6"/>
        <v>1.74</v>
      </c>
      <c r="L78" s="34">
        <v>0</v>
      </c>
      <c r="M78" s="34">
        <v>2000</v>
      </c>
      <c r="N78" s="34">
        <f t="shared" si="7"/>
        <v>2000</v>
      </c>
      <c r="O78" s="66">
        <f t="shared" si="8"/>
        <v>600</v>
      </c>
      <c r="P78" s="66">
        <f t="shared" si="9"/>
        <v>500</v>
      </c>
      <c r="Q78" s="90">
        <f t="shared" si="10"/>
        <v>500</v>
      </c>
      <c r="R78" s="66">
        <f t="shared" si="11"/>
        <v>400</v>
      </c>
      <c r="S78" s="92"/>
      <c r="T78" s="93"/>
      <c r="XEZ78" s="3"/>
      <c r="XFA78" s="3"/>
      <c r="XFB78" s="3"/>
    </row>
    <row r="79" s="1" customFormat="1" ht="20" hidden="1" customHeight="1" spans="1:16382">
      <c r="A79" s="27">
        <v>75</v>
      </c>
      <c r="B79" s="36"/>
      <c r="C79" s="36"/>
      <c r="D79" s="37" t="s">
        <v>155</v>
      </c>
      <c r="E79" s="34" t="s">
        <v>156</v>
      </c>
      <c r="F79" s="35"/>
      <c r="G79" s="36" t="s">
        <v>73</v>
      </c>
      <c r="H79" s="37">
        <v>78</v>
      </c>
      <c r="I79" s="34">
        <v>1000</v>
      </c>
      <c r="J79" s="64">
        <v>1300</v>
      </c>
      <c r="K79" s="65">
        <f t="shared" si="6"/>
        <v>1.3</v>
      </c>
      <c r="L79" s="34">
        <v>0</v>
      </c>
      <c r="M79" s="34">
        <v>1000</v>
      </c>
      <c r="N79" s="34">
        <f t="shared" si="7"/>
        <v>1000</v>
      </c>
      <c r="O79" s="66">
        <f t="shared" si="8"/>
        <v>300</v>
      </c>
      <c r="P79" s="66">
        <f t="shared" si="9"/>
        <v>250</v>
      </c>
      <c r="Q79" s="90">
        <f t="shared" si="10"/>
        <v>250</v>
      </c>
      <c r="R79" s="91">
        <f t="shared" si="11"/>
        <v>200</v>
      </c>
      <c r="S79" s="92"/>
      <c r="T79" s="93"/>
      <c r="XEZ79" s="3"/>
      <c r="XFA79" s="3"/>
      <c r="XFB79" s="3"/>
    </row>
    <row r="80" s="1" customFormat="1" ht="20" hidden="1" customHeight="1" spans="1:16382">
      <c r="A80" s="114">
        <v>76</v>
      </c>
      <c r="B80" s="115" t="s">
        <v>157</v>
      </c>
      <c r="C80" s="116"/>
      <c r="D80" s="37" t="s">
        <v>27</v>
      </c>
      <c r="E80" s="34" t="s">
        <v>158</v>
      </c>
      <c r="F80" s="35"/>
      <c r="G80" s="36" t="s">
        <v>29</v>
      </c>
      <c r="H80" s="37">
        <v>79</v>
      </c>
      <c r="I80" s="34">
        <v>500</v>
      </c>
      <c r="J80" s="64">
        <v>0</v>
      </c>
      <c r="K80" s="65">
        <f t="shared" si="6"/>
        <v>0</v>
      </c>
      <c r="L80" s="34">
        <v>0</v>
      </c>
      <c r="M80" s="34">
        <v>300</v>
      </c>
      <c r="N80" s="34">
        <f t="shared" si="7"/>
        <v>300</v>
      </c>
      <c r="O80" s="66">
        <f t="shared" si="8"/>
        <v>90</v>
      </c>
      <c r="P80" s="66">
        <f t="shared" si="9"/>
        <v>75</v>
      </c>
      <c r="Q80" s="90">
        <f t="shared" si="10"/>
        <v>75</v>
      </c>
      <c r="R80" s="91">
        <f t="shared" si="11"/>
        <v>60</v>
      </c>
      <c r="S80" s="92"/>
      <c r="T80" s="93"/>
      <c r="XEZ80" s="3"/>
      <c r="XFA80" s="3"/>
      <c r="XFB80" s="3"/>
    </row>
    <row r="81" s="1" customFormat="1" ht="20" hidden="1" customHeight="1" spans="1:16382">
      <c r="A81" s="114">
        <v>77</v>
      </c>
      <c r="B81" s="115"/>
      <c r="C81" s="116"/>
      <c r="D81" s="37" t="s">
        <v>31</v>
      </c>
      <c r="E81" s="34" t="s">
        <v>159</v>
      </c>
      <c r="F81" s="35"/>
      <c r="G81" s="36" t="s">
        <v>29</v>
      </c>
      <c r="H81" s="37">
        <v>80</v>
      </c>
      <c r="I81" s="34">
        <v>500</v>
      </c>
      <c r="J81" s="64">
        <v>0</v>
      </c>
      <c r="K81" s="65">
        <f t="shared" si="6"/>
        <v>0</v>
      </c>
      <c r="L81" s="34">
        <v>0</v>
      </c>
      <c r="M81" s="34">
        <v>300</v>
      </c>
      <c r="N81" s="34">
        <f t="shared" si="7"/>
        <v>300</v>
      </c>
      <c r="O81" s="66">
        <f t="shared" si="8"/>
        <v>90</v>
      </c>
      <c r="P81" s="66">
        <f t="shared" si="9"/>
        <v>75</v>
      </c>
      <c r="Q81" s="90">
        <f t="shared" si="10"/>
        <v>75</v>
      </c>
      <c r="R81" s="91">
        <f t="shared" si="11"/>
        <v>60</v>
      </c>
      <c r="S81" s="92"/>
      <c r="T81" s="93"/>
      <c r="XEZ81" s="3"/>
      <c r="XFA81" s="3"/>
      <c r="XFB81" s="3"/>
    </row>
    <row r="82" s="1" customFormat="1" ht="20" hidden="1" customHeight="1" spans="1:16382">
      <c r="A82" s="114">
        <v>78</v>
      </c>
      <c r="B82" s="115"/>
      <c r="C82" s="116"/>
      <c r="D82" s="37" t="s">
        <v>27</v>
      </c>
      <c r="E82" s="34" t="s">
        <v>160</v>
      </c>
      <c r="F82" s="35"/>
      <c r="G82" s="36" t="s">
        <v>29</v>
      </c>
      <c r="H82" s="37">
        <v>81</v>
      </c>
      <c r="I82" s="34">
        <v>200</v>
      </c>
      <c r="J82" s="64">
        <v>0</v>
      </c>
      <c r="K82" s="65">
        <f t="shared" si="6"/>
        <v>0</v>
      </c>
      <c r="L82" s="34">
        <v>0</v>
      </c>
      <c r="M82" s="34">
        <v>0</v>
      </c>
      <c r="N82" s="34">
        <f t="shared" si="7"/>
        <v>0</v>
      </c>
      <c r="O82" s="66">
        <f t="shared" si="8"/>
        <v>0</v>
      </c>
      <c r="P82" s="66">
        <f t="shared" si="9"/>
        <v>0</v>
      </c>
      <c r="Q82" s="90">
        <f t="shared" si="10"/>
        <v>0</v>
      </c>
      <c r="R82" s="91">
        <f t="shared" si="11"/>
        <v>0</v>
      </c>
      <c r="S82" s="92"/>
      <c r="T82" s="93"/>
      <c r="XEZ82" s="3"/>
      <c r="XFA82" s="3"/>
      <c r="XFB82" s="3"/>
    </row>
    <row r="83" s="1" customFormat="1" ht="20" hidden="1" customHeight="1" spans="1:16382">
      <c r="A83" s="114">
        <v>79</v>
      </c>
      <c r="B83" s="115"/>
      <c r="C83" s="116"/>
      <c r="D83" s="37" t="s">
        <v>31</v>
      </c>
      <c r="E83" s="34" t="s">
        <v>161</v>
      </c>
      <c r="F83" s="35"/>
      <c r="G83" s="36" t="s">
        <v>29</v>
      </c>
      <c r="H83" s="37">
        <v>82</v>
      </c>
      <c r="I83" s="34">
        <v>200</v>
      </c>
      <c r="J83" s="64">
        <v>0</v>
      </c>
      <c r="K83" s="65">
        <f t="shared" si="6"/>
        <v>0</v>
      </c>
      <c r="L83" s="34">
        <v>0</v>
      </c>
      <c r="M83" s="34">
        <v>0</v>
      </c>
      <c r="N83" s="34">
        <f t="shared" si="7"/>
        <v>0</v>
      </c>
      <c r="O83" s="66">
        <f t="shared" si="8"/>
        <v>0</v>
      </c>
      <c r="P83" s="66">
        <f t="shared" si="9"/>
        <v>0</v>
      </c>
      <c r="Q83" s="90">
        <f t="shared" si="10"/>
        <v>0</v>
      </c>
      <c r="R83" s="91">
        <f t="shared" si="11"/>
        <v>0</v>
      </c>
      <c r="S83" s="92"/>
      <c r="T83" s="93"/>
      <c r="XEZ83" s="3"/>
      <c r="XFA83" s="3"/>
      <c r="XFB83" s="3"/>
    </row>
    <row r="84" s="1" customFormat="1" ht="20" hidden="1" customHeight="1" spans="1:16382">
      <c r="A84" s="114">
        <v>80</v>
      </c>
      <c r="B84" s="115"/>
      <c r="C84" s="116"/>
      <c r="D84" s="37" t="s">
        <v>27</v>
      </c>
      <c r="E84" s="34" t="s">
        <v>162</v>
      </c>
      <c r="F84" s="35"/>
      <c r="G84" s="36" t="s">
        <v>29</v>
      </c>
      <c r="H84" s="37">
        <v>83</v>
      </c>
      <c r="I84" s="34">
        <v>200</v>
      </c>
      <c r="J84" s="64">
        <v>0</v>
      </c>
      <c r="K84" s="65">
        <f t="shared" si="6"/>
        <v>0</v>
      </c>
      <c r="L84" s="34">
        <v>0</v>
      </c>
      <c r="M84" s="34">
        <v>0</v>
      </c>
      <c r="N84" s="34">
        <f t="shared" si="7"/>
        <v>0</v>
      </c>
      <c r="O84" s="66">
        <f t="shared" si="8"/>
        <v>0</v>
      </c>
      <c r="P84" s="66">
        <f t="shared" si="9"/>
        <v>0</v>
      </c>
      <c r="Q84" s="90">
        <f t="shared" si="10"/>
        <v>0</v>
      </c>
      <c r="R84" s="91">
        <f t="shared" si="11"/>
        <v>0</v>
      </c>
      <c r="S84" s="92"/>
      <c r="T84" s="93"/>
      <c r="XEZ84" s="3"/>
      <c r="XFA84" s="3"/>
      <c r="XFB84" s="3"/>
    </row>
    <row r="85" s="1" customFormat="1" ht="20" hidden="1" customHeight="1" spans="1:16382">
      <c r="A85" s="114">
        <v>81</v>
      </c>
      <c r="B85" s="115"/>
      <c r="C85" s="116"/>
      <c r="D85" s="37" t="s">
        <v>31</v>
      </c>
      <c r="E85" s="34" t="s">
        <v>163</v>
      </c>
      <c r="F85" s="35"/>
      <c r="G85" s="36" t="s">
        <v>29</v>
      </c>
      <c r="H85" s="37">
        <v>84</v>
      </c>
      <c r="I85" s="34">
        <v>200</v>
      </c>
      <c r="J85" s="64">
        <v>0</v>
      </c>
      <c r="K85" s="65">
        <f t="shared" si="6"/>
        <v>0</v>
      </c>
      <c r="L85" s="34">
        <v>0</v>
      </c>
      <c r="M85" s="34">
        <v>0</v>
      </c>
      <c r="N85" s="34">
        <f t="shared" si="7"/>
        <v>0</v>
      </c>
      <c r="O85" s="66">
        <f t="shared" si="8"/>
        <v>0</v>
      </c>
      <c r="P85" s="66">
        <f t="shared" si="9"/>
        <v>0</v>
      </c>
      <c r="Q85" s="90">
        <f t="shared" si="10"/>
        <v>0</v>
      </c>
      <c r="R85" s="91">
        <f t="shared" si="11"/>
        <v>0</v>
      </c>
      <c r="S85" s="92"/>
      <c r="T85" s="93"/>
      <c r="XEZ85" s="3"/>
      <c r="XFA85" s="3"/>
      <c r="XFB85" s="3"/>
    </row>
    <row r="86" s="1" customFormat="1" ht="20" hidden="1" customHeight="1" spans="1:16382">
      <c r="A86" s="114">
        <v>82</v>
      </c>
      <c r="B86" s="115"/>
      <c r="C86" s="116"/>
      <c r="D86" s="37" t="s">
        <v>27</v>
      </c>
      <c r="E86" s="34" t="s">
        <v>164</v>
      </c>
      <c r="F86" s="35"/>
      <c r="G86" s="36" t="s">
        <v>29</v>
      </c>
      <c r="H86" s="37">
        <v>85</v>
      </c>
      <c r="I86" s="34">
        <v>50</v>
      </c>
      <c r="J86" s="64">
        <v>0</v>
      </c>
      <c r="K86" s="65">
        <f t="shared" si="6"/>
        <v>0</v>
      </c>
      <c r="L86" s="34">
        <v>0</v>
      </c>
      <c r="M86" s="34">
        <v>0</v>
      </c>
      <c r="N86" s="34">
        <f t="shared" si="7"/>
        <v>0</v>
      </c>
      <c r="O86" s="66">
        <f t="shared" si="8"/>
        <v>0</v>
      </c>
      <c r="P86" s="66">
        <f t="shared" si="9"/>
        <v>0</v>
      </c>
      <c r="Q86" s="90">
        <f t="shared" si="10"/>
        <v>0</v>
      </c>
      <c r="R86" s="91">
        <f t="shared" si="11"/>
        <v>0</v>
      </c>
      <c r="S86" s="92"/>
      <c r="T86" s="93"/>
      <c r="XEZ86" s="3"/>
      <c r="XFA86" s="3"/>
      <c r="XFB86" s="3"/>
    </row>
    <row r="87" s="1" customFormat="1" ht="20" hidden="1" customHeight="1" spans="1:16382">
      <c r="A87" s="114">
        <v>83</v>
      </c>
      <c r="B87" s="115"/>
      <c r="C87" s="116"/>
      <c r="D87" s="37" t="s">
        <v>165</v>
      </c>
      <c r="E87" s="34" t="s">
        <v>166</v>
      </c>
      <c r="F87" s="35"/>
      <c r="G87" s="36" t="s">
        <v>73</v>
      </c>
      <c r="H87" s="37">
        <v>86</v>
      </c>
      <c r="I87" s="34">
        <v>500</v>
      </c>
      <c r="J87" s="64">
        <v>0</v>
      </c>
      <c r="K87" s="65">
        <f t="shared" si="6"/>
        <v>0</v>
      </c>
      <c r="L87" s="34">
        <v>0</v>
      </c>
      <c r="M87" s="34">
        <v>0</v>
      </c>
      <c r="N87" s="34">
        <f t="shared" si="7"/>
        <v>0</v>
      </c>
      <c r="O87" s="66">
        <f t="shared" si="8"/>
        <v>0</v>
      </c>
      <c r="P87" s="66">
        <f t="shared" si="9"/>
        <v>0</v>
      </c>
      <c r="Q87" s="90">
        <f t="shared" si="10"/>
        <v>0</v>
      </c>
      <c r="R87" s="91">
        <f t="shared" si="11"/>
        <v>0</v>
      </c>
      <c r="S87" s="92"/>
      <c r="T87" s="93"/>
      <c r="XEZ87" s="3"/>
      <c r="XFA87" s="3"/>
      <c r="XFB87" s="3"/>
    </row>
    <row r="88" s="1" customFormat="1" ht="20" hidden="1" customHeight="1" spans="1:16382">
      <c r="A88" s="114">
        <v>84</v>
      </c>
      <c r="B88" s="115"/>
      <c r="C88" s="116"/>
      <c r="D88" s="37" t="s">
        <v>167</v>
      </c>
      <c r="E88" s="34" t="s">
        <v>168</v>
      </c>
      <c r="F88" s="35"/>
      <c r="G88" s="36" t="s">
        <v>73</v>
      </c>
      <c r="H88" s="37">
        <v>87</v>
      </c>
      <c r="I88" s="34">
        <v>700</v>
      </c>
      <c r="J88" s="64">
        <v>0</v>
      </c>
      <c r="K88" s="65">
        <f t="shared" si="6"/>
        <v>0</v>
      </c>
      <c r="L88" s="34">
        <v>0</v>
      </c>
      <c r="M88" s="34">
        <v>300</v>
      </c>
      <c r="N88" s="34">
        <f t="shared" si="7"/>
        <v>300</v>
      </c>
      <c r="O88" s="66">
        <f t="shared" si="8"/>
        <v>90</v>
      </c>
      <c r="P88" s="66">
        <f t="shared" si="9"/>
        <v>75</v>
      </c>
      <c r="Q88" s="90">
        <f t="shared" si="10"/>
        <v>75</v>
      </c>
      <c r="R88" s="91">
        <f t="shared" si="11"/>
        <v>60</v>
      </c>
      <c r="S88" s="92"/>
      <c r="T88" s="93"/>
      <c r="XEZ88" s="3"/>
      <c r="XFA88" s="3"/>
      <c r="XFB88" s="3"/>
    </row>
    <row r="89" s="1" customFormat="1" ht="20" hidden="1" customHeight="1" spans="1:16382">
      <c r="A89" s="114">
        <v>85</v>
      </c>
      <c r="B89" s="115"/>
      <c r="C89" s="116"/>
      <c r="D89" s="37" t="s">
        <v>169</v>
      </c>
      <c r="E89" s="34" t="s">
        <v>170</v>
      </c>
      <c r="F89" s="35"/>
      <c r="G89" s="36" t="s">
        <v>73</v>
      </c>
      <c r="H89" s="37">
        <v>88</v>
      </c>
      <c r="I89" s="34">
        <v>100</v>
      </c>
      <c r="J89" s="64">
        <v>0</v>
      </c>
      <c r="K89" s="65">
        <f t="shared" si="6"/>
        <v>0</v>
      </c>
      <c r="L89" s="34">
        <v>0</v>
      </c>
      <c r="M89" s="34">
        <v>0</v>
      </c>
      <c r="N89" s="34">
        <f t="shared" si="7"/>
        <v>0</v>
      </c>
      <c r="O89" s="66">
        <f t="shared" si="8"/>
        <v>0</v>
      </c>
      <c r="P89" s="66">
        <f t="shared" si="9"/>
        <v>0</v>
      </c>
      <c r="Q89" s="90">
        <f t="shared" si="10"/>
        <v>0</v>
      </c>
      <c r="R89" s="91">
        <f t="shared" si="11"/>
        <v>0</v>
      </c>
      <c r="S89" s="92"/>
      <c r="T89" s="93"/>
      <c r="XEZ89" s="3"/>
      <c r="XFA89" s="3"/>
      <c r="XFB89" s="3"/>
    </row>
    <row r="90" s="1" customFormat="1" ht="20" hidden="1" customHeight="1" spans="1:16382">
      <c r="A90" s="114">
        <v>86</v>
      </c>
      <c r="B90" s="115"/>
      <c r="C90" s="116"/>
      <c r="D90" s="37" t="s">
        <v>169</v>
      </c>
      <c r="E90" s="34" t="s">
        <v>171</v>
      </c>
      <c r="F90" s="35"/>
      <c r="G90" s="36" t="s">
        <v>73</v>
      </c>
      <c r="H90" s="37">
        <v>89</v>
      </c>
      <c r="I90" s="34">
        <v>100</v>
      </c>
      <c r="J90" s="64">
        <v>0</v>
      </c>
      <c r="K90" s="65">
        <f t="shared" si="6"/>
        <v>0</v>
      </c>
      <c r="L90" s="34">
        <v>0</v>
      </c>
      <c r="M90" s="34">
        <v>0</v>
      </c>
      <c r="N90" s="34">
        <f t="shared" si="7"/>
        <v>0</v>
      </c>
      <c r="O90" s="66">
        <f t="shared" si="8"/>
        <v>0</v>
      </c>
      <c r="P90" s="66">
        <f t="shared" si="9"/>
        <v>0</v>
      </c>
      <c r="Q90" s="90">
        <f t="shared" si="10"/>
        <v>0</v>
      </c>
      <c r="R90" s="91">
        <f t="shared" si="11"/>
        <v>0</v>
      </c>
      <c r="S90" s="92"/>
      <c r="T90" s="93"/>
      <c r="XEZ90" s="3"/>
      <c r="XFA90" s="3"/>
      <c r="XFB90" s="3"/>
    </row>
    <row r="91" s="1" customFormat="1" ht="20" hidden="1" customHeight="1" spans="1:16382">
      <c r="A91" s="114">
        <v>87</v>
      </c>
      <c r="B91" s="115"/>
      <c r="C91" s="116"/>
      <c r="D91" s="37" t="s">
        <v>172</v>
      </c>
      <c r="E91" s="34" t="s">
        <v>173</v>
      </c>
      <c r="F91" s="35"/>
      <c r="G91" s="36" t="s">
        <v>73</v>
      </c>
      <c r="H91" s="37">
        <v>90</v>
      </c>
      <c r="I91" s="34">
        <v>50</v>
      </c>
      <c r="J91" s="64">
        <v>0</v>
      </c>
      <c r="K91" s="65">
        <f t="shared" si="6"/>
        <v>0</v>
      </c>
      <c r="L91" s="34">
        <v>0</v>
      </c>
      <c r="M91" s="34">
        <v>0</v>
      </c>
      <c r="N91" s="34">
        <f t="shared" si="7"/>
        <v>0</v>
      </c>
      <c r="O91" s="66">
        <f t="shared" si="8"/>
        <v>0</v>
      </c>
      <c r="P91" s="66">
        <f t="shared" si="9"/>
        <v>0</v>
      </c>
      <c r="Q91" s="90">
        <f t="shared" si="10"/>
        <v>0</v>
      </c>
      <c r="R91" s="91">
        <f t="shared" si="11"/>
        <v>0</v>
      </c>
      <c r="S91" s="92"/>
      <c r="T91" s="93"/>
      <c r="XEZ91" s="3"/>
      <c r="XFA91" s="3"/>
      <c r="XFB91" s="3"/>
    </row>
    <row r="92" s="1" customFormat="1" ht="20" hidden="1" customHeight="1" spans="1:16382">
      <c r="A92" s="114">
        <v>88</v>
      </c>
      <c r="B92" s="36" t="s">
        <v>174</v>
      </c>
      <c r="C92" s="36"/>
      <c r="D92" s="37" t="s">
        <v>175</v>
      </c>
      <c r="E92" s="34" t="s">
        <v>176</v>
      </c>
      <c r="F92" s="35"/>
      <c r="G92" s="36" t="s">
        <v>29</v>
      </c>
      <c r="H92" s="37">
        <v>51</v>
      </c>
      <c r="I92" s="34">
        <v>670</v>
      </c>
      <c r="J92" s="64">
        <v>506</v>
      </c>
      <c r="K92" s="65">
        <f t="shared" si="6"/>
        <v>0.755223880597015</v>
      </c>
      <c r="L92" s="34">
        <v>0</v>
      </c>
      <c r="M92" s="34">
        <v>982</v>
      </c>
      <c r="N92" s="34">
        <f t="shared" si="7"/>
        <v>982</v>
      </c>
      <c r="O92" s="66">
        <f t="shared" si="8"/>
        <v>294.6</v>
      </c>
      <c r="P92" s="66">
        <f t="shared" si="9"/>
        <v>245.5</v>
      </c>
      <c r="Q92" s="90">
        <f t="shared" si="10"/>
        <v>245.5</v>
      </c>
      <c r="R92" s="91">
        <f t="shared" si="11"/>
        <v>196.4</v>
      </c>
      <c r="S92" s="92"/>
      <c r="T92" s="93"/>
      <c r="XEZ92" s="3"/>
      <c r="XFA92" s="3"/>
      <c r="XFB92" s="3"/>
    </row>
    <row r="93" s="1" customFormat="1" ht="20" hidden="1" customHeight="1" spans="1:16382">
      <c r="A93" s="114">
        <v>89</v>
      </c>
      <c r="B93" s="36"/>
      <c r="C93" s="36"/>
      <c r="D93" s="37" t="s">
        <v>177</v>
      </c>
      <c r="E93" s="34" t="s">
        <v>178</v>
      </c>
      <c r="F93" s="35"/>
      <c r="G93" s="36" t="s">
        <v>29</v>
      </c>
      <c r="H93" s="37">
        <v>51</v>
      </c>
      <c r="I93" s="34">
        <v>670</v>
      </c>
      <c r="J93" s="64">
        <v>500</v>
      </c>
      <c r="K93" s="65">
        <f t="shared" si="6"/>
        <v>0.746268656716418</v>
      </c>
      <c r="L93" s="34">
        <v>0</v>
      </c>
      <c r="M93" s="34">
        <v>982</v>
      </c>
      <c r="N93" s="34">
        <f t="shared" si="7"/>
        <v>982</v>
      </c>
      <c r="O93" s="66">
        <f t="shared" si="8"/>
        <v>294.6</v>
      </c>
      <c r="P93" s="66">
        <f t="shared" si="9"/>
        <v>245.5</v>
      </c>
      <c r="Q93" s="90">
        <f t="shared" si="10"/>
        <v>245.5</v>
      </c>
      <c r="R93" s="91">
        <f t="shared" si="11"/>
        <v>196.4</v>
      </c>
      <c r="S93" s="92"/>
      <c r="T93" s="93"/>
      <c r="XEZ93" s="3"/>
      <c r="XFA93" s="3"/>
      <c r="XFB93" s="3"/>
    </row>
    <row r="94" s="1" customFormat="1" ht="20" hidden="1" customHeight="1" spans="1:16382">
      <c r="A94" s="114">
        <v>90</v>
      </c>
      <c r="B94" s="36"/>
      <c r="C94" s="36"/>
      <c r="D94" s="37" t="s">
        <v>179</v>
      </c>
      <c r="E94" s="34" t="s">
        <v>180</v>
      </c>
      <c r="F94" s="35"/>
      <c r="G94" s="36" t="s">
        <v>29</v>
      </c>
      <c r="H94" s="37">
        <v>29</v>
      </c>
      <c r="I94" s="34">
        <v>670</v>
      </c>
      <c r="J94" s="64">
        <v>600</v>
      </c>
      <c r="K94" s="65">
        <f t="shared" si="6"/>
        <v>0.895522388059702</v>
      </c>
      <c r="L94" s="34">
        <v>0</v>
      </c>
      <c r="M94" s="34">
        <v>982</v>
      </c>
      <c r="N94" s="34">
        <f t="shared" si="7"/>
        <v>982</v>
      </c>
      <c r="O94" s="66">
        <f t="shared" si="8"/>
        <v>294.6</v>
      </c>
      <c r="P94" s="66">
        <f t="shared" si="9"/>
        <v>245.5</v>
      </c>
      <c r="Q94" s="90">
        <f t="shared" si="10"/>
        <v>245.5</v>
      </c>
      <c r="R94" s="91">
        <f t="shared" si="11"/>
        <v>196.4</v>
      </c>
      <c r="S94" s="92"/>
      <c r="T94" s="93"/>
      <c r="XEZ94" s="3"/>
      <c r="XFA94" s="3"/>
      <c r="XFB94" s="3"/>
    </row>
    <row r="95" s="1" customFormat="1" ht="20" hidden="1" customHeight="1" spans="1:16382">
      <c r="A95" s="114">
        <v>91</v>
      </c>
      <c r="B95" s="36"/>
      <c r="C95" s="36"/>
      <c r="D95" s="37" t="s">
        <v>181</v>
      </c>
      <c r="E95" s="34" t="s">
        <v>182</v>
      </c>
      <c r="F95" s="35"/>
      <c r="G95" s="36" t="s">
        <v>73</v>
      </c>
      <c r="H95" s="37">
        <v>26</v>
      </c>
      <c r="I95" s="34">
        <v>670</v>
      </c>
      <c r="J95" s="64">
        <v>600</v>
      </c>
      <c r="K95" s="65">
        <f t="shared" si="6"/>
        <v>0.895522388059702</v>
      </c>
      <c r="L95" s="34">
        <v>0</v>
      </c>
      <c r="M95" s="34">
        <v>982</v>
      </c>
      <c r="N95" s="34">
        <f t="shared" si="7"/>
        <v>982</v>
      </c>
      <c r="O95" s="66">
        <f t="shared" si="8"/>
        <v>294.6</v>
      </c>
      <c r="P95" s="66">
        <f t="shared" si="9"/>
        <v>245.5</v>
      </c>
      <c r="Q95" s="90">
        <f t="shared" si="10"/>
        <v>245.5</v>
      </c>
      <c r="R95" s="91">
        <f t="shared" si="11"/>
        <v>196.4</v>
      </c>
      <c r="S95" s="92"/>
      <c r="T95" s="93"/>
      <c r="XEZ95" s="3"/>
      <c r="XFA95" s="3"/>
      <c r="XFB95" s="3"/>
    </row>
    <row r="96" s="1" customFormat="1" ht="20" hidden="1" customHeight="1" spans="1:16382">
      <c r="A96" s="27">
        <v>92</v>
      </c>
      <c r="B96" s="36" t="s">
        <v>183</v>
      </c>
      <c r="C96" s="36"/>
      <c r="D96" s="37" t="s">
        <v>184</v>
      </c>
      <c r="E96" s="35" t="s">
        <v>185</v>
      </c>
      <c r="F96" s="117"/>
      <c r="G96" s="36" t="s">
        <v>186</v>
      </c>
      <c r="H96" s="37"/>
      <c r="I96" s="34">
        <v>225</v>
      </c>
      <c r="J96" s="64">
        <v>160</v>
      </c>
      <c r="K96" s="65">
        <f t="shared" si="6"/>
        <v>0.711111111111111</v>
      </c>
      <c r="L96" s="34">
        <v>240</v>
      </c>
      <c r="M96" s="34">
        <v>660</v>
      </c>
      <c r="N96" s="34">
        <f t="shared" si="7"/>
        <v>420</v>
      </c>
      <c r="O96" s="66">
        <f t="shared" si="8"/>
        <v>126</v>
      </c>
      <c r="P96" s="66">
        <f t="shared" si="9"/>
        <v>105</v>
      </c>
      <c r="Q96" s="90">
        <f t="shared" si="10"/>
        <v>105</v>
      </c>
      <c r="R96" s="91">
        <f t="shared" si="11"/>
        <v>84</v>
      </c>
      <c r="S96" s="92"/>
      <c r="T96" s="93"/>
      <c r="XEZ96" s="3"/>
      <c r="XFA96" s="3"/>
      <c r="XFB96" s="3"/>
    </row>
    <row r="97" s="1" customFormat="1" ht="20" hidden="1" customHeight="1" spans="1:16382">
      <c r="A97" s="27">
        <v>93</v>
      </c>
      <c r="B97" s="36"/>
      <c r="C97" s="36"/>
      <c r="D97" s="37" t="s">
        <v>187</v>
      </c>
      <c r="E97" s="35" t="s">
        <v>188</v>
      </c>
      <c r="F97" s="117"/>
      <c r="G97" s="36" t="s">
        <v>186</v>
      </c>
      <c r="H97" s="37"/>
      <c r="I97" s="34">
        <v>255</v>
      </c>
      <c r="J97" s="64">
        <v>160</v>
      </c>
      <c r="K97" s="65">
        <f t="shared" si="6"/>
        <v>0.627450980392157</v>
      </c>
      <c r="L97" s="34">
        <v>240</v>
      </c>
      <c r="M97" s="34">
        <v>660</v>
      </c>
      <c r="N97" s="34">
        <f t="shared" si="7"/>
        <v>420</v>
      </c>
      <c r="O97" s="66">
        <f t="shared" si="8"/>
        <v>126</v>
      </c>
      <c r="P97" s="66">
        <f t="shared" si="9"/>
        <v>105</v>
      </c>
      <c r="Q97" s="90">
        <f t="shared" si="10"/>
        <v>105</v>
      </c>
      <c r="R97" s="91">
        <f t="shared" si="11"/>
        <v>84</v>
      </c>
      <c r="S97" s="92"/>
      <c r="T97" s="93"/>
      <c r="XEZ97" s="3"/>
      <c r="XFA97" s="3"/>
      <c r="XFB97" s="3"/>
    </row>
    <row r="98" s="1" customFormat="1" ht="20" hidden="1" customHeight="1" spans="1:16382">
      <c r="A98" s="114">
        <v>94</v>
      </c>
      <c r="B98" s="118" t="s">
        <v>189</v>
      </c>
      <c r="C98" s="29"/>
      <c r="D98" s="34" t="s">
        <v>190</v>
      </c>
      <c r="E98" s="34" t="s">
        <v>191</v>
      </c>
      <c r="F98" s="35"/>
      <c r="G98" s="36" t="s">
        <v>29</v>
      </c>
      <c r="H98" s="37">
        <v>46</v>
      </c>
      <c r="I98" s="34">
        <v>600</v>
      </c>
      <c r="J98" s="64">
        <v>571</v>
      </c>
      <c r="K98" s="65">
        <f t="shared" si="6"/>
        <v>0.951666666666667</v>
      </c>
      <c r="L98" s="34">
        <v>0</v>
      </c>
      <c r="M98" s="34">
        <v>720</v>
      </c>
      <c r="N98" s="34">
        <f t="shared" si="7"/>
        <v>720</v>
      </c>
      <c r="O98" s="66">
        <f t="shared" si="8"/>
        <v>216</v>
      </c>
      <c r="P98" s="66">
        <f t="shared" si="9"/>
        <v>180</v>
      </c>
      <c r="Q98" s="90">
        <f t="shared" si="10"/>
        <v>180</v>
      </c>
      <c r="R98" s="91">
        <f t="shared" si="11"/>
        <v>144</v>
      </c>
      <c r="S98" s="92"/>
      <c r="T98" s="93"/>
      <c r="XEZ98" s="3"/>
      <c r="XFA98" s="3"/>
      <c r="XFB98" s="3"/>
    </row>
    <row r="99" s="1" customFormat="1" ht="20" hidden="1" customHeight="1" spans="1:16382">
      <c r="A99" s="114">
        <v>95</v>
      </c>
      <c r="B99" s="118"/>
      <c r="C99" s="29"/>
      <c r="D99" s="34" t="s">
        <v>192</v>
      </c>
      <c r="E99" s="34" t="s">
        <v>193</v>
      </c>
      <c r="F99" s="35"/>
      <c r="G99" s="36" t="s">
        <v>29</v>
      </c>
      <c r="H99" s="37">
        <v>46</v>
      </c>
      <c r="I99" s="34">
        <v>600</v>
      </c>
      <c r="J99" s="64">
        <v>552</v>
      </c>
      <c r="K99" s="65">
        <f t="shared" si="6"/>
        <v>0.92</v>
      </c>
      <c r="L99" s="34">
        <v>0</v>
      </c>
      <c r="M99" s="34">
        <v>720</v>
      </c>
      <c r="N99" s="34">
        <f t="shared" si="7"/>
        <v>720</v>
      </c>
      <c r="O99" s="66">
        <f t="shared" si="8"/>
        <v>216</v>
      </c>
      <c r="P99" s="66">
        <f t="shared" si="9"/>
        <v>180</v>
      </c>
      <c r="Q99" s="90">
        <f t="shared" si="10"/>
        <v>180</v>
      </c>
      <c r="R99" s="91">
        <f t="shared" si="11"/>
        <v>144</v>
      </c>
      <c r="S99" s="92"/>
      <c r="T99" s="93"/>
      <c r="XEZ99" s="3"/>
      <c r="XFA99" s="3"/>
      <c r="XFB99" s="3"/>
    </row>
    <row r="100" s="1" customFormat="1" ht="20" hidden="1" customHeight="1" spans="1:16382">
      <c r="A100" s="114">
        <v>96</v>
      </c>
      <c r="B100" s="118"/>
      <c r="C100" s="29"/>
      <c r="D100" s="34" t="s">
        <v>190</v>
      </c>
      <c r="E100" s="34" t="s">
        <v>194</v>
      </c>
      <c r="F100" s="35"/>
      <c r="G100" s="36" t="s">
        <v>29</v>
      </c>
      <c r="H100" s="37">
        <v>54</v>
      </c>
      <c r="I100" s="34">
        <v>900</v>
      </c>
      <c r="J100" s="64">
        <v>882</v>
      </c>
      <c r="K100" s="65">
        <f t="shared" si="6"/>
        <v>0.98</v>
      </c>
      <c r="L100" s="34">
        <v>0</v>
      </c>
      <c r="M100" s="34">
        <v>1080</v>
      </c>
      <c r="N100" s="34">
        <f t="shared" si="7"/>
        <v>1080</v>
      </c>
      <c r="O100" s="66">
        <f t="shared" si="8"/>
        <v>324</v>
      </c>
      <c r="P100" s="66">
        <f t="shared" si="9"/>
        <v>270</v>
      </c>
      <c r="Q100" s="90">
        <f t="shared" si="10"/>
        <v>270</v>
      </c>
      <c r="R100" s="91">
        <f t="shared" si="11"/>
        <v>216</v>
      </c>
      <c r="S100" s="92"/>
      <c r="T100" s="93"/>
      <c r="XEZ100" s="3"/>
      <c r="XFA100" s="3"/>
      <c r="XFB100" s="3"/>
    </row>
    <row r="101" s="1" customFormat="1" ht="20" hidden="1" customHeight="1" spans="1:16382">
      <c r="A101" s="114">
        <v>97</v>
      </c>
      <c r="B101" s="118"/>
      <c r="C101" s="29"/>
      <c r="D101" s="34" t="s">
        <v>192</v>
      </c>
      <c r="E101" s="34" t="s">
        <v>195</v>
      </c>
      <c r="F101" s="35"/>
      <c r="G101" s="36" t="s">
        <v>29</v>
      </c>
      <c r="H101" s="37">
        <v>54</v>
      </c>
      <c r="I101" s="34">
        <v>900</v>
      </c>
      <c r="J101" s="64">
        <v>838</v>
      </c>
      <c r="K101" s="65">
        <f t="shared" si="6"/>
        <v>0.931111111111111</v>
      </c>
      <c r="L101" s="34">
        <v>0</v>
      </c>
      <c r="M101" s="34">
        <v>1080</v>
      </c>
      <c r="N101" s="34">
        <f t="shared" si="7"/>
        <v>1080</v>
      </c>
      <c r="O101" s="66">
        <f t="shared" si="8"/>
        <v>324</v>
      </c>
      <c r="P101" s="66">
        <f t="shared" si="9"/>
        <v>270</v>
      </c>
      <c r="Q101" s="90">
        <f t="shared" si="10"/>
        <v>270</v>
      </c>
      <c r="R101" s="91">
        <f t="shared" si="11"/>
        <v>216</v>
      </c>
      <c r="S101" s="92"/>
      <c r="T101" s="93"/>
      <c r="XEZ101" s="3"/>
      <c r="XFA101" s="3"/>
      <c r="XFB101" s="3"/>
    </row>
    <row r="102" s="1" customFormat="1" ht="20" hidden="1" customHeight="1" spans="1:16382">
      <c r="A102" s="114">
        <v>98</v>
      </c>
      <c r="B102" s="118"/>
      <c r="C102" s="29"/>
      <c r="D102" s="34" t="s">
        <v>196</v>
      </c>
      <c r="E102" s="34" t="s">
        <v>197</v>
      </c>
      <c r="F102" s="35"/>
      <c r="G102" s="36" t="s">
        <v>73</v>
      </c>
      <c r="H102" s="37">
        <v>18</v>
      </c>
      <c r="I102" s="34">
        <v>800</v>
      </c>
      <c r="J102" s="64">
        <v>537</v>
      </c>
      <c r="K102" s="65">
        <f t="shared" si="6"/>
        <v>0.67125</v>
      </c>
      <c r="L102" s="34">
        <v>0</v>
      </c>
      <c r="M102" s="34">
        <v>960</v>
      </c>
      <c r="N102" s="34">
        <f t="shared" si="7"/>
        <v>960</v>
      </c>
      <c r="O102" s="66">
        <f t="shared" si="8"/>
        <v>288</v>
      </c>
      <c r="P102" s="66">
        <f t="shared" si="9"/>
        <v>240</v>
      </c>
      <c r="Q102" s="90">
        <f t="shared" si="10"/>
        <v>240</v>
      </c>
      <c r="R102" s="91">
        <f t="shared" si="11"/>
        <v>192</v>
      </c>
      <c r="S102" s="92"/>
      <c r="T102" s="93"/>
      <c r="XEZ102" s="3"/>
      <c r="XFA102" s="3"/>
      <c r="XFB102" s="3"/>
    </row>
    <row r="103" s="1" customFormat="1" ht="20" hidden="1" customHeight="1" spans="1:16382">
      <c r="A103" s="114">
        <v>99</v>
      </c>
      <c r="B103" s="118"/>
      <c r="C103" s="29"/>
      <c r="D103" s="34" t="s">
        <v>167</v>
      </c>
      <c r="E103" s="34" t="s">
        <v>198</v>
      </c>
      <c r="F103" s="35"/>
      <c r="G103" s="36" t="s">
        <v>73</v>
      </c>
      <c r="H103" s="37">
        <v>16</v>
      </c>
      <c r="I103" s="34">
        <v>1500</v>
      </c>
      <c r="J103" s="64">
        <v>1300</v>
      </c>
      <c r="K103" s="65">
        <f t="shared" si="6"/>
        <v>0.866666666666667</v>
      </c>
      <c r="L103" s="34">
        <v>0</v>
      </c>
      <c r="M103" s="34">
        <v>1800</v>
      </c>
      <c r="N103" s="34">
        <f t="shared" si="7"/>
        <v>1800</v>
      </c>
      <c r="O103" s="66">
        <f t="shared" si="8"/>
        <v>540</v>
      </c>
      <c r="P103" s="66">
        <f t="shared" si="9"/>
        <v>450</v>
      </c>
      <c r="Q103" s="90">
        <f t="shared" si="10"/>
        <v>450</v>
      </c>
      <c r="R103" s="91">
        <f t="shared" si="11"/>
        <v>360</v>
      </c>
      <c r="S103" s="92"/>
      <c r="T103" s="93"/>
      <c r="XEZ103" s="3"/>
      <c r="XFA103" s="3"/>
      <c r="XFB103" s="3"/>
    </row>
    <row r="104" s="1" customFormat="1" ht="20" hidden="1" customHeight="1" spans="1:16382">
      <c r="A104" s="114">
        <v>100</v>
      </c>
      <c r="B104" s="118"/>
      <c r="C104" s="29"/>
      <c r="D104" s="34" t="s">
        <v>199</v>
      </c>
      <c r="E104" s="34" t="s">
        <v>200</v>
      </c>
      <c r="F104" s="35"/>
      <c r="G104" s="36" t="s">
        <v>73</v>
      </c>
      <c r="H104" s="37">
        <v>30</v>
      </c>
      <c r="I104" s="34">
        <v>300</v>
      </c>
      <c r="J104" s="64">
        <v>0</v>
      </c>
      <c r="K104" s="65">
        <f t="shared" si="6"/>
        <v>0</v>
      </c>
      <c r="L104" s="34">
        <v>0</v>
      </c>
      <c r="M104" s="34">
        <v>300</v>
      </c>
      <c r="N104" s="34">
        <f t="shared" si="7"/>
        <v>300</v>
      </c>
      <c r="O104" s="66">
        <f t="shared" si="8"/>
        <v>90</v>
      </c>
      <c r="P104" s="66">
        <f t="shared" si="9"/>
        <v>75</v>
      </c>
      <c r="Q104" s="90">
        <f t="shared" si="10"/>
        <v>75</v>
      </c>
      <c r="R104" s="91">
        <f t="shared" si="11"/>
        <v>60</v>
      </c>
      <c r="S104" s="92"/>
      <c r="T104" s="93"/>
      <c r="XEZ104" s="3"/>
      <c r="XFA104" s="3"/>
      <c r="XFB104" s="3"/>
    </row>
    <row r="105" s="1" customFormat="1" ht="20" hidden="1" customHeight="1" spans="1:16382">
      <c r="A105" s="114">
        <v>101</v>
      </c>
      <c r="B105" s="118"/>
      <c r="C105" s="29"/>
      <c r="D105" s="34" t="s">
        <v>201</v>
      </c>
      <c r="E105" s="34" t="s">
        <v>202</v>
      </c>
      <c r="F105" s="35"/>
      <c r="G105" s="36" t="s">
        <v>73</v>
      </c>
      <c r="H105" s="37">
        <v>30</v>
      </c>
      <c r="I105" s="34">
        <v>200</v>
      </c>
      <c r="J105" s="64">
        <v>0</v>
      </c>
      <c r="K105" s="65">
        <f t="shared" si="6"/>
        <v>0</v>
      </c>
      <c r="L105" s="34">
        <v>0</v>
      </c>
      <c r="M105" s="34">
        <v>200</v>
      </c>
      <c r="N105" s="34">
        <f t="shared" si="7"/>
        <v>200</v>
      </c>
      <c r="O105" s="66">
        <f t="shared" si="8"/>
        <v>60</v>
      </c>
      <c r="P105" s="66">
        <f t="shared" si="9"/>
        <v>50</v>
      </c>
      <c r="Q105" s="90">
        <f t="shared" si="10"/>
        <v>50</v>
      </c>
      <c r="R105" s="91">
        <f t="shared" si="11"/>
        <v>40</v>
      </c>
      <c r="S105" s="92"/>
      <c r="T105" s="93"/>
      <c r="XEZ105" s="3"/>
      <c r="XFA105" s="3"/>
      <c r="XFB105" s="3"/>
    </row>
    <row r="106" s="1" customFormat="1" ht="20" hidden="1" customHeight="1" spans="1:16382">
      <c r="A106" s="114">
        <v>102</v>
      </c>
      <c r="B106" s="119" t="s">
        <v>203</v>
      </c>
      <c r="C106" s="120"/>
      <c r="D106" s="34" t="s">
        <v>27</v>
      </c>
      <c r="E106" s="34" t="s">
        <v>158</v>
      </c>
      <c r="F106" s="35"/>
      <c r="G106" s="36"/>
      <c r="H106" s="37"/>
      <c r="I106" s="34"/>
      <c r="J106" s="64"/>
      <c r="K106" s="65" t="e">
        <f t="shared" si="6"/>
        <v>#DIV/0!</v>
      </c>
      <c r="L106" s="34"/>
      <c r="M106" s="34"/>
      <c r="N106" s="34">
        <f t="shared" si="7"/>
        <v>0</v>
      </c>
      <c r="O106" s="66">
        <f t="shared" si="8"/>
        <v>0</v>
      </c>
      <c r="P106" s="66">
        <f t="shared" si="9"/>
        <v>0</v>
      </c>
      <c r="Q106" s="90">
        <f t="shared" si="10"/>
        <v>0</v>
      </c>
      <c r="R106" s="91">
        <f t="shared" si="11"/>
        <v>0</v>
      </c>
      <c r="S106" s="92"/>
      <c r="T106" s="93"/>
      <c r="XEZ106" s="3"/>
      <c r="XFA106" s="3"/>
      <c r="XFB106" s="3"/>
    </row>
    <row r="107" s="1" customFormat="1" ht="20" hidden="1" customHeight="1" spans="1:16382">
      <c r="A107" s="114">
        <v>103</v>
      </c>
      <c r="B107" s="118"/>
      <c r="C107" s="29"/>
      <c r="D107" s="34" t="s">
        <v>31</v>
      </c>
      <c r="E107" s="34" t="s">
        <v>159</v>
      </c>
      <c r="F107" s="35"/>
      <c r="G107" s="36"/>
      <c r="H107" s="37"/>
      <c r="I107" s="34"/>
      <c r="J107" s="64"/>
      <c r="K107" s="65" t="e">
        <f t="shared" si="6"/>
        <v>#DIV/0!</v>
      </c>
      <c r="L107" s="34"/>
      <c r="M107" s="34"/>
      <c r="N107" s="34">
        <f t="shared" si="7"/>
        <v>0</v>
      </c>
      <c r="O107" s="66">
        <f t="shared" si="8"/>
        <v>0</v>
      </c>
      <c r="P107" s="66">
        <f t="shared" si="9"/>
        <v>0</v>
      </c>
      <c r="Q107" s="90">
        <f t="shared" si="10"/>
        <v>0</v>
      </c>
      <c r="R107" s="91">
        <f t="shared" si="11"/>
        <v>0</v>
      </c>
      <c r="S107" s="92"/>
      <c r="T107" s="93"/>
      <c r="XEZ107" s="3"/>
      <c r="XFA107" s="3"/>
      <c r="XFB107" s="3"/>
    </row>
    <row r="108" s="1" customFormat="1" ht="20" hidden="1" customHeight="1" spans="1:16382">
      <c r="A108" s="114">
        <v>104</v>
      </c>
      <c r="B108" s="118"/>
      <c r="C108" s="29"/>
      <c r="D108" s="34" t="s">
        <v>27</v>
      </c>
      <c r="E108" s="34" t="s">
        <v>164</v>
      </c>
      <c r="F108" s="35"/>
      <c r="G108" s="36"/>
      <c r="H108" s="37"/>
      <c r="I108" s="34"/>
      <c r="J108" s="64"/>
      <c r="K108" s="65" t="e">
        <f t="shared" si="6"/>
        <v>#DIV/0!</v>
      </c>
      <c r="L108" s="34"/>
      <c r="M108" s="34"/>
      <c r="N108" s="34">
        <f t="shared" si="7"/>
        <v>0</v>
      </c>
      <c r="O108" s="66">
        <f t="shared" si="8"/>
        <v>0</v>
      </c>
      <c r="P108" s="66">
        <f t="shared" si="9"/>
        <v>0</v>
      </c>
      <c r="Q108" s="90">
        <f t="shared" si="10"/>
        <v>0</v>
      </c>
      <c r="R108" s="91">
        <f t="shared" si="11"/>
        <v>0</v>
      </c>
      <c r="S108" s="92"/>
      <c r="T108" s="93"/>
      <c r="XEZ108" s="3"/>
      <c r="XFA108" s="3"/>
      <c r="XFB108" s="3"/>
    </row>
    <row r="109" s="1" customFormat="1" ht="20" hidden="1" customHeight="1" spans="1:16382">
      <c r="A109" s="114">
        <v>105</v>
      </c>
      <c r="B109" s="118"/>
      <c r="C109" s="29"/>
      <c r="D109" s="34" t="s">
        <v>31</v>
      </c>
      <c r="E109" s="34" t="s">
        <v>204</v>
      </c>
      <c r="F109" s="35"/>
      <c r="G109" s="36"/>
      <c r="H109" s="37"/>
      <c r="I109" s="34"/>
      <c r="J109" s="64"/>
      <c r="K109" s="65" t="e">
        <f t="shared" si="6"/>
        <v>#DIV/0!</v>
      </c>
      <c r="L109" s="34"/>
      <c r="M109" s="34"/>
      <c r="N109" s="34">
        <f t="shared" si="7"/>
        <v>0</v>
      </c>
      <c r="O109" s="66">
        <f t="shared" si="8"/>
        <v>0</v>
      </c>
      <c r="P109" s="66">
        <f t="shared" si="9"/>
        <v>0</v>
      </c>
      <c r="Q109" s="90">
        <f t="shared" si="10"/>
        <v>0</v>
      </c>
      <c r="R109" s="91">
        <f t="shared" si="11"/>
        <v>0</v>
      </c>
      <c r="S109" s="92"/>
      <c r="T109" s="93"/>
      <c r="XEZ109" s="3"/>
      <c r="XFA109" s="3"/>
      <c r="XFB109" s="3"/>
    </row>
    <row r="110" s="1" customFormat="1" ht="20" hidden="1" customHeight="1" spans="1:16382">
      <c r="A110" s="114">
        <v>106</v>
      </c>
      <c r="B110" s="118"/>
      <c r="C110" s="29"/>
      <c r="D110" s="34" t="s">
        <v>84</v>
      </c>
      <c r="E110" s="34" t="s">
        <v>173</v>
      </c>
      <c r="F110" s="35"/>
      <c r="G110" s="36"/>
      <c r="H110" s="37"/>
      <c r="I110" s="34"/>
      <c r="J110" s="64"/>
      <c r="K110" s="65" t="e">
        <f t="shared" si="6"/>
        <v>#DIV/0!</v>
      </c>
      <c r="L110" s="34"/>
      <c r="M110" s="34"/>
      <c r="N110" s="34">
        <f t="shared" si="7"/>
        <v>0</v>
      </c>
      <c r="O110" s="66">
        <f t="shared" si="8"/>
        <v>0</v>
      </c>
      <c r="P110" s="66">
        <f t="shared" si="9"/>
        <v>0</v>
      </c>
      <c r="Q110" s="90">
        <f t="shared" si="10"/>
        <v>0</v>
      </c>
      <c r="R110" s="91">
        <f t="shared" si="11"/>
        <v>0</v>
      </c>
      <c r="S110" s="92"/>
      <c r="T110" s="93"/>
      <c r="XEZ110" s="3"/>
      <c r="XFA110" s="3"/>
      <c r="XFB110" s="3"/>
    </row>
    <row r="111" s="1" customFormat="1" ht="20" hidden="1" customHeight="1" spans="1:16382">
      <c r="A111" s="114">
        <v>107</v>
      </c>
      <c r="B111" s="118"/>
      <c r="C111" s="29"/>
      <c r="D111" s="34" t="s">
        <v>62</v>
      </c>
      <c r="E111" s="34" t="s">
        <v>166</v>
      </c>
      <c r="F111" s="35"/>
      <c r="G111" s="36"/>
      <c r="H111" s="37"/>
      <c r="I111" s="34"/>
      <c r="J111" s="64"/>
      <c r="K111" s="65" t="e">
        <f t="shared" si="6"/>
        <v>#DIV/0!</v>
      </c>
      <c r="L111" s="34"/>
      <c r="M111" s="34"/>
      <c r="N111" s="34">
        <f t="shared" si="7"/>
        <v>0</v>
      </c>
      <c r="O111" s="66">
        <f t="shared" si="8"/>
        <v>0</v>
      </c>
      <c r="P111" s="66">
        <f t="shared" si="9"/>
        <v>0</v>
      </c>
      <c r="Q111" s="90">
        <f t="shared" si="10"/>
        <v>0</v>
      </c>
      <c r="R111" s="91">
        <f t="shared" si="11"/>
        <v>0</v>
      </c>
      <c r="S111" s="92"/>
      <c r="T111" s="93"/>
      <c r="XEZ111" s="3"/>
      <c r="XFA111" s="3"/>
      <c r="XFB111" s="3"/>
    </row>
    <row r="112" s="1" customFormat="1" ht="20" hidden="1" customHeight="1" spans="1:16382">
      <c r="A112" s="114">
        <v>108</v>
      </c>
      <c r="B112" s="118"/>
      <c r="C112" s="29"/>
      <c r="D112" s="34" t="s">
        <v>167</v>
      </c>
      <c r="E112" s="34" t="s">
        <v>168</v>
      </c>
      <c r="F112" s="35"/>
      <c r="G112" s="36"/>
      <c r="H112" s="37"/>
      <c r="I112" s="34"/>
      <c r="J112" s="64"/>
      <c r="K112" s="65" t="e">
        <f t="shared" si="6"/>
        <v>#DIV/0!</v>
      </c>
      <c r="L112" s="34"/>
      <c r="M112" s="34"/>
      <c r="N112" s="34">
        <f t="shared" si="7"/>
        <v>0</v>
      </c>
      <c r="O112" s="66">
        <f t="shared" si="8"/>
        <v>0</v>
      </c>
      <c r="P112" s="66">
        <f t="shared" si="9"/>
        <v>0</v>
      </c>
      <c r="Q112" s="90">
        <f t="shared" si="10"/>
        <v>0</v>
      </c>
      <c r="R112" s="91">
        <f t="shared" si="11"/>
        <v>0</v>
      </c>
      <c r="S112" s="92"/>
      <c r="T112" s="93"/>
      <c r="XEZ112" s="3"/>
      <c r="XFA112" s="3"/>
      <c r="XFB112" s="3"/>
    </row>
    <row r="113" s="1" customFormat="1" ht="20" hidden="1" customHeight="1" spans="1:16382">
      <c r="A113" s="114">
        <v>109</v>
      </c>
      <c r="B113" s="118"/>
      <c r="C113" s="29"/>
      <c r="D113" s="34" t="s">
        <v>205</v>
      </c>
      <c r="E113" s="34" t="s">
        <v>206</v>
      </c>
      <c r="F113" s="35"/>
      <c r="G113" s="36"/>
      <c r="H113" s="37"/>
      <c r="I113" s="34"/>
      <c r="J113" s="64"/>
      <c r="K113" s="65" t="e">
        <f t="shared" si="6"/>
        <v>#DIV/0!</v>
      </c>
      <c r="L113" s="34"/>
      <c r="M113" s="34"/>
      <c r="N113" s="34">
        <f t="shared" si="7"/>
        <v>0</v>
      </c>
      <c r="O113" s="66">
        <f t="shared" si="8"/>
        <v>0</v>
      </c>
      <c r="P113" s="66">
        <f t="shared" si="9"/>
        <v>0</v>
      </c>
      <c r="Q113" s="90">
        <f t="shared" si="10"/>
        <v>0</v>
      </c>
      <c r="R113" s="91">
        <f t="shared" si="11"/>
        <v>0</v>
      </c>
      <c r="S113" s="92"/>
      <c r="T113" s="93"/>
      <c r="XEZ113" s="3"/>
      <c r="XFA113" s="3"/>
      <c r="XFB113" s="3"/>
    </row>
    <row r="114" s="1" customFormat="1" ht="20" hidden="1" customHeight="1" spans="1:16382">
      <c r="A114" s="114">
        <v>110</v>
      </c>
      <c r="B114" s="118"/>
      <c r="C114" s="29"/>
      <c r="D114" s="34" t="s">
        <v>207</v>
      </c>
      <c r="E114" s="34" t="s">
        <v>208</v>
      </c>
      <c r="F114" s="35"/>
      <c r="G114" s="36"/>
      <c r="H114" s="37"/>
      <c r="I114" s="34"/>
      <c r="J114" s="64"/>
      <c r="K114" s="65" t="e">
        <f t="shared" si="6"/>
        <v>#DIV/0!</v>
      </c>
      <c r="L114" s="34"/>
      <c r="M114" s="34"/>
      <c r="N114" s="34">
        <f t="shared" si="7"/>
        <v>0</v>
      </c>
      <c r="O114" s="66">
        <f t="shared" si="8"/>
        <v>0</v>
      </c>
      <c r="P114" s="66">
        <f t="shared" si="9"/>
        <v>0</v>
      </c>
      <c r="Q114" s="90">
        <f t="shared" si="10"/>
        <v>0</v>
      </c>
      <c r="R114" s="91">
        <f t="shared" si="11"/>
        <v>0</v>
      </c>
      <c r="S114" s="92"/>
      <c r="T114" s="93"/>
      <c r="XEZ114" s="3"/>
      <c r="XFA114" s="3"/>
      <c r="XFB114" s="3"/>
    </row>
    <row r="115" s="1" customFormat="1" ht="20" hidden="1" customHeight="1" spans="1:16382">
      <c r="A115" s="114">
        <v>111</v>
      </c>
      <c r="B115" s="118"/>
      <c r="C115" s="29"/>
      <c r="D115" s="34" t="s">
        <v>33</v>
      </c>
      <c r="E115" s="34" t="s">
        <v>209</v>
      </c>
      <c r="F115" s="35"/>
      <c r="G115" s="36"/>
      <c r="H115" s="37"/>
      <c r="I115" s="34"/>
      <c r="J115" s="64"/>
      <c r="K115" s="65" t="e">
        <f t="shared" si="6"/>
        <v>#DIV/0!</v>
      </c>
      <c r="L115" s="34"/>
      <c r="M115" s="34"/>
      <c r="N115" s="34">
        <f t="shared" si="7"/>
        <v>0</v>
      </c>
      <c r="O115" s="66">
        <f t="shared" si="8"/>
        <v>0</v>
      </c>
      <c r="P115" s="66">
        <f t="shared" si="9"/>
        <v>0</v>
      </c>
      <c r="Q115" s="90">
        <f t="shared" si="10"/>
        <v>0</v>
      </c>
      <c r="R115" s="91">
        <f t="shared" si="11"/>
        <v>0</v>
      </c>
      <c r="S115" s="92"/>
      <c r="T115" s="93"/>
      <c r="XEZ115" s="3"/>
      <c r="XFA115" s="3"/>
      <c r="XFB115" s="3"/>
    </row>
    <row r="116" s="1" customFormat="1" ht="20" hidden="1" customHeight="1" spans="1:16382">
      <c r="A116" s="114">
        <v>112</v>
      </c>
      <c r="B116" s="118"/>
      <c r="C116" s="29"/>
      <c r="D116" s="34" t="s">
        <v>35</v>
      </c>
      <c r="E116" s="34" t="s">
        <v>210</v>
      </c>
      <c r="F116" s="35"/>
      <c r="G116" s="36"/>
      <c r="H116" s="37"/>
      <c r="I116" s="34"/>
      <c r="J116" s="64"/>
      <c r="K116" s="65" t="e">
        <f t="shared" si="6"/>
        <v>#DIV/0!</v>
      </c>
      <c r="L116" s="34"/>
      <c r="M116" s="34"/>
      <c r="N116" s="34">
        <f t="shared" si="7"/>
        <v>0</v>
      </c>
      <c r="O116" s="66">
        <f t="shared" si="8"/>
        <v>0</v>
      </c>
      <c r="P116" s="66">
        <f t="shared" si="9"/>
        <v>0</v>
      </c>
      <c r="Q116" s="90">
        <f t="shared" si="10"/>
        <v>0</v>
      </c>
      <c r="R116" s="91">
        <f t="shared" si="11"/>
        <v>0</v>
      </c>
      <c r="S116" s="92"/>
      <c r="T116" s="93"/>
      <c r="XEZ116" s="3"/>
      <c r="XFA116" s="3"/>
      <c r="XFB116" s="3"/>
    </row>
    <row r="117" s="1" customFormat="1" ht="20" hidden="1" customHeight="1" spans="1:16382">
      <c r="A117" s="114">
        <v>113</v>
      </c>
      <c r="B117" s="118"/>
      <c r="C117" s="29"/>
      <c r="D117" s="34" t="s">
        <v>33</v>
      </c>
      <c r="E117" s="34" t="s">
        <v>211</v>
      </c>
      <c r="F117" s="35"/>
      <c r="G117" s="36"/>
      <c r="H117" s="37"/>
      <c r="I117" s="34"/>
      <c r="J117" s="64"/>
      <c r="K117" s="65" t="e">
        <f t="shared" si="6"/>
        <v>#DIV/0!</v>
      </c>
      <c r="L117" s="34"/>
      <c r="M117" s="34"/>
      <c r="N117" s="34">
        <f t="shared" si="7"/>
        <v>0</v>
      </c>
      <c r="O117" s="66">
        <f t="shared" si="8"/>
        <v>0</v>
      </c>
      <c r="P117" s="66">
        <f t="shared" si="9"/>
        <v>0</v>
      </c>
      <c r="Q117" s="90">
        <f t="shared" si="10"/>
        <v>0</v>
      </c>
      <c r="R117" s="91">
        <f t="shared" si="11"/>
        <v>0</v>
      </c>
      <c r="S117" s="92"/>
      <c r="T117" s="93"/>
      <c r="XEZ117" s="3"/>
      <c r="XFA117" s="3"/>
      <c r="XFB117" s="3"/>
    </row>
    <row r="118" s="1" customFormat="1" ht="20" hidden="1" customHeight="1" spans="1:16382">
      <c r="A118" s="114">
        <v>114</v>
      </c>
      <c r="B118" s="118"/>
      <c r="C118" s="29"/>
      <c r="D118" s="34" t="s">
        <v>35</v>
      </c>
      <c r="E118" s="34" t="s">
        <v>212</v>
      </c>
      <c r="F118" s="35"/>
      <c r="G118" s="36"/>
      <c r="H118" s="37"/>
      <c r="I118" s="34"/>
      <c r="J118" s="64"/>
      <c r="K118" s="65" t="e">
        <f t="shared" si="6"/>
        <v>#DIV/0!</v>
      </c>
      <c r="L118" s="34"/>
      <c r="M118" s="34"/>
      <c r="N118" s="34">
        <f t="shared" si="7"/>
        <v>0</v>
      </c>
      <c r="O118" s="66">
        <f t="shared" si="8"/>
        <v>0</v>
      </c>
      <c r="P118" s="66">
        <f t="shared" si="9"/>
        <v>0</v>
      </c>
      <c r="Q118" s="90">
        <f t="shared" si="10"/>
        <v>0</v>
      </c>
      <c r="R118" s="91">
        <f t="shared" si="11"/>
        <v>0</v>
      </c>
      <c r="S118" s="92"/>
      <c r="T118" s="93"/>
      <c r="XEZ118" s="3"/>
      <c r="XFA118" s="3"/>
      <c r="XFB118" s="3"/>
    </row>
    <row r="119" s="1" customFormat="1" ht="20" hidden="1" customHeight="1" spans="1:16382">
      <c r="A119" s="114">
        <v>115</v>
      </c>
      <c r="B119" s="118"/>
      <c r="C119" s="29"/>
      <c r="D119" s="34" t="s">
        <v>213</v>
      </c>
      <c r="E119" s="34">
        <v>5008108116</v>
      </c>
      <c r="F119" s="35"/>
      <c r="G119" s="36"/>
      <c r="H119" s="37"/>
      <c r="I119" s="34"/>
      <c r="J119" s="64"/>
      <c r="K119" s="65" t="e">
        <f t="shared" si="6"/>
        <v>#DIV/0!</v>
      </c>
      <c r="L119" s="34"/>
      <c r="M119" s="34"/>
      <c r="N119" s="34">
        <f t="shared" si="7"/>
        <v>0</v>
      </c>
      <c r="O119" s="66">
        <f t="shared" si="8"/>
        <v>0</v>
      </c>
      <c r="P119" s="66">
        <f t="shared" si="9"/>
        <v>0</v>
      </c>
      <c r="Q119" s="90">
        <f t="shared" si="10"/>
        <v>0</v>
      </c>
      <c r="R119" s="91">
        <f t="shared" si="11"/>
        <v>0</v>
      </c>
      <c r="S119" s="92"/>
      <c r="T119" s="93"/>
      <c r="XEZ119" s="3"/>
      <c r="XFA119" s="3"/>
      <c r="XFB119" s="3"/>
    </row>
    <row r="120" s="1" customFormat="1" ht="20" hidden="1" customHeight="1" spans="1:16382">
      <c r="A120" s="114">
        <v>116</v>
      </c>
      <c r="B120" s="118"/>
      <c r="C120" s="29"/>
      <c r="D120" s="34" t="s">
        <v>214</v>
      </c>
      <c r="E120" s="34">
        <v>5008108916</v>
      </c>
      <c r="F120" s="35"/>
      <c r="G120" s="36"/>
      <c r="H120" s="37"/>
      <c r="I120" s="34"/>
      <c r="J120" s="64"/>
      <c r="K120" s="65" t="e">
        <f t="shared" si="6"/>
        <v>#DIV/0!</v>
      </c>
      <c r="L120" s="34"/>
      <c r="M120" s="34"/>
      <c r="N120" s="34">
        <f t="shared" si="7"/>
        <v>0</v>
      </c>
      <c r="O120" s="66">
        <f t="shared" si="8"/>
        <v>0</v>
      </c>
      <c r="P120" s="66">
        <f t="shared" si="9"/>
        <v>0</v>
      </c>
      <c r="Q120" s="90">
        <f t="shared" si="10"/>
        <v>0</v>
      </c>
      <c r="R120" s="91">
        <f t="shared" si="11"/>
        <v>0</v>
      </c>
      <c r="S120" s="92"/>
      <c r="T120" s="93"/>
      <c r="XEZ120" s="3"/>
      <c r="XFA120" s="3"/>
      <c r="XFB120" s="3"/>
    </row>
    <row r="121" s="1" customFormat="1" ht="20" hidden="1" customHeight="1" spans="1:16382">
      <c r="A121" s="114">
        <v>117</v>
      </c>
      <c r="B121" s="119" t="s">
        <v>183</v>
      </c>
      <c r="C121" s="120"/>
      <c r="D121" s="34" t="s">
        <v>215</v>
      </c>
      <c r="E121" s="34" t="s">
        <v>188</v>
      </c>
      <c r="F121" s="35"/>
      <c r="G121" s="36" t="s">
        <v>186</v>
      </c>
      <c r="H121" s="37">
        <v>40</v>
      </c>
      <c r="I121" s="34"/>
      <c r="J121" s="64"/>
      <c r="K121" s="65" t="e">
        <f t="shared" si="6"/>
        <v>#DIV/0!</v>
      </c>
      <c r="L121" s="34"/>
      <c r="M121" s="34"/>
      <c r="N121" s="34">
        <f t="shared" si="7"/>
        <v>0</v>
      </c>
      <c r="O121" s="66">
        <f t="shared" si="8"/>
        <v>0</v>
      </c>
      <c r="P121" s="66">
        <f t="shared" si="9"/>
        <v>0</v>
      </c>
      <c r="Q121" s="90">
        <f t="shared" si="10"/>
        <v>0</v>
      </c>
      <c r="R121" s="91">
        <f t="shared" si="11"/>
        <v>0</v>
      </c>
      <c r="S121" s="92"/>
      <c r="T121" s="93"/>
      <c r="XEZ121" s="3"/>
      <c r="XFA121" s="3"/>
      <c r="XFB121" s="3"/>
    </row>
    <row r="122" s="1" customFormat="1" ht="20" hidden="1" customHeight="1" spans="1:16382">
      <c r="A122" s="114">
        <v>118</v>
      </c>
      <c r="B122" s="118"/>
      <c r="C122" s="29"/>
      <c r="D122" s="34" t="s">
        <v>216</v>
      </c>
      <c r="E122" s="34" t="s">
        <v>185</v>
      </c>
      <c r="F122" s="35"/>
      <c r="G122" s="36" t="s">
        <v>186</v>
      </c>
      <c r="H122" s="37">
        <v>40</v>
      </c>
      <c r="I122" s="34"/>
      <c r="J122" s="64"/>
      <c r="K122" s="65" t="e">
        <f t="shared" si="6"/>
        <v>#DIV/0!</v>
      </c>
      <c r="L122" s="34"/>
      <c r="M122" s="34"/>
      <c r="N122" s="34">
        <f t="shared" si="7"/>
        <v>0</v>
      </c>
      <c r="O122" s="66">
        <f t="shared" si="8"/>
        <v>0</v>
      </c>
      <c r="P122" s="66">
        <f t="shared" si="9"/>
        <v>0</v>
      </c>
      <c r="Q122" s="90">
        <f t="shared" si="10"/>
        <v>0</v>
      </c>
      <c r="R122" s="91">
        <f t="shared" si="11"/>
        <v>0</v>
      </c>
      <c r="S122" s="92"/>
      <c r="T122" s="93"/>
      <c r="XEZ122" s="3"/>
      <c r="XFA122" s="3"/>
      <c r="XFB122" s="3"/>
    </row>
    <row r="123" s="1" customFormat="1" ht="20" hidden="1" customHeight="1" spans="1:16382">
      <c r="A123" s="114">
        <v>119</v>
      </c>
      <c r="B123" s="36" t="s">
        <v>217</v>
      </c>
      <c r="C123" s="36"/>
      <c r="D123" s="37" t="s">
        <v>218</v>
      </c>
      <c r="E123" s="34" t="s">
        <v>219</v>
      </c>
      <c r="F123" s="35"/>
      <c r="G123" s="36" t="s">
        <v>186</v>
      </c>
      <c r="H123" s="37">
        <v>81</v>
      </c>
      <c r="I123" s="34">
        <v>400</v>
      </c>
      <c r="J123" s="64">
        <v>0</v>
      </c>
      <c r="K123" s="65">
        <f t="shared" si="6"/>
        <v>0</v>
      </c>
      <c r="L123" s="34">
        <v>200</v>
      </c>
      <c r="M123" s="34">
        <v>1200</v>
      </c>
      <c r="N123" s="34">
        <f t="shared" si="7"/>
        <v>1000</v>
      </c>
      <c r="O123" s="66">
        <f t="shared" si="8"/>
        <v>300</v>
      </c>
      <c r="P123" s="66">
        <f t="shared" si="9"/>
        <v>250</v>
      </c>
      <c r="Q123" s="90">
        <f t="shared" si="10"/>
        <v>250</v>
      </c>
      <c r="R123" s="91">
        <f t="shared" si="11"/>
        <v>200</v>
      </c>
      <c r="S123" s="92"/>
      <c r="T123" s="93"/>
      <c r="XEZ123" s="3"/>
      <c r="XFA123" s="3"/>
      <c r="XFB123" s="3"/>
    </row>
    <row r="124" s="1" customFormat="1" ht="20" hidden="1" customHeight="1" spans="1:16382">
      <c r="A124" s="114">
        <v>120</v>
      </c>
      <c r="B124" s="36"/>
      <c r="C124" s="36"/>
      <c r="D124" s="37" t="s">
        <v>220</v>
      </c>
      <c r="E124" s="34" t="s">
        <v>221</v>
      </c>
      <c r="F124" s="35"/>
      <c r="G124" s="36" t="s">
        <v>186</v>
      </c>
      <c r="H124" s="37">
        <v>81</v>
      </c>
      <c r="I124" s="34">
        <v>400</v>
      </c>
      <c r="J124" s="64">
        <v>0</v>
      </c>
      <c r="K124" s="65">
        <f t="shared" si="6"/>
        <v>0</v>
      </c>
      <c r="L124" s="34">
        <v>200</v>
      </c>
      <c r="M124" s="34">
        <v>1200</v>
      </c>
      <c r="N124" s="34">
        <f t="shared" si="7"/>
        <v>1000</v>
      </c>
      <c r="O124" s="66">
        <f t="shared" si="8"/>
        <v>300</v>
      </c>
      <c r="P124" s="66">
        <f t="shared" si="9"/>
        <v>250</v>
      </c>
      <c r="Q124" s="90">
        <f t="shared" si="10"/>
        <v>250</v>
      </c>
      <c r="R124" s="91">
        <f t="shared" si="11"/>
        <v>200</v>
      </c>
      <c r="S124" s="92"/>
      <c r="T124" s="93"/>
      <c r="XEZ124" s="3"/>
      <c r="XFA124" s="3"/>
      <c r="XFB124" s="3"/>
    </row>
    <row r="125" s="1" customFormat="1" ht="20" hidden="1" customHeight="1" spans="1:16382">
      <c r="A125" s="114">
        <v>121</v>
      </c>
      <c r="B125" s="36"/>
      <c r="C125" s="36"/>
      <c r="D125" s="37" t="s">
        <v>222</v>
      </c>
      <c r="E125" s="34" t="s">
        <v>223</v>
      </c>
      <c r="F125" s="35"/>
      <c r="G125" s="36" t="s">
        <v>186</v>
      </c>
      <c r="H125" s="37">
        <v>81</v>
      </c>
      <c r="I125" s="34"/>
      <c r="J125" s="64"/>
      <c r="K125" s="65" t="e">
        <f t="shared" si="6"/>
        <v>#DIV/0!</v>
      </c>
      <c r="L125" s="34"/>
      <c r="M125" s="34"/>
      <c r="N125" s="34">
        <f t="shared" si="7"/>
        <v>0</v>
      </c>
      <c r="O125" s="66">
        <f t="shared" si="8"/>
        <v>0</v>
      </c>
      <c r="P125" s="66">
        <f t="shared" si="9"/>
        <v>0</v>
      </c>
      <c r="Q125" s="90">
        <f t="shared" si="10"/>
        <v>0</v>
      </c>
      <c r="R125" s="91">
        <f t="shared" si="11"/>
        <v>0</v>
      </c>
      <c r="S125" s="92"/>
      <c r="T125" s="93"/>
      <c r="XEZ125" s="3"/>
      <c r="XFA125" s="3"/>
      <c r="XFB125" s="3"/>
    </row>
    <row r="126" s="1" customFormat="1" ht="20" hidden="1" customHeight="1" spans="1:16382">
      <c r="A126" s="114">
        <v>122</v>
      </c>
      <c r="B126" s="36"/>
      <c r="C126" s="36"/>
      <c r="D126" s="37" t="s">
        <v>224</v>
      </c>
      <c r="E126" s="34" t="s">
        <v>225</v>
      </c>
      <c r="F126" s="35"/>
      <c r="G126" s="36" t="s">
        <v>186</v>
      </c>
      <c r="H126" s="37">
        <v>81</v>
      </c>
      <c r="I126" s="34"/>
      <c r="J126" s="64"/>
      <c r="K126" s="65" t="e">
        <f t="shared" si="6"/>
        <v>#DIV/0!</v>
      </c>
      <c r="L126" s="34"/>
      <c r="M126" s="34"/>
      <c r="N126" s="34">
        <f t="shared" si="7"/>
        <v>0</v>
      </c>
      <c r="O126" s="66">
        <f t="shared" si="8"/>
        <v>0</v>
      </c>
      <c r="P126" s="66">
        <f t="shared" si="9"/>
        <v>0</v>
      </c>
      <c r="Q126" s="90">
        <f t="shared" si="10"/>
        <v>0</v>
      </c>
      <c r="R126" s="91">
        <f t="shared" si="11"/>
        <v>0</v>
      </c>
      <c r="S126" s="92"/>
      <c r="T126" s="93"/>
      <c r="XEZ126" s="3"/>
      <c r="XFA126" s="3"/>
      <c r="XFB126" s="3"/>
    </row>
    <row r="127" s="1" customFormat="1" ht="20" hidden="1" customHeight="1" spans="1:16382">
      <c r="A127" s="114">
        <v>123</v>
      </c>
      <c r="B127" s="36"/>
      <c r="C127" s="36"/>
      <c r="D127" s="37" t="s">
        <v>226</v>
      </c>
      <c r="E127" s="34" t="s">
        <v>227</v>
      </c>
      <c r="F127" s="35"/>
      <c r="G127" s="36" t="s">
        <v>186</v>
      </c>
      <c r="H127" s="37">
        <v>68</v>
      </c>
      <c r="I127" s="34"/>
      <c r="J127" s="64"/>
      <c r="K127" s="65" t="e">
        <f t="shared" si="6"/>
        <v>#DIV/0!</v>
      </c>
      <c r="L127" s="34"/>
      <c r="M127" s="34"/>
      <c r="N127" s="34">
        <f t="shared" si="7"/>
        <v>0</v>
      </c>
      <c r="O127" s="66">
        <f t="shared" si="8"/>
        <v>0</v>
      </c>
      <c r="P127" s="66">
        <f t="shared" si="9"/>
        <v>0</v>
      </c>
      <c r="Q127" s="90">
        <f t="shared" si="10"/>
        <v>0</v>
      </c>
      <c r="R127" s="91">
        <f t="shared" si="11"/>
        <v>0</v>
      </c>
      <c r="S127" s="92"/>
      <c r="T127" s="93"/>
      <c r="XEZ127" s="3"/>
      <c r="XFA127" s="3"/>
      <c r="XFB127" s="3"/>
    </row>
    <row r="128" s="1" customFormat="1" ht="20" hidden="1" customHeight="1" spans="1:16382">
      <c r="A128" s="114">
        <v>124</v>
      </c>
      <c r="B128" s="36"/>
      <c r="C128" s="36"/>
      <c r="D128" s="37" t="s">
        <v>228</v>
      </c>
      <c r="E128" s="34" t="s">
        <v>229</v>
      </c>
      <c r="F128" s="35"/>
      <c r="G128" s="36" t="s">
        <v>186</v>
      </c>
      <c r="H128" s="37">
        <v>68</v>
      </c>
      <c r="I128" s="34"/>
      <c r="J128" s="64"/>
      <c r="K128" s="65" t="e">
        <f t="shared" si="6"/>
        <v>#DIV/0!</v>
      </c>
      <c r="L128" s="34"/>
      <c r="M128" s="34"/>
      <c r="N128" s="34">
        <f t="shared" si="7"/>
        <v>0</v>
      </c>
      <c r="O128" s="66">
        <f t="shared" si="8"/>
        <v>0</v>
      </c>
      <c r="P128" s="66">
        <f t="shared" si="9"/>
        <v>0</v>
      </c>
      <c r="Q128" s="90">
        <f t="shared" si="10"/>
        <v>0</v>
      </c>
      <c r="R128" s="91">
        <f t="shared" si="11"/>
        <v>0</v>
      </c>
      <c r="S128" s="92"/>
      <c r="T128" s="93"/>
      <c r="XEZ128" s="3"/>
      <c r="XFA128" s="3"/>
      <c r="XFB128" s="3"/>
    </row>
    <row r="129" s="1" customFormat="1" ht="20" hidden="1" customHeight="1" spans="1:16382">
      <c r="A129" s="114">
        <v>125</v>
      </c>
      <c r="B129" s="36"/>
      <c r="C129" s="36"/>
      <c r="D129" s="37" t="s">
        <v>230</v>
      </c>
      <c r="E129" s="34" t="s">
        <v>231</v>
      </c>
      <c r="F129" s="35"/>
      <c r="G129" s="36" t="s">
        <v>186</v>
      </c>
      <c r="H129" s="37">
        <v>80</v>
      </c>
      <c r="I129" s="34"/>
      <c r="J129" s="64"/>
      <c r="K129" s="65" t="e">
        <f t="shared" si="6"/>
        <v>#DIV/0!</v>
      </c>
      <c r="L129" s="34"/>
      <c r="M129" s="34"/>
      <c r="N129" s="34">
        <f t="shared" si="7"/>
        <v>0</v>
      </c>
      <c r="O129" s="66">
        <f t="shared" si="8"/>
        <v>0</v>
      </c>
      <c r="P129" s="66">
        <f t="shared" si="9"/>
        <v>0</v>
      </c>
      <c r="Q129" s="90">
        <f t="shared" si="10"/>
        <v>0</v>
      </c>
      <c r="R129" s="91">
        <f t="shared" si="11"/>
        <v>0</v>
      </c>
      <c r="S129" s="92"/>
      <c r="T129" s="93"/>
      <c r="XEZ129" s="3"/>
      <c r="XFA129" s="3"/>
      <c r="XFB129" s="3"/>
    </row>
    <row r="130" s="1" customFormat="1" ht="20" hidden="1" customHeight="1" spans="1:16382">
      <c r="A130" s="114">
        <v>126</v>
      </c>
      <c r="B130" s="36"/>
      <c r="C130" s="36"/>
      <c r="D130" s="37" t="s">
        <v>232</v>
      </c>
      <c r="E130" s="34" t="s">
        <v>233</v>
      </c>
      <c r="F130" s="35"/>
      <c r="G130" s="36" t="s">
        <v>186</v>
      </c>
      <c r="H130" s="37">
        <v>80</v>
      </c>
      <c r="I130" s="34"/>
      <c r="J130" s="64"/>
      <c r="K130" s="65" t="e">
        <f t="shared" si="6"/>
        <v>#DIV/0!</v>
      </c>
      <c r="L130" s="34"/>
      <c r="M130" s="34"/>
      <c r="N130" s="34">
        <f t="shared" si="7"/>
        <v>0</v>
      </c>
      <c r="O130" s="66">
        <f t="shared" si="8"/>
        <v>0</v>
      </c>
      <c r="P130" s="66">
        <f t="shared" si="9"/>
        <v>0</v>
      </c>
      <c r="Q130" s="90">
        <f t="shared" si="10"/>
        <v>0</v>
      </c>
      <c r="R130" s="91">
        <f t="shared" si="11"/>
        <v>0</v>
      </c>
      <c r="S130" s="92"/>
      <c r="T130" s="93"/>
      <c r="XEZ130" s="3"/>
      <c r="XFA130" s="3"/>
      <c r="XFB130" s="3"/>
    </row>
    <row r="131" s="1" customFormat="1" ht="20" hidden="1" customHeight="1" spans="1:16382">
      <c r="A131" s="114">
        <v>127</v>
      </c>
      <c r="B131" s="36"/>
      <c r="C131" s="36"/>
      <c r="D131" s="37" t="s">
        <v>234</v>
      </c>
      <c r="E131" s="34" t="s">
        <v>235</v>
      </c>
      <c r="F131" s="35"/>
      <c r="G131" s="36" t="s">
        <v>186</v>
      </c>
      <c r="H131" s="37">
        <v>80</v>
      </c>
      <c r="I131" s="34"/>
      <c r="J131" s="64"/>
      <c r="K131" s="65" t="e">
        <f t="shared" si="6"/>
        <v>#DIV/0!</v>
      </c>
      <c r="L131" s="34"/>
      <c r="M131" s="34"/>
      <c r="N131" s="34">
        <f t="shared" si="7"/>
        <v>0</v>
      </c>
      <c r="O131" s="66">
        <f t="shared" si="8"/>
        <v>0</v>
      </c>
      <c r="P131" s="66">
        <f t="shared" si="9"/>
        <v>0</v>
      </c>
      <c r="Q131" s="90">
        <f t="shared" si="10"/>
        <v>0</v>
      </c>
      <c r="R131" s="91">
        <f t="shared" si="11"/>
        <v>0</v>
      </c>
      <c r="S131" s="92"/>
      <c r="T131" s="93"/>
      <c r="XEZ131" s="3"/>
      <c r="XFA131" s="3"/>
      <c r="XFB131" s="3"/>
    </row>
    <row r="132" s="1" customFormat="1" ht="20" hidden="1" customHeight="1" spans="1:16382">
      <c r="A132" s="114">
        <v>128</v>
      </c>
      <c r="B132" s="36"/>
      <c r="C132" s="36"/>
      <c r="D132" s="37" t="s">
        <v>234</v>
      </c>
      <c r="E132" s="34" t="s">
        <v>236</v>
      </c>
      <c r="F132" s="35"/>
      <c r="G132" s="36" t="s">
        <v>186</v>
      </c>
      <c r="H132" s="37">
        <v>80</v>
      </c>
      <c r="I132" s="34"/>
      <c r="J132" s="64"/>
      <c r="K132" s="65" t="e">
        <f t="shared" si="6"/>
        <v>#DIV/0!</v>
      </c>
      <c r="L132" s="34"/>
      <c r="M132" s="34"/>
      <c r="N132" s="34">
        <f t="shared" si="7"/>
        <v>0</v>
      </c>
      <c r="O132" s="66">
        <f t="shared" si="8"/>
        <v>0</v>
      </c>
      <c r="P132" s="66">
        <f t="shared" si="9"/>
        <v>0</v>
      </c>
      <c r="Q132" s="90">
        <f t="shared" si="10"/>
        <v>0</v>
      </c>
      <c r="R132" s="91">
        <f t="shared" si="11"/>
        <v>0</v>
      </c>
      <c r="S132" s="92"/>
      <c r="T132" s="93"/>
      <c r="XEZ132" s="3"/>
      <c r="XFA132" s="3"/>
      <c r="XFB132" s="3"/>
    </row>
    <row r="133" s="1" customFormat="1" ht="20" hidden="1" customHeight="1" spans="1:16382">
      <c r="A133" s="114">
        <v>129</v>
      </c>
      <c r="B133" s="36"/>
      <c r="C133" s="36"/>
      <c r="D133" s="37" t="s">
        <v>237</v>
      </c>
      <c r="E133" s="34" t="s">
        <v>238</v>
      </c>
      <c r="F133" s="35"/>
      <c r="G133" s="36" t="s">
        <v>186</v>
      </c>
      <c r="H133" s="37">
        <v>80</v>
      </c>
      <c r="I133" s="34"/>
      <c r="J133" s="64"/>
      <c r="K133" s="65" t="e">
        <f t="shared" si="6"/>
        <v>#DIV/0!</v>
      </c>
      <c r="L133" s="34"/>
      <c r="M133" s="34"/>
      <c r="N133" s="34">
        <f t="shared" si="7"/>
        <v>0</v>
      </c>
      <c r="O133" s="66">
        <f t="shared" si="8"/>
        <v>0</v>
      </c>
      <c r="P133" s="66">
        <f t="shared" si="9"/>
        <v>0</v>
      </c>
      <c r="Q133" s="90">
        <f t="shared" si="10"/>
        <v>0</v>
      </c>
      <c r="R133" s="91">
        <f t="shared" si="11"/>
        <v>0</v>
      </c>
      <c r="S133" s="92"/>
      <c r="T133" s="93"/>
      <c r="XEZ133" s="3"/>
      <c r="XFA133" s="3"/>
      <c r="XFB133" s="3"/>
    </row>
    <row r="134" s="1" customFormat="1" ht="20" hidden="1" customHeight="1" spans="1:16382">
      <c r="A134" s="114">
        <v>130</v>
      </c>
      <c r="B134" s="36"/>
      <c r="C134" s="36"/>
      <c r="D134" s="37" t="s">
        <v>237</v>
      </c>
      <c r="E134" s="34" t="s">
        <v>239</v>
      </c>
      <c r="F134" s="35"/>
      <c r="G134" s="36" t="s">
        <v>186</v>
      </c>
      <c r="H134" s="37">
        <v>80</v>
      </c>
      <c r="I134" s="34"/>
      <c r="J134" s="64"/>
      <c r="K134" s="65" t="e">
        <f t="shared" ref="K134:K171" si="12">J134/I134</f>
        <v>#DIV/0!</v>
      </c>
      <c r="L134" s="34"/>
      <c r="M134" s="34"/>
      <c r="N134" s="34">
        <f t="shared" ref="N134:N171" si="13">M134-L134</f>
        <v>0</v>
      </c>
      <c r="O134" s="66">
        <f t="shared" ref="O134:O170" si="14">N134*30%</f>
        <v>0</v>
      </c>
      <c r="P134" s="66">
        <f t="shared" ref="P134:P170" si="15">N134*25%</f>
        <v>0</v>
      </c>
      <c r="Q134" s="90">
        <f t="shared" ref="Q134:Q170" si="16">N134*25%</f>
        <v>0</v>
      </c>
      <c r="R134" s="91">
        <f t="shared" ref="R134:R170" si="17">N134*20%</f>
        <v>0</v>
      </c>
      <c r="S134" s="92"/>
      <c r="T134" s="93"/>
      <c r="XEZ134" s="3"/>
      <c r="XFA134" s="3"/>
      <c r="XFB134" s="3"/>
    </row>
    <row r="135" s="1" customFormat="1" ht="20" hidden="1" customHeight="1" spans="1:16382">
      <c r="A135" s="114">
        <v>131</v>
      </c>
      <c r="B135" s="36"/>
      <c r="C135" s="36"/>
      <c r="D135" s="37" t="s">
        <v>240</v>
      </c>
      <c r="E135" s="34" t="s">
        <v>241</v>
      </c>
      <c r="F135" s="35"/>
      <c r="G135" s="36" t="s">
        <v>186</v>
      </c>
      <c r="H135" s="37">
        <v>62</v>
      </c>
      <c r="I135" s="34">
        <v>2000</v>
      </c>
      <c r="J135" s="64">
        <v>1075</v>
      </c>
      <c r="K135" s="65">
        <f t="shared" si="12"/>
        <v>0.5375</v>
      </c>
      <c r="L135" s="34">
        <v>300</v>
      </c>
      <c r="M135" s="34">
        <v>1800</v>
      </c>
      <c r="N135" s="34">
        <f t="shared" si="13"/>
        <v>1500</v>
      </c>
      <c r="O135" s="66">
        <f t="shared" si="14"/>
        <v>450</v>
      </c>
      <c r="P135" s="66">
        <f t="shared" si="15"/>
        <v>375</v>
      </c>
      <c r="Q135" s="90">
        <f t="shared" si="16"/>
        <v>375</v>
      </c>
      <c r="R135" s="91">
        <f t="shared" si="17"/>
        <v>300</v>
      </c>
      <c r="S135" s="92"/>
      <c r="T135" s="93"/>
      <c r="XEZ135" s="3"/>
      <c r="XFA135" s="3"/>
      <c r="XFB135" s="3"/>
    </row>
    <row r="136" s="1" customFormat="1" ht="20" hidden="1" customHeight="1" spans="1:16382">
      <c r="A136" s="114">
        <v>132</v>
      </c>
      <c r="B136" s="36"/>
      <c r="C136" s="36"/>
      <c r="D136" s="37" t="s">
        <v>242</v>
      </c>
      <c r="E136" s="34" t="s">
        <v>243</v>
      </c>
      <c r="F136" s="35"/>
      <c r="G136" s="36" t="s">
        <v>186</v>
      </c>
      <c r="H136" s="37">
        <v>62</v>
      </c>
      <c r="I136" s="34">
        <v>2000</v>
      </c>
      <c r="J136" s="64">
        <v>1075</v>
      </c>
      <c r="K136" s="65">
        <f t="shared" si="12"/>
        <v>0.5375</v>
      </c>
      <c r="L136" s="34">
        <v>300</v>
      </c>
      <c r="M136" s="34">
        <v>1800</v>
      </c>
      <c r="N136" s="34">
        <f t="shared" si="13"/>
        <v>1500</v>
      </c>
      <c r="O136" s="66">
        <f t="shared" si="14"/>
        <v>450</v>
      </c>
      <c r="P136" s="66">
        <f t="shared" si="15"/>
        <v>375</v>
      </c>
      <c r="Q136" s="90">
        <f t="shared" si="16"/>
        <v>375</v>
      </c>
      <c r="R136" s="91">
        <f t="shared" si="17"/>
        <v>300</v>
      </c>
      <c r="S136" s="92"/>
      <c r="T136" s="93"/>
      <c r="XEZ136" s="3"/>
      <c r="XFA136" s="3"/>
      <c r="XFB136" s="3"/>
    </row>
    <row r="137" s="1" customFormat="1" ht="20" hidden="1" customHeight="1" spans="1:16382">
      <c r="A137" s="114">
        <v>133</v>
      </c>
      <c r="B137" s="36"/>
      <c r="C137" s="36"/>
      <c r="D137" s="37" t="s">
        <v>244</v>
      </c>
      <c r="E137" s="34" t="s">
        <v>245</v>
      </c>
      <c r="F137" s="35"/>
      <c r="G137" s="36" t="s">
        <v>186</v>
      </c>
      <c r="H137" s="37">
        <v>62</v>
      </c>
      <c r="I137" s="34"/>
      <c r="J137" s="64"/>
      <c r="K137" s="65" t="e">
        <f t="shared" si="12"/>
        <v>#DIV/0!</v>
      </c>
      <c r="L137" s="34"/>
      <c r="M137" s="34"/>
      <c r="N137" s="34">
        <f t="shared" si="13"/>
        <v>0</v>
      </c>
      <c r="O137" s="66">
        <f t="shared" si="14"/>
        <v>0</v>
      </c>
      <c r="P137" s="66">
        <f t="shared" si="15"/>
        <v>0</v>
      </c>
      <c r="Q137" s="90">
        <f t="shared" si="16"/>
        <v>0</v>
      </c>
      <c r="R137" s="91">
        <f t="shared" si="17"/>
        <v>0</v>
      </c>
      <c r="S137" s="92"/>
      <c r="T137" s="93"/>
      <c r="XEZ137" s="3"/>
      <c r="XFA137" s="3"/>
      <c r="XFB137" s="3"/>
    </row>
    <row r="138" s="1" customFormat="1" ht="20" hidden="1" customHeight="1" spans="1:16382">
      <c r="A138" s="114">
        <v>134</v>
      </c>
      <c r="B138" s="36"/>
      <c r="C138" s="36"/>
      <c r="D138" s="37" t="s">
        <v>246</v>
      </c>
      <c r="E138" s="34" t="s">
        <v>247</v>
      </c>
      <c r="F138" s="35"/>
      <c r="G138" s="36" t="s">
        <v>186</v>
      </c>
      <c r="H138" s="37">
        <v>62</v>
      </c>
      <c r="I138" s="34"/>
      <c r="J138" s="64"/>
      <c r="K138" s="65" t="e">
        <f t="shared" si="12"/>
        <v>#DIV/0!</v>
      </c>
      <c r="L138" s="34"/>
      <c r="M138" s="34"/>
      <c r="N138" s="34">
        <f t="shared" si="13"/>
        <v>0</v>
      </c>
      <c r="O138" s="66">
        <f t="shared" si="14"/>
        <v>0</v>
      </c>
      <c r="P138" s="66">
        <f t="shared" si="15"/>
        <v>0</v>
      </c>
      <c r="Q138" s="90">
        <f t="shared" si="16"/>
        <v>0</v>
      </c>
      <c r="R138" s="91">
        <f t="shared" si="17"/>
        <v>0</v>
      </c>
      <c r="S138" s="92"/>
      <c r="T138" s="93"/>
      <c r="XEZ138" s="3"/>
      <c r="XFA138" s="3"/>
      <c r="XFB138" s="3"/>
    </row>
    <row r="139" s="1" customFormat="1" ht="20" hidden="1" customHeight="1" spans="1:16382">
      <c r="A139" s="114">
        <v>135</v>
      </c>
      <c r="B139" s="36"/>
      <c r="C139" s="36"/>
      <c r="D139" s="37" t="s">
        <v>248</v>
      </c>
      <c r="E139" s="34" t="s">
        <v>249</v>
      </c>
      <c r="F139" s="35"/>
      <c r="G139" s="36" t="s">
        <v>186</v>
      </c>
      <c r="H139" s="37">
        <v>62</v>
      </c>
      <c r="I139" s="34"/>
      <c r="J139" s="64"/>
      <c r="K139" s="65" t="e">
        <f t="shared" si="12"/>
        <v>#DIV/0!</v>
      </c>
      <c r="L139" s="34"/>
      <c r="M139" s="34"/>
      <c r="N139" s="34">
        <f t="shared" si="13"/>
        <v>0</v>
      </c>
      <c r="O139" s="66">
        <f t="shared" si="14"/>
        <v>0</v>
      </c>
      <c r="P139" s="66">
        <f t="shared" si="15"/>
        <v>0</v>
      </c>
      <c r="Q139" s="90">
        <f t="shared" si="16"/>
        <v>0</v>
      </c>
      <c r="R139" s="91">
        <f t="shared" si="17"/>
        <v>0</v>
      </c>
      <c r="S139" s="92"/>
      <c r="T139" s="93"/>
      <c r="XEZ139" s="3"/>
      <c r="XFA139" s="3"/>
      <c r="XFB139" s="3"/>
    </row>
    <row r="140" s="1" customFormat="1" ht="20" hidden="1" customHeight="1" spans="1:16382">
      <c r="A140" s="114">
        <v>136</v>
      </c>
      <c r="B140" s="36"/>
      <c r="C140" s="36"/>
      <c r="D140" s="37" t="s">
        <v>250</v>
      </c>
      <c r="E140" s="34" t="s">
        <v>251</v>
      </c>
      <c r="F140" s="35"/>
      <c r="G140" s="36" t="s">
        <v>186</v>
      </c>
      <c r="H140" s="37">
        <v>62</v>
      </c>
      <c r="I140" s="34"/>
      <c r="J140" s="64"/>
      <c r="K140" s="65" t="e">
        <f t="shared" si="12"/>
        <v>#DIV/0!</v>
      </c>
      <c r="L140" s="34"/>
      <c r="M140" s="34"/>
      <c r="N140" s="34">
        <f t="shared" si="13"/>
        <v>0</v>
      </c>
      <c r="O140" s="66">
        <f t="shared" si="14"/>
        <v>0</v>
      </c>
      <c r="P140" s="66">
        <f t="shared" si="15"/>
        <v>0</v>
      </c>
      <c r="Q140" s="90">
        <f t="shared" si="16"/>
        <v>0</v>
      </c>
      <c r="R140" s="91">
        <f t="shared" si="17"/>
        <v>0</v>
      </c>
      <c r="S140" s="92"/>
      <c r="T140" s="93"/>
      <c r="XEZ140" s="3"/>
      <c r="XFA140" s="3"/>
      <c r="XFB140" s="3"/>
    </row>
    <row r="141" s="1" customFormat="1" ht="20" hidden="1" customHeight="1" spans="1:16382">
      <c r="A141" s="114">
        <v>137</v>
      </c>
      <c r="B141" s="36"/>
      <c r="C141" s="36"/>
      <c r="D141" s="37" t="s">
        <v>252</v>
      </c>
      <c r="E141" s="34" t="s">
        <v>253</v>
      </c>
      <c r="F141" s="35"/>
      <c r="G141" s="36" t="s">
        <v>186</v>
      </c>
      <c r="H141" s="37">
        <v>80</v>
      </c>
      <c r="I141" s="34"/>
      <c r="J141" s="64"/>
      <c r="K141" s="65" t="e">
        <f t="shared" si="12"/>
        <v>#DIV/0!</v>
      </c>
      <c r="L141" s="34"/>
      <c r="M141" s="34"/>
      <c r="N141" s="34">
        <f t="shared" si="13"/>
        <v>0</v>
      </c>
      <c r="O141" s="66">
        <f t="shared" si="14"/>
        <v>0</v>
      </c>
      <c r="P141" s="66">
        <f t="shared" si="15"/>
        <v>0</v>
      </c>
      <c r="Q141" s="90">
        <f t="shared" si="16"/>
        <v>0</v>
      </c>
      <c r="R141" s="91">
        <f t="shared" si="17"/>
        <v>0</v>
      </c>
      <c r="S141" s="92"/>
      <c r="T141" s="93"/>
      <c r="XEZ141" s="3"/>
      <c r="XFA141" s="3"/>
      <c r="XFB141" s="3"/>
    </row>
    <row r="142" s="1" customFormat="1" ht="20" hidden="1" customHeight="1" spans="1:16382">
      <c r="A142" s="114">
        <v>138</v>
      </c>
      <c r="B142" s="36"/>
      <c r="C142" s="36"/>
      <c r="D142" s="37" t="s">
        <v>254</v>
      </c>
      <c r="E142" s="34" t="s">
        <v>255</v>
      </c>
      <c r="F142" s="35"/>
      <c r="G142" s="36" t="s">
        <v>186</v>
      </c>
      <c r="H142" s="37">
        <v>80</v>
      </c>
      <c r="I142" s="34"/>
      <c r="J142" s="64"/>
      <c r="K142" s="65" t="e">
        <f t="shared" si="12"/>
        <v>#DIV/0!</v>
      </c>
      <c r="L142" s="34"/>
      <c r="M142" s="34"/>
      <c r="N142" s="34">
        <f t="shared" si="13"/>
        <v>0</v>
      </c>
      <c r="O142" s="66">
        <f t="shared" si="14"/>
        <v>0</v>
      </c>
      <c r="P142" s="66">
        <f t="shared" si="15"/>
        <v>0</v>
      </c>
      <c r="Q142" s="90">
        <f t="shared" si="16"/>
        <v>0</v>
      </c>
      <c r="R142" s="91">
        <f t="shared" si="17"/>
        <v>0</v>
      </c>
      <c r="S142" s="92"/>
      <c r="T142" s="93"/>
      <c r="XEZ142" s="3"/>
      <c r="XFA142" s="3"/>
      <c r="XFB142" s="3"/>
    </row>
    <row r="143" s="1" customFormat="1" ht="20" hidden="1" customHeight="1" spans="1:16382">
      <c r="A143" s="114">
        <v>139</v>
      </c>
      <c r="B143" s="118" t="s">
        <v>256</v>
      </c>
      <c r="C143" s="29"/>
      <c r="D143" s="34" t="s">
        <v>257</v>
      </c>
      <c r="E143" s="34" t="s">
        <v>258</v>
      </c>
      <c r="F143" s="35"/>
      <c r="G143" s="36" t="s">
        <v>186</v>
      </c>
      <c r="H143" s="37">
        <v>62</v>
      </c>
      <c r="I143" s="34"/>
      <c r="J143" s="64"/>
      <c r="K143" s="65" t="e">
        <f t="shared" si="12"/>
        <v>#DIV/0!</v>
      </c>
      <c r="L143" s="34"/>
      <c r="M143" s="34"/>
      <c r="N143" s="34">
        <f t="shared" si="13"/>
        <v>0</v>
      </c>
      <c r="O143" s="66">
        <f t="shared" si="14"/>
        <v>0</v>
      </c>
      <c r="P143" s="66">
        <f t="shared" si="15"/>
        <v>0</v>
      </c>
      <c r="Q143" s="90">
        <f t="shared" si="16"/>
        <v>0</v>
      </c>
      <c r="R143" s="91">
        <f t="shared" si="17"/>
        <v>0</v>
      </c>
      <c r="S143" s="92"/>
      <c r="T143" s="93"/>
      <c r="XEZ143" s="3"/>
      <c r="XFA143" s="3"/>
      <c r="XFB143" s="3"/>
    </row>
    <row r="144" s="1" customFormat="1" ht="20" hidden="1" customHeight="1" spans="1:16382">
      <c r="A144" s="114">
        <v>140</v>
      </c>
      <c r="B144" s="118"/>
      <c r="C144" s="29"/>
      <c r="D144" s="34" t="s">
        <v>259</v>
      </c>
      <c r="E144" s="34" t="s">
        <v>260</v>
      </c>
      <c r="F144" s="35"/>
      <c r="G144" s="36" t="s">
        <v>186</v>
      </c>
      <c r="H144" s="37">
        <v>62</v>
      </c>
      <c r="I144" s="34"/>
      <c r="J144" s="64"/>
      <c r="K144" s="65" t="e">
        <f t="shared" si="12"/>
        <v>#DIV/0!</v>
      </c>
      <c r="L144" s="34"/>
      <c r="M144" s="34"/>
      <c r="N144" s="34">
        <f t="shared" si="13"/>
        <v>0</v>
      </c>
      <c r="O144" s="66">
        <f t="shared" si="14"/>
        <v>0</v>
      </c>
      <c r="P144" s="66">
        <f t="shared" si="15"/>
        <v>0</v>
      </c>
      <c r="Q144" s="90">
        <f t="shared" si="16"/>
        <v>0</v>
      </c>
      <c r="R144" s="91">
        <f t="shared" si="17"/>
        <v>0</v>
      </c>
      <c r="S144" s="92"/>
      <c r="T144" s="93"/>
      <c r="XEZ144" s="3"/>
      <c r="XFA144" s="3"/>
      <c r="XFB144" s="3"/>
    </row>
    <row r="145" s="1" customFormat="1" ht="20" hidden="1" customHeight="1" spans="1:16382">
      <c r="A145" s="114">
        <v>141</v>
      </c>
      <c r="B145" s="118"/>
      <c r="C145" s="29"/>
      <c r="D145" s="34" t="s">
        <v>261</v>
      </c>
      <c r="E145" s="34" t="s">
        <v>262</v>
      </c>
      <c r="F145" s="35"/>
      <c r="G145" s="36" t="s">
        <v>186</v>
      </c>
      <c r="H145" s="37">
        <v>62</v>
      </c>
      <c r="I145" s="34"/>
      <c r="J145" s="64"/>
      <c r="K145" s="65" t="e">
        <f t="shared" si="12"/>
        <v>#DIV/0!</v>
      </c>
      <c r="L145" s="34"/>
      <c r="M145" s="34"/>
      <c r="N145" s="34">
        <f t="shared" si="13"/>
        <v>0</v>
      </c>
      <c r="O145" s="66">
        <f t="shared" si="14"/>
        <v>0</v>
      </c>
      <c r="P145" s="66">
        <f t="shared" si="15"/>
        <v>0</v>
      </c>
      <c r="Q145" s="90">
        <f t="shared" si="16"/>
        <v>0</v>
      </c>
      <c r="R145" s="91">
        <f t="shared" si="17"/>
        <v>0</v>
      </c>
      <c r="S145" s="92"/>
      <c r="T145" s="93"/>
      <c r="XEZ145" s="3"/>
      <c r="XFA145" s="3"/>
      <c r="XFB145" s="3"/>
    </row>
    <row r="146" s="1" customFormat="1" ht="20" hidden="1" customHeight="1" spans="1:16382">
      <c r="A146" s="114">
        <v>142</v>
      </c>
      <c r="B146" s="118"/>
      <c r="C146" s="29"/>
      <c r="D146" s="34" t="s">
        <v>263</v>
      </c>
      <c r="E146" s="34" t="s">
        <v>264</v>
      </c>
      <c r="F146" s="35"/>
      <c r="G146" s="36" t="s">
        <v>186</v>
      </c>
      <c r="H146" s="37">
        <v>62</v>
      </c>
      <c r="I146" s="34"/>
      <c r="J146" s="64"/>
      <c r="K146" s="65" t="e">
        <f t="shared" si="12"/>
        <v>#DIV/0!</v>
      </c>
      <c r="L146" s="34"/>
      <c r="M146" s="34"/>
      <c r="N146" s="34">
        <f t="shared" si="13"/>
        <v>0</v>
      </c>
      <c r="O146" s="66">
        <f t="shared" si="14"/>
        <v>0</v>
      </c>
      <c r="P146" s="66">
        <f t="shared" si="15"/>
        <v>0</v>
      </c>
      <c r="Q146" s="90">
        <f t="shared" si="16"/>
        <v>0</v>
      </c>
      <c r="R146" s="91">
        <f t="shared" si="17"/>
        <v>0</v>
      </c>
      <c r="S146" s="92"/>
      <c r="T146" s="93"/>
      <c r="XEZ146" s="3"/>
      <c r="XFA146" s="3"/>
      <c r="XFB146" s="3"/>
    </row>
    <row r="147" s="1" customFormat="1" ht="20" hidden="1" customHeight="1" spans="1:16382">
      <c r="A147" s="114">
        <v>143</v>
      </c>
      <c r="B147" s="119" t="s">
        <v>265</v>
      </c>
      <c r="C147" s="120"/>
      <c r="D147" s="34" t="s">
        <v>33</v>
      </c>
      <c r="E147" s="34" t="s">
        <v>266</v>
      </c>
      <c r="F147" s="35"/>
      <c r="G147" s="36" t="s">
        <v>29</v>
      </c>
      <c r="H147" s="37">
        <v>46</v>
      </c>
      <c r="I147" s="34">
        <v>23</v>
      </c>
      <c r="J147" s="64">
        <v>25</v>
      </c>
      <c r="K147" s="65">
        <f t="shared" si="12"/>
        <v>1.08695652173913</v>
      </c>
      <c r="L147" s="34">
        <v>10</v>
      </c>
      <c r="M147" s="34">
        <v>0</v>
      </c>
      <c r="N147" s="34">
        <f t="shared" si="13"/>
        <v>-10</v>
      </c>
      <c r="O147" s="66">
        <f t="shared" si="14"/>
        <v>-3</v>
      </c>
      <c r="P147" s="66">
        <f t="shared" si="15"/>
        <v>-2.5</v>
      </c>
      <c r="Q147" s="90">
        <f t="shared" si="16"/>
        <v>-2.5</v>
      </c>
      <c r="R147" s="91">
        <f t="shared" si="17"/>
        <v>-2</v>
      </c>
      <c r="S147" s="92"/>
      <c r="T147" s="93"/>
      <c r="XEZ147" s="3"/>
      <c r="XFA147" s="3"/>
      <c r="XFB147" s="3"/>
    </row>
    <row r="148" s="1" customFormat="1" ht="20" hidden="1" customHeight="1" spans="1:16382">
      <c r="A148" s="114">
        <v>144</v>
      </c>
      <c r="B148" s="118"/>
      <c r="C148" s="29"/>
      <c r="D148" s="34" t="s">
        <v>35</v>
      </c>
      <c r="E148" s="34" t="s">
        <v>267</v>
      </c>
      <c r="F148" s="35"/>
      <c r="G148" s="36" t="s">
        <v>29</v>
      </c>
      <c r="H148" s="37">
        <v>46</v>
      </c>
      <c r="I148" s="34">
        <v>23</v>
      </c>
      <c r="J148" s="64">
        <v>25</v>
      </c>
      <c r="K148" s="65">
        <f t="shared" si="12"/>
        <v>1.08695652173913</v>
      </c>
      <c r="L148" s="34">
        <v>10</v>
      </c>
      <c r="M148" s="34">
        <v>0</v>
      </c>
      <c r="N148" s="34">
        <f t="shared" si="13"/>
        <v>-10</v>
      </c>
      <c r="O148" s="66">
        <f t="shared" si="14"/>
        <v>-3</v>
      </c>
      <c r="P148" s="66">
        <f t="shared" si="15"/>
        <v>-2.5</v>
      </c>
      <c r="Q148" s="90">
        <f t="shared" si="16"/>
        <v>-2.5</v>
      </c>
      <c r="R148" s="91">
        <f t="shared" si="17"/>
        <v>-2</v>
      </c>
      <c r="S148" s="92"/>
      <c r="T148" s="93"/>
      <c r="XEZ148" s="3"/>
      <c r="XFA148" s="3"/>
      <c r="XFB148" s="3"/>
    </row>
    <row r="149" s="1" customFormat="1" ht="20" hidden="1" customHeight="1" spans="1:16382">
      <c r="A149" s="114">
        <v>145</v>
      </c>
      <c r="B149" s="118"/>
      <c r="C149" s="29"/>
      <c r="D149" s="34" t="s">
        <v>86</v>
      </c>
      <c r="E149" s="34" t="s">
        <v>268</v>
      </c>
      <c r="F149" s="35"/>
      <c r="G149" s="36" t="s">
        <v>73</v>
      </c>
      <c r="H149" s="37">
        <v>29</v>
      </c>
      <c r="I149" s="34">
        <v>808</v>
      </c>
      <c r="J149" s="64">
        <v>340</v>
      </c>
      <c r="K149" s="65">
        <f t="shared" si="12"/>
        <v>0.420792079207921</v>
      </c>
      <c r="L149" s="34">
        <v>154</v>
      </c>
      <c r="M149" s="34">
        <v>335</v>
      </c>
      <c r="N149" s="34">
        <f t="shared" si="13"/>
        <v>181</v>
      </c>
      <c r="O149" s="66">
        <f t="shared" si="14"/>
        <v>54.3</v>
      </c>
      <c r="P149" s="66">
        <f t="shared" si="15"/>
        <v>45.25</v>
      </c>
      <c r="Q149" s="90">
        <f t="shared" si="16"/>
        <v>45.25</v>
      </c>
      <c r="R149" s="91">
        <f t="shared" si="17"/>
        <v>36.2</v>
      </c>
      <c r="S149" s="92"/>
      <c r="T149" s="93"/>
      <c r="XEZ149" s="3"/>
      <c r="XFA149" s="3"/>
      <c r="XFB149" s="3"/>
    </row>
    <row r="150" s="1" customFormat="1" ht="20" hidden="1" customHeight="1" spans="1:16382">
      <c r="A150" s="114">
        <v>146</v>
      </c>
      <c r="B150" s="118"/>
      <c r="C150" s="29"/>
      <c r="D150" s="34" t="s">
        <v>33</v>
      </c>
      <c r="E150" s="34" t="s">
        <v>269</v>
      </c>
      <c r="F150" s="35"/>
      <c r="G150" s="36" t="s">
        <v>29</v>
      </c>
      <c r="H150" s="37">
        <v>47</v>
      </c>
      <c r="I150" s="34">
        <v>181</v>
      </c>
      <c r="J150" s="64">
        <v>161</v>
      </c>
      <c r="K150" s="65">
        <f t="shared" si="12"/>
        <v>0.889502762430939</v>
      </c>
      <c r="L150" s="34">
        <v>0</v>
      </c>
      <c r="M150" s="34">
        <v>52</v>
      </c>
      <c r="N150" s="34">
        <f t="shared" si="13"/>
        <v>52</v>
      </c>
      <c r="O150" s="66">
        <f t="shared" si="14"/>
        <v>15.6</v>
      </c>
      <c r="P150" s="66">
        <f t="shared" si="15"/>
        <v>13</v>
      </c>
      <c r="Q150" s="90">
        <f t="shared" si="16"/>
        <v>13</v>
      </c>
      <c r="R150" s="91">
        <f t="shared" si="17"/>
        <v>10.4</v>
      </c>
      <c r="S150" s="92"/>
      <c r="T150" s="93"/>
      <c r="XEZ150" s="3"/>
      <c r="XFA150" s="3"/>
      <c r="XFB150" s="3"/>
    </row>
    <row r="151" s="1" customFormat="1" ht="20" hidden="1" customHeight="1" spans="1:16382">
      <c r="A151" s="114">
        <v>147</v>
      </c>
      <c r="B151" s="118"/>
      <c r="C151" s="29"/>
      <c r="D151" s="34" t="s">
        <v>35</v>
      </c>
      <c r="E151" s="34" t="s">
        <v>270</v>
      </c>
      <c r="F151" s="35"/>
      <c r="G151" s="36" t="s">
        <v>29</v>
      </c>
      <c r="H151" s="37">
        <v>47</v>
      </c>
      <c r="I151" s="34">
        <v>181</v>
      </c>
      <c r="J151" s="64">
        <v>161</v>
      </c>
      <c r="K151" s="65">
        <f t="shared" si="12"/>
        <v>0.889502762430939</v>
      </c>
      <c r="L151" s="34">
        <v>0</v>
      </c>
      <c r="M151" s="34">
        <v>52</v>
      </c>
      <c r="N151" s="34">
        <f t="shared" si="13"/>
        <v>52</v>
      </c>
      <c r="O151" s="66">
        <f t="shared" si="14"/>
        <v>15.6</v>
      </c>
      <c r="P151" s="66">
        <f t="shared" si="15"/>
        <v>13</v>
      </c>
      <c r="Q151" s="90">
        <f t="shared" si="16"/>
        <v>13</v>
      </c>
      <c r="R151" s="91">
        <f t="shared" si="17"/>
        <v>10.4</v>
      </c>
      <c r="S151" s="92"/>
      <c r="T151" s="93"/>
      <c r="XEZ151" s="3"/>
      <c r="XFA151" s="3"/>
      <c r="XFB151" s="3"/>
    </row>
    <row r="152" s="1" customFormat="1" ht="20" hidden="1" customHeight="1" spans="1:16382">
      <c r="A152" s="114">
        <v>148</v>
      </c>
      <c r="B152" s="118"/>
      <c r="C152" s="29"/>
      <c r="D152" s="34" t="s">
        <v>271</v>
      </c>
      <c r="E152" s="34" t="s">
        <v>272</v>
      </c>
      <c r="F152" s="35"/>
      <c r="G152" s="36" t="s">
        <v>29</v>
      </c>
      <c r="H152" s="37">
        <v>45</v>
      </c>
      <c r="I152" s="34">
        <v>1543</v>
      </c>
      <c r="J152" s="64">
        <v>643</v>
      </c>
      <c r="K152" s="65">
        <f t="shared" si="12"/>
        <v>0.416720674011666</v>
      </c>
      <c r="L152" s="34">
        <v>110</v>
      </c>
      <c r="M152" s="34">
        <v>618</v>
      </c>
      <c r="N152" s="34">
        <f t="shared" si="13"/>
        <v>508</v>
      </c>
      <c r="O152" s="66">
        <f t="shared" si="14"/>
        <v>152.4</v>
      </c>
      <c r="P152" s="66">
        <f t="shared" si="15"/>
        <v>127</v>
      </c>
      <c r="Q152" s="90">
        <f t="shared" si="16"/>
        <v>127</v>
      </c>
      <c r="R152" s="91">
        <f t="shared" si="17"/>
        <v>101.6</v>
      </c>
      <c r="S152" s="92"/>
      <c r="T152" s="93"/>
      <c r="XEZ152" s="3"/>
      <c r="XFA152" s="3"/>
      <c r="XFB152" s="3"/>
    </row>
    <row r="153" s="1" customFormat="1" ht="20" hidden="1" customHeight="1" spans="1:16382">
      <c r="A153" s="114">
        <v>149</v>
      </c>
      <c r="B153" s="118"/>
      <c r="C153" s="29"/>
      <c r="D153" s="34" t="s">
        <v>273</v>
      </c>
      <c r="E153" s="34" t="s">
        <v>274</v>
      </c>
      <c r="F153" s="35"/>
      <c r="G153" s="36" t="s">
        <v>29</v>
      </c>
      <c r="H153" s="37">
        <v>45</v>
      </c>
      <c r="I153" s="34">
        <v>1543</v>
      </c>
      <c r="J153" s="64">
        <v>599</v>
      </c>
      <c r="K153" s="65">
        <f t="shared" si="12"/>
        <v>0.388204795852236</v>
      </c>
      <c r="L153" s="34">
        <v>180</v>
      </c>
      <c r="M153" s="34">
        <v>618</v>
      </c>
      <c r="N153" s="34">
        <f t="shared" si="13"/>
        <v>438</v>
      </c>
      <c r="O153" s="66">
        <f t="shared" si="14"/>
        <v>131.4</v>
      </c>
      <c r="P153" s="66">
        <f t="shared" si="15"/>
        <v>109.5</v>
      </c>
      <c r="Q153" s="90">
        <f t="shared" si="16"/>
        <v>109.5</v>
      </c>
      <c r="R153" s="91">
        <f t="shared" si="17"/>
        <v>87.6</v>
      </c>
      <c r="S153" s="92"/>
      <c r="T153" s="93"/>
      <c r="XEZ153" s="3"/>
      <c r="XFA153" s="3"/>
      <c r="XFB153" s="3"/>
    </row>
    <row r="154" s="1" customFormat="1" ht="20" hidden="1" customHeight="1" spans="1:16382">
      <c r="A154" s="114">
        <v>150</v>
      </c>
      <c r="B154" s="118"/>
      <c r="C154" s="29"/>
      <c r="D154" s="34" t="s">
        <v>275</v>
      </c>
      <c r="E154" s="34" t="s">
        <v>276</v>
      </c>
      <c r="F154" s="35"/>
      <c r="G154" s="36" t="s">
        <v>73</v>
      </c>
      <c r="H154" s="37">
        <v>31</v>
      </c>
      <c r="I154" s="34">
        <v>85</v>
      </c>
      <c r="J154" s="64">
        <v>67</v>
      </c>
      <c r="K154" s="65">
        <f t="shared" si="12"/>
        <v>0.788235294117647</v>
      </c>
      <c r="L154" s="34">
        <v>57</v>
      </c>
      <c r="M154" s="34">
        <v>59</v>
      </c>
      <c r="N154" s="34">
        <f t="shared" si="13"/>
        <v>2</v>
      </c>
      <c r="O154" s="66">
        <f t="shared" si="14"/>
        <v>0.6</v>
      </c>
      <c r="P154" s="66">
        <f t="shared" si="15"/>
        <v>0.5</v>
      </c>
      <c r="Q154" s="90">
        <f t="shared" si="16"/>
        <v>0.5</v>
      </c>
      <c r="R154" s="91">
        <f t="shared" si="17"/>
        <v>0.4</v>
      </c>
      <c r="S154" s="92"/>
      <c r="T154" s="93"/>
      <c r="XEZ154" s="3"/>
      <c r="XFA154" s="3"/>
      <c r="XFB154" s="3"/>
    </row>
    <row r="155" s="1" customFormat="1" ht="20" hidden="1" customHeight="1" spans="1:16382">
      <c r="A155" s="114">
        <v>151</v>
      </c>
      <c r="B155" s="118"/>
      <c r="C155" s="29"/>
      <c r="D155" s="34" t="s">
        <v>277</v>
      </c>
      <c r="E155" s="34" t="s">
        <v>278</v>
      </c>
      <c r="F155" s="35"/>
      <c r="G155" s="36" t="s">
        <v>73</v>
      </c>
      <c r="H155" s="37">
        <v>31</v>
      </c>
      <c r="I155" s="34">
        <v>442</v>
      </c>
      <c r="J155" s="64">
        <v>169</v>
      </c>
      <c r="K155" s="65">
        <f t="shared" si="12"/>
        <v>0.382352941176471</v>
      </c>
      <c r="L155" s="34">
        <v>264</v>
      </c>
      <c r="M155" s="34">
        <v>164</v>
      </c>
      <c r="N155" s="34">
        <f t="shared" si="13"/>
        <v>-100</v>
      </c>
      <c r="O155" s="66">
        <f t="shared" si="14"/>
        <v>-30</v>
      </c>
      <c r="P155" s="66">
        <f t="shared" si="15"/>
        <v>-25</v>
      </c>
      <c r="Q155" s="90">
        <f t="shared" si="16"/>
        <v>-25</v>
      </c>
      <c r="R155" s="91">
        <f t="shared" si="17"/>
        <v>-20</v>
      </c>
      <c r="S155" s="92"/>
      <c r="T155" s="93"/>
      <c r="XEZ155" s="3"/>
      <c r="XFA155" s="3"/>
      <c r="XFB155" s="3"/>
    </row>
    <row r="156" s="1" customFormat="1" ht="20" hidden="1" customHeight="1" spans="1:16382">
      <c r="A156" s="114">
        <v>152</v>
      </c>
      <c r="B156" s="118"/>
      <c r="C156" s="29"/>
      <c r="D156" s="34" t="s">
        <v>279</v>
      </c>
      <c r="E156" s="34" t="s">
        <v>280</v>
      </c>
      <c r="F156" s="35"/>
      <c r="G156" s="36" t="s">
        <v>29</v>
      </c>
      <c r="H156" s="37">
        <v>50</v>
      </c>
      <c r="I156" s="34">
        <v>298</v>
      </c>
      <c r="J156" s="64">
        <v>110</v>
      </c>
      <c r="K156" s="65">
        <f t="shared" si="12"/>
        <v>0.369127516778524</v>
      </c>
      <c r="L156" s="34">
        <v>36</v>
      </c>
      <c r="M156" s="34">
        <v>335</v>
      </c>
      <c r="N156" s="34">
        <f t="shared" si="13"/>
        <v>299</v>
      </c>
      <c r="O156" s="66">
        <f t="shared" si="14"/>
        <v>89.7</v>
      </c>
      <c r="P156" s="66">
        <f t="shared" si="15"/>
        <v>74.75</v>
      </c>
      <c r="Q156" s="90">
        <f t="shared" si="16"/>
        <v>74.75</v>
      </c>
      <c r="R156" s="91">
        <f t="shared" si="17"/>
        <v>59.8</v>
      </c>
      <c r="S156" s="92"/>
      <c r="T156" s="93"/>
      <c r="XEZ156" s="3"/>
      <c r="XFA156" s="3"/>
      <c r="XFB156" s="3"/>
    </row>
    <row r="157" s="1" customFormat="1" ht="20" hidden="1" customHeight="1" spans="1:16382">
      <c r="A157" s="114">
        <v>153</v>
      </c>
      <c r="B157" s="118"/>
      <c r="C157" s="29"/>
      <c r="D157" s="34" t="s">
        <v>281</v>
      </c>
      <c r="E157" s="34" t="s">
        <v>282</v>
      </c>
      <c r="F157" s="35"/>
      <c r="G157" s="36" t="s">
        <v>29</v>
      </c>
      <c r="H157" s="37">
        <v>50</v>
      </c>
      <c r="I157" s="34">
        <v>298</v>
      </c>
      <c r="J157" s="64">
        <v>117</v>
      </c>
      <c r="K157" s="65">
        <f t="shared" si="12"/>
        <v>0.39261744966443</v>
      </c>
      <c r="L157" s="34">
        <v>8</v>
      </c>
      <c r="M157" s="34">
        <v>335</v>
      </c>
      <c r="N157" s="34">
        <f t="shared" si="13"/>
        <v>327</v>
      </c>
      <c r="O157" s="66">
        <f t="shared" si="14"/>
        <v>98.1</v>
      </c>
      <c r="P157" s="66">
        <f t="shared" si="15"/>
        <v>81.75</v>
      </c>
      <c r="Q157" s="90">
        <f t="shared" si="16"/>
        <v>81.75</v>
      </c>
      <c r="R157" s="91">
        <f t="shared" si="17"/>
        <v>65.4</v>
      </c>
      <c r="S157" s="92"/>
      <c r="T157" s="93"/>
      <c r="XEZ157" s="3"/>
      <c r="XFA157" s="3"/>
      <c r="XFB157" s="3"/>
    </row>
    <row r="158" s="1" customFormat="1" ht="20" hidden="1" customHeight="1" spans="1:16382">
      <c r="A158" s="114">
        <v>154</v>
      </c>
      <c r="B158" s="118"/>
      <c r="C158" s="29"/>
      <c r="D158" s="34" t="s">
        <v>84</v>
      </c>
      <c r="E158" s="34" t="s">
        <v>283</v>
      </c>
      <c r="F158" s="35"/>
      <c r="G158" s="36" t="s">
        <v>73</v>
      </c>
      <c r="H158" s="37">
        <v>37</v>
      </c>
      <c r="I158" s="34"/>
      <c r="J158" s="64"/>
      <c r="K158" s="65" t="e">
        <f t="shared" si="12"/>
        <v>#DIV/0!</v>
      </c>
      <c r="L158" s="34"/>
      <c r="M158" s="34"/>
      <c r="N158" s="34">
        <f t="shared" si="13"/>
        <v>0</v>
      </c>
      <c r="O158" s="66">
        <f t="shared" si="14"/>
        <v>0</v>
      </c>
      <c r="P158" s="66">
        <f t="shared" si="15"/>
        <v>0</v>
      </c>
      <c r="Q158" s="90">
        <f t="shared" si="16"/>
        <v>0</v>
      </c>
      <c r="R158" s="91">
        <f t="shared" si="17"/>
        <v>0</v>
      </c>
      <c r="S158" s="92"/>
      <c r="T158" s="93"/>
      <c r="XEZ158" s="3"/>
      <c r="XFA158" s="3"/>
      <c r="XFB158" s="3"/>
    </row>
    <row r="159" s="1" customFormat="1" ht="20" hidden="1" customHeight="1" spans="1:16382">
      <c r="A159" s="114">
        <v>155</v>
      </c>
      <c r="B159" s="118"/>
      <c r="C159" s="29"/>
      <c r="D159" s="34" t="s">
        <v>284</v>
      </c>
      <c r="E159" s="34" t="s">
        <v>285</v>
      </c>
      <c r="F159" s="35"/>
      <c r="G159" s="36" t="s">
        <v>73</v>
      </c>
      <c r="H159" s="37">
        <v>37</v>
      </c>
      <c r="I159" s="34">
        <v>105</v>
      </c>
      <c r="J159" s="64">
        <v>82</v>
      </c>
      <c r="K159" s="65">
        <f t="shared" si="12"/>
        <v>0.780952380952381</v>
      </c>
      <c r="L159" s="34">
        <v>40</v>
      </c>
      <c r="M159" s="34">
        <v>126</v>
      </c>
      <c r="N159" s="34">
        <f t="shared" si="13"/>
        <v>86</v>
      </c>
      <c r="O159" s="66">
        <f t="shared" si="14"/>
        <v>25.8</v>
      </c>
      <c r="P159" s="66">
        <f t="shared" si="15"/>
        <v>21.5</v>
      </c>
      <c r="Q159" s="90">
        <f t="shared" si="16"/>
        <v>21.5</v>
      </c>
      <c r="R159" s="91">
        <f t="shared" si="17"/>
        <v>17.2</v>
      </c>
      <c r="S159" s="92"/>
      <c r="T159" s="93"/>
      <c r="XEZ159" s="3"/>
      <c r="XFA159" s="3"/>
      <c r="XFB159" s="3"/>
    </row>
    <row r="160" s="1" customFormat="1" ht="20" hidden="1" customHeight="1" spans="1:16382">
      <c r="A160" s="114">
        <v>156</v>
      </c>
      <c r="B160" s="118"/>
      <c r="C160" s="29"/>
      <c r="D160" s="34" t="s">
        <v>102</v>
      </c>
      <c r="E160" s="34" t="s">
        <v>286</v>
      </c>
      <c r="F160" s="35"/>
      <c r="G160" s="36" t="s">
        <v>73</v>
      </c>
      <c r="H160" s="37">
        <v>32</v>
      </c>
      <c r="I160" s="34"/>
      <c r="J160" s="64"/>
      <c r="K160" s="65" t="e">
        <f t="shared" si="12"/>
        <v>#DIV/0!</v>
      </c>
      <c r="L160" s="34"/>
      <c r="M160" s="34"/>
      <c r="N160" s="34">
        <f t="shared" si="13"/>
        <v>0</v>
      </c>
      <c r="O160" s="66">
        <f t="shared" si="14"/>
        <v>0</v>
      </c>
      <c r="P160" s="66">
        <f t="shared" si="15"/>
        <v>0</v>
      </c>
      <c r="Q160" s="90">
        <f t="shared" si="16"/>
        <v>0</v>
      </c>
      <c r="R160" s="91">
        <f t="shared" si="17"/>
        <v>0</v>
      </c>
      <c r="S160" s="92"/>
      <c r="T160" s="93"/>
      <c r="XEZ160" s="3"/>
      <c r="XFA160" s="3"/>
      <c r="XFB160" s="3"/>
    </row>
    <row r="161" s="1" customFormat="1" ht="20" hidden="1" customHeight="1" spans="1:16382">
      <c r="A161" s="114">
        <v>157</v>
      </c>
      <c r="B161" s="118"/>
      <c r="C161" s="29"/>
      <c r="D161" s="34" t="s">
        <v>105</v>
      </c>
      <c r="E161" s="34" t="s">
        <v>287</v>
      </c>
      <c r="F161" s="35"/>
      <c r="G161" s="36" t="s">
        <v>73</v>
      </c>
      <c r="H161" s="37">
        <v>32</v>
      </c>
      <c r="I161" s="34"/>
      <c r="J161" s="64"/>
      <c r="K161" s="65" t="e">
        <f t="shared" si="12"/>
        <v>#DIV/0!</v>
      </c>
      <c r="L161" s="34"/>
      <c r="M161" s="34"/>
      <c r="N161" s="34">
        <f t="shared" si="13"/>
        <v>0</v>
      </c>
      <c r="O161" s="66">
        <f t="shared" si="14"/>
        <v>0</v>
      </c>
      <c r="P161" s="66">
        <f t="shared" si="15"/>
        <v>0</v>
      </c>
      <c r="Q161" s="90">
        <f t="shared" si="16"/>
        <v>0</v>
      </c>
      <c r="R161" s="91">
        <f t="shared" si="17"/>
        <v>0</v>
      </c>
      <c r="S161" s="92"/>
      <c r="T161" s="93"/>
      <c r="XEZ161" s="3"/>
      <c r="XFA161" s="3"/>
      <c r="XFB161" s="3"/>
    </row>
    <row r="162" s="1" customFormat="1" ht="20" hidden="1" customHeight="1" spans="1:16382">
      <c r="A162" s="114">
        <v>158</v>
      </c>
      <c r="B162" s="118"/>
      <c r="C162" s="29"/>
      <c r="D162" s="34" t="s">
        <v>288</v>
      </c>
      <c r="E162" s="34" t="s">
        <v>289</v>
      </c>
      <c r="F162" s="35"/>
      <c r="G162" s="36" t="s">
        <v>73</v>
      </c>
      <c r="H162" s="37">
        <v>31</v>
      </c>
      <c r="I162" s="34">
        <v>211</v>
      </c>
      <c r="J162" s="64">
        <v>497</v>
      </c>
      <c r="K162" s="65">
        <f t="shared" si="12"/>
        <v>2.35545023696682</v>
      </c>
      <c r="L162" s="34">
        <v>270</v>
      </c>
      <c r="M162" s="34">
        <v>97</v>
      </c>
      <c r="N162" s="34">
        <f t="shared" si="13"/>
        <v>-173</v>
      </c>
      <c r="O162" s="66">
        <f t="shared" si="14"/>
        <v>-51.9</v>
      </c>
      <c r="P162" s="66">
        <f t="shared" si="15"/>
        <v>-43.25</v>
      </c>
      <c r="Q162" s="90">
        <f t="shared" si="16"/>
        <v>-43.25</v>
      </c>
      <c r="R162" s="91">
        <f t="shared" si="17"/>
        <v>-34.6</v>
      </c>
      <c r="S162" s="92"/>
      <c r="T162" s="93"/>
      <c r="XEZ162" s="3"/>
      <c r="XFA162" s="3"/>
      <c r="XFB162" s="3"/>
    </row>
    <row r="163" s="1" customFormat="1" ht="20" hidden="1" customHeight="1" spans="1:16382">
      <c r="A163" s="114">
        <v>159</v>
      </c>
      <c r="B163" s="118"/>
      <c r="C163" s="29"/>
      <c r="D163" s="34" t="s">
        <v>290</v>
      </c>
      <c r="E163" s="34" t="s">
        <v>291</v>
      </c>
      <c r="F163" s="35"/>
      <c r="G163" s="36" t="s">
        <v>73</v>
      </c>
      <c r="H163" s="37">
        <v>31</v>
      </c>
      <c r="I163" s="34">
        <v>211</v>
      </c>
      <c r="J163" s="64">
        <v>497</v>
      </c>
      <c r="K163" s="65">
        <f t="shared" si="12"/>
        <v>2.35545023696682</v>
      </c>
      <c r="L163" s="34">
        <v>220</v>
      </c>
      <c r="M163" s="34">
        <v>97</v>
      </c>
      <c r="N163" s="34">
        <f t="shared" si="13"/>
        <v>-123</v>
      </c>
      <c r="O163" s="66">
        <f t="shared" si="14"/>
        <v>-36.9</v>
      </c>
      <c r="P163" s="66">
        <f t="shared" si="15"/>
        <v>-30.75</v>
      </c>
      <c r="Q163" s="90">
        <f t="shared" si="16"/>
        <v>-30.75</v>
      </c>
      <c r="R163" s="91">
        <f t="shared" si="17"/>
        <v>-24.6</v>
      </c>
      <c r="S163" s="92"/>
      <c r="T163" s="93"/>
      <c r="XEZ163" s="3"/>
      <c r="XFA163" s="3"/>
      <c r="XFB163" s="3"/>
    </row>
    <row r="164" s="1" customFormat="1" ht="20" hidden="1" customHeight="1" spans="1:16382">
      <c r="A164" s="114">
        <v>160</v>
      </c>
      <c r="B164" s="118"/>
      <c r="C164" s="29"/>
      <c r="D164" s="34" t="s">
        <v>33</v>
      </c>
      <c r="E164" s="34" t="s">
        <v>292</v>
      </c>
      <c r="F164" s="35"/>
      <c r="G164" s="36" t="s">
        <v>29</v>
      </c>
      <c r="H164" s="37">
        <v>47</v>
      </c>
      <c r="I164" s="34">
        <v>38</v>
      </c>
      <c r="J164" s="64">
        <v>106</v>
      </c>
      <c r="K164" s="65">
        <f t="shared" si="12"/>
        <v>2.78947368421053</v>
      </c>
      <c r="L164" s="34">
        <v>10</v>
      </c>
      <c r="M164" s="34">
        <v>0</v>
      </c>
      <c r="N164" s="34">
        <f t="shared" si="13"/>
        <v>-10</v>
      </c>
      <c r="O164" s="66">
        <f t="shared" si="14"/>
        <v>-3</v>
      </c>
      <c r="P164" s="66">
        <f t="shared" si="15"/>
        <v>-2.5</v>
      </c>
      <c r="Q164" s="90">
        <f t="shared" si="16"/>
        <v>-2.5</v>
      </c>
      <c r="R164" s="91">
        <f t="shared" si="17"/>
        <v>-2</v>
      </c>
      <c r="S164" s="92"/>
      <c r="T164" s="93"/>
      <c r="XEZ164" s="3"/>
      <c r="XFA164" s="3"/>
      <c r="XFB164" s="3"/>
    </row>
    <row r="165" s="1" customFormat="1" ht="20" hidden="1" customHeight="1" spans="1:16382">
      <c r="A165" s="114">
        <v>161</v>
      </c>
      <c r="B165" s="118"/>
      <c r="C165" s="29"/>
      <c r="D165" s="34" t="s">
        <v>35</v>
      </c>
      <c r="E165" s="34" t="s">
        <v>293</v>
      </c>
      <c r="F165" s="35"/>
      <c r="G165" s="36" t="s">
        <v>29</v>
      </c>
      <c r="H165" s="37">
        <v>47</v>
      </c>
      <c r="I165" s="34">
        <v>38</v>
      </c>
      <c r="J165" s="64">
        <v>106</v>
      </c>
      <c r="K165" s="65">
        <f t="shared" si="12"/>
        <v>2.78947368421053</v>
      </c>
      <c r="L165" s="34">
        <v>10</v>
      </c>
      <c r="M165" s="34">
        <v>0</v>
      </c>
      <c r="N165" s="34">
        <f t="shared" si="13"/>
        <v>-10</v>
      </c>
      <c r="O165" s="66">
        <f t="shared" si="14"/>
        <v>-3</v>
      </c>
      <c r="P165" s="66">
        <f t="shared" si="15"/>
        <v>-2.5</v>
      </c>
      <c r="Q165" s="90">
        <f t="shared" si="16"/>
        <v>-2.5</v>
      </c>
      <c r="R165" s="91">
        <f t="shared" si="17"/>
        <v>-2</v>
      </c>
      <c r="S165" s="92"/>
      <c r="T165" s="93"/>
      <c r="XEZ165" s="3"/>
      <c r="XFA165" s="3"/>
      <c r="XFB165" s="3"/>
    </row>
    <row r="166" s="1" customFormat="1" ht="20" hidden="1" customHeight="1" spans="1:16382">
      <c r="A166" s="114">
        <v>162</v>
      </c>
      <c r="B166" s="118"/>
      <c r="C166" s="29"/>
      <c r="D166" s="34" t="s">
        <v>86</v>
      </c>
      <c r="E166" s="34" t="s">
        <v>94</v>
      </c>
      <c r="F166" s="35"/>
      <c r="G166" s="36" t="s">
        <v>73</v>
      </c>
      <c r="H166" s="37">
        <v>29</v>
      </c>
      <c r="I166" s="34">
        <v>38</v>
      </c>
      <c r="J166" s="64">
        <v>30</v>
      </c>
      <c r="K166" s="65">
        <f t="shared" si="12"/>
        <v>0.789473684210526</v>
      </c>
      <c r="L166" s="34">
        <v>100</v>
      </c>
      <c r="M166" s="34">
        <v>0</v>
      </c>
      <c r="N166" s="34">
        <f t="shared" si="13"/>
        <v>-100</v>
      </c>
      <c r="O166" s="66">
        <f t="shared" si="14"/>
        <v>-30</v>
      </c>
      <c r="P166" s="66">
        <f t="shared" si="15"/>
        <v>-25</v>
      </c>
      <c r="Q166" s="90">
        <f t="shared" si="16"/>
        <v>-25</v>
      </c>
      <c r="R166" s="91">
        <f t="shared" si="17"/>
        <v>-20</v>
      </c>
      <c r="S166" s="92"/>
      <c r="T166" s="93"/>
      <c r="XEZ166" s="3"/>
      <c r="XFA166" s="3"/>
      <c r="XFB166" s="3"/>
    </row>
    <row r="167" s="1" customFormat="1" ht="20" hidden="1" customHeight="1" spans="1:16382">
      <c r="A167" s="114">
        <v>163</v>
      </c>
      <c r="B167" s="118"/>
      <c r="C167" s="29"/>
      <c r="D167" s="34" t="s">
        <v>102</v>
      </c>
      <c r="E167" s="34" t="s">
        <v>294</v>
      </c>
      <c r="F167" s="35"/>
      <c r="G167" s="36" t="s">
        <v>73</v>
      </c>
      <c r="H167" s="37">
        <v>32</v>
      </c>
      <c r="I167" s="34">
        <v>174</v>
      </c>
      <c r="J167" s="64">
        <v>497</v>
      </c>
      <c r="K167" s="65">
        <f t="shared" si="12"/>
        <v>2.85632183908046</v>
      </c>
      <c r="L167" s="34">
        <v>480</v>
      </c>
      <c r="M167" s="34">
        <v>97</v>
      </c>
      <c r="N167" s="34">
        <f t="shared" si="13"/>
        <v>-383</v>
      </c>
      <c r="O167" s="66">
        <f t="shared" si="14"/>
        <v>-114.9</v>
      </c>
      <c r="P167" s="66">
        <f t="shared" si="15"/>
        <v>-95.75</v>
      </c>
      <c r="Q167" s="90">
        <f t="shared" si="16"/>
        <v>-95.75</v>
      </c>
      <c r="R167" s="91">
        <f t="shared" si="17"/>
        <v>-76.6</v>
      </c>
      <c r="S167" s="92"/>
      <c r="T167" s="93"/>
      <c r="XEZ167" s="3"/>
      <c r="XFA167" s="3"/>
      <c r="XFB167" s="3"/>
    </row>
    <row r="168" s="1" customFormat="1" ht="20" hidden="1" customHeight="1" spans="1:16382">
      <c r="A168" s="114">
        <v>164</v>
      </c>
      <c r="B168" s="118"/>
      <c r="C168" s="29"/>
      <c r="D168" s="34" t="s">
        <v>105</v>
      </c>
      <c r="E168" s="34" t="s">
        <v>295</v>
      </c>
      <c r="F168" s="35"/>
      <c r="G168" s="36" t="s">
        <v>73</v>
      </c>
      <c r="H168" s="37">
        <v>32</v>
      </c>
      <c r="I168" s="34">
        <v>174</v>
      </c>
      <c r="J168" s="64">
        <v>497</v>
      </c>
      <c r="K168" s="65">
        <f t="shared" si="12"/>
        <v>2.85632183908046</v>
      </c>
      <c r="L168" s="34">
        <v>490</v>
      </c>
      <c r="M168" s="34">
        <v>97</v>
      </c>
      <c r="N168" s="34">
        <f t="shared" si="13"/>
        <v>-393</v>
      </c>
      <c r="O168" s="66">
        <f t="shared" si="14"/>
        <v>-117.9</v>
      </c>
      <c r="P168" s="66">
        <f t="shared" si="15"/>
        <v>-98.25</v>
      </c>
      <c r="Q168" s="90">
        <f t="shared" si="16"/>
        <v>-98.25</v>
      </c>
      <c r="R168" s="91">
        <f t="shared" si="17"/>
        <v>-78.6</v>
      </c>
      <c r="S168" s="92"/>
      <c r="T168" s="93"/>
      <c r="XEZ168" s="3"/>
      <c r="XFA168" s="3"/>
      <c r="XFB168" s="3"/>
    </row>
    <row r="169" s="1" customFormat="1" ht="20" hidden="1" customHeight="1" spans="1:16382">
      <c r="A169" s="114">
        <v>165</v>
      </c>
      <c r="B169" s="118"/>
      <c r="C169" s="29"/>
      <c r="D169" s="34" t="s">
        <v>296</v>
      </c>
      <c r="E169" s="34" t="s">
        <v>297</v>
      </c>
      <c r="F169" s="35"/>
      <c r="G169" s="36" t="s">
        <v>29</v>
      </c>
      <c r="H169" s="37">
        <v>48</v>
      </c>
      <c r="I169" s="34">
        <v>22</v>
      </c>
      <c r="J169" s="64">
        <v>0</v>
      </c>
      <c r="K169" s="65">
        <f t="shared" si="12"/>
        <v>0</v>
      </c>
      <c r="L169" s="34">
        <v>0</v>
      </c>
      <c r="M169" s="34">
        <v>0</v>
      </c>
      <c r="N169" s="34">
        <f t="shared" si="13"/>
        <v>0</v>
      </c>
      <c r="O169" s="66">
        <f t="shared" si="14"/>
        <v>0</v>
      </c>
      <c r="P169" s="66">
        <f t="shared" si="15"/>
        <v>0</v>
      </c>
      <c r="Q169" s="90">
        <f t="shared" si="16"/>
        <v>0</v>
      </c>
      <c r="R169" s="91">
        <f t="shared" si="17"/>
        <v>0</v>
      </c>
      <c r="S169" s="92"/>
      <c r="T169" s="93"/>
      <c r="XEZ169" s="3"/>
      <c r="XFA169" s="3"/>
      <c r="XFB169" s="3"/>
    </row>
    <row r="170" s="1" customFormat="1" ht="20" hidden="1" customHeight="1" spans="1:16382">
      <c r="A170" s="125">
        <v>166</v>
      </c>
      <c r="B170" s="126"/>
      <c r="C170" s="43"/>
      <c r="D170" s="44" t="s">
        <v>298</v>
      </c>
      <c r="E170" s="44" t="s">
        <v>299</v>
      </c>
      <c r="F170" s="44"/>
      <c r="G170" s="127" t="s">
        <v>29</v>
      </c>
      <c r="H170" s="44">
        <v>48</v>
      </c>
      <c r="I170" s="131">
        <v>22</v>
      </c>
      <c r="J170" s="132">
        <v>0</v>
      </c>
      <c r="K170" s="133">
        <f t="shared" si="12"/>
        <v>0</v>
      </c>
      <c r="L170" s="131">
        <v>20</v>
      </c>
      <c r="M170" s="131">
        <v>0</v>
      </c>
      <c r="N170" s="131">
        <f t="shared" si="13"/>
        <v>-20</v>
      </c>
      <c r="O170" s="134">
        <f t="shared" si="14"/>
        <v>-6</v>
      </c>
      <c r="P170" s="134">
        <f t="shared" si="15"/>
        <v>-5</v>
      </c>
      <c r="Q170" s="137">
        <f t="shared" si="16"/>
        <v>-5</v>
      </c>
      <c r="R170" s="138">
        <f t="shared" si="17"/>
        <v>-4</v>
      </c>
      <c r="S170" s="139"/>
      <c r="T170" s="140"/>
      <c r="XEZ170" s="3"/>
      <c r="XFA170" s="3"/>
      <c r="XFB170" s="3"/>
    </row>
    <row r="171" s="1" customFormat="1" ht="14.25" hidden="1" spans="1:16384">
      <c r="A171" s="128"/>
      <c r="B171" s="129"/>
      <c r="C171" s="129"/>
      <c r="D171" s="129"/>
      <c r="E171" s="129"/>
      <c r="F171" s="129"/>
      <c r="G171" s="129"/>
      <c r="H171" s="130"/>
      <c r="I171" s="135">
        <f t="shared" ref="I171:M171" si="18">SUM(I6:I170)</f>
        <v>79167</v>
      </c>
      <c r="J171" s="135">
        <f t="shared" si="18"/>
        <v>48750</v>
      </c>
      <c r="K171" s="136">
        <f t="shared" si="12"/>
        <v>0.615786880897344</v>
      </c>
      <c r="L171" s="135">
        <f t="shared" si="18"/>
        <v>5826</v>
      </c>
      <c r="M171" s="135">
        <f t="shared" si="18"/>
        <v>89259</v>
      </c>
      <c r="N171" s="135">
        <f t="shared" si="13"/>
        <v>83433</v>
      </c>
      <c r="O171" s="135">
        <f t="shared" ref="O171:R171" si="19">SUM(O6:O170)</f>
        <v>25029.9</v>
      </c>
      <c r="P171" s="135">
        <f t="shared" si="19"/>
        <v>20858.25</v>
      </c>
      <c r="Q171" s="135">
        <f t="shared" si="19"/>
        <v>20858.25</v>
      </c>
      <c r="R171" s="135">
        <f t="shared" si="19"/>
        <v>16686.6</v>
      </c>
      <c r="S171" s="141"/>
      <c r="T171" s="142"/>
      <c r="XEZ171" s="3"/>
      <c r="XFA171" s="3"/>
      <c r="XFB171" s="3"/>
      <c r="XFC171" s="3"/>
      <c r="XFD171" s="3"/>
    </row>
  </sheetData>
  <mergeCells count="312">
    <mergeCell ref="I4:K4"/>
    <mergeCell ref="L4:N4"/>
    <mergeCell ref="O4:R4"/>
    <mergeCell ref="E6:F6"/>
    <mergeCell ref="E7:F7"/>
    <mergeCell ref="E8:F8"/>
    <mergeCell ref="S8:T8"/>
    <mergeCell ref="E9:F9"/>
    <mergeCell ref="S9:T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S48:T48"/>
    <mergeCell ref="E49:F49"/>
    <mergeCell ref="S49:T49"/>
    <mergeCell ref="E50:F50"/>
    <mergeCell ref="S50:T50"/>
    <mergeCell ref="E51:F51"/>
    <mergeCell ref="S51:T51"/>
    <mergeCell ref="E52:F52"/>
    <mergeCell ref="S52:T52"/>
    <mergeCell ref="E53:F53"/>
    <mergeCell ref="S53:T53"/>
    <mergeCell ref="E54:F54"/>
    <mergeCell ref="S54:T54"/>
    <mergeCell ref="E55:F55"/>
    <mergeCell ref="E56:F56"/>
    <mergeCell ref="E57:F57"/>
    <mergeCell ref="S57:T57"/>
    <mergeCell ref="E58:F58"/>
    <mergeCell ref="S58:T58"/>
    <mergeCell ref="B59:C59"/>
    <mergeCell ref="E59:F59"/>
    <mergeCell ref="S59:T59"/>
    <mergeCell ref="E60:F60"/>
    <mergeCell ref="E61:F61"/>
    <mergeCell ref="E62:F62"/>
    <mergeCell ref="E63:F63"/>
    <mergeCell ref="E64:F64"/>
    <mergeCell ref="S64:T64"/>
    <mergeCell ref="E65:F65"/>
    <mergeCell ref="S65:T65"/>
    <mergeCell ref="E66:F66"/>
    <mergeCell ref="S66:T66"/>
    <mergeCell ref="E67:F67"/>
    <mergeCell ref="S67:T67"/>
    <mergeCell ref="E68:F68"/>
    <mergeCell ref="S68:T68"/>
    <mergeCell ref="E69:F69"/>
    <mergeCell ref="S69:T69"/>
    <mergeCell ref="E70:F70"/>
    <mergeCell ref="S70:T70"/>
    <mergeCell ref="E71:F71"/>
    <mergeCell ref="S71:T71"/>
    <mergeCell ref="E72:F72"/>
    <mergeCell ref="S72:T72"/>
    <mergeCell ref="E73:F73"/>
    <mergeCell ref="S73:T73"/>
    <mergeCell ref="E74:F74"/>
    <mergeCell ref="S74:T74"/>
    <mergeCell ref="E75:F75"/>
    <mergeCell ref="E76:F76"/>
    <mergeCell ref="E77:F77"/>
    <mergeCell ref="E78:F78"/>
    <mergeCell ref="S78:T78"/>
    <mergeCell ref="E79:F79"/>
    <mergeCell ref="S79:T79"/>
    <mergeCell ref="E80:F80"/>
    <mergeCell ref="S80:T80"/>
    <mergeCell ref="E81:F81"/>
    <mergeCell ref="S81:T81"/>
    <mergeCell ref="E82:F82"/>
    <mergeCell ref="S82:T82"/>
    <mergeCell ref="E83:F83"/>
    <mergeCell ref="S83:T83"/>
    <mergeCell ref="E84:F84"/>
    <mergeCell ref="S84:T84"/>
    <mergeCell ref="E85:F85"/>
    <mergeCell ref="S85:T85"/>
    <mergeCell ref="E86:F86"/>
    <mergeCell ref="S86:T86"/>
    <mergeCell ref="E87:F87"/>
    <mergeCell ref="S87:T87"/>
    <mergeCell ref="E88:F88"/>
    <mergeCell ref="S88:T88"/>
    <mergeCell ref="E89:F89"/>
    <mergeCell ref="S89:T89"/>
    <mergeCell ref="E90:F90"/>
    <mergeCell ref="S90:T90"/>
    <mergeCell ref="E91:F91"/>
    <mergeCell ref="S91:T91"/>
    <mergeCell ref="E92:F92"/>
    <mergeCell ref="S92:T92"/>
    <mergeCell ref="E93:F93"/>
    <mergeCell ref="S93:T93"/>
    <mergeCell ref="E94:F94"/>
    <mergeCell ref="S94:T94"/>
    <mergeCell ref="E95:F95"/>
    <mergeCell ref="S95:T95"/>
    <mergeCell ref="E96:F96"/>
    <mergeCell ref="S96:T96"/>
    <mergeCell ref="E97:F97"/>
    <mergeCell ref="S97:T97"/>
    <mergeCell ref="E98:F98"/>
    <mergeCell ref="S98:T98"/>
    <mergeCell ref="E99:F99"/>
    <mergeCell ref="S99:T99"/>
    <mergeCell ref="E100:F100"/>
    <mergeCell ref="S100:T100"/>
    <mergeCell ref="E101:F101"/>
    <mergeCell ref="S101:T101"/>
    <mergeCell ref="E102:F102"/>
    <mergeCell ref="S102:T102"/>
    <mergeCell ref="E103:F103"/>
    <mergeCell ref="S103:T103"/>
    <mergeCell ref="E104:F104"/>
    <mergeCell ref="S104:T104"/>
    <mergeCell ref="E105:F105"/>
    <mergeCell ref="S105:T105"/>
    <mergeCell ref="E106:F106"/>
    <mergeCell ref="S106:T106"/>
    <mergeCell ref="E107:F107"/>
    <mergeCell ref="S107:T107"/>
    <mergeCell ref="E108:F108"/>
    <mergeCell ref="S108:T108"/>
    <mergeCell ref="E109:F109"/>
    <mergeCell ref="S109:T109"/>
    <mergeCell ref="E110:F110"/>
    <mergeCell ref="S110:T110"/>
    <mergeCell ref="E111:F111"/>
    <mergeCell ref="S111:T111"/>
    <mergeCell ref="E112:F112"/>
    <mergeCell ref="S112:T112"/>
    <mergeCell ref="E113:F113"/>
    <mergeCell ref="S113:T113"/>
    <mergeCell ref="E114:F114"/>
    <mergeCell ref="S114:T114"/>
    <mergeCell ref="E115:F115"/>
    <mergeCell ref="S115:T115"/>
    <mergeCell ref="E116:F116"/>
    <mergeCell ref="S116:T116"/>
    <mergeCell ref="E117:F117"/>
    <mergeCell ref="S117:T117"/>
    <mergeCell ref="E118:F118"/>
    <mergeCell ref="S118:T118"/>
    <mergeCell ref="E119:F119"/>
    <mergeCell ref="S119:T119"/>
    <mergeCell ref="E120:F120"/>
    <mergeCell ref="S120:T120"/>
    <mergeCell ref="E121:F121"/>
    <mergeCell ref="S121:T121"/>
    <mergeCell ref="E122:F122"/>
    <mergeCell ref="S122:T122"/>
    <mergeCell ref="E123:F123"/>
    <mergeCell ref="S123:T123"/>
    <mergeCell ref="E124:F124"/>
    <mergeCell ref="S124:T124"/>
    <mergeCell ref="E125:F125"/>
    <mergeCell ref="S125:T125"/>
    <mergeCell ref="E126:F126"/>
    <mergeCell ref="S126:T126"/>
    <mergeCell ref="E127:F127"/>
    <mergeCell ref="S127:T127"/>
    <mergeCell ref="E128:F128"/>
    <mergeCell ref="S128:T128"/>
    <mergeCell ref="E129:F129"/>
    <mergeCell ref="S129:T129"/>
    <mergeCell ref="E130:F130"/>
    <mergeCell ref="S130:T130"/>
    <mergeCell ref="E131:F131"/>
    <mergeCell ref="S131:T131"/>
    <mergeCell ref="E132:F132"/>
    <mergeCell ref="S132:T132"/>
    <mergeCell ref="E133:F133"/>
    <mergeCell ref="S133:T133"/>
    <mergeCell ref="E134:F134"/>
    <mergeCell ref="S134:T134"/>
    <mergeCell ref="E135:F135"/>
    <mergeCell ref="S135:T135"/>
    <mergeCell ref="E136:F136"/>
    <mergeCell ref="S136:T136"/>
    <mergeCell ref="E137:F137"/>
    <mergeCell ref="S137:T137"/>
    <mergeCell ref="E138:F138"/>
    <mergeCell ref="S138:T138"/>
    <mergeCell ref="E139:F139"/>
    <mergeCell ref="S139:T139"/>
    <mergeCell ref="E140:F140"/>
    <mergeCell ref="S140:T140"/>
    <mergeCell ref="E141:F141"/>
    <mergeCell ref="S141:T141"/>
    <mergeCell ref="E142:F142"/>
    <mergeCell ref="S142:T142"/>
    <mergeCell ref="E143:F143"/>
    <mergeCell ref="S143:T143"/>
    <mergeCell ref="E144:F144"/>
    <mergeCell ref="S144:T144"/>
    <mergeCell ref="E145:F145"/>
    <mergeCell ref="S145:T145"/>
    <mergeCell ref="E146:F146"/>
    <mergeCell ref="S146:T146"/>
    <mergeCell ref="E147:F147"/>
    <mergeCell ref="S147:T147"/>
    <mergeCell ref="E148:F148"/>
    <mergeCell ref="S148:T148"/>
    <mergeCell ref="E149:F149"/>
    <mergeCell ref="S149:T149"/>
    <mergeCell ref="E150:F150"/>
    <mergeCell ref="S150:T150"/>
    <mergeCell ref="E151:F151"/>
    <mergeCell ref="S151:T151"/>
    <mergeCell ref="E152:F152"/>
    <mergeCell ref="S152:T152"/>
    <mergeCell ref="E153:F153"/>
    <mergeCell ref="S153:T153"/>
    <mergeCell ref="E154:F154"/>
    <mergeCell ref="S154:T154"/>
    <mergeCell ref="E155:F155"/>
    <mergeCell ref="S155:T155"/>
    <mergeCell ref="E156:F156"/>
    <mergeCell ref="S156:T156"/>
    <mergeCell ref="E157:F157"/>
    <mergeCell ref="S157:T157"/>
    <mergeCell ref="E158:F158"/>
    <mergeCell ref="S158:T158"/>
    <mergeCell ref="E159:F159"/>
    <mergeCell ref="S159:T159"/>
    <mergeCell ref="E160:F160"/>
    <mergeCell ref="S160:T160"/>
    <mergeCell ref="E161:F161"/>
    <mergeCell ref="S161:T161"/>
    <mergeCell ref="E162:F162"/>
    <mergeCell ref="S162:T162"/>
    <mergeCell ref="E163:F163"/>
    <mergeCell ref="S163:T163"/>
    <mergeCell ref="E164:F164"/>
    <mergeCell ref="S164:T164"/>
    <mergeCell ref="E165:F165"/>
    <mergeCell ref="S165:T165"/>
    <mergeCell ref="E166:F166"/>
    <mergeCell ref="S166:T166"/>
    <mergeCell ref="E167:F167"/>
    <mergeCell ref="S167:T167"/>
    <mergeCell ref="E168:F168"/>
    <mergeCell ref="S168:T168"/>
    <mergeCell ref="E169:F169"/>
    <mergeCell ref="S169:T169"/>
    <mergeCell ref="E170:F170"/>
    <mergeCell ref="S170:T170"/>
    <mergeCell ref="A171:G171"/>
    <mergeCell ref="S171:T171"/>
    <mergeCell ref="A4:A5"/>
    <mergeCell ref="D4:D5"/>
    <mergeCell ref="G4:G5"/>
    <mergeCell ref="H4:H5"/>
    <mergeCell ref="A1:B2"/>
    <mergeCell ref="C1:O2"/>
    <mergeCell ref="B4:C5"/>
    <mergeCell ref="E4:F5"/>
    <mergeCell ref="S4:T5"/>
    <mergeCell ref="B6:C58"/>
    <mergeCell ref="S6:T7"/>
    <mergeCell ref="S55:T56"/>
    <mergeCell ref="B60:C79"/>
    <mergeCell ref="S60:T63"/>
    <mergeCell ref="S75:T77"/>
    <mergeCell ref="B80:C91"/>
    <mergeCell ref="B92:C95"/>
    <mergeCell ref="B96:C97"/>
    <mergeCell ref="B98:C105"/>
    <mergeCell ref="B106:C120"/>
    <mergeCell ref="B121:C122"/>
    <mergeCell ref="B123:C142"/>
    <mergeCell ref="B143:C146"/>
    <mergeCell ref="B147:C170"/>
    <mergeCell ref="S10:T4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liufusheng</dc:creator>
  <cp:lastModifiedBy>莪呮、＆恠苸伱 〆</cp:lastModifiedBy>
  <dcterms:created xsi:type="dcterms:W3CDTF">2020-03-30T02:54:25Z</dcterms:created>
  <dcterms:modified xsi:type="dcterms:W3CDTF">2020-03-30T03:03:59Z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