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扣款" sheetId="2" r:id="rId2"/>
    <sheet name="Sheet3" sheetId="3" r:id="rId3"/>
  </sheets>
  <definedNames>
    <definedName name="_xlnm._FilterDatabase" localSheetId="0" hidden="1">Sheet1!$A$1:$M$9</definedName>
  </definedNames>
  <calcPr calcId="144525"/>
</workbook>
</file>

<file path=xl/sharedStrings.xml><?xml version="1.0" encoding="utf-8"?>
<sst xmlns="http://schemas.openxmlformats.org/spreadsheetml/2006/main" count="32" uniqueCount="30">
  <si>
    <t>碧云劳务公司2020.5月份工人工资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</si>
  <si>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</si>
  <si>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</si>
  <si>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</si>
  <si>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</si>
  <si>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</si>
  <si>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</si>
  <si>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</si>
  <si>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</si>
  <si>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</si>
  <si>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</si>
  <si>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</si>
  <si>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</si>
  <si>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</si>
  <si>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</si>
  <si>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</si>
  <si>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</si>
  <si>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孟晓林</t>
  </si>
  <si>
    <t>发泡</t>
  </si>
  <si>
    <t>德桂敏</t>
  </si>
  <si>
    <t>张澄宇</t>
  </si>
  <si>
    <t>组装</t>
  </si>
  <si>
    <t>张喜兰</t>
  </si>
  <si>
    <t>焊接</t>
  </si>
  <si>
    <t>路兴鹏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</si>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</sst>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6.94166666666667" style="1" customWidth="1"/>
    <col min="13" max="13" width="8.5" style="1" customWidth="1"/>
    <col min="14" max="15" width="9.375" style="1" customWidth="1"/>
    <col min="16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3">
      <c r="A3" s="3">
        <v>1</v>
      </c>
      <c r="B3" s="3" t="s">
        <v>14</v>
      </c>
      <c r="C3" s="3" t="s">
        <v>15</v>
      </c>
      <c r="D3" s="4" t="s">
        <v>16</v>
      </c>
      <c r="E3" s="4">
        <v>27</v>
      </c>
      <c r="F3" s="4">
        <v>236</v>
      </c>
      <c r="G3" s="3"/>
      <c r="H3" s="3"/>
      <c r="I3" s="3">
        <f>F3*18+G3-H3</f>
        <v>4248</v>
      </c>
      <c r="J3" s="15">
        <f t="shared" ref="J3:J8" si="0">E3*5</f>
        <v>135</v>
      </c>
      <c r="K3" s="3">
        <f t="shared" ref="K3:K8" si="1">I3+J3</f>
        <v>4383</v>
      </c>
      <c r="L3" s="3"/>
      <c r="M3" s="16"/>
    </row>
    <row r="4" s="1" customFormat="1" customHeight="1" spans="1:13">
      <c r="A4" s="3">
        <v>2</v>
      </c>
      <c r="B4" s="5" t="s">
        <v>14</v>
      </c>
      <c r="C4" s="6"/>
      <c r="D4" s="7" t="s">
        <v>17</v>
      </c>
      <c r="E4" s="7">
        <v>1</v>
      </c>
      <c r="F4" s="7">
        <v>8</v>
      </c>
      <c r="G4" s="5"/>
      <c r="H4" s="5"/>
      <c r="I4" s="5">
        <f>16*F4-G4-H4</f>
        <v>128</v>
      </c>
      <c r="J4" s="17">
        <f t="shared" si="0"/>
        <v>5</v>
      </c>
      <c r="K4" s="5">
        <f t="shared" si="1"/>
        <v>133</v>
      </c>
      <c r="L4" s="3"/>
      <c r="M4" s="16"/>
    </row>
    <row r="5" s="1" customFormat="1" customHeight="1" spans="1:13">
      <c r="A5" s="3">
        <v>3</v>
      </c>
      <c r="B5" s="8" t="s">
        <v>18</v>
      </c>
      <c r="C5" s="9"/>
      <c r="D5" s="4" t="s">
        <v>19</v>
      </c>
      <c r="E5" s="4">
        <v>27</v>
      </c>
      <c r="F5" s="4">
        <v>299</v>
      </c>
      <c r="G5" s="3"/>
      <c r="H5" s="3"/>
      <c r="I5" s="3">
        <f>F5*18+G5-H5</f>
        <v>5382</v>
      </c>
      <c r="J5" s="15">
        <f t="shared" si="0"/>
        <v>135</v>
      </c>
      <c r="K5" s="3">
        <f t="shared" si="1"/>
        <v>5517</v>
      </c>
      <c r="L5" s="3"/>
      <c r="M5" s="16"/>
    </row>
    <row r="6" s="1" customFormat="1" customHeight="1" spans="1:13">
      <c r="A6" s="3">
        <v>4</v>
      </c>
      <c r="B6" s="10" t="s">
        <v>18</v>
      </c>
      <c r="C6" s="6"/>
      <c r="D6" s="7" t="s">
        <v>20</v>
      </c>
      <c r="E6" s="7">
        <v>2</v>
      </c>
      <c r="F6" s="7">
        <v>20</v>
      </c>
      <c r="G6" s="5"/>
      <c r="H6" s="5"/>
      <c r="I6" s="5">
        <f>16*F6</f>
        <v>320</v>
      </c>
      <c r="J6" s="17">
        <f t="shared" si="0"/>
        <v>10</v>
      </c>
      <c r="K6" s="5">
        <f t="shared" si="1"/>
        <v>330</v>
      </c>
      <c r="L6" s="3"/>
      <c r="M6" s="16"/>
    </row>
    <row r="7" s="1" customFormat="1" customHeight="1" spans="1:13">
      <c r="A7" s="3">
        <v>5</v>
      </c>
      <c r="B7" s="8" t="s">
        <v>21</v>
      </c>
      <c r="C7" s="9"/>
      <c r="D7" s="4" t="s">
        <v>22</v>
      </c>
      <c r="E7" s="4">
        <v>26</v>
      </c>
      <c r="F7" s="4">
        <v>264.5</v>
      </c>
      <c r="G7" s="3"/>
      <c r="H7" s="3"/>
      <c r="I7" s="3">
        <f>F7*18+G7-H7</f>
        <v>4761</v>
      </c>
      <c r="J7" s="15">
        <f t="shared" si="0"/>
        <v>130</v>
      </c>
      <c r="K7" s="3">
        <f t="shared" si="1"/>
        <v>4891</v>
      </c>
      <c r="L7" s="3"/>
      <c r="M7" s="16"/>
    </row>
    <row r="8" s="1" customFormat="1" customHeight="1" spans="1:13">
      <c r="A8" s="3">
        <v>6</v>
      </c>
      <c r="B8" s="10" t="s">
        <v>23</v>
      </c>
      <c r="C8" s="6"/>
      <c r="D8" s="7" t="s">
        <v>24</v>
      </c>
      <c r="E8" s="7">
        <v>16.5</v>
      </c>
      <c r="F8" s="7">
        <v>182</v>
      </c>
      <c r="G8" s="5"/>
      <c r="H8" s="5"/>
      <c r="I8" s="5">
        <f>16*51+18*(F8-51)-G8-H8</f>
        <v>3174</v>
      </c>
      <c r="J8" s="17">
        <f t="shared" si="0"/>
        <v>82.5</v>
      </c>
      <c r="K8" s="5">
        <f t="shared" si="1"/>
        <v>3256.5</v>
      </c>
      <c r="L8" s="3"/>
      <c r="M8" s="16"/>
    </row>
    <row r="9" s="1" customFormat="1" customHeight="1" spans="1:13">
      <c r="A9" s="11" t="s">
        <v>25</v>
      </c>
      <c r="B9" s="8"/>
      <c r="C9" s="9"/>
      <c r="D9" s="3"/>
      <c r="E9" s="3">
        <f>SUM(E3:E8)</f>
        <v>99.5</v>
      </c>
      <c r="F9" s="3">
        <f t="shared" ref="F9:K9" si="2">SUM(F3:F8)</f>
        <v>1009.5</v>
      </c>
      <c r="G9" s="3">
        <f t="shared" si="2"/>
        <v>0</v>
      </c>
      <c r="H9" s="3">
        <f t="shared" si="2"/>
        <v>0</v>
      </c>
      <c r="I9" s="3">
        <f t="shared" si="2"/>
        <v>18013</v>
      </c>
      <c r="J9" s="3">
        <f t="shared" si="2"/>
        <v>497.5</v>
      </c>
      <c r="K9" s="3">
        <f t="shared" si="2"/>
        <v>18510.5</v>
      </c>
      <c r="L9" s="3"/>
      <c r="M9" s="3"/>
    </row>
    <row r="10" s="1" customFormat="1" customHeight="1" spans="1:13">
      <c r="A10" s="12" t="s">
        <v>26</v>
      </c>
      <c r="B10" s="13"/>
      <c r="C10" s="13"/>
      <c r="D10" s="13"/>
      <c r="E10" s="13"/>
      <c r="F10" s="13"/>
      <c r="G10" s="13"/>
      <c r="H10" s="13"/>
      <c r="I10" s="13"/>
      <c r="J10" s="18"/>
      <c r="K10" s="3">
        <f>ROUND((K9+F9*3*0.05),2)</f>
        <v>18661.93</v>
      </c>
      <c r="L10" s="19"/>
      <c r="M10" s="19"/>
    </row>
    <row r="12" s="1" customFormat="1" customHeight="1" spans="2:12">
      <c r="B12" s="14" t="s">
        <v>27</v>
      </c>
      <c r="C12" s="14" t="s">
        <v>28</v>
      </c>
      <c r="D12" s="14"/>
      <c r="E12" s="14"/>
      <c r="F12" s="14"/>
      <c r="G12" s="14" t="s">
        <v>29</v>
      </c>
      <c r="J12" s="20"/>
      <c r="K12" s="20"/>
      <c r="L12" s="20"/>
    </row>
  </sheetData>
  <mergeCells count="3">
    <mergeCell ref="A1:M1"/>
    <mergeCell ref="A9:C9"/>
    <mergeCell ref="A10:J10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3" sqref="B13"/>
    </sheetView>
  </sheetViews>
  <sheetFormatPr defaultColWidth="9" defaultRowHeight="13.5"/>
  <cols>
    <col min="3" max="3" width="13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扣款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2020-06-12T08:22:04Z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