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75" activeTab="3"/>
  </bookViews>
  <sheets>
    <sheet name="附表1" sheetId="18" r:id="rId1"/>
    <sheet name="附表2" sheetId="19" r:id="rId2"/>
    <sheet name="6801120X2001A" sheetId="17" r:id="rId3"/>
    <sheet name="6801130X2001A" sheetId="20" r:id="rId4"/>
    <sheet name="驾驶员旁侧板固定钢丝" sheetId="21" r:id="rId5"/>
    <sheet name="驾驶员靠背泡沫预埋钢丝B" sheetId="22" r:id="rId6"/>
    <sheet name="驾驶员座垫泡沫预埋钢丝C" sheetId="23" r:id="rId7"/>
    <sheet name="副驾驶员座垫内嵌钢丝4" sheetId="24" r:id="rId8"/>
    <sheet name="弹簧钢丝" sheetId="25" r:id="rId9"/>
  </sheets>
  <calcPr calcId="144525"/>
</workbook>
</file>

<file path=xl/sharedStrings.xml><?xml version="1.0" encoding="utf-8"?>
<sst xmlns="http://schemas.openxmlformats.org/spreadsheetml/2006/main" count="966" uniqueCount="136">
  <si>
    <t>原材料分析（不含税）</t>
  </si>
  <si>
    <t>序号</t>
  </si>
  <si>
    <t>名称规格</t>
  </si>
  <si>
    <t>单位</t>
  </si>
  <si>
    <t>耗用量</t>
  </si>
  <si>
    <t>单价</t>
  </si>
  <si>
    <t>金额</t>
  </si>
  <si>
    <t>备注</t>
  </si>
  <si>
    <t>克</t>
  </si>
  <si>
    <t>合计:</t>
  </si>
  <si>
    <t>外协外购分析（不含税）</t>
  </si>
  <si>
    <t>零部件报价单</t>
  </si>
  <si>
    <t>供货单位信息</t>
  </si>
  <si>
    <t>单位名称</t>
  </si>
  <si>
    <t>海兴中盛弹簧有限公司</t>
  </si>
  <si>
    <t>地    址</t>
  </si>
  <si>
    <t>沧州市海兴县赵毛陶镇正港路南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</si>
  <si>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</si>
  <si>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</si>
  <si>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</si>
  <si>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</si>
  <si>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</si>
  <si>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</si>
  <si>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</si>
  <si>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驾驶员座垫骨架总成</t>
  </si>
  <si>
    <t>产品毛重</t>
  </si>
  <si>
    <t>图    号</t>
  </si>
  <si>
    <t>6801120X2001A</t>
  </si>
  <si>
    <t>产品净重</t>
  </si>
  <si>
    <t>1.4353Kg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</si>
  <si>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</si>
  <si>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</si>
  <si>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</si>
  <si>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</si>
  <si>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</si>
  <si>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</si>
  <si>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</si>
  <si>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动力燃料分析（不含税）</t>
  </si>
  <si>
    <t>名  称</t>
  </si>
  <si>
    <t>耗用数量</t>
  </si>
  <si>
    <t>原 材 料</t>
  </si>
  <si>
    <t>焊接钢丝/Q235</t>
  </si>
  <si>
    <t>Kg</t>
  </si>
  <si>
    <t>电  机</t>
  </si>
  <si>
    <t>KW</t>
  </si>
  <si>
    <t>外购外协</t>
  </si>
  <si>
    <t>冲压件</t>
  </si>
  <si>
    <t>辅助动力</t>
  </si>
  <si>
    <t>动力燃料</t>
  </si>
  <si>
    <t>水</t>
  </si>
  <si>
    <t>工    资</t>
  </si>
  <si>
    <t>合计</t>
  </si>
  <si>
    <t>制造费用</t>
  </si>
  <si>
    <t>制造费用分析（不含税）</t>
  </si>
  <si>
    <t>专用费用</t>
  </si>
  <si>
    <t>外购外协分析（不含税）</t>
  </si>
  <si>
    <t>名称</t>
  </si>
  <si>
    <t>分摊方法</t>
  </si>
  <si>
    <t>包装费</t>
  </si>
  <si>
    <t>钢丝成型</t>
  </si>
  <si>
    <t>运输费</t>
  </si>
  <si>
    <t>承面凸焊螺栓</t>
  </si>
  <si>
    <t>个</t>
  </si>
  <si>
    <t>冲压</t>
  </si>
  <si>
    <t>财务费用</t>
  </si>
  <si>
    <t>电泳</t>
  </si>
  <si>
    <t>焊接</t>
  </si>
  <si>
    <t>管理费用</t>
  </si>
  <si>
    <t>总    计</t>
  </si>
  <si>
    <t>利    润</t>
  </si>
  <si>
    <t>不含税价格</t>
  </si>
  <si>
    <t>专用费用分析（不含税）</t>
  </si>
  <si>
    <t>税    金</t>
  </si>
  <si>
    <t>合   计</t>
  </si>
  <si>
    <t>项  目</t>
  </si>
  <si>
    <t>工时费用分析（不含税）</t>
  </si>
  <si>
    <t>焊胎</t>
  </si>
  <si>
    <t xml:space="preserve">   编制:</t>
  </si>
  <si>
    <t>项   目</t>
  </si>
  <si>
    <t>分配率</t>
  </si>
  <si>
    <t>工时</t>
  </si>
  <si>
    <t>小时</t>
  </si>
  <si>
    <t>冲压磨具</t>
  </si>
  <si>
    <t>4个</t>
  </si>
  <si>
    <t>工   资</t>
  </si>
  <si>
    <t>风扇安装板</t>
  </si>
  <si>
    <t xml:space="preserve">   日期:      年   月   日</t>
  </si>
  <si>
    <t>主要工序</t>
  </si>
  <si>
    <t>冲压（支架4件）</t>
  </si>
  <si>
    <t xml:space="preserve">   审核:</t>
  </si>
  <si>
    <t>冲压（风扇安装板）</t>
  </si>
  <si>
    <t>总成焊接</t>
  </si>
  <si>
    <t>包装物分析(不含税)</t>
  </si>
  <si>
    <t>检验整形</t>
  </si>
  <si>
    <t>包装容量</t>
  </si>
  <si>
    <t>运输费用分析(不含税)</t>
  </si>
  <si>
    <t>打包</t>
  </si>
  <si>
    <t xml:space="preserve">   审批:</t>
  </si>
  <si>
    <t>运输价格</t>
  </si>
  <si>
    <t>货箱容积</t>
  </si>
  <si>
    <t>包装物体积</t>
  </si>
  <si>
    <t>0.5/公斤</t>
  </si>
  <si>
    <t>合  计</t>
  </si>
  <si>
    <t>填表说明:1.工资:指单位产品生产工序所用时间与工种工时工资额的乘积.</t>
  </si>
  <si>
    <t xml:space="preserve">         2.制造费用:指依据企业生产性质不同根据设备折旧\工艺特点\生产综合能力\管理能力等的评价</t>
  </si>
  <si>
    <t xml:space="preserve">         3.专用费用:指供方所承担的模具费\工装夹具费\检具费\产品定期形式认证费用等,需依据甲方的要求在产品中摊销.</t>
  </si>
  <si>
    <t>驾驶员座垫框架总成</t>
  </si>
  <si>
    <t>6801130X2001A</t>
  </si>
  <si>
    <t>1.3445Kg</t>
  </si>
  <si>
    <t>支架</t>
  </si>
  <si>
    <t>2.7/Kg</t>
  </si>
  <si>
    <t>钢丝成型（8mm钢丝，18个折弯）</t>
  </si>
  <si>
    <t>钢丝成型（5mm钢丝，24个折弯）</t>
  </si>
  <si>
    <t>驾驶员旁侧板固定钢丝</t>
  </si>
  <si>
    <t>6801107X2001A</t>
  </si>
  <si>
    <t>0.042Kg</t>
  </si>
  <si>
    <t>Q235/φ6</t>
  </si>
  <si>
    <t>检验</t>
  </si>
  <si>
    <t>驾驶员靠背泡沫预埋钢丝B</t>
  </si>
  <si>
    <t>6805323X2001A</t>
  </si>
  <si>
    <t>0.012Kg</t>
  </si>
  <si>
    <t>65Mn/φ2.0</t>
  </si>
  <si>
    <t>送线轮</t>
  </si>
  <si>
    <t>切刀</t>
  </si>
  <si>
    <t>导线槽</t>
  </si>
  <si>
    <t>驾驶员座垫泡沫预埋钢丝C</t>
  </si>
  <si>
    <t>6803226X2001A</t>
  </si>
  <si>
    <t>0.011Kg</t>
  </si>
  <si>
    <t>副驾驶员座垫内嵌钢丝4</t>
  </si>
  <si>
    <t>6903315X2001A</t>
  </si>
  <si>
    <t>0.01Kg</t>
  </si>
  <si>
    <t>弹簧钢丝</t>
  </si>
  <si>
    <t>BQB40-6807121</t>
  </si>
  <si>
    <t>0.0004Kg</t>
  </si>
  <si>
    <t>65Mn/φ1.0</t>
  </si>
  <si>
    <t>回火</t>
  </si>
</sst>
</file>

<file path=xl/styles.xml><?xml version="1.0" encoding="utf-8"?>
<styleSheet xmlns="http://schemas.openxmlformats.org/spreadsheetml/2006/main">
  <numFmts count="14">
    <numFmt numFmtId="176" formatCode="#\ ??/??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0_);[Red]\(0.000\)"/>
    <numFmt numFmtId="178" formatCode="0.00000_ "/>
    <numFmt numFmtId="179" formatCode="0.00_);[Red]\(0.00\)"/>
    <numFmt numFmtId="180" formatCode="0.0000_);[Red]\(0.0000\)"/>
    <numFmt numFmtId="181" formatCode="0_);[Red]\(0\)"/>
    <numFmt numFmtId="182" formatCode="0.00_ "/>
    <numFmt numFmtId="183" formatCode="0.0000_ "/>
    <numFmt numFmtId="184" formatCode="0.000_ "/>
    <numFmt numFmtId="185" formatCode="0_ "/>
  </numFmts>
  <fonts count="26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Calibri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20"/>
      <name val="Calibri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indexed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20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0" fillId="0" borderId="0"/>
    <xf numFmtId="0" fontId="17" fillId="0" borderId="19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3" borderId="22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2" fillId="21" borderId="21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09">
    <xf numFmtId="0" fontId="0" fillId="0" borderId="0" xfId="0"/>
    <xf numFmtId="0" fontId="1" fillId="0" borderId="0" xfId="20" applyFont="1" applyFill="1" applyAlignment="1">
      <alignment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vertical="center"/>
    </xf>
    <xf numFmtId="0" fontId="2" fillId="0" borderId="1" xfId="20" applyFont="1" applyFill="1" applyBorder="1" applyAlignment="1">
      <alignment horizontal="center" vertical="center" shrinkToFit="1"/>
    </xf>
    <xf numFmtId="0" fontId="2" fillId="0" borderId="2" xfId="20" applyFont="1" applyFill="1" applyBorder="1" applyAlignment="1">
      <alignment horizontal="center" vertical="center" shrinkToFit="1"/>
    </xf>
    <xf numFmtId="0" fontId="2" fillId="0" borderId="3" xfId="20" applyFont="1" applyFill="1" applyBorder="1" applyAlignment="1">
      <alignment horizontal="center" vertical="center" shrinkToFit="1"/>
    </xf>
    <xf numFmtId="0" fontId="2" fillId="0" borderId="4" xfId="20" applyFont="1" applyFill="1" applyBorder="1" applyAlignment="1">
      <alignment horizontal="center" vertical="center" shrinkToFit="1"/>
    </xf>
    <xf numFmtId="0" fontId="2" fillId="0" borderId="0" xfId="20" applyFont="1" applyFill="1" applyBorder="1" applyAlignment="1">
      <alignment horizontal="center" vertical="center" shrinkToFit="1"/>
    </xf>
    <xf numFmtId="0" fontId="2" fillId="0" borderId="5" xfId="20" applyFont="1" applyFill="1" applyBorder="1" applyAlignment="1">
      <alignment horizontal="center" vertical="center" shrinkToFit="1"/>
    </xf>
    <xf numFmtId="0" fontId="2" fillId="0" borderId="6" xfId="20" applyFont="1" applyFill="1" applyBorder="1" applyAlignment="1">
      <alignment horizontal="center" vertical="center" shrinkToFit="1"/>
    </xf>
    <xf numFmtId="0" fontId="2" fillId="0" borderId="7" xfId="20" applyFont="1" applyFill="1" applyBorder="1" applyAlignment="1">
      <alignment horizontal="center" vertical="center" shrinkToFit="1"/>
    </xf>
    <xf numFmtId="0" fontId="2" fillId="0" borderId="8" xfId="20" applyFont="1" applyFill="1" applyBorder="1" applyAlignment="1">
      <alignment horizontal="center" vertical="center" shrinkToFit="1"/>
    </xf>
    <xf numFmtId="0" fontId="3" fillId="0" borderId="9" xfId="50" applyFill="1" applyBorder="1" applyAlignment="1">
      <alignment vertical="center"/>
    </xf>
    <xf numFmtId="0" fontId="3" fillId="0" borderId="10" xfId="50" applyFill="1" applyBorder="1" applyAlignment="1">
      <alignment horizontal="center" vertical="center"/>
    </xf>
    <xf numFmtId="0" fontId="3" fillId="0" borderId="11" xfId="50" applyFill="1" applyBorder="1" applyAlignment="1">
      <alignment horizontal="center" vertical="center"/>
    </xf>
    <xf numFmtId="0" fontId="3" fillId="0" borderId="12" xfId="50" applyFill="1" applyBorder="1" applyAlignment="1">
      <alignment horizontal="center" vertical="center"/>
    </xf>
    <xf numFmtId="0" fontId="3" fillId="0" borderId="9" xfId="50" applyFill="1" applyBorder="1">
      <alignment vertical="center"/>
    </xf>
    <xf numFmtId="0" fontId="3" fillId="0" borderId="9" xfId="50" applyFill="1" applyBorder="1" applyAlignment="1">
      <alignment horizontal="center" vertical="center"/>
    </xf>
    <xf numFmtId="0" fontId="3" fillId="0" borderId="13" xfId="50" applyFill="1" applyBorder="1" applyAlignment="1">
      <alignment horizontal="center" vertical="center"/>
    </xf>
    <xf numFmtId="0" fontId="3" fillId="0" borderId="7" xfId="50" applyFill="1" applyBorder="1" applyAlignment="1">
      <alignment horizontal="center" vertical="center"/>
    </xf>
    <xf numFmtId="179" fontId="3" fillId="0" borderId="7" xfId="50" applyNumberFormat="1" applyFill="1" applyBorder="1" applyAlignment="1">
      <alignment horizontal="center" vertical="center"/>
    </xf>
    <xf numFmtId="0" fontId="3" fillId="0" borderId="14" xfId="50" applyFill="1" applyBorder="1" applyAlignment="1">
      <alignment horizontal="center" vertical="center"/>
    </xf>
    <xf numFmtId="0" fontId="3" fillId="0" borderId="3" xfId="50" applyFill="1" applyBorder="1" applyAlignment="1">
      <alignment horizontal="center" vertical="center"/>
    </xf>
    <xf numFmtId="0" fontId="3" fillId="0" borderId="5" xfId="50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/>
    </xf>
    <xf numFmtId="0" fontId="3" fillId="0" borderId="8" xfId="50" applyFill="1" applyBorder="1" applyAlignment="1">
      <alignment horizontal="center" vertical="center"/>
    </xf>
    <xf numFmtId="179" fontId="3" fillId="0" borderId="9" xfId="50" applyNumberForma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178" fontId="3" fillId="0" borderId="9" xfId="50" applyNumberFormat="1" applyFill="1" applyBorder="1">
      <alignment vertical="center"/>
    </xf>
    <xf numFmtId="0" fontId="3" fillId="0" borderId="9" xfId="50" applyFont="1" applyFill="1" applyBorder="1">
      <alignment vertical="center"/>
    </xf>
    <xf numFmtId="179" fontId="3" fillId="0" borderId="9" xfId="50" applyNumberFormat="1" applyFill="1" applyBorder="1">
      <alignment vertical="center"/>
    </xf>
    <xf numFmtId="0" fontId="3" fillId="0" borderId="6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15" xfId="50" applyFill="1" applyBorder="1" applyAlignment="1">
      <alignment horizontal="center" vertical="center"/>
    </xf>
    <xf numFmtId="0" fontId="3" fillId="0" borderId="14" xfId="50" applyFont="1" applyFill="1" applyBorder="1" applyAlignment="1">
      <alignment horizontal="center" vertical="center"/>
    </xf>
    <xf numFmtId="179" fontId="3" fillId="0" borderId="14" xfId="50" applyNumberForma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177" fontId="3" fillId="0" borderId="9" xfId="50" applyNumberFormat="1" applyFill="1" applyBorder="1">
      <alignment vertical="center"/>
    </xf>
    <xf numFmtId="0" fontId="1" fillId="0" borderId="14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3" xfId="0" applyFont="1" applyFill="1" applyBorder="1" applyAlignment="1">
      <alignment horizontal="center" vertical="center" textRotation="255"/>
    </xf>
    <xf numFmtId="0" fontId="3" fillId="0" borderId="11" xfId="50" applyFont="1" applyFill="1" applyBorder="1" applyAlignment="1">
      <alignment horizontal="center" vertical="center"/>
    </xf>
    <xf numFmtId="0" fontId="3" fillId="0" borderId="9" xfId="50" applyFill="1" applyBorder="1" applyAlignment="1">
      <alignment horizontal="center" vertical="center" shrinkToFit="1"/>
    </xf>
    <xf numFmtId="179" fontId="3" fillId="0" borderId="9" xfId="50" applyNumberFormat="1" applyFont="1" applyFill="1" applyBorder="1" applyAlignment="1">
      <alignment horizontal="center" vertical="center"/>
    </xf>
    <xf numFmtId="181" fontId="3" fillId="0" borderId="9" xfId="50" applyNumberFormat="1" applyFont="1" applyFill="1" applyBorder="1" applyAlignment="1">
      <alignment horizontal="center" vertical="center"/>
    </xf>
    <xf numFmtId="0" fontId="3" fillId="0" borderId="9" xfId="50" applyFill="1" applyBorder="1" applyAlignment="1">
      <alignment horizontal="left" vertical="center"/>
    </xf>
    <xf numFmtId="179" fontId="3" fillId="0" borderId="9" xfId="50" applyNumberFormat="1" applyFill="1" applyBorder="1" applyAlignment="1">
      <alignment horizontal="left" vertical="center"/>
    </xf>
    <xf numFmtId="0" fontId="3" fillId="0" borderId="2" xfId="50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20" applyFont="1" applyFill="1" applyBorder="1" applyAlignment="1">
      <alignment horizontal="center" vertical="center" shrinkToFit="1"/>
    </xf>
    <xf numFmtId="0" fontId="4" fillId="0" borderId="10" xfId="20" applyFont="1" applyFill="1" applyBorder="1" applyAlignment="1">
      <alignment horizontal="center" vertical="center" shrinkToFit="1"/>
    </xf>
    <xf numFmtId="0" fontId="4" fillId="0" borderId="11" xfId="20" applyFont="1" applyFill="1" applyBorder="1" applyAlignment="1">
      <alignment horizontal="center" vertical="center" shrinkToFit="1"/>
    </xf>
    <xf numFmtId="0" fontId="4" fillId="0" borderId="12" xfId="20" applyFont="1" applyFill="1" applyBorder="1" applyAlignment="1">
      <alignment horizontal="center" vertical="center" shrinkToFit="1"/>
    </xf>
    <xf numFmtId="0" fontId="5" fillId="0" borderId="9" xfId="10" applyFont="1" applyFill="1" applyBorder="1" applyAlignment="1" applyProtection="1">
      <alignment horizontal="center" vertical="center" shrinkToFit="1"/>
    </xf>
    <xf numFmtId="0" fontId="5" fillId="0" borderId="10" xfId="10" applyFont="1" applyFill="1" applyBorder="1" applyAlignment="1" applyProtection="1">
      <alignment horizontal="center" vertical="center" shrinkToFit="1"/>
    </xf>
    <xf numFmtId="0" fontId="5" fillId="0" borderId="11" xfId="10" applyFont="1" applyFill="1" applyBorder="1" applyAlignment="1" applyProtection="1">
      <alignment horizontal="center" vertical="center" shrinkToFit="1"/>
    </xf>
    <xf numFmtId="0" fontId="5" fillId="0" borderId="12" xfId="10" applyFont="1" applyFill="1" applyBorder="1" applyAlignment="1" applyProtection="1">
      <alignment horizontal="center" vertical="center" shrinkToFit="1"/>
    </xf>
    <xf numFmtId="0" fontId="3" fillId="0" borderId="15" xfId="50" applyFill="1" applyBorder="1">
      <alignment vertical="center"/>
    </xf>
    <xf numFmtId="0" fontId="3" fillId="0" borderId="12" xfId="50" applyFont="1" applyFill="1" applyBorder="1" applyAlignment="1">
      <alignment horizontal="center" vertical="center"/>
    </xf>
    <xf numFmtId="14" fontId="3" fillId="0" borderId="10" xfId="50" applyNumberFormat="1" applyFont="1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 shrinkToFit="1"/>
    </xf>
    <xf numFmtId="0" fontId="3" fillId="0" borderId="12" xfId="50" applyFont="1" applyFill="1" applyBorder="1" applyAlignment="1">
      <alignment horizontal="center" vertical="center" shrinkToFit="1"/>
    </xf>
    <xf numFmtId="0" fontId="3" fillId="0" borderId="15" xfId="50" applyFill="1" applyBorder="1" applyAlignment="1">
      <alignment vertical="center"/>
    </xf>
    <xf numFmtId="182" fontId="3" fillId="0" borderId="12" xfId="50" applyNumberFormat="1" applyFill="1" applyBorder="1" applyAlignment="1">
      <alignment vertical="center" shrinkToFit="1"/>
    </xf>
    <xf numFmtId="0" fontId="3" fillId="0" borderId="7" xfId="50" applyFill="1" applyBorder="1" applyAlignment="1">
      <alignment vertical="center"/>
    </xf>
    <xf numFmtId="0" fontId="3" fillId="0" borderId="11" xfId="50" applyFill="1" applyBorder="1">
      <alignment vertical="center"/>
    </xf>
    <xf numFmtId="183" fontId="3" fillId="0" borderId="9" xfId="50" applyNumberFormat="1" applyFill="1" applyBorder="1">
      <alignment vertical="center"/>
    </xf>
    <xf numFmtId="182" fontId="3" fillId="0" borderId="9" xfId="50" applyNumberFormat="1" applyFill="1" applyBorder="1" applyAlignment="1">
      <alignment horizontal="center" vertical="center"/>
    </xf>
    <xf numFmtId="182" fontId="3" fillId="0" borderId="9" xfId="50" applyNumberFormat="1" applyFill="1" applyBorder="1">
      <alignment vertical="center"/>
    </xf>
    <xf numFmtId="182" fontId="3" fillId="2" borderId="9" xfId="50" applyNumberFormat="1" applyFill="1" applyBorder="1">
      <alignment vertical="center"/>
    </xf>
    <xf numFmtId="182" fontId="3" fillId="3" borderId="9" xfId="50" applyNumberFormat="1" applyFill="1" applyBorder="1">
      <alignment vertical="center"/>
    </xf>
    <xf numFmtId="182" fontId="3" fillId="0" borderId="9" xfId="50" applyNumberFormat="1" applyFont="1" applyFill="1" applyBorder="1" applyAlignment="1">
      <alignment horizontal="center" vertical="center"/>
    </xf>
    <xf numFmtId="182" fontId="3" fillId="0" borderId="9" xfId="50" applyNumberFormat="1" applyFill="1" applyBorder="1" applyAlignment="1">
      <alignment vertical="center" shrinkToFit="1"/>
    </xf>
    <xf numFmtId="182" fontId="3" fillId="0" borderId="9" xfId="50" applyNumberFormat="1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184" fontId="3" fillId="0" borderId="9" xfId="50" applyNumberFormat="1" applyFont="1" applyFill="1" applyBorder="1" applyAlignment="1">
      <alignment vertical="center"/>
    </xf>
    <xf numFmtId="0" fontId="3" fillId="0" borderId="13" xfId="50" applyFill="1" applyBorder="1" applyAlignment="1">
      <alignment vertical="center"/>
    </xf>
    <xf numFmtId="0" fontId="3" fillId="0" borderId="9" xfId="50" applyNumberFormat="1" applyFont="1" applyFill="1" applyBorder="1" applyAlignment="1">
      <alignment horizontal="center" vertical="center"/>
    </xf>
    <xf numFmtId="176" fontId="3" fillId="0" borderId="9" xfId="50" applyNumberFormat="1" applyFont="1" applyFill="1" applyBorder="1" applyAlignment="1">
      <alignment horizontal="center" vertical="center"/>
    </xf>
    <xf numFmtId="182" fontId="3" fillId="3" borderId="9" xfId="50" applyNumberForma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9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9" xfId="0" applyFont="1" applyBorder="1" applyAlignment="1">
      <alignment horizontal="center"/>
    </xf>
    <xf numFmtId="179" fontId="0" fillId="0" borderId="9" xfId="0" applyNumberFormat="1" applyBorder="1"/>
    <xf numFmtId="0" fontId="0" fillId="0" borderId="9" xfId="0" applyFont="1" applyBorder="1"/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5" fontId="3" fillId="0" borderId="9" xfId="50" applyNumberFormat="1" applyFill="1" applyBorder="1" applyAlignment="1">
      <alignment horizontal="center" vertical="center"/>
    </xf>
    <xf numFmtId="183" fontId="3" fillId="0" borderId="9" xfId="50" applyNumberForma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180" fontId="0" fillId="0" borderId="9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0" fontId="0" fillId="0" borderId="9" xfId="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9" defaultPivotStyle="PivotStyleLight16"/>
  <colors>
    <mruColors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E6" sqref="E6"/>
    </sheetView>
  </sheetViews>
  <sheetFormatPr defaultColWidth="9" defaultRowHeight="14.25" outlineLevelCol="6"/>
  <cols>
    <col min="1" max="1" width="5.5" customWidth="1"/>
    <col min="2" max="2" width="24.125" customWidth="1"/>
    <col min="3" max="3" width="5.25" customWidth="1"/>
    <col min="5" max="5" width="12.125" customWidth="1"/>
    <col min="6" max="6" width="11.875" customWidth="1"/>
    <col min="7" max="7" width="13.625" customWidth="1"/>
  </cols>
  <sheetData>
    <row r="1" s="99" customFormat="1" ht="30" customHeight="1" spans="1:7">
      <c r="A1" s="100" t="s">
        <v>0</v>
      </c>
      <c r="B1" s="100"/>
      <c r="C1" s="100"/>
      <c r="D1" s="100"/>
      <c r="E1" s="100"/>
      <c r="F1" s="100"/>
      <c r="G1" s="100"/>
    </row>
    <row r="2" s="99" customFormat="1" ht="30" customHeight="1" spans="1:7">
      <c r="A2" s="101" t="s">
        <v>1</v>
      </c>
      <c r="B2" s="19" t="s">
        <v>2</v>
      </c>
      <c r="C2" s="19" t="s">
        <v>3</v>
      </c>
      <c r="D2" s="102" t="s">
        <v>4</v>
      </c>
      <c r="E2" s="103" t="s">
        <v>5</v>
      </c>
      <c r="F2" s="76" t="s">
        <v>6</v>
      </c>
      <c r="G2" s="101" t="s">
        <v>7</v>
      </c>
    </row>
    <row r="3" s="99" customFormat="1" ht="30" customHeight="1" spans="1:7">
      <c r="A3" s="101">
        <v>1</v>
      </c>
      <c r="B3" s="104"/>
      <c r="C3" s="105" t="s">
        <v>8</v>
      </c>
      <c r="D3" s="104"/>
      <c r="E3" s="106"/>
      <c r="F3" s="107"/>
      <c r="G3" s="108"/>
    </row>
    <row r="4" s="99" customFormat="1" ht="30" customHeight="1" spans="1:7">
      <c r="A4" s="101">
        <v>2</v>
      </c>
      <c r="B4" s="104"/>
      <c r="C4" s="105" t="s">
        <v>8</v>
      </c>
      <c r="D4" s="104"/>
      <c r="E4" s="106"/>
      <c r="F4" s="107"/>
      <c r="G4" s="104"/>
    </row>
    <row r="5" s="99" customFormat="1" ht="30" customHeight="1" spans="1:7">
      <c r="A5" s="101">
        <v>3</v>
      </c>
      <c r="B5" s="104"/>
      <c r="C5" s="105" t="s">
        <v>8</v>
      </c>
      <c r="D5" s="104"/>
      <c r="E5" s="106"/>
      <c r="F5" s="107"/>
      <c r="G5" s="104"/>
    </row>
    <row r="6" s="99" customFormat="1" ht="30" customHeight="1" spans="1:7">
      <c r="A6" s="101">
        <v>4</v>
      </c>
      <c r="B6" s="104"/>
      <c r="C6" s="105" t="s">
        <v>8</v>
      </c>
      <c r="D6" s="104"/>
      <c r="E6" s="106"/>
      <c r="F6" s="107"/>
      <c r="G6" s="108"/>
    </row>
    <row r="7" s="99" customFormat="1" ht="30" customHeight="1" spans="1:7">
      <c r="A7" s="101">
        <v>5</v>
      </c>
      <c r="B7" s="104"/>
      <c r="C7" s="105" t="s">
        <v>8</v>
      </c>
      <c r="D7" s="104"/>
      <c r="E7" s="106"/>
      <c r="F7" s="107"/>
      <c r="G7" s="104"/>
    </row>
    <row r="8" s="99" customFormat="1" ht="30" customHeight="1" spans="1:7">
      <c r="A8" s="101">
        <v>6</v>
      </c>
      <c r="B8" s="104"/>
      <c r="C8" s="105" t="s">
        <v>8</v>
      </c>
      <c r="D8" s="104"/>
      <c r="E8" s="106"/>
      <c r="F8" s="107"/>
      <c r="G8" s="104"/>
    </row>
    <row r="9" s="99" customFormat="1" ht="30" customHeight="1" spans="1:7">
      <c r="A9" s="101">
        <v>7</v>
      </c>
      <c r="B9" s="104"/>
      <c r="C9" s="105" t="s">
        <v>8</v>
      </c>
      <c r="D9" s="104"/>
      <c r="E9" s="106"/>
      <c r="F9" s="107"/>
      <c r="G9" s="104"/>
    </row>
    <row r="10" s="99" customFormat="1" ht="30" customHeight="1" spans="1:7">
      <c r="A10" s="101">
        <v>8</v>
      </c>
      <c r="B10" s="104"/>
      <c r="C10" s="105" t="s">
        <v>8</v>
      </c>
      <c r="D10" s="104"/>
      <c r="E10" s="106"/>
      <c r="F10" s="107"/>
      <c r="G10" s="104"/>
    </row>
    <row r="11" s="99" customFormat="1" ht="30" customHeight="1" spans="1:7">
      <c r="A11" s="101">
        <v>9</v>
      </c>
      <c r="B11" s="104"/>
      <c r="C11" s="105" t="s">
        <v>8</v>
      </c>
      <c r="D11" s="104"/>
      <c r="E11" s="106"/>
      <c r="F11" s="107"/>
      <c r="G11" s="104"/>
    </row>
    <row r="12" s="99" customFormat="1" ht="30" customHeight="1" spans="1:7">
      <c r="A12" s="101">
        <v>10</v>
      </c>
      <c r="B12" s="104"/>
      <c r="C12" s="105" t="s">
        <v>8</v>
      </c>
      <c r="D12" s="104"/>
      <c r="E12" s="106"/>
      <c r="F12" s="107"/>
      <c r="G12" s="104"/>
    </row>
    <row r="13" s="99" customFormat="1" ht="30" customHeight="1" spans="1:7">
      <c r="A13" s="101"/>
      <c r="B13" s="108" t="s">
        <v>9</v>
      </c>
      <c r="C13" s="101"/>
      <c r="D13" s="104"/>
      <c r="E13" s="106"/>
      <c r="F13" s="107">
        <f>SUM(F3:F12)</f>
        <v>0</v>
      </c>
      <c r="G13" s="104"/>
    </row>
  </sheetData>
  <mergeCells count="1">
    <mergeCell ref="A1:G1"/>
  </mergeCells>
  <pageMargins left="0.708661417322835" right="0.708661417322835" top="0.748031496062992" bottom="0.748031496062992" header="0.31496062992126" footer="0.31496062992126"/>
  <pageSetup paperSize="9" orientation="portrait"/>
  <headerFooter>
    <oddHeader>&amp;L
附表1&amp;C&amp;"宋体,加粗"&amp;16诸城重卡升降器报价单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G31" sqref="G31"/>
    </sheetView>
  </sheetViews>
  <sheetFormatPr defaultColWidth="9" defaultRowHeight="14.25" outlineLevelCol="6"/>
  <cols>
    <col min="1" max="1" width="5.5" style="91" customWidth="1"/>
    <col min="2" max="2" width="25.75" customWidth="1"/>
    <col min="3" max="3" width="5.25" style="91" customWidth="1"/>
    <col min="5" max="5" width="13" style="92" customWidth="1"/>
    <col min="6" max="6" width="11.625" style="92" customWidth="1"/>
    <col min="7" max="7" width="11.875" customWidth="1"/>
  </cols>
  <sheetData>
    <row r="1" ht="18" customHeight="1" spans="1:7">
      <c r="A1" s="93" t="s">
        <v>10</v>
      </c>
      <c r="B1" s="93"/>
      <c r="C1" s="93"/>
      <c r="D1" s="93"/>
      <c r="E1" s="93"/>
      <c r="F1" s="93"/>
      <c r="G1" s="93"/>
    </row>
    <row r="2" ht="18" customHeight="1" spans="1:7">
      <c r="A2" s="94" t="s">
        <v>1</v>
      </c>
      <c r="B2" s="19" t="s">
        <v>2</v>
      </c>
      <c r="C2" s="19" t="s">
        <v>3</v>
      </c>
      <c r="D2" s="19" t="s">
        <v>4</v>
      </c>
      <c r="E2" s="28" t="s">
        <v>5</v>
      </c>
      <c r="F2" s="28" t="s">
        <v>6</v>
      </c>
      <c r="G2" s="94" t="s">
        <v>7</v>
      </c>
    </row>
    <row r="3" ht="18" customHeight="1" spans="1:7">
      <c r="A3" s="94">
        <v>1</v>
      </c>
      <c r="B3" s="95"/>
      <c r="C3" s="96"/>
      <c r="D3" s="95"/>
      <c r="E3" s="97"/>
      <c r="F3" s="97"/>
      <c r="G3" s="95"/>
    </row>
    <row r="4" ht="18" customHeight="1" spans="1:7">
      <c r="A4" s="94">
        <v>2</v>
      </c>
      <c r="B4" s="95"/>
      <c r="C4" s="96"/>
      <c r="D4" s="95"/>
      <c r="E4" s="97"/>
      <c r="F4" s="97"/>
      <c r="G4" s="95"/>
    </row>
    <row r="5" ht="18" customHeight="1" spans="1:7">
      <c r="A5" s="94">
        <v>3</v>
      </c>
      <c r="B5" s="95"/>
      <c r="C5" s="96"/>
      <c r="D5" s="95"/>
      <c r="E5" s="97"/>
      <c r="F5" s="97"/>
      <c r="G5" s="95"/>
    </row>
    <row r="6" ht="18" customHeight="1" spans="1:7">
      <c r="A6" s="94">
        <v>4</v>
      </c>
      <c r="B6" s="95"/>
      <c r="C6" s="96"/>
      <c r="D6" s="95"/>
      <c r="E6" s="97"/>
      <c r="F6" s="97"/>
      <c r="G6" s="95"/>
    </row>
    <row r="7" ht="18" customHeight="1" spans="1:7">
      <c r="A7" s="94">
        <v>5</v>
      </c>
      <c r="B7" s="95"/>
      <c r="C7" s="96"/>
      <c r="D7" s="95"/>
      <c r="E7" s="97"/>
      <c r="F7" s="97"/>
      <c r="G7" s="95"/>
    </row>
    <row r="8" ht="18" customHeight="1" spans="1:7">
      <c r="A8" s="94">
        <v>6</v>
      </c>
      <c r="B8" s="95"/>
      <c r="C8" s="96"/>
      <c r="D8" s="95"/>
      <c r="E8" s="97"/>
      <c r="F8" s="97"/>
      <c r="G8" s="95"/>
    </row>
    <row r="9" ht="18" customHeight="1" spans="1:7">
      <c r="A9" s="94">
        <v>7</v>
      </c>
      <c r="B9" s="95"/>
      <c r="C9" s="96"/>
      <c r="D9" s="95"/>
      <c r="E9" s="97"/>
      <c r="F9" s="97"/>
      <c r="G9" s="95"/>
    </row>
    <row r="10" ht="18" customHeight="1" spans="1:7">
      <c r="A10" s="94">
        <v>8</v>
      </c>
      <c r="B10" s="95"/>
      <c r="C10" s="96"/>
      <c r="D10" s="95"/>
      <c r="E10" s="97"/>
      <c r="F10" s="97"/>
      <c r="G10" s="95"/>
    </row>
    <row r="11" ht="18" customHeight="1" spans="1:7">
      <c r="A11" s="94">
        <v>9</v>
      </c>
      <c r="B11" s="95"/>
      <c r="C11" s="96"/>
      <c r="D11" s="95"/>
      <c r="E11" s="97"/>
      <c r="F11" s="97"/>
      <c r="G11" s="95"/>
    </row>
    <row r="12" ht="18" customHeight="1" spans="1:7">
      <c r="A12" s="94">
        <v>10</v>
      </c>
      <c r="B12" s="95"/>
      <c r="C12" s="96"/>
      <c r="D12" s="95"/>
      <c r="E12" s="97"/>
      <c r="F12" s="97"/>
      <c r="G12" s="95"/>
    </row>
    <row r="13" ht="18" customHeight="1" spans="1:7">
      <c r="A13" s="94">
        <v>11</v>
      </c>
      <c r="B13" s="95"/>
      <c r="C13" s="96"/>
      <c r="D13" s="95"/>
      <c r="E13" s="97"/>
      <c r="F13" s="97"/>
      <c r="G13" s="95"/>
    </row>
    <row r="14" ht="18" customHeight="1" spans="1:7">
      <c r="A14" s="94">
        <v>12</v>
      </c>
      <c r="B14" s="95"/>
      <c r="C14" s="96"/>
      <c r="D14" s="95"/>
      <c r="E14" s="97"/>
      <c r="F14" s="97"/>
      <c r="G14" s="95"/>
    </row>
    <row r="15" ht="18" customHeight="1" spans="1:7">
      <c r="A15" s="94">
        <v>13</v>
      </c>
      <c r="B15" s="95"/>
      <c r="C15" s="96"/>
      <c r="D15" s="95"/>
      <c r="E15" s="97"/>
      <c r="F15" s="97"/>
      <c r="G15" s="95"/>
    </row>
    <row r="16" ht="18" customHeight="1" spans="1:7">
      <c r="A16" s="94">
        <v>14</v>
      </c>
      <c r="B16" s="95"/>
      <c r="C16" s="96"/>
      <c r="D16" s="95"/>
      <c r="E16" s="97"/>
      <c r="F16" s="97"/>
      <c r="G16" s="95"/>
    </row>
    <row r="17" ht="18" customHeight="1" spans="1:7">
      <c r="A17" s="94">
        <v>15</v>
      </c>
      <c r="B17" s="95"/>
      <c r="C17" s="96"/>
      <c r="D17" s="95"/>
      <c r="E17" s="97"/>
      <c r="F17" s="97"/>
      <c r="G17" s="95"/>
    </row>
    <row r="18" ht="18" customHeight="1" spans="1:7">
      <c r="A18" s="94">
        <v>16</v>
      </c>
      <c r="B18" s="95"/>
      <c r="C18" s="96"/>
      <c r="D18" s="95"/>
      <c r="E18" s="97"/>
      <c r="F18" s="97"/>
      <c r="G18" s="95"/>
    </row>
    <row r="19" ht="18" customHeight="1" spans="1:7">
      <c r="A19" s="94">
        <v>17</v>
      </c>
      <c r="B19" s="95"/>
      <c r="C19" s="96"/>
      <c r="D19" s="95"/>
      <c r="E19" s="97"/>
      <c r="F19" s="97"/>
      <c r="G19" s="95"/>
    </row>
    <row r="20" ht="18" customHeight="1" spans="1:7">
      <c r="A20" s="94">
        <v>18</v>
      </c>
      <c r="B20" s="95"/>
      <c r="C20" s="96"/>
      <c r="D20" s="95"/>
      <c r="E20" s="97"/>
      <c r="F20" s="97"/>
      <c r="G20" s="95"/>
    </row>
    <row r="21" ht="18" customHeight="1" spans="1:7">
      <c r="A21" s="94">
        <v>19</v>
      </c>
      <c r="B21" s="95"/>
      <c r="C21" s="96"/>
      <c r="D21" s="95"/>
      <c r="E21" s="97"/>
      <c r="F21" s="97"/>
      <c r="G21" s="95"/>
    </row>
    <row r="22" ht="18" customHeight="1" spans="1:7">
      <c r="A22" s="94">
        <v>20</v>
      </c>
      <c r="B22" s="95"/>
      <c r="C22" s="96"/>
      <c r="D22" s="95"/>
      <c r="E22" s="97"/>
      <c r="F22" s="97"/>
      <c r="G22" s="95"/>
    </row>
    <row r="23" ht="18" customHeight="1" spans="1:7">
      <c r="A23" s="94">
        <v>21</v>
      </c>
      <c r="B23" s="95"/>
      <c r="C23" s="96"/>
      <c r="D23" s="95"/>
      <c r="E23" s="97"/>
      <c r="F23" s="97"/>
      <c r="G23" s="95"/>
    </row>
    <row r="24" ht="18" customHeight="1" spans="1:7">
      <c r="A24" s="94">
        <v>22</v>
      </c>
      <c r="B24" s="95"/>
      <c r="C24" s="96"/>
      <c r="D24" s="95"/>
      <c r="E24" s="97"/>
      <c r="F24" s="97"/>
      <c r="G24" s="95"/>
    </row>
    <row r="25" ht="18" customHeight="1" spans="1:7">
      <c r="A25" s="94">
        <v>23</v>
      </c>
      <c r="B25" s="95"/>
      <c r="C25" s="96"/>
      <c r="D25" s="95"/>
      <c r="E25" s="97"/>
      <c r="F25" s="97"/>
      <c r="G25" s="95"/>
    </row>
    <row r="26" ht="18" customHeight="1" spans="1:7">
      <c r="A26" s="94">
        <v>24</v>
      </c>
      <c r="B26" s="95"/>
      <c r="C26" s="96"/>
      <c r="D26" s="95"/>
      <c r="E26" s="97"/>
      <c r="F26" s="97"/>
      <c r="G26" s="95"/>
    </row>
    <row r="27" ht="18" customHeight="1" spans="1:7">
      <c r="A27" s="94">
        <v>25</v>
      </c>
      <c r="B27" s="95"/>
      <c r="C27" s="96"/>
      <c r="D27" s="95"/>
      <c r="E27" s="97"/>
      <c r="F27" s="97"/>
      <c r="G27" s="95"/>
    </row>
    <row r="28" ht="18" customHeight="1" spans="1:7">
      <c r="A28" s="94">
        <v>26</v>
      </c>
      <c r="B28" s="95"/>
      <c r="C28" s="96"/>
      <c r="D28" s="95"/>
      <c r="E28" s="97"/>
      <c r="F28" s="97"/>
      <c r="G28" s="95"/>
    </row>
    <row r="29" ht="18" customHeight="1" spans="1:7">
      <c r="A29" s="94">
        <v>27</v>
      </c>
      <c r="B29" s="95"/>
      <c r="C29" s="96"/>
      <c r="D29" s="95"/>
      <c r="E29" s="97"/>
      <c r="F29" s="97"/>
      <c r="G29" s="95"/>
    </row>
    <row r="30" ht="18" customHeight="1" spans="1:7">
      <c r="A30" s="94">
        <v>28</v>
      </c>
      <c r="B30" s="95"/>
      <c r="C30" s="96"/>
      <c r="D30" s="95"/>
      <c r="E30" s="97"/>
      <c r="F30" s="97"/>
      <c r="G30" s="95"/>
    </row>
    <row r="31" ht="18" customHeight="1" spans="1:7">
      <c r="A31" s="94">
        <v>29</v>
      </c>
      <c r="B31" s="95"/>
      <c r="C31" s="96"/>
      <c r="D31" s="95"/>
      <c r="E31" s="97"/>
      <c r="F31" s="97"/>
      <c r="G31" s="95"/>
    </row>
    <row r="32" ht="18" customHeight="1" spans="1:7">
      <c r="A32" s="94">
        <v>30</v>
      </c>
      <c r="B32" s="95"/>
      <c r="C32" s="96"/>
      <c r="D32" s="95"/>
      <c r="E32" s="97"/>
      <c r="F32" s="97"/>
      <c r="G32" s="95"/>
    </row>
    <row r="33" ht="18" customHeight="1" spans="1:7">
      <c r="A33" s="94">
        <v>31</v>
      </c>
      <c r="B33" s="95"/>
      <c r="C33" s="96"/>
      <c r="D33" s="95"/>
      <c r="E33" s="97"/>
      <c r="F33" s="97"/>
      <c r="G33" s="95"/>
    </row>
    <row r="34" ht="18" customHeight="1" spans="1:7">
      <c r="A34" s="94">
        <v>32</v>
      </c>
      <c r="B34" s="95"/>
      <c r="C34" s="96"/>
      <c r="D34" s="95"/>
      <c r="E34" s="97"/>
      <c r="F34" s="97"/>
      <c r="G34" s="95"/>
    </row>
    <row r="35" ht="18" customHeight="1" spans="1:7">
      <c r="A35" s="94">
        <v>33</v>
      </c>
      <c r="B35" s="95"/>
      <c r="C35" s="96"/>
      <c r="D35" s="95"/>
      <c r="E35" s="97"/>
      <c r="F35" s="97"/>
      <c r="G35" s="95"/>
    </row>
    <row r="36" ht="18" customHeight="1" spans="1:7">
      <c r="A36" s="94">
        <v>34</v>
      </c>
      <c r="B36" s="95"/>
      <c r="C36" s="96"/>
      <c r="D36" s="95"/>
      <c r="E36" s="97"/>
      <c r="F36" s="97"/>
      <c r="G36" s="95"/>
    </row>
    <row r="37" ht="18" customHeight="1" spans="1:7">
      <c r="A37" s="94">
        <v>35</v>
      </c>
      <c r="B37" s="95"/>
      <c r="C37" s="96"/>
      <c r="D37" s="95"/>
      <c r="E37" s="97"/>
      <c r="F37" s="97"/>
      <c r="G37" s="95"/>
    </row>
    <row r="38" ht="18" customHeight="1" spans="1:7">
      <c r="A38" s="94">
        <v>36</v>
      </c>
      <c r="B38" s="95"/>
      <c r="C38" s="96"/>
      <c r="D38" s="95"/>
      <c r="E38" s="97"/>
      <c r="F38" s="97"/>
      <c r="G38" s="95"/>
    </row>
    <row r="39" ht="18" customHeight="1" spans="1:7">
      <c r="A39" s="94">
        <v>37</v>
      </c>
      <c r="B39" s="95"/>
      <c r="C39" s="96"/>
      <c r="D39" s="95"/>
      <c r="E39" s="97"/>
      <c r="F39" s="97"/>
      <c r="G39" s="95"/>
    </row>
    <row r="40" ht="18" customHeight="1" spans="1:7">
      <c r="A40" s="94"/>
      <c r="B40" s="98" t="s">
        <v>9</v>
      </c>
      <c r="C40" s="94"/>
      <c r="D40" s="95"/>
      <c r="E40" s="97"/>
      <c r="F40" s="97">
        <f>SUM(F3:F39)</f>
        <v>0</v>
      </c>
      <c r="G40" s="95"/>
    </row>
  </sheetData>
  <mergeCells count="1">
    <mergeCell ref="A1:G1"/>
  </mergeCells>
  <pageMargins left="0.708661417322835" right="0.708661417322835" top="0.748031496062992" bottom="0.354330708661417" header="0.31496062992126" footer="0.31496062992126"/>
  <pageSetup paperSize="9" orientation="portrait"/>
  <headerFooter>
    <oddHeader>&amp;L
附表2&amp;C&amp;"宋体,加粗"&amp;16诸城重卡升降器报价单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view="pageBreakPreview" zoomScaleNormal="85" zoomScaleSheetLayoutView="100" workbookViewId="0">
      <selection activeCell="P31" sqref="P31"/>
    </sheetView>
  </sheetViews>
  <sheetFormatPr defaultColWidth="9" defaultRowHeight="12"/>
  <cols>
    <col min="1" max="1" width="4.5" style="2" customWidth="1"/>
    <col min="2" max="2" width="10.625" style="3" customWidth="1"/>
    <col min="3" max="3" width="11.375" style="2" customWidth="1"/>
    <col min="4" max="4" width="4.375" style="2" customWidth="1"/>
    <col min="5" max="5" width="17.125" style="2" customWidth="1"/>
    <col min="6" max="6" width="8.5" style="2" customWidth="1"/>
    <col min="7" max="7" width="9" style="2"/>
    <col min="8" max="8" width="9" style="4" customWidth="1"/>
    <col min="9" max="9" width="9" style="2"/>
    <col min="10" max="10" width="5.25" style="2" customWidth="1"/>
    <col min="11" max="11" width="9" style="2"/>
    <col min="12" max="12" width="8.38333333333333" style="3" customWidth="1"/>
    <col min="13" max="13" width="12.25" style="2" customWidth="1"/>
    <col min="14" max="15" width="11.025" style="2" customWidth="1"/>
    <col min="16" max="16384" width="9" style="2"/>
  </cols>
  <sheetData>
    <row r="1" ht="15" customHeight="1" spans="1:15">
      <c r="A1" s="5" t="s">
        <v>11</v>
      </c>
      <c r="B1" s="6"/>
      <c r="C1" s="6"/>
      <c r="D1" s="6"/>
      <c r="E1" s="6"/>
      <c r="F1" s="6"/>
      <c r="G1" s="6"/>
      <c r="H1" s="7"/>
      <c r="I1" s="55" t="s">
        <v>12</v>
      </c>
      <c r="J1" s="56"/>
      <c r="K1" s="56"/>
      <c r="L1" s="56"/>
      <c r="M1" s="56"/>
      <c r="N1" s="56"/>
      <c r="O1" s="57"/>
    </row>
    <row r="2" s="1" customFormat="1" ht="15" customHeight="1" spans="1:15">
      <c r="A2" s="8"/>
      <c r="B2" s="9"/>
      <c r="C2" s="9"/>
      <c r="D2" s="9"/>
      <c r="E2" s="9"/>
      <c r="F2" s="9"/>
      <c r="G2" s="9"/>
      <c r="H2" s="10"/>
      <c r="I2" s="58" t="s">
        <v>13</v>
      </c>
      <c r="J2" s="59" t="s">
        <v>14</v>
      </c>
      <c r="K2" s="60"/>
      <c r="L2" s="60"/>
      <c r="M2" s="60"/>
      <c r="N2" s="60"/>
      <c r="O2" s="61"/>
    </row>
    <row r="3" s="1" customFormat="1" ht="15" customHeight="1" spans="1:15">
      <c r="A3" s="8"/>
      <c r="B3" s="9"/>
      <c r="C3" s="9"/>
      <c r="D3" s="9"/>
      <c r="E3" s="9"/>
      <c r="F3" s="9"/>
      <c r="G3" s="9"/>
      <c r="H3" s="10"/>
      <c r="I3" s="58" t="s">
        <v>15</v>
      </c>
      <c r="J3" s="59" t="s">
        <v>16</v>
      </c>
      <c r="K3" s="60"/>
      <c r="L3" s="60"/>
      <c r="M3" s="60"/>
      <c r="N3" s="60"/>
      <c r="O3" s="61"/>
    </row>
    <row r="4" s="1" customFormat="1" ht="15" customHeight="1" spans="1:15">
      <c r="A4" s="11"/>
      <c r="B4" s="12"/>
      <c r="C4" s="12"/>
      <c r="D4" s="12"/>
      <c r="E4" s="12"/>
      <c r="F4" s="12"/>
      <c r="G4" s="12"/>
      <c r="H4" s="13"/>
      <c r="I4" s="58" t="s">
        <v>17</v>
      </c>
      <c r="J4" s="62" t="s">
        <v>18</v>
      </c>
      <c r="K4" s="62"/>
      <c r="L4" s="58" t="s">
        <v>19</v>
      </c>
      <c r="M4" s="63">
        <v>13313276238</v>
      </c>
      <c r="N4" s="64"/>
      <c r="O4" s="65"/>
    </row>
    <row r="5" ht="13.5" spans="1:15">
      <c r="A5" s="14"/>
      <c r="B5" s="14"/>
      <c r="C5" s="15"/>
      <c r="D5" s="16"/>
      <c r="E5" s="17"/>
      <c r="F5" s="15"/>
      <c r="G5" s="17"/>
      <c r="H5" s="15"/>
      <c r="I5" s="17"/>
      <c r="J5" s="66"/>
      <c r="K5" s="67" t="s">
        <v>20</v>
      </c>
      <c r="L5" s="68">
        <v>43932</v>
      </c>
      <c r="M5" s="17"/>
      <c r="N5" s="19" t="s">
        <v>21</v>
      </c>
      <c r="O5" s="19" t="s">
        <v>22</v>
      </c>
    </row>
    <row r="6" ht="13.5" spans="1:15">
      <c r="A6" s="18"/>
      <c r="B6" s="19"/>
      <c r="C6" s="15"/>
      <c r="D6" s="16"/>
      <c r="E6" s="17"/>
      <c r="F6" s="15"/>
      <c r="G6" s="17"/>
      <c r="H6" s="15"/>
      <c r="I6" s="17"/>
      <c r="J6" s="66"/>
      <c r="K6" s="17" t="s">
        <v>23</v>
      </c>
      <c r="L6" s="69" t="s">
        <v>24</v>
      </c>
      <c r="M6" s="70"/>
      <c r="N6" s="29" t="s">
        <v>25</v>
      </c>
      <c r="O6" s="19"/>
    </row>
    <row r="7" ht="13.5" spans="1:15">
      <c r="A7" s="18"/>
      <c r="B7" s="19"/>
      <c r="C7" s="15"/>
      <c r="D7" s="16"/>
      <c r="E7" s="17"/>
      <c r="F7" s="15"/>
      <c r="G7" s="17"/>
      <c r="H7" s="15"/>
      <c r="I7" s="17"/>
      <c r="J7" s="66"/>
      <c r="K7" s="19" t="s">
        <v>26</v>
      </c>
      <c r="L7" s="47" t="s">
        <v>27</v>
      </c>
      <c r="M7" s="17"/>
      <c r="N7" s="29" t="s">
        <v>28</v>
      </c>
      <c r="O7" s="19" t="s">
        <v>29</v>
      </c>
    </row>
    <row r="8" ht="13.5" spans="1:15">
      <c r="A8" s="19" t="s">
        <v>1</v>
      </c>
      <c r="B8" s="19" t="s">
        <v>30</v>
      </c>
      <c r="C8" s="20" t="s">
        <v>31</v>
      </c>
      <c r="D8" s="20"/>
      <c r="E8" s="20"/>
      <c r="F8" s="15" t="s">
        <v>32</v>
      </c>
      <c r="G8" s="17"/>
      <c r="H8" s="21" t="s">
        <v>33</v>
      </c>
      <c r="I8" s="27"/>
      <c r="J8" s="71"/>
      <c r="K8" s="23" t="s">
        <v>34</v>
      </c>
      <c r="L8" s="15"/>
      <c r="M8" s="17"/>
      <c r="N8" s="29" t="s">
        <v>35</v>
      </c>
      <c r="O8" s="72">
        <f>C26</f>
        <v>33.4002349</v>
      </c>
    </row>
    <row r="9" ht="4.5" customHeight="1" spans="1:15">
      <c r="A9" s="16"/>
      <c r="B9" s="16"/>
      <c r="C9" s="16"/>
      <c r="D9" s="16"/>
      <c r="E9" s="16"/>
      <c r="F9" s="21"/>
      <c r="G9" s="21"/>
      <c r="H9" s="22"/>
      <c r="I9" s="16"/>
      <c r="J9" s="73"/>
      <c r="K9" s="16"/>
      <c r="L9" s="16"/>
      <c r="M9" s="16"/>
      <c r="N9" s="16"/>
      <c r="O9" s="74"/>
    </row>
    <row r="10" ht="13.5" customHeight="1" spans="1:15">
      <c r="A10" s="23" t="s">
        <v>1</v>
      </c>
      <c r="B10" s="24" t="s">
        <v>36</v>
      </c>
      <c r="C10" s="25" t="s">
        <v>6</v>
      </c>
      <c r="D10" s="25" t="s">
        <v>1</v>
      </c>
      <c r="E10" s="26" t="s">
        <v>0</v>
      </c>
      <c r="F10" s="16"/>
      <c r="G10" s="16"/>
      <c r="H10" s="16"/>
      <c r="I10" s="17"/>
      <c r="J10" s="25" t="s">
        <v>1</v>
      </c>
      <c r="K10" s="26" t="s">
        <v>37</v>
      </c>
      <c r="L10" s="16"/>
      <c r="M10" s="16"/>
      <c r="N10" s="16"/>
      <c r="O10" s="17"/>
    </row>
    <row r="11" ht="13.5" customHeight="1" spans="1:15">
      <c r="A11" s="20"/>
      <c r="B11" s="27"/>
      <c r="C11" s="27"/>
      <c r="D11" s="27"/>
      <c r="E11" s="19" t="s">
        <v>2</v>
      </c>
      <c r="F11" s="19" t="s">
        <v>3</v>
      </c>
      <c r="G11" s="19" t="s">
        <v>4</v>
      </c>
      <c r="H11" s="28" t="s">
        <v>5</v>
      </c>
      <c r="I11" s="19" t="s">
        <v>6</v>
      </c>
      <c r="J11" s="20"/>
      <c r="K11" s="29" t="s">
        <v>38</v>
      </c>
      <c r="L11" s="29" t="s">
        <v>5</v>
      </c>
      <c r="M11" s="19" t="s">
        <v>3</v>
      </c>
      <c r="N11" s="19" t="s">
        <v>39</v>
      </c>
      <c r="O11" s="19" t="s">
        <v>6</v>
      </c>
    </row>
    <row r="12" ht="13.5" customHeight="1" spans="1:15">
      <c r="A12" s="19">
        <v>1</v>
      </c>
      <c r="B12" s="29" t="s">
        <v>40</v>
      </c>
      <c r="C12" s="30">
        <f>I16</f>
        <v>7.20273</v>
      </c>
      <c r="D12" s="19">
        <v>1</v>
      </c>
      <c r="E12" s="31" t="s">
        <v>41</v>
      </c>
      <c r="F12" s="29" t="s">
        <v>42</v>
      </c>
      <c r="G12" s="18">
        <v>1.2223</v>
      </c>
      <c r="H12" s="32">
        <v>5.1</v>
      </c>
      <c r="I12" s="75">
        <f>G12*H12</f>
        <v>6.23373</v>
      </c>
      <c r="J12" s="19">
        <v>1</v>
      </c>
      <c r="K12" s="29" t="s">
        <v>43</v>
      </c>
      <c r="L12" s="76">
        <v>1</v>
      </c>
      <c r="M12" s="29" t="s">
        <v>44</v>
      </c>
      <c r="N12" s="19">
        <v>0.4</v>
      </c>
      <c r="O12" s="76">
        <f>L12*N12</f>
        <v>0.4</v>
      </c>
    </row>
    <row r="13" ht="13.5" customHeight="1" spans="1:15">
      <c r="A13" s="19">
        <v>2</v>
      </c>
      <c r="B13" s="19" t="s">
        <v>45</v>
      </c>
      <c r="C13" s="30">
        <f>I25</f>
        <v>4.72</v>
      </c>
      <c r="D13" s="19">
        <v>2</v>
      </c>
      <c r="E13" s="31" t="s">
        <v>46</v>
      </c>
      <c r="F13" s="29" t="s">
        <v>42</v>
      </c>
      <c r="G13" s="18">
        <v>0.19</v>
      </c>
      <c r="H13" s="32">
        <v>5.1</v>
      </c>
      <c r="I13" s="75">
        <f>G13*H13</f>
        <v>0.969</v>
      </c>
      <c r="J13" s="19">
        <v>2</v>
      </c>
      <c r="K13" s="19" t="s">
        <v>47</v>
      </c>
      <c r="L13" s="76"/>
      <c r="M13" s="19"/>
      <c r="N13" s="19"/>
      <c r="O13" s="76"/>
    </row>
    <row r="14" ht="13.5" customHeight="1" spans="1:15">
      <c r="A14" s="19">
        <v>3</v>
      </c>
      <c r="B14" s="19" t="s">
        <v>48</v>
      </c>
      <c r="C14" s="30">
        <f>O15</f>
        <v>0.4</v>
      </c>
      <c r="D14" s="19">
        <v>3</v>
      </c>
      <c r="E14" s="18"/>
      <c r="F14" s="18"/>
      <c r="G14" s="18"/>
      <c r="H14" s="32"/>
      <c r="I14" s="75">
        <f>G14*H14</f>
        <v>0</v>
      </c>
      <c r="J14" s="19">
        <v>3</v>
      </c>
      <c r="K14" s="19" t="s">
        <v>49</v>
      </c>
      <c r="L14" s="76"/>
      <c r="M14" s="19"/>
      <c r="N14" s="19"/>
      <c r="O14" s="76"/>
    </row>
    <row r="15" ht="13.5" customHeight="1" spans="1:15">
      <c r="A15" s="19">
        <v>4</v>
      </c>
      <c r="B15" s="29" t="s">
        <v>50</v>
      </c>
      <c r="C15" s="30">
        <f>I28</f>
        <v>9.675</v>
      </c>
      <c r="D15" s="19">
        <v>4</v>
      </c>
      <c r="E15" s="18"/>
      <c r="F15" s="18"/>
      <c r="G15" s="18"/>
      <c r="H15" s="32"/>
      <c r="I15" s="75">
        <f>G15*H15</f>
        <v>0</v>
      </c>
      <c r="J15" s="19"/>
      <c r="K15" s="19" t="s">
        <v>51</v>
      </c>
      <c r="L15" s="77"/>
      <c r="M15" s="18"/>
      <c r="N15" s="18"/>
      <c r="O15" s="78">
        <f>SUM(O12:O14)</f>
        <v>0.4</v>
      </c>
    </row>
    <row r="16" ht="13.5" customHeight="1" spans="1:15">
      <c r="A16" s="19">
        <v>5</v>
      </c>
      <c r="B16" s="19" t="s">
        <v>52</v>
      </c>
      <c r="C16" s="30">
        <f>N23</f>
        <v>3.37</v>
      </c>
      <c r="D16" s="19">
        <v>5</v>
      </c>
      <c r="E16" s="18"/>
      <c r="F16" s="18"/>
      <c r="G16" s="18"/>
      <c r="H16" s="32"/>
      <c r="I16" s="79">
        <f>I12+I13+I14+I15</f>
        <v>7.20273</v>
      </c>
      <c r="J16" s="23" t="s">
        <v>1</v>
      </c>
      <c r="K16" s="15" t="s">
        <v>53</v>
      </c>
      <c r="L16" s="16"/>
      <c r="M16" s="16"/>
      <c r="N16" s="16"/>
      <c r="O16" s="17"/>
    </row>
    <row r="17" ht="13.5" customHeight="1" spans="1:15">
      <c r="A17" s="19">
        <v>6</v>
      </c>
      <c r="B17" s="19" t="s">
        <v>54</v>
      </c>
      <c r="C17" s="30">
        <f>N31</f>
        <v>0.34</v>
      </c>
      <c r="D17" s="23" t="s">
        <v>1</v>
      </c>
      <c r="E17" s="15" t="s">
        <v>55</v>
      </c>
      <c r="F17" s="16"/>
      <c r="G17" s="16"/>
      <c r="H17" s="16"/>
      <c r="I17" s="17"/>
      <c r="J17" s="20"/>
      <c r="K17" s="19" t="s">
        <v>56</v>
      </c>
      <c r="L17" s="80" t="s">
        <v>5</v>
      </c>
      <c r="M17" s="19" t="s">
        <v>57</v>
      </c>
      <c r="N17" s="19" t="s">
        <v>6</v>
      </c>
      <c r="O17" s="76" t="s">
        <v>7</v>
      </c>
    </row>
    <row r="18" ht="13.5" customHeight="1" spans="1:15">
      <c r="A18" s="19">
        <v>9</v>
      </c>
      <c r="B18" s="19" t="s">
        <v>58</v>
      </c>
      <c r="C18" s="30">
        <f>N38</f>
        <v>0.15</v>
      </c>
      <c r="D18" s="20"/>
      <c r="E18" s="19" t="s">
        <v>2</v>
      </c>
      <c r="F18" s="19" t="s">
        <v>3</v>
      </c>
      <c r="G18" s="19" t="s">
        <v>4</v>
      </c>
      <c r="H18" s="28" t="s">
        <v>5</v>
      </c>
      <c r="I18" s="19" t="s">
        <v>6</v>
      </c>
      <c r="J18" s="19">
        <v>1</v>
      </c>
      <c r="K18" s="19" t="s">
        <v>59</v>
      </c>
      <c r="L18" s="81">
        <v>10</v>
      </c>
      <c r="M18" s="18">
        <v>0.11</v>
      </c>
      <c r="N18" s="18">
        <f>L18*M18</f>
        <v>1.1</v>
      </c>
      <c r="O18" s="77"/>
    </row>
    <row r="19" ht="13.5" customHeight="1" spans="1:15">
      <c r="A19" s="19">
        <v>10</v>
      </c>
      <c r="B19" s="19" t="s">
        <v>60</v>
      </c>
      <c r="C19" s="30">
        <f>I38</f>
        <v>0.72</v>
      </c>
      <c r="D19" s="19">
        <v>1</v>
      </c>
      <c r="E19" s="31" t="s">
        <v>61</v>
      </c>
      <c r="F19" s="19" t="s">
        <v>62</v>
      </c>
      <c r="G19" s="18">
        <v>4</v>
      </c>
      <c r="H19" s="32">
        <v>0.18</v>
      </c>
      <c r="I19" s="75">
        <f>H19*G19</f>
        <v>0.72</v>
      </c>
      <c r="J19" s="19">
        <v>2</v>
      </c>
      <c r="K19" s="19" t="s">
        <v>63</v>
      </c>
      <c r="L19" s="77">
        <v>10</v>
      </c>
      <c r="M19" s="18">
        <v>0.037</v>
      </c>
      <c r="N19" s="18">
        <f>L19*M19</f>
        <v>0.37</v>
      </c>
      <c r="O19" s="77"/>
    </row>
    <row r="20" ht="13.5" customHeight="1" spans="1:15">
      <c r="A20" s="19">
        <v>11</v>
      </c>
      <c r="B20" s="29" t="s">
        <v>64</v>
      </c>
      <c r="C20" s="30">
        <v>0.79</v>
      </c>
      <c r="D20" s="19">
        <v>2</v>
      </c>
      <c r="E20" s="31" t="s">
        <v>65</v>
      </c>
      <c r="F20" s="19"/>
      <c r="G20" s="18"/>
      <c r="H20" s="32"/>
      <c r="I20" s="75">
        <v>4</v>
      </c>
      <c r="J20" s="19">
        <v>3</v>
      </c>
      <c r="K20" s="19" t="s">
        <v>66</v>
      </c>
      <c r="L20" s="77">
        <v>10</v>
      </c>
      <c r="M20" s="18">
        <v>0.19</v>
      </c>
      <c r="N20" s="18">
        <f>L20*M20</f>
        <v>1.9</v>
      </c>
      <c r="O20" s="77"/>
    </row>
    <row r="21" ht="13.5" customHeight="1" spans="1:15">
      <c r="A21" s="19">
        <v>12</v>
      </c>
      <c r="B21" s="23" t="s">
        <v>67</v>
      </c>
      <c r="C21" s="30">
        <v>0.79</v>
      </c>
      <c r="D21" s="19">
        <v>3</v>
      </c>
      <c r="E21" s="31"/>
      <c r="F21" s="19"/>
      <c r="G21" s="18"/>
      <c r="H21" s="32"/>
      <c r="I21" s="75">
        <f t="shared" ref="I21:I24" si="0">H21*G21</f>
        <v>0</v>
      </c>
      <c r="J21" s="19">
        <v>4</v>
      </c>
      <c r="K21" s="19"/>
      <c r="L21" s="77"/>
      <c r="M21" s="18"/>
      <c r="N21" s="18"/>
      <c r="O21" s="77"/>
    </row>
    <row r="22" ht="13.5" customHeight="1" spans="1:15">
      <c r="A22" s="19">
        <v>15</v>
      </c>
      <c r="B22" s="29" t="s">
        <v>68</v>
      </c>
      <c r="C22" s="30">
        <f>SUM(C12:C21)</f>
        <v>28.15773</v>
      </c>
      <c r="D22" s="19">
        <v>4</v>
      </c>
      <c r="E22" s="31"/>
      <c r="F22" s="19"/>
      <c r="G22" s="18"/>
      <c r="H22" s="32"/>
      <c r="I22" s="75">
        <f t="shared" si="0"/>
        <v>0</v>
      </c>
      <c r="J22" s="19">
        <v>5</v>
      </c>
      <c r="K22" s="19"/>
      <c r="L22" s="77"/>
      <c r="M22" s="18"/>
      <c r="N22" s="18"/>
      <c r="O22" s="77"/>
    </row>
    <row r="23" ht="13.5" customHeight="1" spans="1:15">
      <c r="A23" s="19">
        <v>16</v>
      </c>
      <c r="B23" s="29" t="s">
        <v>69</v>
      </c>
      <c r="C23" s="30">
        <v>1.4</v>
      </c>
      <c r="D23" s="19">
        <v>5</v>
      </c>
      <c r="E23" s="31"/>
      <c r="F23" s="19"/>
      <c r="G23" s="18"/>
      <c r="H23" s="32"/>
      <c r="I23" s="75">
        <f t="shared" si="0"/>
        <v>0</v>
      </c>
      <c r="J23" s="18"/>
      <c r="K23" s="19" t="s">
        <v>51</v>
      </c>
      <c r="L23" s="77"/>
      <c r="M23" s="18"/>
      <c r="N23" s="78">
        <f>SUM(N18:N22)</f>
        <v>3.37</v>
      </c>
      <c r="O23" s="77"/>
    </row>
    <row r="24" ht="13.5" customHeight="1" spans="1:15">
      <c r="A24" s="19">
        <v>17</v>
      </c>
      <c r="B24" s="29" t="s">
        <v>70</v>
      </c>
      <c r="C24" s="30">
        <f>C22+C23</f>
        <v>29.55773</v>
      </c>
      <c r="D24" s="19">
        <v>6</v>
      </c>
      <c r="E24" s="18"/>
      <c r="F24" s="19"/>
      <c r="G24" s="18"/>
      <c r="H24" s="32"/>
      <c r="I24" s="75">
        <f t="shared" si="0"/>
        <v>0</v>
      </c>
      <c r="J24" s="19" t="s">
        <v>1</v>
      </c>
      <c r="K24" s="26" t="s">
        <v>71</v>
      </c>
      <c r="L24" s="16"/>
      <c r="M24" s="16"/>
      <c r="N24" s="16"/>
      <c r="O24" s="17"/>
    </row>
    <row r="25" ht="13.5" customHeight="1" spans="1:15">
      <c r="A25" s="19">
        <v>18</v>
      </c>
      <c r="B25" s="29" t="s">
        <v>72</v>
      </c>
      <c r="C25" s="30">
        <f>C24*0.13</f>
        <v>3.8425049</v>
      </c>
      <c r="D25" s="18"/>
      <c r="E25" s="29" t="s">
        <v>73</v>
      </c>
      <c r="F25" s="18"/>
      <c r="G25" s="18"/>
      <c r="H25" s="32"/>
      <c r="I25" s="79">
        <f>SUM(I19:I24)</f>
        <v>4.72</v>
      </c>
      <c r="J25" s="19"/>
      <c r="K25" s="29" t="s">
        <v>74</v>
      </c>
      <c r="L25" s="19" t="s">
        <v>5</v>
      </c>
      <c r="M25" s="19" t="s">
        <v>57</v>
      </c>
      <c r="N25" s="19" t="s">
        <v>6</v>
      </c>
      <c r="O25" s="19" t="s">
        <v>7</v>
      </c>
    </row>
    <row r="26" ht="13.5" customHeight="1" spans="1:15">
      <c r="A26" s="19">
        <v>19</v>
      </c>
      <c r="B26" s="19" t="s">
        <v>35</v>
      </c>
      <c r="C26" s="30">
        <f>C24+C25</f>
        <v>33.4002349</v>
      </c>
      <c r="D26" s="23" t="s">
        <v>1</v>
      </c>
      <c r="E26" s="33" t="s">
        <v>75</v>
      </c>
      <c r="F26" s="21"/>
      <c r="G26" s="21"/>
      <c r="H26" s="21"/>
      <c r="I26" s="27"/>
      <c r="J26" s="20">
        <v>1</v>
      </c>
      <c r="K26" s="29" t="s">
        <v>76</v>
      </c>
      <c r="L26" s="81">
        <v>6000</v>
      </c>
      <c r="M26" s="18">
        <v>100000</v>
      </c>
      <c r="N26" s="77">
        <f>L26/M26</f>
        <v>0.06</v>
      </c>
      <c r="O26" s="85"/>
    </row>
    <row r="27" ht="13.5" customHeight="1" spans="1:15">
      <c r="A27" s="34" t="s">
        <v>77</v>
      </c>
      <c r="B27" s="35"/>
      <c r="C27" s="36"/>
      <c r="D27" s="37"/>
      <c r="E27" s="38" t="s">
        <v>78</v>
      </c>
      <c r="F27" s="23" t="s">
        <v>79</v>
      </c>
      <c r="G27" s="23" t="s">
        <v>80</v>
      </c>
      <c r="H27" s="39" t="s">
        <v>81</v>
      </c>
      <c r="I27" s="23" t="s">
        <v>6</v>
      </c>
      <c r="J27" s="19">
        <v>2</v>
      </c>
      <c r="K27" s="19" t="s">
        <v>82</v>
      </c>
      <c r="L27" s="77">
        <v>4000</v>
      </c>
      <c r="M27" s="18">
        <v>100000</v>
      </c>
      <c r="N27" s="85">
        <v>0.16</v>
      </c>
      <c r="O27" s="18" t="s">
        <v>83</v>
      </c>
    </row>
    <row r="28" ht="13.5" customHeight="1" spans="1:15">
      <c r="A28" s="40"/>
      <c r="B28" s="41"/>
      <c r="C28" s="42"/>
      <c r="D28" s="19">
        <v>1</v>
      </c>
      <c r="E28" s="29" t="s">
        <v>84</v>
      </c>
      <c r="F28" s="18"/>
      <c r="G28" s="18"/>
      <c r="H28" s="43">
        <f>H29+H30+H31+H32</f>
        <v>0.337</v>
      </c>
      <c r="I28" s="78">
        <f>SUM(I29:I33)</f>
        <v>9.675</v>
      </c>
      <c r="J28" s="19">
        <v>3</v>
      </c>
      <c r="K28" s="19" t="s">
        <v>82</v>
      </c>
      <c r="L28" s="77">
        <v>6000</v>
      </c>
      <c r="M28" s="18">
        <v>50000</v>
      </c>
      <c r="N28" s="85">
        <f>L28/M28</f>
        <v>0.12</v>
      </c>
      <c r="O28" s="18" t="s">
        <v>85</v>
      </c>
    </row>
    <row r="29" ht="13.5" customHeight="1" spans="1:15">
      <c r="A29" s="34" t="s">
        <v>86</v>
      </c>
      <c r="B29" s="35"/>
      <c r="C29" s="36"/>
      <c r="D29" s="44" t="s">
        <v>87</v>
      </c>
      <c r="E29" s="3" t="s">
        <v>59</v>
      </c>
      <c r="F29" s="18">
        <v>25</v>
      </c>
      <c r="G29" s="18"/>
      <c r="H29" s="43">
        <v>0.11</v>
      </c>
      <c r="I29" s="77">
        <f>F29*H29</f>
        <v>2.75</v>
      </c>
      <c r="J29" s="19">
        <v>4</v>
      </c>
      <c r="K29" s="19"/>
      <c r="L29" s="77"/>
      <c r="M29" s="18"/>
      <c r="N29" s="85">
        <f t="shared" ref="N27:N30" si="1">L29*M29</f>
        <v>0</v>
      </c>
      <c r="O29" s="18"/>
    </row>
    <row r="30" ht="13.5" customHeight="1" spans="1:15">
      <c r="A30" s="40"/>
      <c r="B30" s="41"/>
      <c r="C30" s="42"/>
      <c r="D30" s="45"/>
      <c r="E30" s="29" t="s">
        <v>88</v>
      </c>
      <c r="F30" s="18">
        <v>25</v>
      </c>
      <c r="G30" s="18"/>
      <c r="H30" s="43">
        <v>0.012</v>
      </c>
      <c r="I30" s="77">
        <f>F30*H30</f>
        <v>0.3</v>
      </c>
      <c r="J30" s="19">
        <v>5</v>
      </c>
      <c r="K30" s="19"/>
      <c r="L30" s="77"/>
      <c r="M30" s="18"/>
      <c r="N30" s="85">
        <f t="shared" si="1"/>
        <v>0</v>
      </c>
      <c r="O30" s="18"/>
    </row>
    <row r="31" ht="13.5" customHeight="1" spans="1:15">
      <c r="A31" s="34" t="s">
        <v>89</v>
      </c>
      <c r="B31" s="35"/>
      <c r="C31" s="36"/>
      <c r="D31" s="45"/>
      <c r="E31" s="29" t="s">
        <v>90</v>
      </c>
      <c r="F31" s="18">
        <v>25</v>
      </c>
      <c r="G31" s="18"/>
      <c r="H31" s="43">
        <v>0.025</v>
      </c>
      <c r="I31" s="77">
        <f>F31*H31</f>
        <v>0.625</v>
      </c>
      <c r="J31" s="18"/>
      <c r="K31" s="29" t="s">
        <v>51</v>
      </c>
      <c r="L31" s="77"/>
      <c r="M31" s="18"/>
      <c r="N31" s="78">
        <f>SUM(N26:N30)</f>
        <v>0.34</v>
      </c>
      <c r="O31" s="18"/>
    </row>
    <row r="32" ht="13.5" customHeight="1" spans="1:15">
      <c r="A32" s="40"/>
      <c r="B32" s="41"/>
      <c r="C32" s="42"/>
      <c r="D32" s="46"/>
      <c r="E32" s="29" t="s">
        <v>91</v>
      </c>
      <c r="F32" s="18">
        <v>30</v>
      </c>
      <c r="G32" s="18"/>
      <c r="H32" s="43">
        <v>0.19</v>
      </c>
      <c r="I32" s="77">
        <f>F32*H32</f>
        <v>5.7</v>
      </c>
      <c r="J32" s="23" t="s">
        <v>1</v>
      </c>
      <c r="K32" s="26" t="s">
        <v>92</v>
      </c>
      <c r="L32" s="47"/>
      <c r="M32" s="47"/>
      <c r="N32" s="47"/>
      <c r="O32" s="67"/>
    </row>
    <row r="33" ht="13.5" customHeight="1" spans="1:15">
      <c r="A33" s="34" t="s">
        <v>86</v>
      </c>
      <c r="B33" s="35"/>
      <c r="C33" s="36"/>
      <c r="D33" s="19">
        <v>2</v>
      </c>
      <c r="E33" s="29" t="s">
        <v>93</v>
      </c>
      <c r="F33" s="18">
        <v>15</v>
      </c>
      <c r="G33" s="18"/>
      <c r="H33" s="43">
        <v>0.02</v>
      </c>
      <c r="I33" s="77">
        <f>F33*H33</f>
        <v>0.3</v>
      </c>
      <c r="J33" s="20"/>
      <c r="K33" s="29" t="s">
        <v>56</v>
      </c>
      <c r="L33" s="80" t="s">
        <v>5</v>
      </c>
      <c r="M33" s="29" t="s">
        <v>94</v>
      </c>
      <c r="N33" s="80" t="s">
        <v>6</v>
      </c>
      <c r="O33" s="29" t="s">
        <v>7</v>
      </c>
    </row>
    <row r="34" ht="13.5" customHeight="1" spans="1:15">
      <c r="A34" s="40"/>
      <c r="B34" s="41"/>
      <c r="C34" s="42"/>
      <c r="D34" s="23" t="s">
        <v>1</v>
      </c>
      <c r="E34" s="26" t="s">
        <v>95</v>
      </c>
      <c r="F34" s="47"/>
      <c r="G34" s="47"/>
      <c r="H34" s="47"/>
      <c r="I34" s="67"/>
      <c r="J34" s="20">
        <v>1</v>
      </c>
      <c r="K34" s="29" t="s">
        <v>96</v>
      </c>
      <c r="L34" s="80"/>
      <c r="M34" s="87"/>
      <c r="N34" s="80">
        <v>0.15</v>
      </c>
      <c r="O34" s="29"/>
    </row>
    <row r="35" ht="13.5" customHeight="1" spans="1:15">
      <c r="A35" s="34" t="s">
        <v>97</v>
      </c>
      <c r="B35" s="35"/>
      <c r="C35" s="36"/>
      <c r="D35" s="20"/>
      <c r="E35" s="29" t="s">
        <v>98</v>
      </c>
      <c r="F35" s="19" t="s">
        <v>99</v>
      </c>
      <c r="G35" s="48" t="s">
        <v>100</v>
      </c>
      <c r="H35" s="49" t="s">
        <v>94</v>
      </c>
      <c r="I35" s="80" t="s">
        <v>6</v>
      </c>
      <c r="J35" s="20">
        <v>2</v>
      </c>
      <c r="K35" s="29"/>
      <c r="L35" s="80"/>
      <c r="M35" s="87"/>
      <c r="N35" s="80">
        <f t="shared" ref="N35:N37" si="2">L35*M35</f>
        <v>0</v>
      </c>
      <c r="O35" s="29"/>
    </row>
    <row r="36" ht="13.5" customHeight="1" spans="1:15">
      <c r="A36" s="40"/>
      <c r="B36" s="41"/>
      <c r="C36" s="42"/>
      <c r="D36" s="19">
        <v>1</v>
      </c>
      <c r="E36" s="50" t="s">
        <v>101</v>
      </c>
      <c r="F36" s="18"/>
      <c r="G36" s="18"/>
      <c r="H36" s="32"/>
      <c r="I36" s="77">
        <v>0.72</v>
      </c>
      <c r="J36" s="19">
        <v>3</v>
      </c>
      <c r="K36" s="29"/>
      <c r="L36" s="77"/>
      <c r="M36" s="18"/>
      <c r="N36" s="80">
        <f t="shared" si="2"/>
        <v>0</v>
      </c>
      <c r="O36" s="18"/>
    </row>
    <row r="37" ht="13.5" customHeight="1" spans="1:15">
      <c r="A37" s="34" t="s">
        <v>86</v>
      </c>
      <c r="B37" s="35"/>
      <c r="C37" s="36"/>
      <c r="D37" s="19">
        <v>2</v>
      </c>
      <c r="E37" s="50"/>
      <c r="F37" s="18"/>
      <c r="G37" s="18"/>
      <c r="H37" s="32"/>
      <c r="I37" s="77"/>
      <c r="J37" s="19">
        <v>4</v>
      </c>
      <c r="K37" s="29"/>
      <c r="L37" s="77"/>
      <c r="M37" s="18"/>
      <c r="N37" s="80">
        <f t="shared" si="2"/>
        <v>0</v>
      </c>
      <c r="O37" s="18"/>
    </row>
    <row r="38" ht="13.5" customHeight="1" spans="1:15">
      <c r="A38" s="40"/>
      <c r="B38" s="41"/>
      <c r="C38" s="42"/>
      <c r="D38" s="51"/>
      <c r="E38" s="29" t="s">
        <v>102</v>
      </c>
      <c r="F38" s="51"/>
      <c r="G38" s="51"/>
      <c r="H38" s="52"/>
      <c r="I38" s="88">
        <v>0.72</v>
      </c>
      <c r="J38" s="51"/>
      <c r="K38" s="29" t="s">
        <v>51</v>
      </c>
      <c r="L38" s="51"/>
      <c r="M38" s="51"/>
      <c r="N38" s="88">
        <f>SUM(N34:N37)</f>
        <v>0.15</v>
      </c>
      <c r="O38" s="51"/>
    </row>
    <row r="39" ht="13.5" spans="1:15">
      <c r="A39" s="53" t="s">
        <v>103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ht="13.5" spans="1:15">
      <c r="A40" s="54" t="s">
        <v>104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ht="13.5" spans="1:15">
      <c r="A41" s="54" t="s">
        <v>105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3" spans="12:12">
      <c r="L43" s="2"/>
    </row>
    <row r="44" spans="12:12">
      <c r="L44" s="2"/>
    </row>
    <row r="45" spans="12:12">
      <c r="L45" s="2"/>
    </row>
    <row r="46" spans="12:12">
      <c r="L46" s="2"/>
    </row>
  </sheetData>
  <mergeCells count="51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K16:O16"/>
    <mergeCell ref="E17:I17"/>
    <mergeCell ref="K24:O24"/>
    <mergeCell ref="E26:I26"/>
    <mergeCell ref="K32:O32"/>
    <mergeCell ref="E34:I34"/>
    <mergeCell ref="A39:O39"/>
    <mergeCell ref="A40:O40"/>
    <mergeCell ref="A41:O41"/>
    <mergeCell ref="A10:A11"/>
    <mergeCell ref="B10:B11"/>
    <mergeCell ref="C10:C11"/>
    <mergeCell ref="D10:D11"/>
    <mergeCell ref="D17:D18"/>
    <mergeCell ref="D26:D27"/>
    <mergeCell ref="D29:D32"/>
    <mergeCell ref="D34:D35"/>
    <mergeCell ref="J10:J11"/>
    <mergeCell ref="J16:J17"/>
    <mergeCell ref="J24:J25"/>
    <mergeCell ref="J32:J33"/>
    <mergeCell ref="A1:H4"/>
    <mergeCell ref="A27:C28"/>
    <mergeCell ref="A29:C30"/>
    <mergeCell ref="A31:C32"/>
    <mergeCell ref="A33:C34"/>
    <mergeCell ref="A35:C36"/>
    <mergeCell ref="A37:C38"/>
  </mergeCells>
  <pageMargins left="0.22" right="0.25" top="0.23" bottom="0.15" header="0.21" footer="0.15"/>
  <pageSetup paperSize="9" scale="9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view="pageBreakPreview" zoomScaleNormal="85" zoomScaleSheetLayoutView="100" workbookViewId="0">
      <selection activeCell="R21" sqref="R21"/>
    </sheetView>
  </sheetViews>
  <sheetFormatPr defaultColWidth="9" defaultRowHeight="12"/>
  <cols>
    <col min="1" max="1" width="4.5" style="2" customWidth="1"/>
    <col min="2" max="2" width="10.625" style="3" customWidth="1"/>
    <col min="3" max="3" width="11.375" style="2" customWidth="1"/>
    <col min="4" max="4" width="4.375" style="2" customWidth="1"/>
    <col min="5" max="5" width="17.125" style="2" customWidth="1"/>
    <col min="6" max="6" width="10.875" style="2" customWidth="1"/>
    <col min="7" max="7" width="13.25" style="2" customWidth="1"/>
    <col min="8" max="8" width="9" style="4" customWidth="1"/>
    <col min="9" max="9" width="9" style="2"/>
    <col min="10" max="10" width="5.25" style="2" customWidth="1"/>
    <col min="11" max="11" width="9" style="2"/>
    <col min="12" max="12" width="8.38333333333333" style="3" customWidth="1"/>
    <col min="13" max="13" width="12.25" style="2" customWidth="1"/>
    <col min="14" max="15" width="11.025" style="2" customWidth="1"/>
    <col min="16" max="16384" width="9" style="2"/>
  </cols>
  <sheetData>
    <row r="1" s="2" customFormat="1" ht="15" customHeight="1" spans="1:15">
      <c r="A1" s="5" t="s">
        <v>11</v>
      </c>
      <c r="B1" s="6"/>
      <c r="C1" s="6"/>
      <c r="D1" s="6"/>
      <c r="E1" s="6"/>
      <c r="F1" s="6"/>
      <c r="G1" s="6"/>
      <c r="H1" s="7"/>
      <c r="I1" s="55" t="s">
        <v>12</v>
      </c>
      <c r="J1" s="56"/>
      <c r="K1" s="56"/>
      <c r="L1" s="56"/>
      <c r="M1" s="56"/>
      <c r="N1" s="56"/>
      <c r="O1" s="57"/>
    </row>
    <row r="2" s="1" customFormat="1" ht="15" customHeight="1" spans="1:15">
      <c r="A2" s="8"/>
      <c r="B2" s="9"/>
      <c r="C2" s="9"/>
      <c r="D2" s="9"/>
      <c r="E2" s="9"/>
      <c r="F2" s="9"/>
      <c r="G2" s="9"/>
      <c r="H2" s="10"/>
      <c r="I2" s="58" t="s">
        <v>13</v>
      </c>
      <c r="J2" s="59" t="s">
        <v>14</v>
      </c>
      <c r="K2" s="60"/>
      <c r="L2" s="60"/>
      <c r="M2" s="60"/>
      <c r="N2" s="60"/>
      <c r="O2" s="61"/>
    </row>
    <row r="3" s="1" customFormat="1" ht="15" customHeight="1" spans="1:15">
      <c r="A3" s="8"/>
      <c r="B3" s="9"/>
      <c r="C3" s="9"/>
      <c r="D3" s="9"/>
      <c r="E3" s="9"/>
      <c r="F3" s="9"/>
      <c r="G3" s="9"/>
      <c r="H3" s="10"/>
      <c r="I3" s="58" t="s">
        <v>15</v>
      </c>
      <c r="J3" s="59" t="s">
        <v>16</v>
      </c>
      <c r="K3" s="60"/>
      <c r="L3" s="60"/>
      <c r="M3" s="60"/>
      <c r="N3" s="60"/>
      <c r="O3" s="61"/>
    </row>
    <row r="4" s="1" customFormat="1" ht="15" customHeight="1" spans="1:15">
      <c r="A4" s="11"/>
      <c r="B4" s="12"/>
      <c r="C4" s="12"/>
      <c r="D4" s="12"/>
      <c r="E4" s="12"/>
      <c r="F4" s="12"/>
      <c r="G4" s="12"/>
      <c r="H4" s="13"/>
      <c r="I4" s="58" t="s">
        <v>17</v>
      </c>
      <c r="J4" s="62" t="s">
        <v>18</v>
      </c>
      <c r="K4" s="62"/>
      <c r="L4" s="58" t="s">
        <v>19</v>
      </c>
      <c r="M4" s="63">
        <v>13313276238</v>
      </c>
      <c r="N4" s="64"/>
      <c r="O4" s="65"/>
    </row>
    <row r="5" s="2" customFormat="1" ht="13.5" spans="1:15">
      <c r="A5" s="14"/>
      <c r="B5" s="14"/>
      <c r="C5" s="15"/>
      <c r="D5" s="16"/>
      <c r="E5" s="17"/>
      <c r="F5" s="15"/>
      <c r="G5" s="17"/>
      <c r="H5" s="15"/>
      <c r="I5" s="17"/>
      <c r="J5" s="66"/>
      <c r="K5" s="67" t="s">
        <v>20</v>
      </c>
      <c r="L5" s="68">
        <v>43932</v>
      </c>
      <c r="M5" s="17"/>
      <c r="N5" s="19" t="s">
        <v>21</v>
      </c>
      <c r="O5" s="19" t="s">
        <v>22</v>
      </c>
    </row>
    <row r="6" s="2" customFormat="1" ht="13.5" spans="1:15">
      <c r="A6" s="18"/>
      <c r="B6" s="19"/>
      <c r="C6" s="15"/>
      <c r="D6" s="16"/>
      <c r="E6" s="17"/>
      <c r="F6" s="15"/>
      <c r="G6" s="17"/>
      <c r="H6" s="15"/>
      <c r="I6" s="17"/>
      <c r="J6" s="66"/>
      <c r="K6" s="17" t="s">
        <v>23</v>
      </c>
      <c r="L6" s="69" t="s">
        <v>106</v>
      </c>
      <c r="M6" s="70"/>
      <c r="N6" s="29" t="s">
        <v>25</v>
      </c>
      <c r="O6" s="19"/>
    </row>
    <row r="7" s="2" customFormat="1" ht="13.5" spans="1:15">
      <c r="A7" s="18"/>
      <c r="B7" s="19"/>
      <c r="C7" s="15"/>
      <c r="D7" s="16"/>
      <c r="E7" s="17"/>
      <c r="F7" s="15"/>
      <c r="G7" s="17"/>
      <c r="H7" s="15"/>
      <c r="I7" s="17"/>
      <c r="J7" s="66"/>
      <c r="K7" s="19" t="s">
        <v>26</v>
      </c>
      <c r="L7" s="47" t="s">
        <v>107</v>
      </c>
      <c r="M7" s="17"/>
      <c r="N7" s="29" t="s">
        <v>28</v>
      </c>
      <c r="O7" s="19" t="s">
        <v>108</v>
      </c>
    </row>
    <row r="8" s="2" customFormat="1" ht="13.5" spans="1:15">
      <c r="A8" s="19" t="s">
        <v>1</v>
      </c>
      <c r="B8" s="19" t="s">
        <v>30</v>
      </c>
      <c r="C8" s="20" t="s">
        <v>31</v>
      </c>
      <c r="D8" s="20"/>
      <c r="E8" s="20"/>
      <c r="F8" s="15" t="s">
        <v>32</v>
      </c>
      <c r="G8" s="17"/>
      <c r="H8" s="21" t="s">
        <v>33</v>
      </c>
      <c r="I8" s="27"/>
      <c r="J8" s="71"/>
      <c r="K8" s="23" t="s">
        <v>34</v>
      </c>
      <c r="L8" s="15"/>
      <c r="M8" s="17"/>
      <c r="N8" s="29" t="s">
        <v>35</v>
      </c>
      <c r="O8" s="72">
        <f>C26</f>
        <v>29.7458149</v>
      </c>
    </row>
    <row r="9" s="2" customFormat="1" ht="4.5" customHeight="1" spans="1:15">
      <c r="A9" s="16"/>
      <c r="B9" s="16"/>
      <c r="C9" s="16"/>
      <c r="D9" s="16"/>
      <c r="E9" s="16"/>
      <c r="F9" s="21"/>
      <c r="G9" s="21"/>
      <c r="H9" s="22"/>
      <c r="I9" s="16"/>
      <c r="J9" s="73"/>
      <c r="K9" s="16"/>
      <c r="L9" s="16"/>
      <c r="M9" s="16"/>
      <c r="N9" s="16"/>
      <c r="O9" s="74"/>
    </row>
    <row r="10" s="2" customFormat="1" ht="13.5" customHeight="1" spans="1:15">
      <c r="A10" s="23" t="s">
        <v>1</v>
      </c>
      <c r="B10" s="24" t="s">
        <v>36</v>
      </c>
      <c r="C10" s="25" t="s">
        <v>6</v>
      </c>
      <c r="D10" s="25" t="s">
        <v>1</v>
      </c>
      <c r="E10" s="26" t="s">
        <v>0</v>
      </c>
      <c r="F10" s="16"/>
      <c r="G10" s="16"/>
      <c r="H10" s="16"/>
      <c r="I10" s="17"/>
      <c r="J10" s="25" t="s">
        <v>1</v>
      </c>
      <c r="K10" s="26" t="s">
        <v>37</v>
      </c>
      <c r="L10" s="16"/>
      <c r="M10" s="16"/>
      <c r="N10" s="16"/>
      <c r="O10" s="17"/>
    </row>
    <row r="11" s="2" customFormat="1" ht="13.5" customHeight="1" spans="1:15">
      <c r="A11" s="20"/>
      <c r="B11" s="27"/>
      <c r="C11" s="27"/>
      <c r="D11" s="27"/>
      <c r="E11" s="19" t="s">
        <v>2</v>
      </c>
      <c r="F11" s="19" t="s">
        <v>3</v>
      </c>
      <c r="G11" s="19" t="s">
        <v>4</v>
      </c>
      <c r="H11" s="28" t="s">
        <v>5</v>
      </c>
      <c r="I11" s="19" t="s">
        <v>6</v>
      </c>
      <c r="J11" s="20"/>
      <c r="K11" s="29" t="s">
        <v>38</v>
      </c>
      <c r="L11" s="29" t="s">
        <v>5</v>
      </c>
      <c r="M11" s="19" t="s">
        <v>3</v>
      </c>
      <c r="N11" s="19" t="s">
        <v>39</v>
      </c>
      <c r="O11" s="19" t="s">
        <v>6</v>
      </c>
    </row>
    <row r="12" s="2" customFormat="1" ht="13.5" customHeight="1" spans="1:15">
      <c r="A12" s="19">
        <v>1</v>
      </c>
      <c r="B12" s="29" t="s">
        <v>40</v>
      </c>
      <c r="C12" s="30">
        <f>I16</f>
        <v>6.23373</v>
      </c>
      <c r="D12" s="19">
        <v>1</v>
      </c>
      <c r="E12" s="31" t="s">
        <v>41</v>
      </c>
      <c r="F12" s="29" t="s">
        <v>42</v>
      </c>
      <c r="G12" s="18">
        <v>1.2223</v>
      </c>
      <c r="H12" s="32">
        <v>5.1</v>
      </c>
      <c r="I12" s="75">
        <f t="shared" ref="I12:I15" si="0">G12*H12</f>
        <v>6.23373</v>
      </c>
      <c r="J12" s="19">
        <v>1</v>
      </c>
      <c r="K12" s="29" t="s">
        <v>43</v>
      </c>
      <c r="L12" s="76">
        <v>1</v>
      </c>
      <c r="M12" s="29" t="s">
        <v>44</v>
      </c>
      <c r="N12" s="19">
        <v>0.37</v>
      </c>
      <c r="O12" s="76">
        <f>L12*N12</f>
        <v>0.37</v>
      </c>
    </row>
    <row r="13" s="2" customFormat="1" ht="13.5" customHeight="1" spans="1:15">
      <c r="A13" s="19">
        <v>2</v>
      </c>
      <c r="B13" s="19" t="s">
        <v>45</v>
      </c>
      <c r="C13" s="30">
        <f>I25</f>
        <v>5.01</v>
      </c>
      <c r="D13" s="19">
        <v>2</v>
      </c>
      <c r="E13" s="31"/>
      <c r="F13" s="29"/>
      <c r="G13" s="18"/>
      <c r="H13" s="32"/>
      <c r="I13" s="75"/>
      <c r="J13" s="19">
        <v>2</v>
      </c>
      <c r="K13" s="19" t="s">
        <v>47</v>
      </c>
      <c r="L13" s="76"/>
      <c r="M13" s="19"/>
      <c r="N13" s="19"/>
      <c r="O13" s="76"/>
    </row>
    <row r="14" s="2" customFormat="1" ht="13.5" customHeight="1" spans="1:15">
      <c r="A14" s="19">
        <v>3</v>
      </c>
      <c r="B14" s="19" t="s">
        <v>48</v>
      </c>
      <c r="C14" s="30">
        <f>O15</f>
        <v>0.37</v>
      </c>
      <c r="D14" s="19">
        <v>3</v>
      </c>
      <c r="E14" s="18"/>
      <c r="F14" s="18"/>
      <c r="G14" s="18"/>
      <c r="H14" s="32"/>
      <c r="I14" s="75">
        <f t="shared" si="0"/>
        <v>0</v>
      </c>
      <c r="J14" s="19">
        <v>3</v>
      </c>
      <c r="K14" s="19" t="s">
        <v>49</v>
      </c>
      <c r="L14" s="76"/>
      <c r="M14" s="19"/>
      <c r="N14" s="19"/>
      <c r="O14" s="76"/>
    </row>
    <row r="15" s="2" customFormat="1" ht="13.5" customHeight="1" spans="1:15">
      <c r="A15" s="19">
        <v>4</v>
      </c>
      <c r="B15" s="29" t="s">
        <v>50</v>
      </c>
      <c r="C15" s="30">
        <f>I28</f>
        <v>8.3</v>
      </c>
      <c r="D15" s="19">
        <v>4</v>
      </c>
      <c r="E15" s="18"/>
      <c r="F15" s="18"/>
      <c r="G15" s="18"/>
      <c r="H15" s="32"/>
      <c r="I15" s="75">
        <f t="shared" si="0"/>
        <v>0</v>
      </c>
      <c r="J15" s="19"/>
      <c r="K15" s="19" t="s">
        <v>51</v>
      </c>
      <c r="L15" s="77"/>
      <c r="M15" s="18"/>
      <c r="N15" s="18"/>
      <c r="O15" s="78">
        <f>SUM(O12:O14)</f>
        <v>0.37</v>
      </c>
    </row>
    <row r="16" s="2" customFormat="1" ht="13.5" customHeight="1" spans="1:15">
      <c r="A16" s="19">
        <v>5</v>
      </c>
      <c r="B16" s="19" t="s">
        <v>52</v>
      </c>
      <c r="C16" s="30">
        <f>N23</f>
        <v>2.86</v>
      </c>
      <c r="D16" s="19">
        <v>5</v>
      </c>
      <c r="E16" s="18"/>
      <c r="F16" s="18"/>
      <c r="G16" s="18"/>
      <c r="H16" s="32"/>
      <c r="I16" s="79">
        <f>I12+I13+I14+I15</f>
        <v>6.23373</v>
      </c>
      <c r="J16" s="23" t="s">
        <v>1</v>
      </c>
      <c r="K16" s="15" t="s">
        <v>53</v>
      </c>
      <c r="L16" s="16"/>
      <c r="M16" s="16"/>
      <c r="N16" s="16"/>
      <c r="O16" s="17"/>
    </row>
    <row r="17" s="2" customFormat="1" ht="13.5" customHeight="1" spans="1:15">
      <c r="A17" s="19">
        <v>6</v>
      </c>
      <c r="B17" s="19" t="s">
        <v>54</v>
      </c>
      <c r="C17" s="30">
        <f>N31</f>
        <v>0.06</v>
      </c>
      <c r="D17" s="23" t="s">
        <v>1</v>
      </c>
      <c r="E17" s="15" t="s">
        <v>55</v>
      </c>
      <c r="F17" s="16"/>
      <c r="G17" s="16"/>
      <c r="H17" s="16"/>
      <c r="I17" s="17"/>
      <c r="J17" s="20"/>
      <c r="K17" s="19" t="s">
        <v>56</v>
      </c>
      <c r="L17" s="80" t="s">
        <v>5</v>
      </c>
      <c r="M17" s="19" t="s">
        <v>57</v>
      </c>
      <c r="N17" s="19" t="s">
        <v>6</v>
      </c>
      <c r="O17" s="76" t="s">
        <v>7</v>
      </c>
    </row>
    <row r="18" s="2" customFormat="1" ht="13.5" customHeight="1" spans="1:15">
      <c r="A18" s="19">
        <v>9</v>
      </c>
      <c r="B18" s="19" t="s">
        <v>58</v>
      </c>
      <c r="C18" s="30">
        <f>N38</f>
        <v>0.15</v>
      </c>
      <c r="D18" s="20"/>
      <c r="E18" s="19" t="s">
        <v>2</v>
      </c>
      <c r="F18" s="19" t="s">
        <v>3</v>
      </c>
      <c r="G18" s="19" t="s">
        <v>4</v>
      </c>
      <c r="H18" s="28" t="s">
        <v>5</v>
      </c>
      <c r="I18" s="19" t="s">
        <v>6</v>
      </c>
      <c r="J18" s="19">
        <v>1</v>
      </c>
      <c r="K18" s="19" t="s">
        <v>59</v>
      </c>
      <c r="L18" s="81">
        <v>10</v>
      </c>
      <c r="M18" s="18">
        <v>0.116</v>
      </c>
      <c r="N18" s="18">
        <f>L18*M18</f>
        <v>1.16</v>
      </c>
      <c r="O18" s="77"/>
    </row>
    <row r="19" s="2" customFormat="1" ht="13.5" customHeight="1" spans="1:15">
      <c r="A19" s="19">
        <v>10</v>
      </c>
      <c r="B19" s="19" t="s">
        <v>60</v>
      </c>
      <c r="C19" s="30">
        <f>I38</f>
        <v>0.67</v>
      </c>
      <c r="D19" s="19">
        <v>1</v>
      </c>
      <c r="E19" s="31" t="s">
        <v>61</v>
      </c>
      <c r="F19" s="19" t="s">
        <v>62</v>
      </c>
      <c r="G19" s="18">
        <v>4</v>
      </c>
      <c r="H19" s="32">
        <v>0.18</v>
      </c>
      <c r="I19" s="75">
        <f t="shared" ref="I19:I24" si="1">H19*G19</f>
        <v>0.72</v>
      </c>
      <c r="J19" s="19">
        <v>2</v>
      </c>
      <c r="K19" s="19" t="s">
        <v>66</v>
      </c>
      <c r="L19" s="77">
        <v>10</v>
      </c>
      <c r="M19" s="18">
        <v>0.17</v>
      </c>
      <c r="N19" s="18">
        <f>L19*M19</f>
        <v>1.7</v>
      </c>
      <c r="O19" s="77"/>
    </row>
    <row r="20" s="2" customFormat="1" ht="13.5" customHeight="1" spans="1:15">
      <c r="A20" s="19">
        <v>11</v>
      </c>
      <c r="B20" s="29" t="s">
        <v>64</v>
      </c>
      <c r="C20" s="30">
        <v>0.71</v>
      </c>
      <c r="D20" s="19">
        <v>2</v>
      </c>
      <c r="E20" s="31" t="s">
        <v>109</v>
      </c>
      <c r="F20" s="19" t="s">
        <v>62</v>
      </c>
      <c r="G20" s="18">
        <v>4</v>
      </c>
      <c r="H20" s="32">
        <v>0.164</v>
      </c>
      <c r="I20" s="75">
        <v>0.66</v>
      </c>
      <c r="J20" s="19">
        <v>3</v>
      </c>
      <c r="K20" s="19"/>
      <c r="L20" s="77"/>
      <c r="M20" s="18"/>
      <c r="N20" s="18"/>
      <c r="O20" s="77"/>
    </row>
    <row r="21" s="2" customFormat="1" ht="13.5" customHeight="1" spans="1:15">
      <c r="A21" s="19">
        <v>12</v>
      </c>
      <c r="B21" s="23" t="s">
        <v>67</v>
      </c>
      <c r="C21" s="30">
        <v>0.71</v>
      </c>
      <c r="D21" s="19">
        <v>3</v>
      </c>
      <c r="E21" s="31" t="s">
        <v>65</v>
      </c>
      <c r="F21" s="19"/>
      <c r="G21" s="18" t="s">
        <v>108</v>
      </c>
      <c r="H21" s="18" t="s">
        <v>110</v>
      </c>
      <c r="I21" s="75">
        <v>3.63</v>
      </c>
      <c r="J21" s="19">
        <v>4</v>
      </c>
      <c r="K21" s="19"/>
      <c r="L21" s="77"/>
      <c r="M21" s="18"/>
      <c r="N21" s="18"/>
      <c r="O21" s="77"/>
    </row>
    <row r="22" s="2" customFormat="1" ht="13.5" customHeight="1" spans="1:15">
      <c r="A22" s="19">
        <v>15</v>
      </c>
      <c r="B22" s="29" t="s">
        <v>68</v>
      </c>
      <c r="C22" s="30">
        <f>SUM(C12:C21)</f>
        <v>25.07373</v>
      </c>
      <c r="D22" s="19">
        <v>4</v>
      </c>
      <c r="E22" s="31"/>
      <c r="F22" s="19"/>
      <c r="G22" s="18"/>
      <c r="H22" s="32"/>
      <c r="I22" s="75">
        <f t="shared" si="1"/>
        <v>0</v>
      </c>
      <c r="J22" s="19">
        <v>5</v>
      </c>
      <c r="K22" s="19"/>
      <c r="L22" s="77"/>
      <c r="M22" s="18"/>
      <c r="N22" s="18"/>
      <c r="O22" s="77"/>
    </row>
    <row r="23" s="2" customFormat="1" ht="13.5" customHeight="1" spans="1:15">
      <c r="A23" s="19">
        <v>16</v>
      </c>
      <c r="B23" s="29" t="s">
        <v>69</v>
      </c>
      <c r="C23" s="30">
        <v>1.25</v>
      </c>
      <c r="D23" s="19">
        <v>5</v>
      </c>
      <c r="E23" s="31"/>
      <c r="F23" s="19"/>
      <c r="G23" s="18"/>
      <c r="H23" s="32"/>
      <c r="I23" s="75">
        <f t="shared" si="1"/>
        <v>0</v>
      </c>
      <c r="J23" s="18"/>
      <c r="K23" s="19" t="s">
        <v>51</v>
      </c>
      <c r="L23" s="77"/>
      <c r="M23" s="18"/>
      <c r="N23" s="78">
        <f>SUM(N18:N22)</f>
        <v>2.86</v>
      </c>
      <c r="O23" s="77"/>
    </row>
    <row r="24" s="2" customFormat="1" ht="13.5" customHeight="1" spans="1:15">
      <c r="A24" s="19">
        <v>17</v>
      </c>
      <c r="B24" s="29" t="s">
        <v>70</v>
      </c>
      <c r="C24" s="30">
        <f>C22+C23</f>
        <v>26.32373</v>
      </c>
      <c r="D24" s="19">
        <v>6</v>
      </c>
      <c r="E24" s="18"/>
      <c r="F24" s="19"/>
      <c r="G24" s="18"/>
      <c r="H24" s="32"/>
      <c r="I24" s="75">
        <f t="shared" si="1"/>
        <v>0</v>
      </c>
      <c r="J24" s="19" t="s">
        <v>1</v>
      </c>
      <c r="K24" s="26" t="s">
        <v>71</v>
      </c>
      <c r="L24" s="16"/>
      <c r="M24" s="16"/>
      <c r="N24" s="16"/>
      <c r="O24" s="17"/>
    </row>
    <row r="25" s="2" customFormat="1" ht="13.5" customHeight="1" spans="1:15">
      <c r="A25" s="19">
        <v>18</v>
      </c>
      <c r="B25" s="29" t="s">
        <v>72</v>
      </c>
      <c r="C25" s="30">
        <f>C24*0.13</f>
        <v>3.4220849</v>
      </c>
      <c r="D25" s="18"/>
      <c r="E25" s="29" t="s">
        <v>73</v>
      </c>
      <c r="F25" s="18"/>
      <c r="G25" s="18"/>
      <c r="H25" s="32"/>
      <c r="I25" s="79">
        <f>SUM(I19:I24)</f>
        <v>5.01</v>
      </c>
      <c r="J25" s="19"/>
      <c r="K25" s="29" t="s">
        <v>74</v>
      </c>
      <c r="L25" s="19" t="s">
        <v>5</v>
      </c>
      <c r="M25" s="19" t="s">
        <v>57</v>
      </c>
      <c r="N25" s="19" t="s">
        <v>6</v>
      </c>
      <c r="O25" s="19" t="s">
        <v>7</v>
      </c>
    </row>
    <row r="26" s="2" customFormat="1" ht="13.5" customHeight="1" spans="1:15">
      <c r="A26" s="19">
        <v>19</v>
      </c>
      <c r="B26" s="19" t="s">
        <v>35</v>
      </c>
      <c r="C26" s="30">
        <f>C24+C25</f>
        <v>29.7458149</v>
      </c>
      <c r="D26" s="23" t="s">
        <v>1</v>
      </c>
      <c r="E26" s="33" t="s">
        <v>75</v>
      </c>
      <c r="F26" s="21"/>
      <c r="G26" s="21"/>
      <c r="H26" s="21"/>
      <c r="I26" s="27"/>
      <c r="J26" s="20">
        <v>1</v>
      </c>
      <c r="K26" s="29" t="s">
        <v>76</v>
      </c>
      <c r="L26" s="81">
        <v>6000</v>
      </c>
      <c r="M26" s="18">
        <v>100000</v>
      </c>
      <c r="N26" s="77">
        <f>L26/M26</f>
        <v>0.06</v>
      </c>
      <c r="O26" s="85"/>
    </row>
    <row r="27" s="2" customFormat="1" ht="13.5" customHeight="1" spans="1:15">
      <c r="A27" s="34" t="s">
        <v>77</v>
      </c>
      <c r="B27" s="35"/>
      <c r="C27" s="36"/>
      <c r="D27" s="37"/>
      <c r="E27" s="38" t="s">
        <v>78</v>
      </c>
      <c r="F27" s="23" t="s">
        <v>79</v>
      </c>
      <c r="G27" s="23" t="s">
        <v>80</v>
      </c>
      <c r="H27" s="39" t="s">
        <v>81</v>
      </c>
      <c r="I27" s="23" t="s">
        <v>6</v>
      </c>
      <c r="J27" s="19">
        <v>2</v>
      </c>
      <c r="K27" s="19"/>
      <c r="L27" s="77"/>
      <c r="M27" s="18"/>
      <c r="N27" s="85"/>
      <c r="O27" s="18"/>
    </row>
    <row r="28" s="2" customFormat="1" ht="13.5" customHeight="1" spans="1:15">
      <c r="A28" s="40"/>
      <c r="B28" s="41"/>
      <c r="C28" s="42"/>
      <c r="D28" s="19">
        <v>1</v>
      </c>
      <c r="E28" s="29" t="s">
        <v>84</v>
      </c>
      <c r="F28" s="18"/>
      <c r="G28" s="18"/>
      <c r="H28" s="43">
        <f>H29+H30+H31+H32</f>
        <v>0.306</v>
      </c>
      <c r="I28" s="78">
        <f>SUM(I29:I33)</f>
        <v>8.3</v>
      </c>
      <c r="J28" s="19">
        <v>3</v>
      </c>
      <c r="K28" s="19"/>
      <c r="L28" s="77"/>
      <c r="M28" s="18"/>
      <c r="N28" s="85"/>
      <c r="O28" s="18"/>
    </row>
    <row r="29" s="2" customFormat="1" ht="31" customHeight="1" spans="1:15">
      <c r="A29" s="34" t="s">
        <v>86</v>
      </c>
      <c r="B29" s="35"/>
      <c r="C29" s="36"/>
      <c r="D29" s="44" t="s">
        <v>87</v>
      </c>
      <c r="E29" s="89" t="s">
        <v>111</v>
      </c>
      <c r="F29" s="18">
        <v>25</v>
      </c>
      <c r="G29" s="18"/>
      <c r="H29" s="43">
        <v>0.054</v>
      </c>
      <c r="I29" s="77">
        <f t="shared" ref="I29:I33" si="2">F29*H29</f>
        <v>1.35</v>
      </c>
      <c r="J29" s="19">
        <v>4</v>
      </c>
      <c r="K29" s="19"/>
      <c r="L29" s="77"/>
      <c r="M29" s="18"/>
      <c r="N29" s="85">
        <f>L29*M29</f>
        <v>0</v>
      </c>
      <c r="O29" s="18"/>
    </row>
    <row r="30" s="2" customFormat="1" ht="29" customHeight="1" spans="1:15">
      <c r="A30" s="40"/>
      <c r="B30" s="41"/>
      <c r="C30" s="42"/>
      <c r="D30" s="45"/>
      <c r="E30" s="90" t="s">
        <v>112</v>
      </c>
      <c r="F30" s="18">
        <v>25</v>
      </c>
      <c r="G30" s="18"/>
      <c r="H30" s="43">
        <v>0.062</v>
      </c>
      <c r="I30" s="77">
        <f t="shared" si="2"/>
        <v>1.55</v>
      </c>
      <c r="J30" s="19">
        <v>5</v>
      </c>
      <c r="K30" s="19"/>
      <c r="L30" s="77"/>
      <c r="M30" s="18"/>
      <c r="N30" s="85">
        <f>L30*M30</f>
        <v>0</v>
      </c>
      <c r="O30" s="18"/>
    </row>
    <row r="31" s="2" customFormat="1" ht="13.5" customHeight="1" spans="1:15">
      <c r="A31" s="34" t="s">
        <v>89</v>
      </c>
      <c r="B31" s="35"/>
      <c r="C31" s="36"/>
      <c r="D31" s="45"/>
      <c r="E31" s="29" t="s">
        <v>91</v>
      </c>
      <c r="F31" s="18">
        <v>30</v>
      </c>
      <c r="G31" s="18"/>
      <c r="H31" s="43">
        <v>0.17</v>
      </c>
      <c r="I31" s="77">
        <f t="shared" si="2"/>
        <v>5.1</v>
      </c>
      <c r="J31" s="18"/>
      <c r="K31" s="29" t="s">
        <v>51</v>
      </c>
      <c r="L31" s="77"/>
      <c r="M31" s="18"/>
      <c r="N31" s="78">
        <f>SUM(N26:N30)</f>
        <v>0.06</v>
      </c>
      <c r="O31" s="18"/>
    </row>
    <row r="32" s="2" customFormat="1" ht="13.5" customHeight="1" spans="1:15">
      <c r="A32" s="40"/>
      <c r="B32" s="41"/>
      <c r="C32" s="42"/>
      <c r="D32" s="46"/>
      <c r="E32" s="29" t="s">
        <v>93</v>
      </c>
      <c r="F32" s="18">
        <v>15</v>
      </c>
      <c r="G32" s="18"/>
      <c r="H32" s="43">
        <v>0.02</v>
      </c>
      <c r="I32" s="77">
        <f t="shared" si="2"/>
        <v>0.3</v>
      </c>
      <c r="J32" s="23" t="s">
        <v>1</v>
      </c>
      <c r="K32" s="26" t="s">
        <v>92</v>
      </c>
      <c r="L32" s="47"/>
      <c r="M32" s="47"/>
      <c r="N32" s="47"/>
      <c r="O32" s="67"/>
    </row>
    <row r="33" s="2" customFormat="1" ht="13.5" customHeight="1" spans="1:15">
      <c r="A33" s="34" t="s">
        <v>86</v>
      </c>
      <c r="B33" s="35"/>
      <c r="C33" s="36"/>
      <c r="D33" s="19">
        <v>2</v>
      </c>
      <c r="E33" s="29"/>
      <c r="F33" s="18"/>
      <c r="G33" s="18"/>
      <c r="H33" s="43"/>
      <c r="I33" s="77">
        <f t="shared" si="2"/>
        <v>0</v>
      </c>
      <c r="J33" s="20"/>
      <c r="K33" s="29" t="s">
        <v>56</v>
      </c>
      <c r="L33" s="80" t="s">
        <v>5</v>
      </c>
      <c r="M33" s="29" t="s">
        <v>94</v>
      </c>
      <c r="N33" s="80" t="s">
        <v>6</v>
      </c>
      <c r="O33" s="29" t="s">
        <v>7</v>
      </c>
    </row>
    <row r="34" s="2" customFormat="1" ht="13.5" customHeight="1" spans="1:15">
      <c r="A34" s="40"/>
      <c r="B34" s="41"/>
      <c r="C34" s="42"/>
      <c r="D34" s="23" t="s">
        <v>1</v>
      </c>
      <c r="E34" s="26" t="s">
        <v>95</v>
      </c>
      <c r="F34" s="47"/>
      <c r="G34" s="47"/>
      <c r="H34" s="47"/>
      <c r="I34" s="67"/>
      <c r="J34" s="20">
        <v>1</v>
      </c>
      <c r="K34" s="29" t="s">
        <v>96</v>
      </c>
      <c r="L34" s="80"/>
      <c r="M34" s="87"/>
      <c r="N34" s="80">
        <v>0.15</v>
      </c>
      <c r="O34" s="29"/>
    </row>
    <row r="35" s="2" customFormat="1" ht="13.5" customHeight="1" spans="1:15">
      <c r="A35" s="34" t="s">
        <v>97</v>
      </c>
      <c r="B35" s="35"/>
      <c r="C35" s="36"/>
      <c r="D35" s="20"/>
      <c r="E35" s="29" t="s">
        <v>98</v>
      </c>
      <c r="F35" s="19" t="s">
        <v>99</v>
      </c>
      <c r="G35" s="48" t="s">
        <v>100</v>
      </c>
      <c r="H35" s="49" t="s">
        <v>94</v>
      </c>
      <c r="I35" s="80" t="s">
        <v>6</v>
      </c>
      <c r="J35" s="20">
        <v>2</v>
      </c>
      <c r="K35" s="29"/>
      <c r="L35" s="80"/>
      <c r="M35" s="87"/>
      <c r="N35" s="80">
        <f t="shared" ref="N35:N37" si="3">L35*M35</f>
        <v>0</v>
      </c>
      <c r="O35" s="29"/>
    </row>
    <row r="36" s="2" customFormat="1" ht="13.5" customHeight="1" spans="1:15">
      <c r="A36" s="40"/>
      <c r="B36" s="41"/>
      <c r="C36" s="42"/>
      <c r="D36" s="19">
        <v>1</v>
      </c>
      <c r="E36" s="50" t="s">
        <v>101</v>
      </c>
      <c r="F36" s="18"/>
      <c r="G36" s="18"/>
      <c r="H36" s="32"/>
      <c r="I36" s="77">
        <v>0.67</v>
      </c>
      <c r="J36" s="19">
        <v>3</v>
      </c>
      <c r="K36" s="29"/>
      <c r="L36" s="77"/>
      <c r="M36" s="18"/>
      <c r="N36" s="80">
        <f t="shared" si="3"/>
        <v>0</v>
      </c>
      <c r="O36" s="18"/>
    </row>
    <row r="37" s="2" customFormat="1" ht="13.5" customHeight="1" spans="1:15">
      <c r="A37" s="34" t="s">
        <v>86</v>
      </c>
      <c r="B37" s="35"/>
      <c r="C37" s="36"/>
      <c r="D37" s="19">
        <v>2</v>
      </c>
      <c r="E37" s="50"/>
      <c r="F37" s="18"/>
      <c r="G37" s="18"/>
      <c r="H37" s="32"/>
      <c r="I37" s="77"/>
      <c r="J37" s="19">
        <v>4</v>
      </c>
      <c r="K37" s="29"/>
      <c r="L37" s="77"/>
      <c r="M37" s="18"/>
      <c r="N37" s="80">
        <f t="shared" si="3"/>
        <v>0</v>
      </c>
      <c r="O37" s="18"/>
    </row>
    <row r="38" s="2" customFormat="1" ht="13.5" customHeight="1" spans="1:15">
      <c r="A38" s="40"/>
      <c r="B38" s="41"/>
      <c r="C38" s="42"/>
      <c r="D38" s="51"/>
      <c r="E38" s="29" t="s">
        <v>102</v>
      </c>
      <c r="F38" s="51"/>
      <c r="G38" s="51"/>
      <c r="H38" s="52"/>
      <c r="I38" s="88">
        <v>0.67</v>
      </c>
      <c r="J38" s="51"/>
      <c r="K38" s="29" t="s">
        <v>51</v>
      </c>
      <c r="L38" s="51"/>
      <c r="M38" s="51"/>
      <c r="N38" s="88">
        <f>SUM(N34:N37)</f>
        <v>0.15</v>
      </c>
      <c r="O38" s="51"/>
    </row>
    <row r="39" s="2" customFormat="1" ht="13.5" spans="1:15">
      <c r="A39" s="53" t="s">
        <v>103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s="2" customFormat="1" ht="13.5" spans="1:15">
      <c r="A40" s="54" t="s">
        <v>104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="2" customFormat="1" ht="13.5" spans="1:15">
      <c r="A41" s="54" t="s">
        <v>105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2" s="2" customFormat="1" spans="2:12">
      <c r="B42" s="3"/>
      <c r="C42" s="2"/>
      <c r="D42" s="2"/>
      <c r="E42" s="2"/>
      <c r="F42" s="2"/>
      <c r="G42" s="2"/>
      <c r="H42" s="4"/>
      <c r="I42" s="2"/>
      <c r="J42" s="2"/>
      <c r="K42" s="2"/>
      <c r="L42" s="3"/>
    </row>
    <row r="43" s="2" customFormat="1" spans="2:8">
      <c r="B43" s="3"/>
      <c r="C43" s="2"/>
      <c r="D43" s="2"/>
      <c r="E43" s="2"/>
      <c r="F43" s="2"/>
      <c r="G43" s="2"/>
      <c r="H43" s="4"/>
    </row>
    <row r="44" s="2" customFormat="1" spans="2:8">
      <c r="B44" s="3"/>
      <c r="C44" s="2"/>
      <c r="D44" s="2"/>
      <c r="E44" s="2"/>
      <c r="F44" s="2"/>
      <c r="G44" s="2"/>
      <c r="H44" s="4"/>
    </row>
    <row r="45" s="2" customFormat="1" spans="2:8">
      <c r="B45" s="3"/>
      <c r="C45" s="2"/>
      <c r="D45" s="2"/>
      <c r="E45" s="2"/>
      <c r="F45" s="2"/>
      <c r="G45" s="2"/>
      <c r="H45" s="4"/>
    </row>
    <row r="46" s="2" customFormat="1" spans="2:8">
      <c r="B46" s="3"/>
      <c r="C46" s="2"/>
      <c r="D46" s="2"/>
      <c r="E46" s="2"/>
      <c r="F46" s="2"/>
      <c r="G46" s="2"/>
      <c r="H46" s="4"/>
    </row>
  </sheetData>
  <mergeCells count="51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K16:O16"/>
    <mergeCell ref="E17:I17"/>
    <mergeCell ref="K24:O24"/>
    <mergeCell ref="E26:I26"/>
    <mergeCell ref="K32:O32"/>
    <mergeCell ref="E34:I34"/>
    <mergeCell ref="A39:O39"/>
    <mergeCell ref="A40:O40"/>
    <mergeCell ref="A41:O41"/>
    <mergeCell ref="A10:A11"/>
    <mergeCell ref="B10:B11"/>
    <mergeCell ref="C10:C11"/>
    <mergeCell ref="D10:D11"/>
    <mergeCell ref="D17:D18"/>
    <mergeCell ref="D26:D27"/>
    <mergeCell ref="D29:D32"/>
    <mergeCell ref="D34:D35"/>
    <mergeCell ref="J10:J11"/>
    <mergeCell ref="J16:J17"/>
    <mergeCell ref="J24:J25"/>
    <mergeCell ref="J32:J33"/>
    <mergeCell ref="A1:H4"/>
    <mergeCell ref="A27:C28"/>
    <mergeCell ref="A29:C30"/>
    <mergeCell ref="A31:C32"/>
    <mergeCell ref="A33:C34"/>
    <mergeCell ref="A35:C36"/>
    <mergeCell ref="A37:C38"/>
  </mergeCells>
  <pageMargins left="0.22" right="0.25" top="0.23" bottom="0.15" header="0.21" footer="0.15"/>
  <pageSetup paperSize="9" scale="9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view="pageBreakPreview" zoomScaleNormal="85" zoomScaleSheetLayoutView="100" workbookViewId="0">
      <selection activeCell="R33" sqref="R32:R33"/>
    </sheetView>
  </sheetViews>
  <sheetFormatPr defaultColWidth="9" defaultRowHeight="12"/>
  <cols>
    <col min="1" max="1" width="4.5" style="2" customWidth="1"/>
    <col min="2" max="2" width="10.625" style="3" customWidth="1"/>
    <col min="3" max="3" width="11.375" style="2" customWidth="1"/>
    <col min="4" max="4" width="4.375" style="2" customWidth="1"/>
    <col min="5" max="5" width="17.125" style="2" customWidth="1"/>
    <col min="6" max="6" width="8.5" style="2" customWidth="1"/>
    <col min="7" max="7" width="9" style="2"/>
    <col min="8" max="8" width="9" style="4" customWidth="1"/>
    <col min="9" max="9" width="9" style="2"/>
    <col min="10" max="10" width="5.25" style="2" customWidth="1"/>
    <col min="11" max="11" width="9" style="2"/>
    <col min="12" max="12" width="8.38333333333333" style="3" customWidth="1"/>
    <col min="13" max="13" width="12.25" style="2" customWidth="1"/>
    <col min="14" max="15" width="11.025" style="2" customWidth="1"/>
    <col min="16" max="16384" width="9" style="2"/>
  </cols>
  <sheetData>
    <row r="1" ht="15" customHeight="1" spans="1:15">
      <c r="A1" s="5" t="s">
        <v>11</v>
      </c>
      <c r="B1" s="6"/>
      <c r="C1" s="6"/>
      <c r="D1" s="6"/>
      <c r="E1" s="6"/>
      <c r="F1" s="6"/>
      <c r="G1" s="6"/>
      <c r="H1" s="7"/>
      <c r="I1" s="55" t="s">
        <v>12</v>
      </c>
      <c r="J1" s="56"/>
      <c r="K1" s="56"/>
      <c r="L1" s="56"/>
      <c r="M1" s="56"/>
      <c r="N1" s="56"/>
      <c r="O1" s="57"/>
    </row>
    <row r="2" s="1" customFormat="1" ht="15" customHeight="1" spans="1:15">
      <c r="A2" s="8"/>
      <c r="B2" s="9"/>
      <c r="C2" s="9"/>
      <c r="D2" s="9"/>
      <c r="E2" s="9"/>
      <c r="F2" s="9"/>
      <c r="G2" s="9"/>
      <c r="H2" s="10"/>
      <c r="I2" s="58" t="s">
        <v>13</v>
      </c>
      <c r="J2" s="59" t="s">
        <v>14</v>
      </c>
      <c r="K2" s="60"/>
      <c r="L2" s="60"/>
      <c r="M2" s="60"/>
      <c r="N2" s="60"/>
      <c r="O2" s="61"/>
    </row>
    <row r="3" s="1" customFormat="1" ht="15" customHeight="1" spans="1:15">
      <c r="A3" s="8"/>
      <c r="B3" s="9"/>
      <c r="C3" s="9"/>
      <c r="D3" s="9"/>
      <c r="E3" s="9"/>
      <c r="F3" s="9"/>
      <c r="G3" s="9"/>
      <c r="H3" s="10"/>
      <c r="I3" s="58" t="s">
        <v>15</v>
      </c>
      <c r="J3" s="59" t="s">
        <v>16</v>
      </c>
      <c r="K3" s="60"/>
      <c r="L3" s="60"/>
      <c r="M3" s="60"/>
      <c r="N3" s="60"/>
      <c r="O3" s="61"/>
    </row>
    <row r="4" s="1" customFormat="1" ht="15" customHeight="1" spans="1:15">
      <c r="A4" s="11"/>
      <c r="B4" s="12"/>
      <c r="C4" s="12"/>
      <c r="D4" s="12"/>
      <c r="E4" s="12"/>
      <c r="F4" s="12"/>
      <c r="G4" s="12"/>
      <c r="H4" s="13"/>
      <c r="I4" s="58" t="s">
        <v>17</v>
      </c>
      <c r="J4" s="62" t="s">
        <v>18</v>
      </c>
      <c r="K4" s="62"/>
      <c r="L4" s="58" t="s">
        <v>19</v>
      </c>
      <c r="M4" s="63">
        <v>13313276238</v>
      </c>
      <c r="N4" s="64"/>
      <c r="O4" s="65"/>
    </row>
    <row r="5" ht="13.5" spans="1:15">
      <c r="A5" s="14"/>
      <c r="B5" s="14"/>
      <c r="C5" s="15"/>
      <c r="D5" s="16"/>
      <c r="E5" s="17"/>
      <c r="F5" s="15"/>
      <c r="G5" s="17"/>
      <c r="H5" s="15"/>
      <c r="I5" s="17"/>
      <c r="J5" s="66"/>
      <c r="K5" s="67" t="s">
        <v>20</v>
      </c>
      <c r="L5" s="68">
        <v>43932</v>
      </c>
      <c r="M5" s="17"/>
      <c r="N5" s="19" t="s">
        <v>21</v>
      </c>
      <c r="O5" s="19" t="s">
        <v>22</v>
      </c>
    </row>
    <row r="6" ht="13.5" spans="1:15">
      <c r="A6" s="18"/>
      <c r="B6" s="19"/>
      <c r="C6" s="15"/>
      <c r="D6" s="16"/>
      <c r="E6" s="17"/>
      <c r="F6" s="15"/>
      <c r="G6" s="17"/>
      <c r="H6" s="15"/>
      <c r="I6" s="17"/>
      <c r="J6" s="66"/>
      <c r="K6" s="17" t="s">
        <v>23</v>
      </c>
      <c r="L6" s="69" t="s">
        <v>113</v>
      </c>
      <c r="M6" s="70"/>
      <c r="N6" s="29" t="s">
        <v>25</v>
      </c>
      <c r="O6" s="19"/>
    </row>
    <row r="7" ht="13.5" spans="1:15">
      <c r="A7" s="18"/>
      <c r="B7" s="19"/>
      <c r="C7" s="15"/>
      <c r="D7" s="16"/>
      <c r="E7" s="17"/>
      <c r="F7" s="15"/>
      <c r="G7" s="17"/>
      <c r="H7" s="15"/>
      <c r="I7" s="17"/>
      <c r="J7" s="66"/>
      <c r="K7" s="19" t="s">
        <v>26</v>
      </c>
      <c r="L7" s="47" t="s">
        <v>114</v>
      </c>
      <c r="M7" s="17"/>
      <c r="N7" s="29" t="s">
        <v>28</v>
      </c>
      <c r="O7" s="19" t="s">
        <v>115</v>
      </c>
    </row>
    <row r="8" ht="13.5" spans="1:15">
      <c r="A8" s="19" t="s">
        <v>1</v>
      </c>
      <c r="B8" s="19" t="s">
        <v>30</v>
      </c>
      <c r="C8" s="20" t="s">
        <v>31</v>
      </c>
      <c r="D8" s="20"/>
      <c r="E8" s="20"/>
      <c r="F8" s="15" t="s">
        <v>32</v>
      </c>
      <c r="G8" s="17"/>
      <c r="H8" s="21" t="s">
        <v>33</v>
      </c>
      <c r="I8" s="27"/>
      <c r="J8" s="71"/>
      <c r="K8" s="23" t="s">
        <v>34</v>
      </c>
      <c r="L8" s="15"/>
      <c r="M8" s="17"/>
      <c r="N8" s="29" t="s">
        <v>35</v>
      </c>
      <c r="O8" s="72">
        <f>C26</f>
        <v>0.887276</v>
      </c>
    </row>
    <row r="9" ht="4.5" customHeight="1" spans="1:15">
      <c r="A9" s="16"/>
      <c r="B9" s="16"/>
      <c r="C9" s="16"/>
      <c r="D9" s="16"/>
      <c r="E9" s="16"/>
      <c r="F9" s="21"/>
      <c r="G9" s="21"/>
      <c r="H9" s="22"/>
      <c r="I9" s="16"/>
      <c r="J9" s="73"/>
      <c r="K9" s="16"/>
      <c r="L9" s="16"/>
      <c r="M9" s="16"/>
      <c r="N9" s="16"/>
      <c r="O9" s="74"/>
    </row>
    <row r="10" ht="13.5" customHeight="1" spans="1:15">
      <c r="A10" s="23" t="s">
        <v>1</v>
      </c>
      <c r="B10" s="24" t="s">
        <v>36</v>
      </c>
      <c r="C10" s="25" t="s">
        <v>6</v>
      </c>
      <c r="D10" s="25" t="s">
        <v>1</v>
      </c>
      <c r="E10" s="26" t="s">
        <v>0</v>
      </c>
      <c r="F10" s="16"/>
      <c r="G10" s="16"/>
      <c r="H10" s="16"/>
      <c r="I10" s="17"/>
      <c r="J10" s="25" t="s">
        <v>1</v>
      </c>
      <c r="K10" s="26" t="s">
        <v>37</v>
      </c>
      <c r="L10" s="16"/>
      <c r="M10" s="16"/>
      <c r="N10" s="16"/>
      <c r="O10" s="17"/>
    </row>
    <row r="11" ht="13.5" customHeight="1" spans="1:15">
      <c r="A11" s="20"/>
      <c r="B11" s="27"/>
      <c r="C11" s="27"/>
      <c r="D11" s="27"/>
      <c r="E11" s="19" t="s">
        <v>2</v>
      </c>
      <c r="F11" s="19" t="s">
        <v>3</v>
      </c>
      <c r="G11" s="19" t="s">
        <v>4</v>
      </c>
      <c r="H11" s="28" t="s">
        <v>5</v>
      </c>
      <c r="I11" s="19" t="s">
        <v>6</v>
      </c>
      <c r="J11" s="20"/>
      <c r="K11" s="29" t="s">
        <v>38</v>
      </c>
      <c r="L11" s="29" t="s">
        <v>5</v>
      </c>
      <c r="M11" s="19" t="s">
        <v>3</v>
      </c>
      <c r="N11" s="19" t="s">
        <v>39</v>
      </c>
      <c r="O11" s="19" t="s">
        <v>6</v>
      </c>
    </row>
    <row r="12" ht="13.5" customHeight="1" spans="1:15">
      <c r="A12" s="19">
        <v>1</v>
      </c>
      <c r="B12" s="29" t="s">
        <v>40</v>
      </c>
      <c r="C12" s="30">
        <f>I16</f>
        <v>0.2142</v>
      </c>
      <c r="D12" s="19">
        <v>1</v>
      </c>
      <c r="E12" s="31" t="s">
        <v>116</v>
      </c>
      <c r="F12" s="29" t="s">
        <v>42</v>
      </c>
      <c r="G12" s="18">
        <v>0.042</v>
      </c>
      <c r="H12" s="32">
        <v>5.1</v>
      </c>
      <c r="I12" s="75">
        <f t="shared" ref="I12:I15" si="0">G12*H12</f>
        <v>0.2142</v>
      </c>
      <c r="J12" s="19">
        <v>1</v>
      </c>
      <c r="K12" s="29" t="s">
        <v>43</v>
      </c>
      <c r="L12" s="76">
        <v>1</v>
      </c>
      <c r="M12" s="29" t="s">
        <v>44</v>
      </c>
      <c r="N12" s="19">
        <v>0.02</v>
      </c>
      <c r="O12" s="76">
        <f>L12*N12</f>
        <v>0.02</v>
      </c>
    </row>
    <row r="13" ht="13.5" customHeight="1" spans="1:15">
      <c r="A13" s="19">
        <v>2</v>
      </c>
      <c r="B13" s="19" t="s">
        <v>45</v>
      </c>
      <c r="C13" s="30">
        <f>I25</f>
        <v>0</v>
      </c>
      <c r="D13" s="19">
        <v>2</v>
      </c>
      <c r="E13" s="31"/>
      <c r="F13" s="29"/>
      <c r="G13" s="18"/>
      <c r="H13" s="32"/>
      <c r="I13" s="75">
        <f t="shared" si="0"/>
        <v>0</v>
      </c>
      <c r="J13" s="19">
        <v>2</v>
      </c>
      <c r="K13" s="19" t="s">
        <v>47</v>
      </c>
      <c r="L13" s="76"/>
      <c r="M13" s="19"/>
      <c r="N13" s="19"/>
      <c r="O13" s="76"/>
    </row>
    <row r="14" ht="13.5" customHeight="1" spans="1:15">
      <c r="A14" s="19">
        <v>3</v>
      </c>
      <c r="B14" s="19" t="s">
        <v>48</v>
      </c>
      <c r="C14" s="30">
        <f>O15</f>
        <v>0.02</v>
      </c>
      <c r="D14" s="19">
        <v>3</v>
      </c>
      <c r="E14" s="18"/>
      <c r="F14" s="18"/>
      <c r="G14" s="18"/>
      <c r="H14" s="32"/>
      <c r="I14" s="75">
        <f t="shared" si="0"/>
        <v>0</v>
      </c>
      <c r="J14" s="19">
        <v>3</v>
      </c>
      <c r="K14" s="19" t="s">
        <v>49</v>
      </c>
      <c r="L14" s="76"/>
      <c r="M14" s="19"/>
      <c r="N14" s="19"/>
      <c r="O14" s="76"/>
    </row>
    <row r="15" ht="13.5" customHeight="1" spans="1:15">
      <c r="A15" s="19">
        <v>4</v>
      </c>
      <c r="B15" s="29" t="s">
        <v>50</v>
      </c>
      <c r="C15" s="30">
        <f>I28</f>
        <v>0.285</v>
      </c>
      <c r="D15" s="19">
        <v>4</v>
      </c>
      <c r="E15" s="18"/>
      <c r="F15" s="18"/>
      <c r="G15" s="18"/>
      <c r="H15" s="32"/>
      <c r="I15" s="75">
        <f t="shared" si="0"/>
        <v>0</v>
      </c>
      <c r="J15" s="19"/>
      <c r="K15" s="19" t="s">
        <v>51</v>
      </c>
      <c r="L15" s="77"/>
      <c r="M15" s="18"/>
      <c r="N15" s="18"/>
      <c r="O15" s="78">
        <f>SUM(O12:O14)</f>
        <v>0.02</v>
      </c>
    </row>
    <row r="16" ht="13.5" customHeight="1" spans="1:15">
      <c r="A16" s="19">
        <v>5</v>
      </c>
      <c r="B16" s="19" t="s">
        <v>52</v>
      </c>
      <c r="C16" s="30">
        <f>N23</f>
        <v>0.108</v>
      </c>
      <c r="D16" s="19">
        <v>5</v>
      </c>
      <c r="E16" s="18"/>
      <c r="F16" s="18"/>
      <c r="G16" s="18"/>
      <c r="H16" s="32"/>
      <c r="I16" s="79">
        <f>I12+I13+I14+I15</f>
        <v>0.2142</v>
      </c>
      <c r="J16" s="23" t="s">
        <v>1</v>
      </c>
      <c r="K16" s="15" t="s">
        <v>53</v>
      </c>
      <c r="L16" s="16"/>
      <c r="M16" s="16"/>
      <c r="N16" s="16"/>
      <c r="O16" s="17"/>
    </row>
    <row r="17" ht="13.5" customHeight="1" spans="1:15">
      <c r="A17" s="19">
        <v>6</v>
      </c>
      <c r="B17" s="19" t="s">
        <v>54</v>
      </c>
      <c r="C17" s="30">
        <f>N31</f>
        <v>0.04</v>
      </c>
      <c r="D17" s="23" t="s">
        <v>1</v>
      </c>
      <c r="E17" s="15" t="s">
        <v>55</v>
      </c>
      <c r="F17" s="16"/>
      <c r="G17" s="16"/>
      <c r="H17" s="16"/>
      <c r="I17" s="17"/>
      <c r="J17" s="20"/>
      <c r="K17" s="19" t="s">
        <v>56</v>
      </c>
      <c r="L17" s="80" t="s">
        <v>5</v>
      </c>
      <c r="M17" s="19" t="s">
        <v>57</v>
      </c>
      <c r="N17" s="19" t="s">
        <v>6</v>
      </c>
      <c r="O17" s="76" t="s">
        <v>7</v>
      </c>
    </row>
    <row r="18" ht="13.5" customHeight="1" spans="1:15">
      <c r="A18" s="19">
        <v>9</v>
      </c>
      <c r="B18" s="19" t="s">
        <v>58</v>
      </c>
      <c r="C18" s="30">
        <f>N38</f>
        <v>0.02</v>
      </c>
      <c r="D18" s="20"/>
      <c r="E18" s="19" t="s">
        <v>2</v>
      </c>
      <c r="F18" s="19" t="s">
        <v>3</v>
      </c>
      <c r="G18" s="19" t="s">
        <v>4</v>
      </c>
      <c r="H18" s="28" t="s">
        <v>5</v>
      </c>
      <c r="I18" s="19" t="s">
        <v>6</v>
      </c>
      <c r="J18" s="19">
        <v>1</v>
      </c>
      <c r="K18" s="19" t="s">
        <v>59</v>
      </c>
      <c r="L18" s="81">
        <v>10</v>
      </c>
      <c r="M18" s="18">
        <v>0.005</v>
      </c>
      <c r="N18" s="18">
        <f t="shared" ref="N18:N20" si="1">L18*M18</f>
        <v>0.05</v>
      </c>
      <c r="O18" s="77"/>
    </row>
    <row r="19" ht="13.5" customHeight="1" spans="1:15">
      <c r="A19" s="19">
        <v>10</v>
      </c>
      <c r="B19" s="19" t="s">
        <v>60</v>
      </c>
      <c r="C19" s="30">
        <f>I38</f>
        <v>0.021</v>
      </c>
      <c r="D19" s="19">
        <v>1</v>
      </c>
      <c r="E19" s="31"/>
      <c r="F19" s="19"/>
      <c r="G19" s="18"/>
      <c r="H19" s="32"/>
      <c r="I19" s="75">
        <f t="shared" ref="I19:I24" si="2">H19*G19</f>
        <v>0</v>
      </c>
      <c r="J19" s="19">
        <v>2</v>
      </c>
      <c r="K19" s="19" t="s">
        <v>63</v>
      </c>
      <c r="L19" s="77">
        <v>10</v>
      </c>
      <c r="M19" s="18">
        <v>0.0058</v>
      </c>
      <c r="N19" s="18">
        <f t="shared" si="1"/>
        <v>0.058</v>
      </c>
      <c r="O19" s="77"/>
    </row>
    <row r="20" ht="13.5" customHeight="1" spans="1:15">
      <c r="A20" s="19">
        <v>11</v>
      </c>
      <c r="B20" s="29" t="s">
        <v>64</v>
      </c>
      <c r="C20" s="30">
        <v>0.02</v>
      </c>
      <c r="D20" s="19">
        <v>2</v>
      </c>
      <c r="E20" s="31"/>
      <c r="F20" s="19"/>
      <c r="G20" s="18"/>
      <c r="H20" s="32"/>
      <c r="I20" s="75">
        <f t="shared" si="2"/>
        <v>0</v>
      </c>
      <c r="J20" s="19">
        <v>3</v>
      </c>
      <c r="K20" s="19"/>
      <c r="L20" s="77"/>
      <c r="M20" s="18"/>
      <c r="N20" s="18"/>
      <c r="O20" s="77"/>
    </row>
    <row r="21" ht="13.5" customHeight="1" spans="1:15">
      <c r="A21" s="19">
        <v>12</v>
      </c>
      <c r="B21" s="23" t="s">
        <v>67</v>
      </c>
      <c r="C21" s="30">
        <v>0.02</v>
      </c>
      <c r="D21" s="19">
        <v>3</v>
      </c>
      <c r="E21" s="31"/>
      <c r="F21" s="19"/>
      <c r="G21" s="18"/>
      <c r="H21" s="32"/>
      <c r="I21" s="75">
        <f t="shared" si="2"/>
        <v>0</v>
      </c>
      <c r="J21" s="19">
        <v>4</v>
      </c>
      <c r="K21" s="19"/>
      <c r="L21" s="77"/>
      <c r="M21" s="18"/>
      <c r="N21" s="18"/>
      <c r="O21" s="77"/>
    </row>
    <row r="22" ht="13.5" customHeight="1" spans="1:15">
      <c r="A22" s="19">
        <v>15</v>
      </c>
      <c r="B22" s="29" t="s">
        <v>68</v>
      </c>
      <c r="C22" s="30">
        <f>SUM(C12:C21)</f>
        <v>0.7482</v>
      </c>
      <c r="D22" s="19">
        <v>4</v>
      </c>
      <c r="E22" s="31"/>
      <c r="F22" s="19"/>
      <c r="G22" s="18"/>
      <c r="H22" s="32"/>
      <c r="I22" s="75">
        <f t="shared" si="2"/>
        <v>0</v>
      </c>
      <c r="J22" s="19">
        <v>5</v>
      </c>
      <c r="K22" s="19"/>
      <c r="L22" s="77"/>
      <c r="M22" s="18"/>
      <c r="N22" s="18"/>
      <c r="O22" s="77"/>
    </row>
    <row r="23" ht="13.5" customHeight="1" spans="1:15">
      <c r="A23" s="19">
        <v>16</v>
      </c>
      <c r="B23" s="29" t="s">
        <v>69</v>
      </c>
      <c r="C23" s="30">
        <v>0.037</v>
      </c>
      <c r="D23" s="19">
        <v>5</v>
      </c>
      <c r="E23" s="31"/>
      <c r="F23" s="19"/>
      <c r="G23" s="18"/>
      <c r="H23" s="32"/>
      <c r="I23" s="75">
        <f t="shared" si="2"/>
        <v>0</v>
      </c>
      <c r="J23" s="18"/>
      <c r="K23" s="19" t="s">
        <v>51</v>
      </c>
      <c r="L23" s="77"/>
      <c r="M23" s="18"/>
      <c r="N23" s="78">
        <f>SUM(N18:N22)</f>
        <v>0.108</v>
      </c>
      <c r="O23" s="77"/>
    </row>
    <row r="24" ht="13.5" customHeight="1" spans="1:15">
      <c r="A24" s="19">
        <v>17</v>
      </c>
      <c r="B24" s="29" t="s">
        <v>70</v>
      </c>
      <c r="C24" s="30">
        <f>C22+C23</f>
        <v>0.7852</v>
      </c>
      <c r="D24" s="19">
        <v>6</v>
      </c>
      <c r="E24" s="18"/>
      <c r="F24" s="19"/>
      <c r="G24" s="18"/>
      <c r="H24" s="32"/>
      <c r="I24" s="75">
        <f t="shared" si="2"/>
        <v>0</v>
      </c>
      <c r="J24" s="19" t="s">
        <v>1</v>
      </c>
      <c r="K24" s="26" t="s">
        <v>71</v>
      </c>
      <c r="L24" s="16"/>
      <c r="M24" s="16"/>
      <c r="N24" s="16"/>
      <c r="O24" s="17"/>
    </row>
    <row r="25" ht="13.5" customHeight="1" spans="1:15">
      <c r="A25" s="19">
        <v>18</v>
      </c>
      <c r="B25" s="29" t="s">
        <v>72</v>
      </c>
      <c r="C25" s="30">
        <f>C24*0.13</f>
        <v>0.102076</v>
      </c>
      <c r="D25" s="18"/>
      <c r="E25" s="29" t="s">
        <v>73</v>
      </c>
      <c r="F25" s="18"/>
      <c r="G25" s="18"/>
      <c r="H25" s="32"/>
      <c r="I25" s="79">
        <f>SUM(I19:I24)</f>
        <v>0</v>
      </c>
      <c r="J25" s="19"/>
      <c r="K25" s="29" t="s">
        <v>74</v>
      </c>
      <c r="L25" s="19" t="s">
        <v>5</v>
      </c>
      <c r="M25" s="19" t="s">
        <v>57</v>
      </c>
      <c r="N25" s="19" t="s">
        <v>6</v>
      </c>
      <c r="O25" s="19" t="s">
        <v>7</v>
      </c>
    </row>
    <row r="26" ht="13.5" customHeight="1" spans="1:15">
      <c r="A26" s="19">
        <v>19</v>
      </c>
      <c r="B26" s="19" t="s">
        <v>35</v>
      </c>
      <c r="C26" s="30">
        <f>C24+C25</f>
        <v>0.887276</v>
      </c>
      <c r="D26" s="23" t="s">
        <v>1</v>
      </c>
      <c r="E26" s="33" t="s">
        <v>75</v>
      </c>
      <c r="F26" s="21"/>
      <c r="G26" s="21"/>
      <c r="H26" s="21"/>
      <c r="I26" s="27"/>
      <c r="J26" s="20">
        <v>1</v>
      </c>
      <c r="K26" s="19" t="s">
        <v>82</v>
      </c>
      <c r="L26" s="77">
        <v>4000</v>
      </c>
      <c r="M26" s="18">
        <v>100000</v>
      </c>
      <c r="N26" s="85">
        <v>0.04</v>
      </c>
      <c r="O26" s="85"/>
    </row>
    <row r="27" ht="13.5" customHeight="1" spans="1:15">
      <c r="A27" s="34" t="s">
        <v>77</v>
      </c>
      <c r="B27" s="35"/>
      <c r="C27" s="36"/>
      <c r="D27" s="37"/>
      <c r="E27" s="38" t="s">
        <v>78</v>
      </c>
      <c r="F27" s="23" t="s">
        <v>79</v>
      </c>
      <c r="G27" s="23" t="s">
        <v>80</v>
      </c>
      <c r="H27" s="39" t="s">
        <v>81</v>
      </c>
      <c r="I27" s="23" t="s">
        <v>6</v>
      </c>
      <c r="J27" s="19">
        <v>2</v>
      </c>
      <c r="K27" s="19"/>
      <c r="L27" s="77"/>
      <c r="M27" s="18"/>
      <c r="N27" s="85"/>
      <c r="O27" s="18"/>
    </row>
    <row r="28" ht="13.5" customHeight="1" spans="1:15">
      <c r="A28" s="40"/>
      <c r="B28" s="41"/>
      <c r="C28" s="42"/>
      <c r="D28" s="19">
        <v>1</v>
      </c>
      <c r="E28" s="29" t="s">
        <v>84</v>
      </c>
      <c r="F28" s="18"/>
      <c r="G28" s="18"/>
      <c r="H28" s="43">
        <f>H29+H30+H31+H32</f>
        <v>0.0118</v>
      </c>
      <c r="I28" s="78">
        <f>SUM(I29:I33)</f>
        <v>0.285</v>
      </c>
      <c r="J28" s="19">
        <v>3</v>
      </c>
      <c r="K28" s="19"/>
      <c r="L28" s="77"/>
      <c r="M28" s="18"/>
      <c r="N28" s="85"/>
      <c r="O28" s="18"/>
    </row>
    <row r="29" ht="13.5" customHeight="1" spans="1:15">
      <c r="A29" s="34" t="s">
        <v>86</v>
      </c>
      <c r="B29" s="35"/>
      <c r="C29" s="36"/>
      <c r="D29" s="44" t="s">
        <v>87</v>
      </c>
      <c r="E29" s="3" t="s">
        <v>59</v>
      </c>
      <c r="F29" s="18">
        <v>25</v>
      </c>
      <c r="G29" s="18"/>
      <c r="H29" s="43">
        <v>0.005</v>
      </c>
      <c r="I29" s="77">
        <f t="shared" ref="I29:I33" si="3">F29*H29</f>
        <v>0.125</v>
      </c>
      <c r="J29" s="19">
        <v>4</v>
      </c>
      <c r="K29" s="19"/>
      <c r="L29" s="77"/>
      <c r="M29" s="18"/>
      <c r="N29" s="85">
        <f>L29*M29</f>
        <v>0</v>
      </c>
      <c r="O29" s="18"/>
    </row>
    <row r="30" ht="13.5" customHeight="1" spans="1:15">
      <c r="A30" s="40"/>
      <c r="B30" s="41"/>
      <c r="C30" s="42"/>
      <c r="D30" s="45"/>
      <c r="E30" s="29" t="s">
        <v>63</v>
      </c>
      <c r="F30" s="18">
        <v>25</v>
      </c>
      <c r="G30" s="18"/>
      <c r="H30" s="43">
        <v>0.0058</v>
      </c>
      <c r="I30" s="77">
        <f t="shared" si="3"/>
        <v>0.145</v>
      </c>
      <c r="J30" s="19">
        <v>5</v>
      </c>
      <c r="K30" s="19"/>
      <c r="L30" s="77"/>
      <c r="M30" s="18"/>
      <c r="N30" s="85">
        <f>L30*M30</f>
        <v>0</v>
      </c>
      <c r="O30" s="18"/>
    </row>
    <row r="31" ht="13.5" customHeight="1" spans="1:15">
      <c r="A31" s="34" t="s">
        <v>89</v>
      </c>
      <c r="B31" s="35"/>
      <c r="C31" s="36"/>
      <c r="D31" s="45"/>
      <c r="E31" s="29" t="s">
        <v>117</v>
      </c>
      <c r="F31" s="18">
        <v>15</v>
      </c>
      <c r="G31" s="18"/>
      <c r="H31" s="43">
        <v>0.001</v>
      </c>
      <c r="I31" s="77">
        <f t="shared" si="3"/>
        <v>0.015</v>
      </c>
      <c r="J31" s="18"/>
      <c r="K31" s="29" t="s">
        <v>51</v>
      </c>
      <c r="L31" s="77"/>
      <c r="M31" s="18"/>
      <c r="N31" s="78">
        <f>SUM(N26:N30)</f>
        <v>0.04</v>
      </c>
      <c r="O31" s="18"/>
    </row>
    <row r="32" ht="13.5" customHeight="1" spans="1:15">
      <c r="A32" s="40"/>
      <c r="B32" s="41"/>
      <c r="C32" s="42"/>
      <c r="D32" s="46"/>
      <c r="E32" s="29"/>
      <c r="F32" s="18"/>
      <c r="G32" s="18"/>
      <c r="H32" s="43"/>
      <c r="I32" s="77">
        <f t="shared" si="3"/>
        <v>0</v>
      </c>
      <c r="J32" s="23" t="s">
        <v>1</v>
      </c>
      <c r="K32" s="26" t="s">
        <v>92</v>
      </c>
      <c r="L32" s="47"/>
      <c r="M32" s="47"/>
      <c r="N32" s="47"/>
      <c r="O32" s="67"/>
    </row>
    <row r="33" ht="13.5" customHeight="1" spans="1:15">
      <c r="A33" s="34" t="s">
        <v>86</v>
      </c>
      <c r="B33" s="35"/>
      <c r="C33" s="36"/>
      <c r="D33" s="19">
        <v>2</v>
      </c>
      <c r="E33" s="29"/>
      <c r="F33" s="18"/>
      <c r="G33" s="18"/>
      <c r="H33" s="43"/>
      <c r="I33" s="77">
        <f t="shared" si="3"/>
        <v>0</v>
      </c>
      <c r="J33" s="20"/>
      <c r="K33" s="29" t="s">
        <v>56</v>
      </c>
      <c r="L33" s="80" t="s">
        <v>5</v>
      </c>
      <c r="M33" s="29" t="s">
        <v>94</v>
      </c>
      <c r="N33" s="80" t="s">
        <v>6</v>
      </c>
      <c r="O33" s="29" t="s">
        <v>7</v>
      </c>
    </row>
    <row r="34" ht="13.5" customHeight="1" spans="1:15">
      <c r="A34" s="40"/>
      <c r="B34" s="41"/>
      <c r="C34" s="42"/>
      <c r="D34" s="23" t="s">
        <v>1</v>
      </c>
      <c r="E34" s="26" t="s">
        <v>95</v>
      </c>
      <c r="F34" s="47"/>
      <c r="G34" s="47"/>
      <c r="H34" s="47"/>
      <c r="I34" s="67"/>
      <c r="J34" s="20">
        <v>1</v>
      </c>
      <c r="K34" s="29" t="s">
        <v>96</v>
      </c>
      <c r="L34" s="80"/>
      <c r="M34" s="87"/>
      <c r="N34" s="80">
        <v>0.02</v>
      </c>
      <c r="O34" s="29"/>
    </row>
    <row r="35" ht="13.5" customHeight="1" spans="1:15">
      <c r="A35" s="34" t="s">
        <v>97</v>
      </c>
      <c r="B35" s="35"/>
      <c r="C35" s="36"/>
      <c r="D35" s="20"/>
      <c r="E35" s="29" t="s">
        <v>98</v>
      </c>
      <c r="F35" s="19" t="s">
        <v>99</v>
      </c>
      <c r="G35" s="48" t="s">
        <v>100</v>
      </c>
      <c r="H35" s="49" t="s">
        <v>94</v>
      </c>
      <c r="I35" s="80" t="s">
        <v>6</v>
      </c>
      <c r="J35" s="20">
        <v>2</v>
      </c>
      <c r="K35" s="29"/>
      <c r="L35" s="80"/>
      <c r="M35" s="87"/>
      <c r="N35" s="80">
        <f t="shared" ref="N35:N37" si="4">L35*M35</f>
        <v>0</v>
      </c>
      <c r="O35" s="29"/>
    </row>
    <row r="36" ht="13.5" customHeight="1" spans="1:15">
      <c r="A36" s="40"/>
      <c r="B36" s="41"/>
      <c r="C36" s="42"/>
      <c r="D36" s="19">
        <v>1</v>
      </c>
      <c r="E36" s="50" t="s">
        <v>101</v>
      </c>
      <c r="F36" s="18"/>
      <c r="G36" s="18"/>
      <c r="H36" s="32"/>
      <c r="I36" s="77">
        <v>0.021</v>
      </c>
      <c r="J36" s="19">
        <v>3</v>
      </c>
      <c r="K36" s="29"/>
      <c r="L36" s="77"/>
      <c r="M36" s="18"/>
      <c r="N36" s="80">
        <f t="shared" si="4"/>
        <v>0</v>
      </c>
      <c r="O36" s="18"/>
    </row>
    <row r="37" ht="13.5" customHeight="1" spans="1:15">
      <c r="A37" s="34" t="s">
        <v>86</v>
      </c>
      <c r="B37" s="35"/>
      <c r="C37" s="36"/>
      <c r="D37" s="19">
        <v>2</v>
      </c>
      <c r="E37" s="50"/>
      <c r="F37" s="18"/>
      <c r="G37" s="18"/>
      <c r="H37" s="32"/>
      <c r="I37" s="77"/>
      <c r="J37" s="19">
        <v>4</v>
      </c>
      <c r="K37" s="29"/>
      <c r="L37" s="77"/>
      <c r="M37" s="18"/>
      <c r="N37" s="80">
        <f t="shared" si="4"/>
        <v>0</v>
      </c>
      <c r="O37" s="18"/>
    </row>
    <row r="38" ht="13.5" customHeight="1" spans="1:15">
      <c r="A38" s="40"/>
      <c r="B38" s="41"/>
      <c r="C38" s="42"/>
      <c r="D38" s="51"/>
      <c r="E38" s="29" t="s">
        <v>102</v>
      </c>
      <c r="F38" s="51"/>
      <c r="G38" s="51"/>
      <c r="H38" s="52"/>
      <c r="I38" s="88">
        <v>0.021</v>
      </c>
      <c r="J38" s="51"/>
      <c r="K38" s="29" t="s">
        <v>51</v>
      </c>
      <c r="L38" s="51"/>
      <c r="M38" s="51"/>
      <c r="N38" s="88">
        <f>SUM(N34:N37)</f>
        <v>0.02</v>
      </c>
      <c r="O38" s="51"/>
    </row>
    <row r="39" ht="13.5" spans="1:15">
      <c r="A39" s="53" t="s">
        <v>103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ht="13.5" spans="1:15">
      <c r="A40" s="54" t="s">
        <v>104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ht="13.5" spans="1:15">
      <c r="A41" s="54" t="s">
        <v>105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3" spans="12:12">
      <c r="L43" s="2"/>
    </row>
    <row r="44" spans="12:12">
      <c r="L44" s="2"/>
    </row>
    <row r="45" spans="12:12">
      <c r="L45" s="2"/>
    </row>
    <row r="46" spans="12:12">
      <c r="L46" s="2"/>
    </row>
  </sheetData>
  <mergeCells count="51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K16:O16"/>
    <mergeCell ref="E17:I17"/>
    <mergeCell ref="K24:O24"/>
    <mergeCell ref="E26:I26"/>
    <mergeCell ref="K32:O32"/>
    <mergeCell ref="E34:I34"/>
    <mergeCell ref="A39:O39"/>
    <mergeCell ref="A40:O40"/>
    <mergeCell ref="A41:O41"/>
    <mergeCell ref="A10:A11"/>
    <mergeCell ref="B10:B11"/>
    <mergeCell ref="C10:C11"/>
    <mergeCell ref="D10:D11"/>
    <mergeCell ref="D17:D18"/>
    <mergeCell ref="D26:D27"/>
    <mergeCell ref="D29:D32"/>
    <mergeCell ref="D34:D35"/>
    <mergeCell ref="J10:J11"/>
    <mergeCell ref="J16:J17"/>
    <mergeCell ref="J24:J25"/>
    <mergeCell ref="J32:J33"/>
    <mergeCell ref="A1:H4"/>
    <mergeCell ref="A27:C28"/>
    <mergeCell ref="A29:C30"/>
    <mergeCell ref="A31:C32"/>
    <mergeCell ref="A33:C34"/>
    <mergeCell ref="A35:C36"/>
    <mergeCell ref="A37:C38"/>
  </mergeCells>
  <pageMargins left="0.22" right="0.25" top="0.23" bottom="0.15" header="0.21" footer="0.15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view="pageBreakPreview" zoomScaleNormal="85" zoomScaleSheetLayoutView="100" workbookViewId="0">
      <selection activeCell="E45" sqref="E45"/>
    </sheetView>
  </sheetViews>
  <sheetFormatPr defaultColWidth="9" defaultRowHeight="12"/>
  <cols>
    <col min="1" max="1" width="4.5" style="2" customWidth="1"/>
    <col min="2" max="2" width="10.625" style="3" customWidth="1"/>
    <col min="3" max="3" width="11.375" style="2" customWidth="1"/>
    <col min="4" max="4" width="4.375" style="2" customWidth="1"/>
    <col min="5" max="5" width="17.125" style="2" customWidth="1"/>
    <col min="6" max="6" width="8.5" style="2" customWidth="1"/>
    <col min="7" max="7" width="9" style="2"/>
    <col min="8" max="8" width="9" style="4" customWidth="1"/>
    <col min="9" max="9" width="9" style="2"/>
    <col min="10" max="10" width="5.25" style="2" customWidth="1"/>
    <col min="11" max="11" width="9" style="2"/>
    <col min="12" max="12" width="8.38333333333333" style="3" customWidth="1"/>
    <col min="13" max="13" width="12.25" style="2" customWidth="1"/>
    <col min="14" max="15" width="11.025" style="2" customWidth="1"/>
    <col min="16" max="16384" width="9" style="2"/>
  </cols>
  <sheetData>
    <row r="1" ht="15" customHeight="1" spans="1:15">
      <c r="A1" s="5" t="s">
        <v>11</v>
      </c>
      <c r="B1" s="6"/>
      <c r="C1" s="6"/>
      <c r="D1" s="6"/>
      <c r="E1" s="6"/>
      <c r="F1" s="6"/>
      <c r="G1" s="6"/>
      <c r="H1" s="7"/>
      <c r="I1" s="55" t="s">
        <v>12</v>
      </c>
      <c r="J1" s="56"/>
      <c r="K1" s="56"/>
      <c r="L1" s="56"/>
      <c r="M1" s="56"/>
      <c r="N1" s="56"/>
      <c r="O1" s="57"/>
    </row>
    <row r="2" s="1" customFormat="1" ht="15" customHeight="1" spans="1:15">
      <c r="A2" s="8"/>
      <c r="B2" s="9"/>
      <c r="C2" s="9"/>
      <c r="D2" s="9"/>
      <c r="E2" s="9"/>
      <c r="F2" s="9"/>
      <c r="G2" s="9"/>
      <c r="H2" s="10"/>
      <c r="I2" s="58" t="s">
        <v>13</v>
      </c>
      <c r="J2" s="59" t="s">
        <v>14</v>
      </c>
      <c r="K2" s="60"/>
      <c r="L2" s="60"/>
      <c r="M2" s="60"/>
      <c r="N2" s="60"/>
      <c r="O2" s="61"/>
    </row>
    <row r="3" s="1" customFormat="1" ht="15" customHeight="1" spans="1:15">
      <c r="A3" s="8"/>
      <c r="B3" s="9"/>
      <c r="C3" s="9"/>
      <c r="D3" s="9"/>
      <c r="E3" s="9"/>
      <c r="F3" s="9"/>
      <c r="G3" s="9"/>
      <c r="H3" s="10"/>
      <c r="I3" s="58" t="s">
        <v>15</v>
      </c>
      <c r="J3" s="59" t="s">
        <v>16</v>
      </c>
      <c r="K3" s="60"/>
      <c r="L3" s="60"/>
      <c r="M3" s="60"/>
      <c r="N3" s="60"/>
      <c r="O3" s="61"/>
    </row>
    <row r="4" s="1" customFormat="1" ht="15" customHeight="1" spans="1:15">
      <c r="A4" s="11"/>
      <c r="B4" s="12"/>
      <c r="C4" s="12"/>
      <c r="D4" s="12"/>
      <c r="E4" s="12"/>
      <c r="F4" s="12"/>
      <c r="G4" s="12"/>
      <c r="H4" s="13"/>
      <c r="I4" s="58" t="s">
        <v>17</v>
      </c>
      <c r="J4" s="62" t="s">
        <v>18</v>
      </c>
      <c r="K4" s="62"/>
      <c r="L4" s="58" t="s">
        <v>19</v>
      </c>
      <c r="M4" s="63">
        <v>13313276238</v>
      </c>
      <c r="N4" s="64"/>
      <c r="O4" s="65"/>
    </row>
    <row r="5" ht="13.5" spans="1:15">
      <c r="A5" s="14"/>
      <c r="B5" s="14"/>
      <c r="C5" s="15"/>
      <c r="D5" s="16"/>
      <c r="E5" s="17"/>
      <c r="F5" s="15"/>
      <c r="G5" s="17"/>
      <c r="H5" s="15"/>
      <c r="I5" s="17"/>
      <c r="J5" s="66"/>
      <c r="K5" s="67" t="s">
        <v>20</v>
      </c>
      <c r="L5" s="68">
        <v>43932</v>
      </c>
      <c r="M5" s="17"/>
      <c r="N5" s="19" t="s">
        <v>21</v>
      </c>
      <c r="O5" s="19" t="s">
        <v>22</v>
      </c>
    </row>
    <row r="6" ht="13.5" spans="1:15">
      <c r="A6" s="18"/>
      <c r="B6" s="19"/>
      <c r="C6" s="15"/>
      <c r="D6" s="16"/>
      <c r="E6" s="17"/>
      <c r="F6" s="15"/>
      <c r="G6" s="17"/>
      <c r="H6" s="15"/>
      <c r="I6" s="17"/>
      <c r="J6" s="66"/>
      <c r="K6" s="17" t="s">
        <v>23</v>
      </c>
      <c r="L6" s="69" t="s">
        <v>118</v>
      </c>
      <c r="M6" s="70"/>
      <c r="N6" s="29" t="s">
        <v>25</v>
      </c>
      <c r="O6" s="19"/>
    </row>
    <row r="7" ht="13.5" spans="1:15">
      <c r="A7" s="18"/>
      <c r="B7" s="19"/>
      <c r="C7" s="15"/>
      <c r="D7" s="16"/>
      <c r="E7" s="17"/>
      <c r="F7" s="15"/>
      <c r="G7" s="17"/>
      <c r="H7" s="15"/>
      <c r="I7" s="17"/>
      <c r="J7" s="66"/>
      <c r="K7" s="19" t="s">
        <v>26</v>
      </c>
      <c r="L7" s="47" t="s">
        <v>119</v>
      </c>
      <c r="M7" s="17"/>
      <c r="N7" s="29" t="s">
        <v>28</v>
      </c>
      <c r="O7" s="19" t="s">
        <v>120</v>
      </c>
    </row>
    <row r="8" ht="13.5" spans="1:15">
      <c r="A8" s="19" t="s">
        <v>1</v>
      </c>
      <c r="B8" s="19" t="s">
        <v>30</v>
      </c>
      <c r="C8" s="20" t="s">
        <v>31</v>
      </c>
      <c r="D8" s="20"/>
      <c r="E8" s="20"/>
      <c r="F8" s="15" t="s">
        <v>32</v>
      </c>
      <c r="G8" s="17"/>
      <c r="H8" s="21" t="s">
        <v>33</v>
      </c>
      <c r="I8" s="27"/>
      <c r="J8" s="71"/>
      <c r="K8" s="23" t="s">
        <v>34</v>
      </c>
      <c r="L8" s="15"/>
      <c r="M8" s="17"/>
      <c r="N8" s="29" t="s">
        <v>35</v>
      </c>
      <c r="O8" s="72">
        <f>C26</f>
        <v>0.5105905</v>
      </c>
    </row>
    <row r="9" ht="4.5" customHeight="1" spans="1:15">
      <c r="A9" s="16"/>
      <c r="B9" s="16"/>
      <c r="C9" s="16"/>
      <c r="D9" s="16"/>
      <c r="E9" s="16"/>
      <c r="F9" s="21"/>
      <c r="G9" s="21"/>
      <c r="H9" s="22"/>
      <c r="I9" s="16"/>
      <c r="J9" s="73"/>
      <c r="K9" s="16"/>
      <c r="L9" s="16"/>
      <c r="M9" s="16"/>
      <c r="N9" s="16"/>
      <c r="O9" s="74"/>
    </row>
    <row r="10" ht="13.5" customHeight="1" spans="1:15">
      <c r="A10" s="23" t="s">
        <v>1</v>
      </c>
      <c r="B10" s="24" t="s">
        <v>36</v>
      </c>
      <c r="C10" s="25" t="s">
        <v>6</v>
      </c>
      <c r="D10" s="25" t="s">
        <v>1</v>
      </c>
      <c r="E10" s="26" t="s">
        <v>0</v>
      </c>
      <c r="F10" s="16"/>
      <c r="G10" s="16"/>
      <c r="H10" s="16"/>
      <c r="I10" s="17"/>
      <c r="J10" s="25" t="s">
        <v>1</v>
      </c>
      <c r="K10" s="26" t="s">
        <v>37</v>
      </c>
      <c r="L10" s="16"/>
      <c r="M10" s="16"/>
      <c r="N10" s="16"/>
      <c r="O10" s="17"/>
    </row>
    <row r="11" ht="13.5" customHeight="1" spans="1:15">
      <c r="A11" s="20"/>
      <c r="B11" s="27"/>
      <c r="C11" s="27"/>
      <c r="D11" s="27"/>
      <c r="E11" s="19" t="s">
        <v>2</v>
      </c>
      <c r="F11" s="19" t="s">
        <v>3</v>
      </c>
      <c r="G11" s="19" t="s">
        <v>4</v>
      </c>
      <c r="H11" s="28" t="s">
        <v>5</v>
      </c>
      <c r="I11" s="19" t="s">
        <v>6</v>
      </c>
      <c r="J11" s="20"/>
      <c r="K11" s="29" t="s">
        <v>38</v>
      </c>
      <c r="L11" s="29" t="s">
        <v>5</v>
      </c>
      <c r="M11" s="19" t="s">
        <v>3</v>
      </c>
      <c r="N11" s="19" t="s">
        <v>39</v>
      </c>
      <c r="O11" s="19" t="s">
        <v>6</v>
      </c>
    </row>
    <row r="12" ht="13.5" customHeight="1" spans="1:15">
      <c r="A12" s="19">
        <v>1</v>
      </c>
      <c r="B12" s="29" t="s">
        <v>40</v>
      </c>
      <c r="C12" s="30">
        <f>I16</f>
        <v>0.0864</v>
      </c>
      <c r="D12" s="19">
        <v>1</v>
      </c>
      <c r="E12" s="31" t="s">
        <v>121</v>
      </c>
      <c r="F12" s="29" t="s">
        <v>42</v>
      </c>
      <c r="G12" s="18">
        <v>0.012</v>
      </c>
      <c r="H12" s="32">
        <v>7.2</v>
      </c>
      <c r="I12" s="75">
        <f t="shared" ref="I12:I15" si="0">G12*H12</f>
        <v>0.0864</v>
      </c>
      <c r="J12" s="19">
        <v>1</v>
      </c>
      <c r="K12" s="29" t="s">
        <v>43</v>
      </c>
      <c r="L12" s="76">
        <v>1</v>
      </c>
      <c r="M12" s="29" t="s">
        <v>44</v>
      </c>
      <c r="N12" s="19">
        <v>0.02</v>
      </c>
      <c r="O12" s="76">
        <f>L12*N12</f>
        <v>0.02</v>
      </c>
    </row>
    <row r="13" ht="13.5" customHeight="1" spans="1:15">
      <c r="A13" s="19">
        <v>2</v>
      </c>
      <c r="B13" s="19" t="s">
        <v>45</v>
      </c>
      <c r="C13" s="30">
        <f>I25</f>
        <v>0</v>
      </c>
      <c r="D13" s="19">
        <v>2</v>
      </c>
      <c r="E13" s="31"/>
      <c r="F13" s="29"/>
      <c r="G13" s="18"/>
      <c r="H13" s="32"/>
      <c r="I13" s="75">
        <f t="shared" si="0"/>
        <v>0</v>
      </c>
      <c r="J13" s="19">
        <v>2</v>
      </c>
      <c r="K13" s="19" t="s">
        <v>47</v>
      </c>
      <c r="L13" s="76"/>
      <c r="M13" s="19"/>
      <c r="N13" s="19"/>
      <c r="O13" s="76"/>
    </row>
    <row r="14" ht="13.5" customHeight="1" spans="1:15">
      <c r="A14" s="19">
        <v>3</v>
      </c>
      <c r="B14" s="19" t="s">
        <v>48</v>
      </c>
      <c r="C14" s="30">
        <f>O15</f>
        <v>0.02</v>
      </c>
      <c r="D14" s="19">
        <v>3</v>
      </c>
      <c r="E14" s="18"/>
      <c r="F14" s="18"/>
      <c r="G14" s="18"/>
      <c r="H14" s="32"/>
      <c r="I14" s="75">
        <f t="shared" si="0"/>
        <v>0</v>
      </c>
      <c r="J14" s="19">
        <v>3</v>
      </c>
      <c r="K14" s="19" t="s">
        <v>49</v>
      </c>
      <c r="L14" s="76"/>
      <c r="M14" s="19"/>
      <c r="N14" s="19"/>
      <c r="O14" s="76"/>
    </row>
    <row r="15" ht="13.5" customHeight="1" spans="1:15">
      <c r="A15" s="19">
        <v>4</v>
      </c>
      <c r="B15" s="29" t="s">
        <v>50</v>
      </c>
      <c r="C15" s="30">
        <f>I28</f>
        <v>0.19</v>
      </c>
      <c r="D15" s="19">
        <v>4</v>
      </c>
      <c r="E15" s="18"/>
      <c r="F15" s="18"/>
      <c r="G15" s="18"/>
      <c r="H15" s="32"/>
      <c r="I15" s="75">
        <f t="shared" si="0"/>
        <v>0</v>
      </c>
      <c r="J15" s="19"/>
      <c r="K15" s="19" t="s">
        <v>51</v>
      </c>
      <c r="L15" s="77"/>
      <c r="M15" s="18"/>
      <c r="N15" s="18"/>
      <c r="O15" s="78">
        <f>SUM(O12:O14)</f>
        <v>0.02</v>
      </c>
    </row>
    <row r="16" ht="13.5" customHeight="1" spans="1:15">
      <c r="A16" s="19">
        <v>5</v>
      </c>
      <c r="B16" s="19" t="s">
        <v>52</v>
      </c>
      <c r="C16" s="30">
        <f>N23</f>
        <v>0.07</v>
      </c>
      <c r="D16" s="19">
        <v>5</v>
      </c>
      <c r="E16" s="18"/>
      <c r="F16" s="18"/>
      <c r="G16" s="18"/>
      <c r="H16" s="32"/>
      <c r="I16" s="79">
        <f>I12+I13+I14+I15</f>
        <v>0.0864</v>
      </c>
      <c r="J16" s="23" t="s">
        <v>1</v>
      </c>
      <c r="K16" s="15" t="s">
        <v>53</v>
      </c>
      <c r="L16" s="16"/>
      <c r="M16" s="16"/>
      <c r="N16" s="16"/>
      <c r="O16" s="17"/>
    </row>
    <row r="17" ht="13.5" customHeight="1" spans="1:15">
      <c r="A17" s="19">
        <v>6</v>
      </c>
      <c r="B17" s="19" t="s">
        <v>54</v>
      </c>
      <c r="C17" s="30">
        <f>N31</f>
        <v>0.01245</v>
      </c>
      <c r="D17" s="23" t="s">
        <v>1</v>
      </c>
      <c r="E17" s="15" t="s">
        <v>55</v>
      </c>
      <c r="F17" s="16"/>
      <c r="G17" s="16"/>
      <c r="H17" s="16"/>
      <c r="I17" s="17"/>
      <c r="J17" s="20"/>
      <c r="K17" s="19" t="s">
        <v>56</v>
      </c>
      <c r="L17" s="80" t="s">
        <v>5</v>
      </c>
      <c r="M17" s="19" t="s">
        <v>57</v>
      </c>
      <c r="N17" s="19" t="s">
        <v>6</v>
      </c>
      <c r="O17" s="76" t="s">
        <v>7</v>
      </c>
    </row>
    <row r="18" ht="13.5" customHeight="1" spans="1:15">
      <c r="A18" s="19">
        <v>9</v>
      </c>
      <c r="B18" s="19" t="s">
        <v>58</v>
      </c>
      <c r="C18" s="30">
        <f>N38</f>
        <v>0.01</v>
      </c>
      <c r="D18" s="20"/>
      <c r="E18" s="19" t="s">
        <v>2</v>
      </c>
      <c r="F18" s="19" t="s">
        <v>3</v>
      </c>
      <c r="G18" s="19" t="s">
        <v>4</v>
      </c>
      <c r="H18" s="28" t="s">
        <v>5</v>
      </c>
      <c r="I18" s="19" t="s">
        <v>6</v>
      </c>
      <c r="J18" s="19">
        <v>1</v>
      </c>
      <c r="K18" s="19" t="s">
        <v>59</v>
      </c>
      <c r="L18" s="81">
        <v>10</v>
      </c>
      <c r="M18" s="18">
        <v>0.007</v>
      </c>
      <c r="N18" s="18">
        <f>L18*M18</f>
        <v>0.07</v>
      </c>
      <c r="O18" s="77"/>
    </row>
    <row r="19" ht="13.5" customHeight="1" spans="1:15">
      <c r="A19" s="19">
        <v>10</v>
      </c>
      <c r="B19" s="19" t="s">
        <v>60</v>
      </c>
      <c r="C19" s="30">
        <f>I38</f>
        <v>0.006</v>
      </c>
      <c r="D19" s="19">
        <v>1</v>
      </c>
      <c r="E19" s="31"/>
      <c r="F19" s="19"/>
      <c r="G19" s="18"/>
      <c r="H19" s="32"/>
      <c r="I19" s="75">
        <f t="shared" ref="I19:I24" si="1">H19*G19</f>
        <v>0</v>
      </c>
      <c r="J19" s="19">
        <v>2</v>
      </c>
      <c r="K19" s="19"/>
      <c r="L19" s="77"/>
      <c r="M19" s="18"/>
      <c r="N19" s="18"/>
      <c r="O19" s="77"/>
    </row>
    <row r="20" ht="13.5" customHeight="1" spans="1:15">
      <c r="A20" s="19">
        <v>11</v>
      </c>
      <c r="B20" s="29" t="s">
        <v>64</v>
      </c>
      <c r="C20" s="30">
        <v>0.012</v>
      </c>
      <c r="D20" s="19">
        <v>2</v>
      </c>
      <c r="E20" s="31"/>
      <c r="F20" s="19"/>
      <c r="G20" s="18"/>
      <c r="H20" s="32"/>
      <c r="I20" s="75">
        <f t="shared" si="1"/>
        <v>0</v>
      </c>
      <c r="J20" s="19">
        <v>3</v>
      </c>
      <c r="K20" s="19"/>
      <c r="L20" s="77"/>
      <c r="M20" s="18"/>
      <c r="N20" s="18"/>
      <c r="O20" s="77"/>
    </row>
    <row r="21" ht="13.5" customHeight="1" spans="1:15">
      <c r="A21" s="19">
        <v>12</v>
      </c>
      <c r="B21" s="23" t="s">
        <v>67</v>
      </c>
      <c r="C21" s="30">
        <v>0.012</v>
      </c>
      <c r="D21" s="19">
        <v>3</v>
      </c>
      <c r="E21" s="31"/>
      <c r="F21" s="19"/>
      <c r="G21" s="18"/>
      <c r="H21" s="32"/>
      <c r="I21" s="75">
        <f t="shared" si="1"/>
        <v>0</v>
      </c>
      <c r="J21" s="19">
        <v>4</v>
      </c>
      <c r="K21" s="19"/>
      <c r="L21" s="77"/>
      <c r="M21" s="18"/>
      <c r="N21" s="18"/>
      <c r="O21" s="77"/>
    </row>
    <row r="22" ht="13.5" customHeight="1" spans="1:15">
      <c r="A22" s="19">
        <v>15</v>
      </c>
      <c r="B22" s="29" t="s">
        <v>68</v>
      </c>
      <c r="C22" s="30">
        <f>SUM(C12:C21)</f>
        <v>0.41885</v>
      </c>
      <c r="D22" s="19">
        <v>4</v>
      </c>
      <c r="E22" s="31"/>
      <c r="F22" s="19"/>
      <c r="G22" s="18"/>
      <c r="H22" s="32"/>
      <c r="I22" s="75">
        <f t="shared" si="1"/>
        <v>0</v>
      </c>
      <c r="J22" s="19">
        <v>5</v>
      </c>
      <c r="K22" s="19"/>
      <c r="L22" s="77"/>
      <c r="M22" s="18"/>
      <c r="N22" s="18"/>
      <c r="O22" s="77"/>
    </row>
    <row r="23" ht="13.5" customHeight="1" spans="1:15">
      <c r="A23" s="19">
        <v>16</v>
      </c>
      <c r="B23" s="29" t="s">
        <v>69</v>
      </c>
      <c r="C23" s="30">
        <v>0.033</v>
      </c>
      <c r="D23" s="19">
        <v>5</v>
      </c>
      <c r="E23" s="31"/>
      <c r="F23" s="19"/>
      <c r="G23" s="18"/>
      <c r="H23" s="32"/>
      <c r="I23" s="75">
        <f t="shared" si="1"/>
        <v>0</v>
      </c>
      <c r="J23" s="18"/>
      <c r="K23" s="19" t="s">
        <v>51</v>
      </c>
      <c r="L23" s="77"/>
      <c r="M23" s="18"/>
      <c r="N23" s="78">
        <f>SUM(N18:N22)</f>
        <v>0.07</v>
      </c>
      <c r="O23" s="77"/>
    </row>
    <row r="24" ht="13.5" customHeight="1" spans="1:15">
      <c r="A24" s="19">
        <v>17</v>
      </c>
      <c r="B24" s="29" t="s">
        <v>70</v>
      </c>
      <c r="C24" s="30">
        <f>C22+C23</f>
        <v>0.45185</v>
      </c>
      <c r="D24" s="19">
        <v>6</v>
      </c>
      <c r="E24" s="18"/>
      <c r="F24" s="19"/>
      <c r="G24" s="18"/>
      <c r="H24" s="32"/>
      <c r="I24" s="75">
        <f t="shared" si="1"/>
        <v>0</v>
      </c>
      <c r="J24" s="19" t="s">
        <v>1</v>
      </c>
      <c r="K24" s="26" t="s">
        <v>71</v>
      </c>
      <c r="L24" s="16"/>
      <c r="M24" s="16"/>
      <c r="N24" s="16"/>
      <c r="O24" s="17"/>
    </row>
    <row r="25" ht="13.5" customHeight="1" spans="1:15">
      <c r="A25" s="19">
        <v>18</v>
      </c>
      <c r="B25" s="29" t="s">
        <v>72</v>
      </c>
      <c r="C25" s="30">
        <f>C24*0.13</f>
        <v>0.0587405</v>
      </c>
      <c r="D25" s="18"/>
      <c r="E25" s="29" t="s">
        <v>73</v>
      </c>
      <c r="F25" s="18"/>
      <c r="G25" s="18"/>
      <c r="H25" s="32"/>
      <c r="I25" s="79">
        <f>SUM(I19:I24)</f>
        <v>0</v>
      </c>
      <c r="J25" s="19"/>
      <c r="K25" s="29" t="s">
        <v>74</v>
      </c>
      <c r="L25" s="19" t="s">
        <v>5</v>
      </c>
      <c r="M25" s="19" t="s">
        <v>57</v>
      </c>
      <c r="N25" s="19" t="s">
        <v>6</v>
      </c>
      <c r="O25" s="19" t="s">
        <v>7</v>
      </c>
    </row>
    <row r="26" ht="13.5" customHeight="1" spans="1:15">
      <c r="A26" s="19">
        <v>19</v>
      </c>
      <c r="B26" s="19" t="s">
        <v>35</v>
      </c>
      <c r="C26" s="30">
        <f>C24+C25</f>
        <v>0.5105905</v>
      </c>
      <c r="D26" s="23" t="s">
        <v>1</v>
      </c>
      <c r="E26" s="33" t="s">
        <v>75</v>
      </c>
      <c r="F26" s="21"/>
      <c r="G26" s="21"/>
      <c r="H26" s="21"/>
      <c r="I26" s="27"/>
      <c r="J26" s="20">
        <v>1</v>
      </c>
      <c r="K26" s="29" t="s">
        <v>122</v>
      </c>
      <c r="L26" s="82">
        <v>2000</v>
      </c>
      <c r="M26" s="83">
        <v>400000</v>
      </c>
      <c r="N26" s="84">
        <f t="shared" ref="N26:N28" si="2">L26/M26</f>
        <v>0.005</v>
      </c>
      <c r="O26" s="85"/>
    </row>
    <row r="27" ht="13.5" customHeight="1" spans="1:15">
      <c r="A27" s="34" t="s">
        <v>77</v>
      </c>
      <c r="B27" s="35"/>
      <c r="C27" s="36"/>
      <c r="D27" s="37"/>
      <c r="E27" s="38" t="s">
        <v>78</v>
      </c>
      <c r="F27" s="23" t="s">
        <v>79</v>
      </c>
      <c r="G27" s="23" t="s">
        <v>80</v>
      </c>
      <c r="H27" s="39" t="s">
        <v>81</v>
      </c>
      <c r="I27" s="23" t="s">
        <v>6</v>
      </c>
      <c r="J27" s="19">
        <v>2</v>
      </c>
      <c r="K27" s="29" t="s">
        <v>123</v>
      </c>
      <c r="L27" s="86">
        <v>600</v>
      </c>
      <c r="M27" s="83">
        <v>500000</v>
      </c>
      <c r="N27" s="84">
        <f t="shared" si="2"/>
        <v>0.0012</v>
      </c>
      <c r="O27" s="18"/>
    </row>
    <row r="28" ht="13.5" customHeight="1" spans="1:15">
      <c r="A28" s="40"/>
      <c r="B28" s="41"/>
      <c r="C28" s="42"/>
      <c r="D28" s="19">
        <v>1</v>
      </c>
      <c r="E28" s="29" t="s">
        <v>84</v>
      </c>
      <c r="F28" s="18"/>
      <c r="G28" s="18"/>
      <c r="H28" s="43">
        <f>H29+H30+H31+H32</f>
        <v>0.008</v>
      </c>
      <c r="I28" s="78">
        <f>SUM(I29:I33)</f>
        <v>0.19</v>
      </c>
      <c r="J28" s="19">
        <v>3</v>
      </c>
      <c r="K28" s="29" t="s">
        <v>124</v>
      </c>
      <c r="L28" s="82">
        <v>500</v>
      </c>
      <c r="M28" s="83">
        <v>80000</v>
      </c>
      <c r="N28" s="84">
        <f t="shared" si="2"/>
        <v>0.00625</v>
      </c>
      <c r="O28" s="18"/>
    </row>
    <row r="29" ht="13.5" customHeight="1" spans="1:15">
      <c r="A29" s="34" t="s">
        <v>86</v>
      </c>
      <c r="B29" s="35"/>
      <c r="C29" s="36"/>
      <c r="D29" s="44" t="s">
        <v>87</v>
      </c>
      <c r="E29" s="3" t="s">
        <v>59</v>
      </c>
      <c r="F29" s="18">
        <v>25</v>
      </c>
      <c r="G29" s="18"/>
      <c r="H29" s="43">
        <v>0.007</v>
      </c>
      <c r="I29" s="77">
        <f t="shared" ref="I29:I33" si="3">F29*H29</f>
        <v>0.175</v>
      </c>
      <c r="J29" s="19">
        <v>4</v>
      </c>
      <c r="K29" s="19"/>
      <c r="L29" s="77"/>
      <c r="M29" s="18"/>
      <c r="N29" s="85">
        <f>L29*M29</f>
        <v>0</v>
      </c>
      <c r="O29" s="18"/>
    </row>
    <row r="30" ht="13.5" customHeight="1" spans="1:15">
      <c r="A30" s="40"/>
      <c r="B30" s="41"/>
      <c r="C30" s="42"/>
      <c r="D30" s="45"/>
      <c r="E30" s="29" t="s">
        <v>117</v>
      </c>
      <c r="F30" s="18">
        <v>15</v>
      </c>
      <c r="G30" s="18"/>
      <c r="H30" s="43">
        <v>0.001</v>
      </c>
      <c r="I30" s="77">
        <f t="shared" si="3"/>
        <v>0.015</v>
      </c>
      <c r="J30" s="19">
        <v>5</v>
      </c>
      <c r="K30" s="19"/>
      <c r="L30" s="77"/>
      <c r="M30" s="18"/>
      <c r="N30" s="85">
        <f>L30*M30</f>
        <v>0</v>
      </c>
      <c r="O30" s="18"/>
    </row>
    <row r="31" ht="13.5" customHeight="1" spans="1:15">
      <c r="A31" s="34" t="s">
        <v>89</v>
      </c>
      <c r="B31" s="35"/>
      <c r="C31" s="36"/>
      <c r="D31" s="45"/>
      <c r="E31" s="29"/>
      <c r="F31" s="18"/>
      <c r="G31" s="18"/>
      <c r="H31" s="43"/>
      <c r="I31" s="77">
        <f t="shared" si="3"/>
        <v>0</v>
      </c>
      <c r="J31" s="18"/>
      <c r="K31" s="29" t="s">
        <v>51</v>
      </c>
      <c r="L31" s="77"/>
      <c r="M31" s="18"/>
      <c r="N31" s="78">
        <f>SUM(N26:N30)</f>
        <v>0.01245</v>
      </c>
      <c r="O31" s="18"/>
    </row>
    <row r="32" ht="13.5" customHeight="1" spans="1:15">
      <c r="A32" s="40"/>
      <c r="B32" s="41"/>
      <c r="C32" s="42"/>
      <c r="D32" s="46"/>
      <c r="E32" s="29"/>
      <c r="F32" s="18"/>
      <c r="G32" s="18"/>
      <c r="H32" s="43"/>
      <c r="I32" s="77">
        <f t="shared" si="3"/>
        <v>0</v>
      </c>
      <c r="J32" s="23" t="s">
        <v>1</v>
      </c>
      <c r="K32" s="26" t="s">
        <v>92</v>
      </c>
      <c r="L32" s="47"/>
      <c r="M32" s="47"/>
      <c r="N32" s="47"/>
      <c r="O32" s="67"/>
    </row>
    <row r="33" ht="13.5" customHeight="1" spans="1:15">
      <c r="A33" s="34" t="s">
        <v>86</v>
      </c>
      <c r="B33" s="35"/>
      <c r="C33" s="36"/>
      <c r="D33" s="19">
        <v>2</v>
      </c>
      <c r="E33" s="29"/>
      <c r="F33" s="18"/>
      <c r="G33" s="18"/>
      <c r="H33" s="43"/>
      <c r="I33" s="77">
        <f t="shared" si="3"/>
        <v>0</v>
      </c>
      <c r="J33" s="20"/>
      <c r="K33" s="29" t="s">
        <v>56</v>
      </c>
      <c r="L33" s="80" t="s">
        <v>5</v>
      </c>
      <c r="M33" s="29" t="s">
        <v>94</v>
      </c>
      <c r="N33" s="80" t="s">
        <v>6</v>
      </c>
      <c r="O33" s="29" t="s">
        <v>7</v>
      </c>
    </row>
    <row r="34" ht="13.5" customHeight="1" spans="1:15">
      <c r="A34" s="40"/>
      <c r="B34" s="41"/>
      <c r="C34" s="42"/>
      <c r="D34" s="23" t="s">
        <v>1</v>
      </c>
      <c r="E34" s="26" t="s">
        <v>95</v>
      </c>
      <c r="F34" s="47"/>
      <c r="G34" s="47"/>
      <c r="H34" s="47"/>
      <c r="I34" s="67"/>
      <c r="J34" s="20">
        <v>1</v>
      </c>
      <c r="K34" s="29" t="s">
        <v>96</v>
      </c>
      <c r="L34" s="80">
        <v>10</v>
      </c>
      <c r="M34" s="87">
        <v>1000</v>
      </c>
      <c r="N34" s="80">
        <v>0.01</v>
      </c>
      <c r="O34" s="29"/>
    </row>
    <row r="35" ht="13.5" customHeight="1" spans="1:15">
      <c r="A35" s="34" t="s">
        <v>97</v>
      </c>
      <c r="B35" s="35"/>
      <c r="C35" s="36"/>
      <c r="D35" s="20"/>
      <c r="E35" s="29" t="s">
        <v>98</v>
      </c>
      <c r="F35" s="19" t="s">
        <v>99</v>
      </c>
      <c r="G35" s="48" t="s">
        <v>100</v>
      </c>
      <c r="H35" s="49" t="s">
        <v>94</v>
      </c>
      <c r="I35" s="80" t="s">
        <v>6</v>
      </c>
      <c r="J35" s="20">
        <v>2</v>
      </c>
      <c r="K35" s="29"/>
      <c r="L35" s="80"/>
      <c r="M35" s="87"/>
      <c r="N35" s="80">
        <f t="shared" ref="N35:N37" si="4">L35*M35</f>
        <v>0</v>
      </c>
      <c r="O35" s="29"/>
    </row>
    <row r="36" ht="13.5" customHeight="1" spans="1:15">
      <c r="A36" s="40"/>
      <c r="B36" s="41"/>
      <c r="C36" s="42"/>
      <c r="D36" s="19">
        <v>1</v>
      </c>
      <c r="E36" s="50" t="s">
        <v>101</v>
      </c>
      <c r="F36" s="18"/>
      <c r="G36" s="18"/>
      <c r="H36" s="32"/>
      <c r="I36" s="77">
        <v>0.006</v>
      </c>
      <c r="J36" s="19">
        <v>3</v>
      </c>
      <c r="K36" s="29"/>
      <c r="L36" s="77"/>
      <c r="M36" s="18"/>
      <c r="N36" s="80">
        <f t="shared" si="4"/>
        <v>0</v>
      </c>
      <c r="O36" s="18"/>
    </row>
    <row r="37" ht="13.5" customHeight="1" spans="1:15">
      <c r="A37" s="34" t="s">
        <v>86</v>
      </c>
      <c r="B37" s="35"/>
      <c r="C37" s="36"/>
      <c r="D37" s="19">
        <v>2</v>
      </c>
      <c r="E37" s="50"/>
      <c r="F37" s="18"/>
      <c r="G37" s="18"/>
      <c r="H37" s="32"/>
      <c r="I37" s="77"/>
      <c r="J37" s="19">
        <v>4</v>
      </c>
      <c r="K37" s="29"/>
      <c r="L37" s="77"/>
      <c r="M37" s="18"/>
      <c r="N37" s="80">
        <f t="shared" si="4"/>
        <v>0</v>
      </c>
      <c r="O37" s="18"/>
    </row>
    <row r="38" ht="13.5" customHeight="1" spans="1:15">
      <c r="A38" s="40"/>
      <c r="B38" s="41"/>
      <c r="C38" s="42"/>
      <c r="D38" s="51"/>
      <c r="E38" s="29" t="s">
        <v>102</v>
      </c>
      <c r="F38" s="51"/>
      <c r="G38" s="51"/>
      <c r="H38" s="52"/>
      <c r="I38" s="88">
        <v>0.006</v>
      </c>
      <c r="J38" s="51"/>
      <c r="K38" s="29" t="s">
        <v>51</v>
      </c>
      <c r="L38" s="51"/>
      <c r="M38" s="51"/>
      <c r="N38" s="88">
        <f>SUM(N34:N37)</f>
        <v>0.01</v>
      </c>
      <c r="O38" s="51"/>
    </row>
    <row r="39" ht="13.5" spans="1:15">
      <c r="A39" s="53" t="s">
        <v>103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ht="13.5" spans="1:15">
      <c r="A40" s="54" t="s">
        <v>104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ht="13.5" spans="1:15">
      <c r="A41" s="54" t="s">
        <v>105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3" spans="12:12">
      <c r="L43" s="2"/>
    </row>
    <row r="44" spans="12:12">
      <c r="L44" s="2"/>
    </row>
    <row r="45" spans="12:12">
      <c r="L45" s="2"/>
    </row>
    <row r="46" spans="12:12">
      <c r="L46" s="2"/>
    </row>
  </sheetData>
  <mergeCells count="51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K16:O16"/>
    <mergeCell ref="E17:I17"/>
    <mergeCell ref="K24:O24"/>
    <mergeCell ref="E26:I26"/>
    <mergeCell ref="K32:O32"/>
    <mergeCell ref="E34:I34"/>
    <mergeCell ref="A39:O39"/>
    <mergeCell ref="A40:O40"/>
    <mergeCell ref="A41:O41"/>
    <mergeCell ref="A10:A11"/>
    <mergeCell ref="B10:B11"/>
    <mergeCell ref="C10:C11"/>
    <mergeCell ref="D10:D11"/>
    <mergeCell ref="D17:D18"/>
    <mergeCell ref="D26:D27"/>
    <mergeCell ref="D29:D32"/>
    <mergeCell ref="D34:D35"/>
    <mergeCell ref="J10:J11"/>
    <mergeCell ref="J16:J17"/>
    <mergeCell ref="J24:J25"/>
    <mergeCell ref="J32:J33"/>
    <mergeCell ref="A1:H4"/>
    <mergeCell ref="A27:C28"/>
    <mergeCell ref="A29:C30"/>
    <mergeCell ref="A31:C32"/>
    <mergeCell ref="A33:C34"/>
    <mergeCell ref="A35:C36"/>
    <mergeCell ref="A37:C38"/>
  </mergeCells>
  <pageMargins left="0.22" right="0.25" top="0.23" bottom="0.15" header="0.21" footer="0.15"/>
  <pageSetup paperSize="9" scale="9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view="pageBreakPreview" zoomScaleNormal="85" zoomScaleSheetLayoutView="100" workbookViewId="0">
      <selection activeCell="R30" sqref="R30"/>
    </sheetView>
  </sheetViews>
  <sheetFormatPr defaultColWidth="9" defaultRowHeight="12"/>
  <cols>
    <col min="1" max="1" width="4.5" style="2" customWidth="1"/>
    <col min="2" max="2" width="10.625" style="3" customWidth="1"/>
    <col min="3" max="3" width="11.375" style="2" customWidth="1"/>
    <col min="4" max="4" width="4.375" style="2" customWidth="1"/>
    <col min="5" max="5" width="17.125" style="2" customWidth="1"/>
    <col min="6" max="6" width="8.5" style="2" customWidth="1"/>
    <col min="7" max="7" width="9" style="2"/>
    <col min="8" max="8" width="9" style="4" customWidth="1"/>
    <col min="9" max="9" width="9" style="2"/>
    <col min="10" max="10" width="5.25" style="2" customWidth="1"/>
    <col min="11" max="11" width="9" style="2"/>
    <col min="12" max="12" width="8.38333333333333" style="3" customWidth="1"/>
    <col min="13" max="13" width="12.25" style="2" customWidth="1"/>
    <col min="14" max="15" width="11.025" style="2" customWidth="1"/>
    <col min="16" max="16384" width="9" style="2"/>
  </cols>
  <sheetData>
    <row r="1" ht="15" customHeight="1" spans="1:15">
      <c r="A1" s="5" t="s">
        <v>11</v>
      </c>
      <c r="B1" s="6"/>
      <c r="C1" s="6"/>
      <c r="D1" s="6"/>
      <c r="E1" s="6"/>
      <c r="F1" s="6"/>
      <c r="G1" s="6"/>
      <c r="H1" s="7"/>
      <c r="I1" s="55" t="s">
        <v>12</v>
      </c>
      <c r="J1" s="56"/>
      <c r="K1" s="56"/>
      <c r="L1" s="56"/>
      <c r="M1" s="56"/>
      <c r="N1" s="56"/>
      <c r="O1" s="57"/>
    </row>
    <row r="2" s="1" customFormat="1" ht="15" customHeight="1" spans="1:15">
      <c r="A2" s="8"/>
      <c r="B2" s="9"/>
      <c r="C2" s="9"/>
      <c r="D2" s="9"/>
      <c r="E2" s="9"/>
      <c r="F2" s="9"/>
      <c r="G2" s="9"/>
      <c r="H2" s="10"/>
      <c r="I2" s="58" t="s">
        <v>13</v>
      </c>
      <c r="J2" s="59" t="s">
        <v>14</v>
      </c>
      <c r="K2" s="60"/>
      <c r="L2" s="60"/>
      <c r="M2" s="60"/>
      <c r="N2" s="60"/>
      <c r="O2" s="61"/>
    </row>
    <row r="3" s="1" customFormat="1" ht="15" customHeight="1" spans="1:15">
      <c r="A3" s="8"/>
      <c r="B3" s="9"/>
      <c r="C3" s="9"/>
      <c r="D3" s="9"/>
      <c r="E3" s="9"/>
      <c r="F3" s="9"/>
      <c r="G3" s="9"/>
      <c r="H3" s="10"/>
      <c r="I3" s="58" t="s">
        <v>15</v>
      </c>
      <c r="J3" s="59" t="s">
        <v>16</v>
      </c>
      <c r="K3" s="60"/>
      <c r="L3" s="60"/>
      <c r="M3" s="60"/>
      <c r="N3" s="60"/>
      <c r="O3" s="61"/>
    </row>
    <row r="4" s="1" customFormat="1" ht="15" customHeight="1" spans="1:15">
      <c r="A4" s="11"/>
      <c r="B4" s="12"/>
      <c r="C4" s="12"/>
      <c r="D4" s="12"/>
      <c r="E4" s="12"/>
      <c r="F4" s="12"/>
      <c r="G4" s="12"/>
      <c r="H4" s="13"/>
      <c r="I4" s="58" t="s">
        <v>17</v>
      </c>
      <c r="J4" s="62" t="s">
        <v>18</v>
      </c>
      <c r="K4" s="62"/>
      <c r="L4" s="58" t="s">
        <v>19</v>
      </c>
      <c r="M4" s="63">
        <v>13313276238</v>
      </c>
      <c r="N4" s="64"/>
      <c r="O4" s="65"/>
    </row>
    <row r="5" ht="13.5" spans="1:15">
      <c r="A5" s="14"/>
      <c r="B5" s="14"/>
      <c r="C5" s="15"/>
      <c r="D5" s="16"/>
      <c r="E5" s="17"/>
      <c r="F5" s="15"/>
      <c r="G5" s="17"/>
      <c r="H5" s="15"/>
      <c r="I5" s="17"/>
      <c r="J5" s="66"/>
      <c r="K5" s="67" t="s">
        <v>20</v>
      </c>
      <c r="L5" s="68">
        <v>43932</v>
      </c>
      <c r="M5" s="17"/>
      <c r="N5" s="19" t="s">
        <v>21</v>
      </c>
      <c r="O5" s="19" t="s">
        <v>22</v>
      </c>
    </row>
    <row r="6" ht="13.5" spans="1:15">
      <c r="A6" s="18"/>
      <c r="B6" s="19"/>
      <c r="C6" s="15"/>
      <c r="D6" s="16"/>
      <c r="E6" s="17"/>
      <c r="F6" s="15"/>
      <c r="G6" s="17"/>
      <c r="H6" s="15"/>
      <c r="I6" s="17"/>
      <c r="J6" s="66"/>
      <c r="K6" s="17" t="s">
        <v>23</v>
      </c>
      <c r="L6" s="69" t="s">
        <v>125</v>
      </c>
      <c r="M6" s="70"/>
      <c r="N6" s="29" t="s">
        <v>25</v>
      </c>
      <c r="O6" s="19"/>
    </row>
    <row r="7" ht="13.5" spans="1:15">
      <c r="A7" s="18"/>
      <c r="B7" s="19"/>
      <c r="C7" s="15"/>
      <c r="D7" s="16"/>
      <c r="E7" s="17"/>
      <c r="F7" s="15"/>
      <c r="G7" s="17"/>
      <c r="H7" s="15"/>
      <c r="I7" s="17"/>
      <c r="J7" s="66"/>
      <c r="K7" s="19" t="s">
        <v>26</v>
      </c>
      <c r="L7" s="47" t="s">
        <v>126</v>
      </c>
      <c r="M7" s="17"/>
      <c r="N7" s="29" t="s">
        <v>28</v>
      </c>
      <c r="O7" s="19" t="s">
        <v>127</v>
      </c>
    </row>
    <row r="8" ht="13.5" spans="1:15">
      <c r="A8" s="19" t="s">
        <v>1</v>
      </c>
      <c r="B8" s="19" t="s">
        <v>30</v>
      </c>
      <c r="C8" s="20" t="s">
        <v>31</v>
      </c>
      <c r="D8" s="20"/>
      <c r="E8" s="20"/>
      <c r="F8" s="15" t="s">
        <v>32</v>
      </c>
      <c r="G8" s="17"/>
      <c r="H8" s="21" t="s">
        <v>33</v>
      </c>
      <c r="I8" s="27"/>
      <c r="J8" s="71"/>
      <c r="K8" s="23" t="s">
        <v>34</v>
      </c>
      <c r="L8" s="15"/>
      <c r="M8" s="17"/>
      <c r="N8" s="29" t="s">
        <v>35</v>
      </c>
      <c r="O8" s="72">
        <f>C26</f>
        <v>0.4549945</v>
      </c>
    </row>
    <row r="9" ht="4.5" customHeight="1" spans="1:15">
      <c r="A9" s="16"/>
      <c r="B9" s="16"/>
      <c r="C9" s="16"/>
      <c r="D9" s="16"/>
      <c r="E9" s="16"/>
      <c r="F9" s="21"/>
      <c r="G9" s="21"/>
      <c r="H9" s="22"/>
      <c r="I9" s="16"/>
      <c r="J9" s="73"/>
      <c r="K9" s="16"/>
      <c r="L9" s="16"/>
      <c r="M9" s="16"/>
      <c r="N9" s="16"/>
      <c r="O9" s="74"/>
    </row>
    <row r="10" ht="13.5" customHeight="1" spans="1:15">
      <c r="A10" s="23" t="s">
        <v>1</v>
      </c>
      <c r="B10" s="24" t="s">
        <v>36</v>
      </c>
      <c r="C10" s="25" t="s">
        <v>6</v>
      </c>
      <c r="D10" s="25" t="s">
        <v>1</v>
      </c>
      <c r="E10" s="26" t="s">
        <v>0</v>
      </c>
      <c r="F10" s="16"/>
      <c r="G10" s="16"/>
      <c r="H10" s="16"/>
      <c r="I10" s="17"/>
      <c r="J10" s="25" t="s">
        <v>1</v>
      </c>
      <c r="K10" s="26" t="s">
        <v>37</v>
      </c>
      <c r="L10" s="16"/>
      <c r="M10" s="16"/>
      <c r="N10" s="16"/>
      <c r="O10" s="17"/>
    </row>
    <row r="11" ht="13.5" customHeight="1" spans="1:15">
      <c r="A11" s="20"/>
      <c r="B11" s="27"/>
      <c r="C11" s="27"/>
      <c r="D11" s="27"/>
      <c r="E11" s="19" t="s">
        <v>2</v>
      </c>
      <c r="F11" s="19" t="s">
        <v>3</v>
      </c>
      <c r="G11" s="19" t="s">
        <v>4</v>
      </c>
      <c r="H11" s="28" t="s">
        <v>5</v>
      </c>
      <c r="I11" s="19" t="s">
        <v>6</v>
      </c>
      <c r="J11" s="20"/>
      <c r="K11" s="29" t="s">
        <v>38</v>
      </c>
      <c r="L11" s="29" t="s">
        <v>5</v>
      </c>
      <c r="M11" s="19" t="s">
        <v>3</v>
      </c>
      <c r="N11" s="19" t="s">
        <v>39</v>
      </c>
      <c r="O11" s="19" t="s">
        <v>6</v>
      </c>
    </row>
    <row r="12" ht="13.5" customHeight="1" spans="1:15">
      <c r="A12" s="19">
        <v>1</v>
      </c>
      <c r="B12" s="29" t="s">
        <v>40</v>
      </c>
      <c r="C12" s="30">
        <f>I16</f>
        <v>0.0792</v>
      </c>
      <c r="D12" s="19">
        <v>1</v>
      </c>
      <c r="E12" s="31" t="s">
        <v>121</v>
      </c>
      <c r="F12" s="29" t="s">
        <v>42</v>
      </c>
      <c r="G12" s="18">
        <v>0.011</v>
      </c>
      <c r="H12" s="32">
        <v>7.2</v>
      </c>
      <c r="I12" s="75">
        <f t="shared" ref="I12:I15" si="0">G12*H12</f>
        <v>0.0792</v>
      </c>
      <c r="J12" s="19">
        <v>1</v>
      </c>
      <c r="K12" s="29" t="s">
        <v>43</v>
      </c>
      <c r="L12" s="76">
        <v>1</v>
      </c>
      <c r="M12" s="29" t="s">
        <v>44</v>
      </c>
      <c r="N12" s="19">
        <v>0.02</v>
      </c>
      <c r="O12" s="76">
        <f>L12*N12</f>
        <v>0.02</v>
      </c>
    </row>
    <row r="13" ht="13.5" customHeight="1" spans="1:15">
      <c r="A13" s="19">
        <v>2</v>
      </c>
      <c r="B13" s="19" t="s">
        <v>45</v>
      </c>
      <c r="C13" s="30">
        <f>I25</f>
        <v>0</v>
      </c>
      <c r="D13" s="19">
        <v>2</v>
      </c>
      <c r="E13" s="31"/>
      <c r="F13" s="29"/>
      <c r="G13" s="18"/>
      <c r="H13" s="32"/>
      <c r="I13" s="75">
        <f t="shared" si="0"/>
        <v>0</v>
      </c>
      <c r="J13" s="19">
        <v>2</v>
      </c>
      <c r="K13" s="19" t="s">
        <v>47</v>
      </c>
      <c r="L13" s="76"/>
      <c r="M13" s="19"/>
      <c r="N13" s="19"/>
      <c r="O13" s="76"/>
    </row>
    <row r="14" ht="13.5" customHeight="1" spans="1:15">
      <c r="A14" s="19">
        <v>3</v>
      </c>
      <c r="B14" s="19" t="s">
        <v>48</v>
      </c>
      <c r="C14" s="30">
        <f>O15</f>
        <v>0.02</v>
      </c>
      <c r="D14" s="19">
        <v>3</v>
      </c>
      <c r="E14" s="18"/>
      <c r="F14" s="18"/>
      <c r="G14" s="18"/>
      <c r="H14" s="32"/>
      <c r="I14" s="75">
        <f t="shared" si="0"/>
        <v>0</v>
      </c>
      <c r="J14" s="19">
        <v>3</v>
      </c>
      <c r="K14" s="19" t="s">
        <v>49</v>
      </c>
      <c r="L14" s="76"/>
      <c r="M14" s="19"/>
      <c r="N14" s="19"/>
      <c r="O14" s="76"/>
    </row>
    <row r="15" ht="13.5" customHeight="1" spans="1:15">
      <c r="A15" s="19">
        <v>4</v>
      </c>
      <c r="B15" s="29" t="s">
        <v>50</v>
      </c>
      <c r="C15" s="30">
        <f>I28</f>
        <v>0.165</v>
      </c>
      <c r="D15" s="19">
        <v>4</v>
      </c>
      <c r="E15" s="18"/>
      <c r="F15" s="18"/>
      <c r="G15" s="18"/>
      <c r="H15" s="32"/>
      <c r="I15" s="75">
        <f t="shared" si="0"/>
        <v>0</v>
      </c>
      <c r="J15" s="19"/>
      <c r="K15" s="19" t="s">
        <v>51</v>
      </c>
      <c r="L15" s="77"/>
      <c r="M15" s="18"/>
      <c r="N15" s="18"/>
      <c r="O15" s="78">
        <f>SUM(O12:O14)</f>
        <v>0.02</v>
      </c>
    </row>
    <row r="16" ht="13.5" customHeight="1" spans="1:15">
      <c r="A16" s="19">
        <v>5</v>
      </c>
      <c r="B16" s="19" t="s">
        <v>52</v>
      </c>
      <c r="C16" s="30">
        <f>N23</f>
        <v>0.06</v>
      </c>
      <c r="D16" s="19">
        <v>5</v>
      </c>
      <c r="E16" s="18"/>
      <c r="F16" s="18"/>
      <c r="G16" s="18"/>
      <c r="H16" s="32"/>
      <c r="I16" s="79">
        <f>I12+I13+I14+I15</f>
        <v>0.0792</v>
      </c>
      <c r="J16" s="23" t="s">
        <v>1</v>
      </c>
      <c r="K16" s="15" t="s">
        <v>53</v>
      </c>
      <c r="L16" s="16"/>
      <c r="M16" s="16"/>
      <c r="N16" s="16"/>
      <c r="O16" s="17"/>
    </row>
    <row r="17" ht="13.5" customHeight="1" spans="1:15">
      <c r="A17" s="19">
        <v>6</v>
      </c>
      <c r="B17" s="19" t="s">
        <v>54</v>
      </c>
      <c r="C17" s="30">
        <f>N31</f>
        <v>0.01245</v>
      </c>
      <c r="D17" s="23" t="s">
        <v>1</v>
      </c>
      <c r="E17" s="15" t="s">
        <v>55</v>
      </c>
      <c r="F17" s="16"/>
      <c r="G17" s="16"/>
      <c r="H17" s="16"/>
      <c r="I17" s="17"/>
      <c r="J17" s="20"/>
      <c r="K17" s="19" t="s">
        <v>56</v>
      </c>
      <c r="L17" s="80" t="s">
        <v>5</v>
      </c>
      <c r="M17" s="19" t="s">
        <v>57</v>
      </c>
      <c r="N17" s="19" t="s">
        <v>6</v>
      </c>
      <c r="O17" s="76" t="s">
        <v>7</v>
      </c>
    </row>
    <row r="18" ht="13.5" customHeight="1" spans="1:15">
      <c r="A18" s="19">
        <v>9</v>
      </c>
      <c r="B18" s="19" t="s">
        <v>58</v>
      </c>
      <c r="C18" s="30">
        <f>N38</f>
        <v>0.01</v>
      </c>
      <c r="D18" s="20"/>
      <c r="E18" s="19" t="s">
        <v>2</v>
      </c>
      <c r="F18" s="19" t="s">
        <v>3</v>
      </c>
      <c r="G18" s="19" t="s">
        <v>4</v>
      </c>
      <c r="H18" s="28" t="s">
        <v>5</v>
      </c>
      <c r="I18" s="19" t="s">
        <v>6</v>
      </c>
      <c r="J18" s="19">
        <v>1</v>
      </c>
      <c r="K18" s="19" t="s">
        <v>59</v>
      </c>
      <c r="L18" s="81">
        <v>10</v>
      </c>
      <c r="M18" s="18">
        <v>0.006</v>
      </c>
      <c r="N18" s="18">
        <f>L18*M18</f>
        <v>0.06</v>
      </c>
      <c r="O18" s="77"/>
    </row>
    <row r="19" ht="13.5" customHeight="1" spans="1:15">
      <c r="A19" s="19">
        <v>10</v>
      </c>
      <c r="B19" s="19" t="s">
        <v>60</v>
      </c>
      <c r="C19" s="30">
        <f>I38</f>
        <v>0.006</v>
      </c>
      <c r="D19" s="19">
        <v>1</v>
      </c>
      <c r="E19" s="31"/>
      <c r="F19" s="19"/>
      <c r="G19" s="18"/>
      <c r="H19" s="32"/>
      <c r="I19" s="75">
        <f t="shared" ref="I19:I24" si="1">H19*G19</f>
        <v>0</v>
      </c>
      <c r="J19" s="19">
        <v>2</v>
      </c>
      <c r="K19" s="19"/>
      <c r="L19" s="77"/>
      <c r="M19" s="18"/>
      <c r="N19" s="18"/>
      <c r="O19" s="77"/>
    </row>
    <row r="20" ht="13.5" customHeight="1" spans="1:15">
      <c r="A20" s="19">
        <v>11</v>
      </c>
      <c r="B20" s="29" t="s">
        <v>64</v>
      </c>
      <c r="C20" s="30">
        <v>0.01</v>
      </c>
      <c r="D20" s="19">
        <v>2</v>
      </c>
      <c r="E20" s="31"/>
      <c r="F20" s="19"/>
      <c r="G20" s="18"/>
      <c r="H20" s="32"/>
      <c r="I20" s="75">
        <f t="shared" si="1"/>
        <v>0</v>
      </c>
      <c r="J20" s="19">
        <v>3</v>
      </c>
      <c r="K20" s="19"/>
      <c r="L20" s="77"/>
      <c r="M20" s="18"/>
      <c r="N20" s="18"/>
      <c r="O20" s="77"/>
    </row>
    <row r="21" ht="13.5" customHeight="1" spans="1:15">
      <c r="A21" s="19">
        <v>12</v>
      </c>
      <c r="B21" s="23" t="s">
        <v>67</v>
      </c>
      <c r="C21" s="30">
        <v>0.01</v>
      </c>
      <c r="D21" s="19">
        <v>3</v>
      </c>
      <c r="E21" s="31"/>
      <c r="F21" s="19"/>
      <c r="G21" s="18"/>
      <c r="H21" s="32"/>
      <c r="I21" s="75">
        <f t="shared" si="1"/>
        <v>0</v>
      </c>
      <c r="J21" s="19">
        <v>4</v>
      </c>
      <c r="K21" s="19"/>
      <c r="L21" s="77"/>
      <c r="M21" s="18"/>
      <c r="N21" s="18"/>
      <c r="O21" s="77"/>
    </row>
    <row r="22" ht="13.5" customHeight="1" spans="1:15">
      <c r="A22" s="19">
        <v>15</v>
      </c>
      <c r="B22" s="29" t="s">
        <v>68</v>
      </c>
      <c r="C22" s="30">
        <f>SUM(C12:C21)</f>
        <v>0.37265</v>
      </c>
      <c r="D22" s="19">
        <v>4</v>
      </c>
      <c r="E22" s="31"/>
      <c r="F22" s="19"/>
      <c r="G22" s="18"/>
      <c r="H22" s="32"/>
      <c r="I22" s="75">
        <f t="shared" si="1"/>
        <v>0</v>
      </c>
      <c r="J22" s="19">
        <v>5</v>
      </c>
      <c r="K22" s="19"/>
      <c r="L22" s="77"/>
      <c r="M22" s="18"/>
      <c r="N22" s="18"/>
      <c r="O22" s="77"/>
    </row>
    <row r="23" ht="13.5" customHeight="1" spans="1:15">
      <c r="A23" s="19">
        <v>16</v>
      </c>
      <c r="B23" s="29" t="s">
        <v>69</v>
      </c>
      <c r="C23" s="30">
        <v>0.03</v>
      </c>
      <c r="D23" s="19">
        <v>5</v>
      </c>
      <c r="E23" s="31"/>
      <c r="F23" s="19"/>
      <c r="G23" s="18"/>
      <c r="H23" s="32"/>
      <c r="I23" s="75">
        <f t="shared" si="1"/>
        <v>0</v>
      </c>
      <c r="J23" s="18"/>
      <c r="K23" s="19" t="s">
        <v>51</v>
      </c>
      <c r="L23" s="77"/>
      <c r="M23" s="18"/>
      <c r="N23" s="78">
        <f>SUM(N18:N22)</f>
        <v>0.06</v>
      </c>
      <c r="O23" s="77"/>
    </row>
    <row r="24" ht="13.5" customHeight="1" spans="1:15">
      <c r="A24" s="19">
        <v>17</v>
      </c>
      <c r="B24" s="29" t="s">
        <v>70</v>
      </c>
      <c r="C24" s="30">
        <f>C22+C23</f>
        <v>0.40265</v>
      </c>
      <c r="D24" s="19">
        <v>6</v>
      </c>
      <c r="E24" s="18"/>
      <c r="F24" s="19"/>
      <c r="G24" s="18"/>
      <c r="H24" s="32"/>
      <c r="I24" s="75">
        <f t="shared" si="1"/>
        <v>0</v>
      </c>
      <c r="J24" s="19" t="s">
        <v>1</v>
      </c>
      <c r="K24" s="26" t="s">
        <v>71</v>
      </c>
      <c r="L24" s="16"/>
      <c r="M24" s="16"/>
      <c r="N24" s="16"/>
      <c r="O24" s="17"/>
    </row>
    <row r="25" ht="13.5" customHeight="1" spans="1:15">
      <c r="A25" s="19">
        <v>18</v>
      </c>
      <c r="B25" s="29" t="s">
        <v>72</v>
      </c>
      <c r="C25" s="30">
        <f>C24*0.13</f>
        <v>0.0523445</v>
      </c>
      <c r="D25" s="18"/>
      <c r="E25" s="29" t="s">
        <v>73</v>
      </c>
      <c r="F25" s="18"/>
      <c r="G25" s="18"/>
      <c r="H25" s="32"/>
      <c r="I25" s="79">
        <f>SUM(I19:I24)</f>
        <v>0</v>
      </c>
      <c r="J25" s="19"/>
      <c r="K25" s="29" t="s">
        <v>74</v>
      </c>
      <c r="L25" s="19" t="s">
        <v>5</v>
      </c>
      <c r="M25" s="19" t="s">
        <v>57</v>
      </c>
      <c r="N25" s="19" t="s">
        <v>6</v>
      </c>
      <c r="O25" s="19" t="s">
        <v>7</v>
      </c>
    </row>
    <row r="26" ht="13.5" customHeight="1" spans="1:15">
      <c r="A26" s="19">
        <v>19</v>
      </c>
      <c r="B26" s="19" t="s">
        <v>35</v>
      </c>
      <c r="C26" s="30">
        <f>C24+C25</f>
        <v>0.4549945</v>
      </c>
      <c r="D26" s="23" t="s">
        <v>1</v>
      </c>
      <c r="E26" s="33" t="s">
        <v>75</v>
      </c>
      <c r="F26" s="21"/>
      <c r="G26" s="21"/>
      <c r="H26" s="21"/>
      <c r="I26" s="27"/>
      <c r="J26" s="20">
        <v>1</v>
      </c>
      <c r="K26" s="29" t="s">
        <v>122</v>
      </c>
      <c r="L26" s="82">
        <v>2000</v>
      </c>
      <c r="M26" s="83">
        <v>400000</v>
      </c>
      <c r="N26" s="84">
        <f t="shared" ref="N26:N28" si="2">L26/M26</f>
        <v>0.005</v>
      </c>
      <c r="O26" s="85"/>
    </row>
    <row r="27" ht="13.5" customHeight="1" spans="1:15">
      <c r="A27" s="34" t="s">
        <v>77</v>
      </c>
      <c r="B27" s="35"/>
      <c r="C27" s="36"/>
      <c r="D27" s="37"/>
      <c r="E27" s="38" t="s">
        <v>78</v>
      </c>
      <c r="F27" s="23" t="s">
        <v>79</v>
      </c>
      <c r="G27" s="23" t="s">
        <v>80</v>
      </c>
      <c r="H27" s="39" t="s">
        <v>81</v>
      </c>
      <c r="I27" s="23" t="s">
        <v>6</v>
      </c>
      <c r="J27" s="19">
        <v>2</v>
      </c>
      <c r="K27" s="29" t="s">
        <v>123</v>
      </c>
      <c r="L27" s="86">
        <v>600</v>
      </c>
      <c r="M27" s="83">
        <v>500000</v>
      </c>
      <c r="N27" s="84">
        <f t="shared" si="2"/>
        <v>0.0012</v>
      </c>
      <c r="O27" s="18"/>
    </row>
    <row r="28" ht="13.5" customHeight="1" spans="1:15">
      <c r="A28" s="40"/>
      <c r="B28" s="41"/>
      <c r="C28" s="42"/>
      <c r="D28" s="19">
        <v>1</v>
      </c>
      <c r="E28" s="29" t="s">
        <v>84</v>
      </c>
      <c r="F28" s="18"/>
      <c r="G28" s="18"/>
      <c r="H28" s="43">
        <f>H29+H30+H31+H32</f>
        <v>0.007</v>
      </c>
      <c r="I28" s="78">
        <f>SUM(I29:I33)</f>
        <v>0.165</v>
      </c>
      <c r="J28" s="19">
        <v>3</v>
      </c>
      <c r="K28" s="29" t="s">
        <v>124</v>
      </c>
      <c r="L28" s="82">
        <v>500</v>
      </c>
      <c r="M28" s="83">
        <v>80000</v>
      </c>
      <c r="N28" s="84">
        <f t="shared" si="2"/>
        <v>0.00625</v>
      </c>
      <c r="O28" s="18"/>
    </row>
    <row r="29" ht="13.5" customHeight="1" spans="1:15">
      <c r="A29" s="34" t="s">
        <v>86</v>
      </c>
      <c r="B29" s="35"/>
      <c r="C29" s="36"/>
      <c r="D29" s="44" t="s">
        <v>87</v>
      </c>
      <c r="E29" s="3" t="s">
        <v>59</v>
      </c>
      <c r="F29" s="18">
        <v>25</v>
      </c>
      <c r="G29" s="18"/>
      <c r="H29" s="43">
        <v>0.006</v>
      </c>
      <c r="I29" s="77">
        <f t="shared" ref="I29:I33" si="3">F29*H29</f>
        <v>0.15</v>
      </c>
      <c r="J29" s="19">
        <v>4</v>
      </c>
      <c r="K29" s="19"/>
      <c r="L29" s="77"/>
      <c r="M29" s="18"/>
      <c r="N29" s="85">
        <f>L29*M29</f>
        <v>0</v>
      </c>
      <c r="O29" s="18"/>
    </row>
    <row r="30" ht="13.5" customHeight="1" spans="1:15">
      <c r="A30" s="40"/>
      <c r="B30" s="41"/>
      <c r="C30" s="42"/>
      <c r="D30" s="45"/>
      <c r="E30" s="29" t="s">
        <v>117</v>
      </c>
      <c r="F30" s="18">
        <v>15</v>
      </c>
      <c r="G30" s="18"/>
      <c r="H30" s="43">
        <v>0.001</v>
      </c>
      <c r="I30" s="77">
        <f t="shared" si="3"/>
        <v>0.015</v>
      </c>
      <c r="J30" s="19">
        <v>5</v>
      </c>
      <c r="K30" s="19"/>
      <c r="L30" s="77"/>
      <c r="M30" s="18"/>
      <c r="N30" s="85">
        <f>L30*M30</f>
        <v>0</v>
      </c>
      <c r="O30" s="18"/>
    </row>
    <row r="31" ht="13.5" customHeight="1" spans="1:15">
      <c r="A31" s="34" t="s">
        <v>89</v>
      </c>
      <c r="B31" s="35"/>
      <c r="C31" s="36"/>
      <c r="D31" s="45"/>
      <c r="E31" s="29"/>
      <c r="F31" s="18"/>
      <c r="G31" s="18"/>
      <c r="H31" s="43"/>
      <c r="I31" s="77">
        <f t="shared" si="3"/>
        <v>0</v>
      </c>
      <c r="J31" s="18"/>
      <c r="K31" s="29" t="s">
        <v>51</v>
      </c>
      <c r="L31" s="77"/>
      <c r="M31" s="18"/>
      <c r="N31" s="78">
        <f>SUM(N26:N30)</f>
        <v>0.01245</v>
      </c>
      <c r="O31" s="18"/>
    </row>
    <row r="32" ht="13.5" customHeight="1" spans="1:15">
      <c r="A32" s="40"/>
      <c r="B32" s="41"/>
      <c r="C32" s="42"/>
      <c r="D32" s="46"/>
      <c r="E32" s="29"/>
      <c r="F32" s="18"/>
      <c r="G32" s="18"/>
      <c r="H32" s="43"/>
      <c r="I32" s="77">
        <f t="shared" si="3"/>
        <v>0</v>
      </c>
      <c r="J32" s="23" t="s">
        <v>1</v>
      </c>
      <c r="K32" s="26" t="s">
        <v>92</v>
      </c>
      <c r="L32" s="47"/>
      <c r="M32" s="47"/>
      <c r="N32" s="47"/>
      <c r="O32" s="67"/>
    </row>
    <row r="33" ht="13.5" customHeight="1" spans="1:15">
      <c r="A33" s="34" t="s">
        <v>86</v>
      </c>
      <c r="B33" s="35"/>
      <c r="C33" s="36"/>
      <c r="D33" s="19">
        <v>2</v>
      </c>
      <c r="E33" s="29"/>
      <c r="F33" s="18"/>
      <c r="G33" s="18"/>
      <c r="H33" s="43"/>
      <c r="I33" s="77">
        <f t="shared" si="3"/>
        <v>0</v>
      </c>
      <c r="J33" s="20"/>
      <c r="K33" s="29" t="s">
        <v>56</v>
      </c>
      <c r="L33" s="80" t="s">
        <v>5</v>
      </c>
      <c r="M33" s="29" t="s">
        <v>94</v>
      </c>
      <c r="N33" s="80" t="s">
        <v>6</v>
      </c>
      <c r="O33" s="29" t="s">
        <v>7</v>
      </c>
    </row>
    <row r="34" ht="13.5" customHeight="1" spans="1:15">
      <c r="A34" s="40"/>
      <c r="B34" s="41"/>
      <c r="C34" s="42"/>
      <c r="D34" s="23" t="s">
        <v>1</v>
      </c>
      <c r="E34" s="26" t="s">
        <v>95</v>
      </c>
      <c r="F34" s="47"/>
      <c r="G34" s="47"/>
      <c r="H34" s="47"/>
      <c r="I34" s="67"/>
      <c r="J34" s="20">
        <v>1</v>
      </c>
      <c r="K34" s="29" t="s">
        <v>96</v>
      </c>
      <c r="L34" s="80">
        <v>10</v>
      </c>
      <c r="M34" s="87">
        <v>1000</v>
      </c>
      <c r="N34" s="80">
        <v>0.01</v>
      </c>
      <c r="O34" s="29"/>
    </row>
    <row r="35" ht="13.5" customHeight="1" spans="1:15">
      <c r="A35" s="34" t="s">
        <v>97</v>
      </c>
      <c r="B35" s="35"/>
      <c r="C35" s="36"/>
      <c r="D35" s="20"/>
      <c r="E35" s="29" t="s">
        <v>98</v>
      </c>
      <c r="F35" s="19" t="s">
        <v>99</v>
      </c>
      <c r="G35" s="48" t="s">
        <v>100</v>
      </c>
      <c r="H35" s="49" t="s">
        <v>94</v>
      </c>
      <c r="I35" s="80" t="s">
        <v>6</v>
      </c>
      <c r="J35" s="20">
        <v>2</v>
      </c>
      <c r="K35" s="29"/>
      <c r="L35" s="80"/>
      <c r="M35" s="87"/>
      <c r="N35" s="80">
        <f t="shared" ref="N35:N37" si="4">L35*M35</f>
        <v>0</v>
      </c>
      <c r="O35" s="29"/>
    </row>
    <row r="36" ht="13.5" customHeight="1" spans="1:15">
      <c r="A36" s="40"/>
      <c r="B36" s="41"/>
      <c r="C36" s="42"/>
      <c r="D36" s="19">
        <v>1</v>
      </c>
      <c r="E36" s="50" t="s">
        <v>101</v>
      </c>
      <c r="F36" s="18"/>
      <c r="G36" s="18"/>
      <c r="H36" s="32"/>
      <c r="I36" s="77">
        <v>0.006</v>
      </c>
      <c r="J36" s="19">
        <v>3</v>
      </c>
      <c r="K36" s="29"/>
      <c r="L36" s="77"/>
      <c r="M36" s="18"/>
      <c r="N36" s="80">
        <f t="shared" si="4"/>
        <v>0</v>
      </c>
      <c r="O36" s="18"/>
    </row>
    <row r="37" ht="13.5" customHeight="1" spans="1:15">
      <c r="A37" s="34" t="s">
        <v>86</v>
      </c>
      <c r="B37" s="35"/>
      <c r="C37" s="36"/>
      <c r="D37" s="19">
        <v>2</v>
      </c>
      <c r="E37" s="50"/>
      <c r="F37" s="18"/>
      <c r="G37" s="18"/>
      <c r="H37" s="32"/>
      <c r="I37" s="77"/>
      <c r="J37" s="19">
        <v>4</v>
      </c>
      <c r="K37" s="29"/>
      <c r="L37" s="77"/>
      <c r="M37" s="18"/>
      <c r="N37" s="80">
        <f t="shared" si="4"/>
        <v>0</v>
      </c>
      <c r="O37" s="18"/>
    </row>
    <row r="38" ht="13.5" customHeight="1" spans="1:15">
      <c r="A38" s="40"/>
      <c r="B38" s="41"/>
      <c r="C38" s="42"/>
      <c r="D38" s="51"/>
      <c r="E38" s="29" t="s">
        <v>102</v>
      </c>
      <c r="F38" s="51"/>
      <c r="G38" s="51"/>
      <c r="H38" s="52"/>
      <c r="I38" s="88">
        <v>0.006</v>
      </c>
      <c r="J38" s="51"/>
      <c r="K38" s="29" t="s">
        <v>51</v>
      </c>
      <c r="L38" s="51"/>
      <c r="M38" s="51"/>
      <c r="N38" s="88">
        <f>SUM(N34:N37)</f>
        <v>0.01</v>
      </c>
      <c r="O38" s="51"/>
    </row>
    <row r="39" ht="13.5" spans="1:15">
      <c r="A39" s="53" t="s">
        <v>103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ht="13.5" spans="1:15">
      <c r="A40" s="54" t="s">
        <v>104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ht="13.5" spans="1:15">
      <c r="A41" s="54" t="s">
        <v>105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3" spans="12:12">
      <c r="L43" s="2"/>
    </row>
    <row r="44" spans="12:12">
      <c r="L44" s="2"/>
    </row>
    <row r="45" spans="12:12">
      <c r="L45" s="2"/>
    </row>
    <row r="46" spans="12:12">
      <c r="L46" s="2"/>
    </row>
  </sheetData>
  <mergeCells count="51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K16:O16"/>
    <mergeCell ref="E17:I17"/>
    <mergeCell ref="K24:O24"/>
    <mergeCell ref="E26:I26"/>
    <mergeCell ref="K32:O32"/>
    <mergeCell ref="E34:I34"/>
    <mergeCell ref="A39:O39"/>
    <mergeCell ref="A40:O40"/>
    <mergeCell ref="A41:O41"/>
    <mergeCell ref="A10:A11"/>
    <mergeCell ref="B10:B11"/>
    <mergeCell ref="C10:C11"/>
    <mergeCell ref="D10:D11"/>
    <mergeCell ref="D17:D18"/>
    <mergeCell ref="D26:D27"/>
    <mergeCell ref="D29:D32"/>
    <mergeCell ref="D34:D35"/>
    <mergeCell ref="J10:J11"/>
    <mergeCell ref="J16:J17"/>
    <mergeCell ref="J24:J25"/>
    <mergeCell ref="J32:J33"/>
    <mergeCell ref="A1:H4"/>
    <mergeCell ref="A27:C28"/>
    <mergeCell ref="A29:C30"/>
    <mergeCell ref="A31:C32"/>
    <mergeCell ref="A33:C34"/>
    <mergeCell ref="A35:C36"/>
    <mergeCell ref="A37:C38"/>
  </mergeCells>
  <pageMargins left="0.22" right="0.25" top="0.23" bottom="0.15" header="0.21" footer="0.15"/>
  <pageSetup paperSize="9" scale="9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view="pageBreakPreview" zoomScaleNormal="85" zoomScaleSheetLayoutView="100" workbookViewId="0">
      <selection activeCell="R36" sqref="R36"/>
    </sheetView>
  </sheetViews>
  <sheetFormatPr defaultColWidth="9" defaultRowHeight="12"/>
  <cols>
    <col min="1" max="1" width="4.5" style="2" customWidth="1"/>
    <col min="2" max="2" width="10.625" style="3" customWidth="1"/>
    <col min="3" max="3" width="11.375" style="2" customWidth="1"/>
    <col min="4" max="4" width="4.375" style="2" customWidth="1"/>
    <col min="5" max="5" width="17.125" style="2" customWidth="1"/>
    <col min="6" max="6" width="8.5" style="2" customWidth="1"/>
    <col min="7" max="7" width="9" style="2"/>
    <col min="8" max="8" width="9" style="4" customWidth="1"/>
    <col min="9" max="9" width="9" style="2"/>
    <col min="10" max="10" width="5.25" style="2" customWidth="1"/>
    <col min="11" max="11" width="9" style="2"/>
    <col min="12" max="12" width="8.38333333333333" style="3" customWidth="1"/>
    <col min="13" max="13" width="12.25" style="2" customWidth="1"/>
    <col min="14" max="15" width="11.025" style="2" customWidth="1"/>
    <col min="16" max="16384" width="9" style="2"/>
  </cols>
  <sheetData>
    <row r="1" ht="15" customHeight="1" spans="1:15">
      <c r="A1" s="5" t="s">
        <v>11</v>
      </c>
      <c r="B1" s="6"/>
      <c r="C1" s="6"/>
      <c r="D1" s="6"/>
      <c r="E1" s="6"/>
      <c r="F1" s="6"/>
      <c r="G1" s="6"/>
      <c r="H1" s="7"/>
      <c r="I1" s="55" t="s">
        <v>12</v>
      </c>
      <c r="J1" s="56"/>
      <c r="K1" s="56"/>
      <c r="L1" s="56"/>
      <c r="M1" s="56"/>
      <c r="N1" s="56"/>
      <c r="O1" s="57"/>
    </row>
    <row r="2" s="1" customFormat="1" ht="15" customHeight="1" spans="1:15">
      <c r="A2" s="8"/>
      <c r="B2" s="9"/>
      <c r="C2" s="9"/>
      <c r="D2" s="9"/>
      <c r="E2" s="9"/>
      <c r="F2" s="9"/>
      <c r="G2" s="9"/>
      <c r="H2" s="10"/>
      <c r="I2" s="58" t="s">
        <v>13</v>
      </c>
      <c r="J2" s="59" t="s">
        <v>14</v>
      </c>
      <c r="K2" s="60"/>
      <c r="L2" s="60"/>
      <c r="M2" s="60"/>
      <c r="N2" s="60"/>
      <c r="O2" s="61"/>
    </row>
    <row r="3" s="1" customFormat="1" ht="15" customHeight="1" spans="1:15">
      <c r="A3" s="8"/>
      <c r="B3" s="9"/>
      <c r="C3" s="9"/>
      <c r="D3" s="9"/>
      <c r="E3" s="9"/>
      <c r="F3" s="9"/>
      <c r="G3" s="9"/>
      <c r="H3" s="10"/>
      <c r="I3" s="58" t="s">
        <v>15</v>
      </c>
      <c r="J3" s="59" t="s">
        <v>16</v>
      </c>
      <c r="K3" s="60"/>
      <c r="L3" s="60"/>
      <c r="M3" s="60"/>
      <c r="N3" s="60"/>
      <c r="O3" s="61"/>
    </row>
    <row r="4" s="1" customFormat="1" ht="15" customHeight="1" spans="1:15">
      <c r="A4" s="11"/>
      <c r="B4" s="12"/>
      <c r="C4" s="12"/>
      <c r="D4" s="12"/>
      <c r="E4" s="12"/>
      <c r="F4" s="12"/>
      <c r="G4" s="12"/>
      <c r="H4" s="13"/>
      <c r="I4" s="58" t="s">
        <v>17</v>
      </c>
      <c r="J4" s="62" t="s">
        <v>18</v>
      </c>
      <c r="K4" s="62"/>
      <c r="L4" s="58" t="s">
        <v>19</v>
      </c>
      <c r="M4" s="63">
        <v>13313276238</v>
      </c>
      <c r="N4" s="64"/>
      <c r="O4" s="65"/>
    </row>
    <row r="5" ht="13.5" spans="1:15">
      <c r="A5" s="14"/>
      <c r="B5" s="14"/>
      <c r="C5" s="15"/>
      <c r="D5" s="16"/>
      <c r="E5" s="17"/>
      <c r="F5" s="15"/>
      <c r="G5" s="17"/>
      <c r="H5" s="15"/>
      <c r="I5" s="17"/>
      <c r="J5" s="66"/>
      <c r="K5" s="67" t="s">
        <v>20</v>
      </c>
      <c r="L5" s="68">
        <v>43932</v>
      </c>
      <c r="M5" s="17"/>
      <c r="N5" s="19" t="s">
        <v>21</v>
      </c>
      <c r="O5" s="19" t="s">
        <v>22</v>
      </c>
    </row>
    <row r="6" ht="13.5" spans="1:15">
      <c r="A6" s="18"/>
      <c r="B6" s="19"/>
      <c r="C6" s="15"/>
      <c r="D6" s="16"/>
      <c r="E6" s="17"/>
      <c r="F6" s="15"/>
      <c r="G6" s="17"/>
      <c r="H6" s="15"/>
      <c r="I6" s="17"/>
      <c r="J6" s="66"/>
      <c r="K6" s="17" t="s">
        <v>23</v>
      </c>
      <c r="L6" s="69" t="s">
        <v>128</v>
      </c>
      <c r="M6" s="70"/>
      <c r="N6" s="29" t="s">
        <v>25</v>
      </c>
      <c r="O6" s="19"/>
    </row>
    <row r="7" ht="13.5" spans="1:15">
      <c r="A7" s="18"/>
      <c r="B7" s="19"/>
      <c r="C7" s="15"/>
      <c r="D7" s="16"/>
      <c r="E7" s="17"/>
      <c r="F7" s="15"/>
      <c r="G7" s="17"/>
      <c r="H7" s="15"/>
      <c r="I7" s="17"/>
      <c r="J7" s="66"/>
      <c r="K7" s="19" t="s">
        <v>26</v>
      </c>
      <c r="L7" s="47" t="s">
        <v>129</v>
      </c>
      <c r="M7" s="17"/>
      <c r="N7" s="29" t="s">
        <v>28</v>
      </c>
      <c r="O7" s="19" t="s">
        <v>130</v>
      </c>
    </row>
    <row r="8" ht="13.5" spans="1:15">
      <c r="A8" s="19" t="s">
        <v>1</v>
      </c>
      <c r="B8" s="19" t="s">
        <v>30</v>
      </c>
      <c r="C8" s="20" t="s">
        <v>31</v>
      </c>
      <c r="D8" s="20"/>
      <c r="E8" s="20"/>
      <c r="F8" s="15" t="s">
        <v>32</v>
      </c>
      <c r="G8" s="17"/>
      <c r="H8" s="21" t="s">
        <v>33</v>
      </c>
      <c r="I8" s="27"/>
      <c r="J8" s="71"/>
      <c r="K8" s="23" t="s">
        <v>34</v>
      </c>
      <c r="L8" s="15"/>
      <c r="M8" s="17"/>
      <c r="N8" s="29" t="s">
        <v>35</v>
      </c>
      <c r="O8" s="72">
        <f>C26</f>
        <v>0.4457285</v>
      </c>
    </row>
    <row r="9" ht="4.5" customHeight="1" spans="1:15">
      <c r="A9" s="16"/>
      <c r="B9" s="16"/>
      <c r="C9" s="16"/>
      <c r="D9" s="16"/>
      <c r="E9" s="16"/>
      <c r="F9" s="21"/>
      <c r="G9" s="21"/>
      <c r="H9" s="22"/>
      <c r="I9" s="16"/>
      <c r="J9" s="73"/>
      <c r="K9" s="16"/>
      <c r="L9" s="16"/>
      <c r="M9" s="16"/>
      <c r="N9" s="16"/>
      <c r="O9" s="74"/>
    </row>
    <row r="10" ht="13.5" customHeight="1" spans="1:15">
      <c r="A10" s="23" t="s">
        <v>1</v>
      </c>
      <c r="B10" s="24" t="s">
        <v>36</v>
      </c>
      <c r="C10" s="25" t="s">
        <v>6</v>
      </c>
      <c r="D10" s="25" t="s">
        <v>1</v>
      </c>
      <c r="E10" s="26" t="s">
        <v>0</v>
      </c>
      <c r="F10" s="16"/>
      <c r="G10" s="16"/>
      <c r="H10" s="16"/>
      <c r="I10" s="17"/>
      <c r="J10" s="25" t="s">
        <v>1</v>
      </c>
      <c r="K10" s="26" t="s">
        <v>37</v>
      </c>
      <c r="L10" s="16"/>
      <c r="M10" s="16"/>
      <c r="N10" s="16"/>
      <c r="O10" s="17"/>
    </row>
    <row r="11" ht="13.5" customHeight="1" spans="1:15">
      <c r="A11" s="20"/>
      <c r="B11" s="27"/>
      <c r="C11" s="27"/>
      <c r="D11" s="27"/>
      <c r="E11" s="19" t="s">
        <v>2</v>
      </c>
      <c r="F11" s="19" t="s">
        <v>3</v>
      </c>
      <c r="G11" s="19" t="s">
        <v>4</v>
      </c>
      <c r="H11" s="28" t="s">
        <v>5</v>
      </c>
      <c r="I11" s="19" t="s">
        <v>6</v>
      </c>
      <c r="J11" s="20"/>
      <c r="K11" s="29" t="s">
        <v>38</v>
      </c>
      <c r="L11" s="29" t="s">
        <v>5</v>
      </c>
      <c r="M11" s="19" t="s">
        <v>3</v>
      </c>
      <c r="N11" s="19" t="s">
        <v>39</v>
      </c>
      <c r="O11" s="19" t="s">
        <v>6</v>
      </c>
    </row>
    <row r="12" ht="13.5" customHeight="1" spans="1:15">
      <c r="A12" s="19">
        <v>1</v>
      </c>
      <c r="B12" s="29" t="s">
        <v>40</v>
      </c>
      <c r="C12" s="30">
        <f>I16</f>
        <v>0.072</v>
      </c>
      <c r="D12" s="19">
        <v>1</v>
      </c>
      <c r="E12" s="31" t="s">
        <v>121</v>
      </c>
      <c r="F12" s="29" t="s">
        <v>42</v>
      </c>
      <c r="G12" s="18">
        <v>0.01</v>
      </c>
      <c r="H12" s="32">
        <v>7.2</v>
      </c>
      <c r="I12" s="75">
        <f t="shared" ref="I12:I15" si="0">G12*H12</f>
        <v>0.072</v>
      </c>
      <c r="J12" s="19">
        <v>1</v>
      </c>
      <c r="K12" s="29" t="s">
        <v>43</v>
      </c>
      <c r="L12" s="76">
        <v>1</v>
      </c>
      <c r="M12" s="29" t="s">
        <v>44</v>
      </c>
      <c r="N12" s="19">
        <v>0.02</v>
      </c>
      <c r="O12" s="76">
        <f>L12*N12</f>
        <v>0.02</v>
      </c>
    </row>
    <row r="13" ht="13.5" customHeight="1" spans="1:15">
      <c r="A13" s="19">
        <v>2</v>
      </c>
      <c r="B13" s="19" t="s">
        <v>45</v>
      </c>
      <c r="C13" s="30">
        <f>I25</f>
        <v>0</v>
      </c>
      <c r="D13" s="19">
        <v>2</v>
      </c>
      <c r="E13" s="31"/>
      <c r="F13" s="29"/>
      <c r="G13" s="18"/>
      <c r="H13" s="32"/>
      <c r="I13" s="75">
        <f t="shared" si="0"/>
        <v>0</v>
      </c>
      <c r="J13" s="19">
        <v>2</v>
      </c>
      <c r="K13" s="19" t="s">
        <v>47</v>
      </c>
      <c r="L13" s="76"/>
      <c r="M13" s="19"/>
      <c r="N13" s="19"/>
      <c r="O13" s="76"/>
    </row>
    <row r="14" ht="13.5" customHeight="1" spans="1:15">
      <c r="A14" s="19">
        <v>3</v>
      </c>
      <c r="B14" s="19" t="s">
        <v>48</v>
      </c>
      <c r="C14" s="30">
        <f>O15</f>
        <v>0.02</v>
      </c>
      <c r="D14" s="19">
        <v>3</v>
      </c>
      <c r="E14" s="18"/>
      <c r="F14" s="18"/>
      <c r="G14" s="18"/>
      <c r="H14" s="32"/>
      <c r="I14" s="75">
        <f t="shared" si="0"/>
        <v>0</v>
      </c>
      <c r="J14" s="19">
        <v>3</v>
      </c>
      <c r="K14" s="19" t="s">
        <v>49</v>
      </c>
      <c r="L14" s="76"/>
      <c r="M14" s="19"/>
      <c r="N14" s="19"/>
      <c r="O14" s="76"/>
    </row>
    <row r="15" ht="13.5" customHeight="1" spans="1:15">
      <c r="A15" s="19">
        <v>4</v>
      </c>
      <c r="B15" s="29" t="s">
        <v>50</v>
      </c>
      <c r="C15" s="30">
        <f>I28</f>
        <v>0.165</v>
      </c>
      <c r="D15" s="19">
        <v>4</v>
      </c>
      <c r="E15" s="18"/>
      <c r="F15" s="18"/>
      <c r="G15" s="18"/>
      <c r="H15" s="32"/>
      <c r="I15" s="75">
        <f t="shared" si="0"/>
        <v>0</v>
      </c>
      <c r="J15" s="19"/>
      <c r="K15" s="19" t="s">
        <v>51</v>
      </c>
      <c r="L15" s="77"/>
      <c r="M15" s="18"/>
      <c r="N15" s="18"/>
      <c r="O15" s="78">
        <f>SUM(O12:O14)</f>
        <v>0.02</v>
      </c>
    </row>
    <row r="16" ht="13.5" customHeight="1" spans="1:15">
      <c r="A16" s="19">
        <v>5</v>
      </c>
      <c r="B16" s="19" t="s">
        <v>52</v>
      </c>
      <c r="C16" s="30">
        <f>N23</f>
        <v>0.06</v>
      </c>
      <c r="D16" s="19">
        <v>5</v>
      </c>
      <c r="E16" s="18"/>
      <c r="F16" s="18"/>
      <c r="G16" s="18"/>
      <c r="H16" s="32"/>
      <c r="I16" s="79">
        <f>I12+I13+I14+I15</f>
        <v>0.072</v>
      </c>
      <c r="J16" s="23" t="s">
        <v>1</v>
      </c>
      <c r="K16" s="15" t="s">
        <v>53</v>
      </c>
      <c r="L16" s="16"/>
      <c r="M16" s="16"/>
      <c r="N16" s="16"/>
      <c r="O16" s="17"/>
    </row>
    <row r="17" ht="13.5" customHeight="1" spans="1:15">
      <c r="A17" s="19">
        <v>6</v>
      </c>
      <c r="B17" s="19" t="s">
        <v>54</v>
      </c>
      <c r="C17" s="30">
        <f>N31</f>
        <v>0.01245</v>
      </c>
      <c r="D17" s="23" t="s">
        <v>1</v>
      </c>
      <c r="E17" s="15" t="s">
        <v>55</v>
      </c>
      <c r="F17" s="16"/>
      <c r="G17" s="16"/>
      <c r="H17" s="16"/>
      <c r="I17" s="17"/>
      <c r="J17" s="20"/>
      <c r="K17" s="19" t="s">
        <v>56</v>
      </c>
      <c r="L17" s="80" t="s">
        <v>5</v>
      </c>
      <c r="M17" s="19" t="s">
        <v>57</v>
      </c>
      <c r="N17" s="19" t="s">
        <v>6</v>
      </c>
      <c r="O17" s="76" t="s">
        <v>7</v>
      </c>
    </row>
    <row r="18" ht="13.5" customHeight="1" spans="1:15">
      <c r="A18" s="19">
        <v>9</v>
      </c>
      <c r="B18" s="19" t="s">
        <v>58</v>
      </c>
      <c r="C18" s="30">
        <f>N38</f>
        <v>0.01</v>
      </c>
      <c r="D18" s="20"/>
      <c r="E18" s="19" t="s">
        <v>2</v>
      </c>
      <c r="F18" s="19" t="s">
        <v>3</v>
      </c>
      <c r="G18" s="19" t="s">
        <v>4</v>
      </c>
      <c r="H18" s="28" t="s">
        <v>5</v>
      </c>
      <c r="I18" s="19" t="s">
        <v>6</v>
      </c>
      <c r="J18" s="19">
        <v>1</v>
      </c>
      <c r="K18" s="19" t="s">
        <v>59</v>
      </c>
      <c r="L18" s="81">
        <v>10</v>
      </c>
      <c r="M18" s="18">
        <v>0.006</v>
      </c>
      <c r="N18" s="18">
        <f>L18*M18</f>
        <v>0.06</v>
      </c>
      <c r="O18" s="77"/>
    </row>
    <row r="19" ht="13.5" customHeight="1" spans="1:15">
      <c r="A19" s="19">
        <v>10</v>
      </c>
      <c r="B19" s="19" t="s">
        <v>60</v>
      </c>
      <c r="C19" s="30">
        <f>I38</f>
        <v>0.006</v>
      </c>
      <c r="D19" s="19">
        <v>1</v>
      </c>
      <c r="E19" s="31"/>
      <c r="F19" s="19"/>
      <c r="G19" s="18"/>
      <c r="H19" s="32"/>
      <c r="I19" s="75">
        <f t="shared" ref="I19:I24" si="1">H19*G19</f>
        <v>0</v>
      </c>
      <c r="J19" s="19">
        <v>2</v>
      </c>
      <c r="K19" s="19"/>
      <c r="L19" s="77"/>
      <c r="M19" s="18"/>
      <c r="N19" s="18"/>
      <c r="O19" s="77"/>
    </row>
    <row r="20" ht="13.5" customHeight="1" spans="1:15">
      <c r="A20" s="19">
        <v>11</v>
      </c>
      <c r="B20" s="29" t="s">
        <v>64</v>
      </c>
      <c r="C20" s="30">
        <v>0.01</v>
      </c>
      <c r="D20" s="19">
        <v>2</v>
      </c>
      <c r="E20" s="31"/>
      <c r="F20" s="19"/>
      <c r="G20" s="18"/>
      <c r="H20" s="32"/>
      <c r="I20" s="75">
        <f t="shared" si="1"/>
        <v>0</v>
      </c>
      <c r="J20" s="19">
        <v>3</v>
      </c>
      <c r="K20" s="19"/>
      <c r="L20" s="77"/>
      <c r="M20" s="18"/>
      <c r="N20" s="18"/>
      <c r="O20" s="77"/>
    </row>
    <row r="21" ht="13.5" customHeight="1" spans="1:15">
      <c r="A21" s="19">
        <v>12</v>
      </c>
      <c r="B21" s="23" t="s">
        <v>67</v>
      </c>
      <c r="C21" s="30">
        <v>0.01</v>
      </c>
      <c r="D21" s="19">
        <v>3</v>
      </c>
      <c r="E21" s="31"/>
      <c r="F21" s="19"/>
      <c r="G21" s="18"/>
      <c r="H21" s="32"/>
      <c r="I21" s="75">
        <f t="shared" si="1"/>
        <v>0</v>
      </c>
      <c r="J21" s="19">
        <v>4</v>
      </c>
      <c r="K21" s="19"/>
      <c r="L21" s="77"/>
      <c r="M21" s="18"/>
      <c r="N21" s="18"/>
      <c r="O21" s="77"/>
    </row>
    <row r="22" ht="13.5" customHeight="1" spans="1:15">
      <c r="A22" s="19">
        <v>15</v>
      </c>
      <c r="B22" s="29" t="s">
        <v>68</v>
      </c>
      <c r="C22" s="30">
        <f>SUM(C12:C21)</f>
        <v>0.36545</v>
      </c>
      <c r="D22" s="19">
        <v>4</v>
      </c>
      <c r="E22" s="31"/>
      <c r="F22" s="19"/>
      <c r="G22" s="18"/>
      <c r="H22" s="32"/>
      <c r="I22" s="75">
        <f t="shared" si="1"/>
        <v>0</v>
      </c>
      <c r="J22" s="19">
        <v>5</v>
      </c>
      <c r="K22" s="19"/>
      <c r="L22" s="77"/>
      <c r="M22" s="18"/>
      <c r="N22" s="18"/>
      <c r="O22" s="77"/>
    </row>
    <row r="23" ht="13.5" customHeight="1" spans="1:15">
      <c r="A23" s="19">
        <v>16</v>
      </c>
      <c r="B23" s="29" t="s">
        <v>69</v>
      </c>
      <c r="C23" s="30">
        <v>0.029</v>
      </c>
      <c r="D23" s="19">
        <v>5</v>
      </c>
      <c r="E23" s="31"/>
      <c r="F23" s="19"/>
      <c r="G23" s="18"/>
      <c r="H23" s="32"/>
      <c r="I23" s="75">
        <f t="shared" si="1"/>
        <v>0</v>
      </c>
      <c r="J23" s="18"/>
      <c r="K23" s="19" t="s">
        <v>51</v>
      </c>
      <c r="L23" s="77"/>
      <c r="M23" s="18"/>
      <c r="N23" s="78">
        <f>SUM(N18:N22)</f>
        <v>0.06</v>
      </c>
      <c r="O23" s="77"/>
    </row>
    <row r="24" ht="13.5" customHeight="1" spans="1:15">
      <c r="A24" s="19">
        <v>17</v>
      </c>
      <c r="B24" s="29" t="s">
        <v>70</v>
      </c>
      <c r="C24" s="30">
        <f>C22+C23</f>
        <v>0.39445</v>
      </c>
      <c r="D24" s="19">
        <v>6</v>
      </c>
      <c r="E24" s="18"/>
      <c r="F24" s="19"/>
      <c r="G24" s="18"/>
      <c r="H24" s="32"/>
      <c r="I24" s="75">
        <f t="shared" si="1"/>
        <v>0</v>
      </c>
      <c r="J24" s="19" t="s">
        <v>1</v>
      </c>
      <c r="K24" s="26" t="s">
        <v>71</v>
      </c>
      <c r="L24" s="16"/>
      <c r="M24" s="16"/>
      <c r="N24" s="16"/>
      <c r="O24" s="17"/>
    </row>
    <row r="25" ht="13.5" customHeight="1" spans="1:15">
      <c r="A25" s="19">
        <v>18</v>
      </c>
      <c r="B25" s="29" t="s">
        <v>72</v>
      </c>
      <c r="C25" s="30">
        <f>C24*0.13</f>
        <v>0.0512785</v>
      </c>
      <c r="D25" s="18"/>
      <c r="E25" s="29" t="s">
        <v>73</v>
      </c>
      <c r="F25" s="18"/>
      <c r="G25" s="18"/>
      <c r="H25" s="32"/>
      <c r="I25" s="79">
        <f>SUM(I19:I24)</f>
        <v>0</v>
      </c>
      <c r="J25" s="19"/>
      <c r="K25" s="29" t="s">
        <v>74</v>
      </c>
      <c r="L25" s="19" t="s">
        <v>5</v>
      </c>
      <c r="M25" s="19" t="s">
        <v>57</v>
      </c>
      <c r="N25" s="19" t="s">
        <v>6</v>
      </c>
      <c r="O25" s="19" t="s">
        <v>7</v>
      </c>
    </row>
    <row r="26" ht="13.5" customHeight="1" spans="1:15">
      <c r="A26" s="19">
        <v>19</v>
      </c>
      <c r="B26" s="19" t="s">
        <v>35</v>
      </c>
      <c r="C26" s="30">
        <f>C24+C25</f>
        <v>0.4457285</v>
      </c>
      <c r="D26" s="23" t="s">
        <v>1</v>
      </c>
      <c r="E26" s="33" t="s">
        <v>75</v>
      </c>
      <c r="F26" s="21"/>
      <c r="G26" s="21"/>
      <c r="H26" s="21"/>
      <c r="I26" s="27"/>
      <c r="J26" s="20">
        <v>1</v>
      </c>
      <c r="K26" s="29" t="s">
        <v>122</v>
      </c>
      <c r="L26" s="82">
        <v>2000</v>
      </c>
      <c r="M26" s="83">
        <v>400000</v>
      </c>
      <c r="N26" s="84">
        <f t="shared" ref="N26:N28" si="2">L26/M26</f>
        <v>0.005</v>
      </c>
      <c r="O26" s="85"/>
    </row>
    <row r="27" ht="13.5" customHeight="1" spans="1:15">
      <c r="A27" s="34" t="s">
        <v>77</v>
      </c>
      <c r="B27" s="35"/>
      <c r="C27" s="36"/>
      <c r="D27" s="37"/>
      <c r="E27" s="38" t="s">
        <v>78</v>
      </c>
      <c r="F27" s="23" t="s">
        <v>79</v>
      </c>
      <c r="G27" s="23" t="s">
        <v>80</v>
      </c>
      <c r="H27" s="39" t="s">
        <v>81</v>
      </c>
      <c r="I27" s="23" t="s">
        <v>6</v>
      </c>
      <c r="J27" s="19">
        <v>2</v>
      </c>
      <c r="K27" s="29" t="s">
        <v>123</v>
      </c>
      <c r="L27" s="86">
        <v>600</v>
      </c>
      <c r="M27" s="83">
        <v>500000</v>
      </c>
      <c r="N27" s="84">
        <f t="shared" si="2"/>
        <v>0.0012</v>
      </c>
      <c r="O27" s="18"/>
    </row>
    <row r="28" ht="13.5" customHeight="1" spans="1:15">
      <c r="A28" s="40"/>
      <c r="B28" s="41"/>
      <c r="C28" s="42"/>
      <c r="D28" s="19">
        <v>1</v>
      </c>
      <c r="E28" s="29" t="s">
        <v>84</v>
      </c>
      <c r="F28" s="18"/>
      <c r="G28" s="18"/>
      <c r="H28" s="43">
        <f>H29+H30+H31+H32</f>
        <v>0.007</v>
      </c>
      <c r="I28" s="78">
        <f>SUM(I29:I33)</f>
        <v>0.165</v>
      </c>
      <c r="J28" s="19">
        <v>3</v>
      </c>
      <c r="K28" s="29" t="s">
        <v>124</v>
      </c>
      <c r="L28" s="82">
        <v>500</v>
      </c>
      <c r="M28" s="83">
        <v>80000</v>
      </c>
      <c r="N28" s="84">
        <f t="shared" si="2"/>
        <v>0.00625</v>
      </c>
      <c r="O28" s="18"/>
    </row>
    <row r="29" ht="13.5" customHeight="1" spans="1:15">
      <c r="A29" s="34" t="s">
        <v>86</v>
      </c>
      <c r="B29" s="35"/>
      <c r="C29" s="36"/>
      <c r="D29" s="44" t="s">
        <v>87</v>
      </c>
      <c r="E29" s="3" t="s">
        <v>59</v>
      </c>
      <c r="F29" s="18">
        <v>25</v>
      </c>
      <c r="G29" s="18"/>
      <c r="H29" s="43">
        <v>0.006</v>
      </c>
      <c r="I29" s="77">
        <f t="shared" ref="I29:I33" si="3">F29*H29</f>
        <v>0.15</v>
      </c>
      <c r="J29" s="19">
        <v>4</v>
      </c>
      <c r="K29" s="19"/>
      <c r="L29" s="77"/>
      <c r="M29" s="18"/>
      <c r="N29" s="85">
        <f>L29*M29</f>
        <v>0</v>
      </c>
      <c r="O29" s="18"/>
    </row>
    <row r="30" ht="13.5" customHeight="1" spans="1:15">
      <c r="A30" s="40"/>
      <c r="B30" s="41"/>
      <c r="C30" s="42"/>
      <c r="D30" s="45"/>
      <c r="E30" s="29" t="s">
        <v>117</v>
      </c>
      <c r="F30" s="18">
        <v>15</v>
      </c>
      <c r="G30" s="18"/>
      <c r="H30" s="43">
        <v>0.001</v>
      </c>
      <c r="I30" s="77">
        <f t="shared" si="3"/>
        <v>0.015</v>
      </c>
      <c r="J30" s="19">
        <v>5</v>
      </c>
      <c r="K30" s="19"/>
      <c r="L30" s="77"/>
      <c r="M30" s="18"/>
      <c r="N30" s="85">
        <f>L30*M30</f>
        <v>0</v>
      </c>
      <c r="O30" s="18"/>
    </row>
    <row r="31" ht="13.5" customHeight="1" spans="1:15">
      <c r="A31" s="34" t="s">
        <v>89</v>
      </c>
      <c r="B31" s="35"/>
      <c r="C31" s="36"/>
      <c r="D31" s="45"/>
      <c r="E31" s="29"/>
      <c r="F31" s="18"/>
      <c r="G31" s="18"/>
      <c r="H31" s="43"/>
      <c r="I31" s="77">
        <f t="shared" si="3"/>
        <v>0</v>
      </c>
      <c r="J31" s="18"/>
      <c r="K31" s="29" t="s">
        <v>51</v>
      </c>
      <c r="L31" s="77"/>
      <c r="M31" s="18"/>
      <c r="N31" s="78">
        <f>SUM(N26:N30)</f>
        <v>0.01245</v>
      </c>
      <c r="O31" s="18"/>
    </row>
    <row r="32" ht="13.5" customHeight="1" spans="1:15">
      <c r="A32" s="40"/>
      <c r="B32" s="41"/>
      <c r="C32" s="42"/>
      <c r="D32" s="46"/>
      <c r="E32" s="29"/>
      <c r="F32" s="18"/>
      <c r="G32" s="18"/>
      <c r="H32" s="43"/>
      <c r="I32" s="77">
        <f t="shared" si="3"/>
        <v>0</v>
      </c>
      <c r="J32" s="23" t="s">
        <v>1</v>
      </c>
      <c r="K32" s="26" t="s">
        <v>92</v>
      </c>
      <c r="L32" s="47"/>
      <c r="M32" s="47"/>
      <c r="N32" s="47"/>
      <c r="O32" s="67"/>
    </row>
    <row r="33" ht="13.5" customHeight="1" spans="1:15">
      <c r="A33" s="34" t="s">
        <v>86</v>
      </c>
      <c r="B33" s="35"/>
      <c r="C33" s="36"/>
      <c r="D33" s="19">
        <v>2</v>
      </c>
      <c r="E33" s="29"/>
      <c r="F33" s="18"/>
      <c r="G33" s="18"/>
      <c r="H33" s="43"/>
      <c r="I33" s="77">
        <f t="shared" si="3"/>
        <v>0</v>
      </c>
      <c r="J33" s="20"/>
      <c r="K33" s="29" t="s">
        <v>56</v>
      </c>
      <c r="L33" s="80" t="s">
        <v>5</v>
      </c>
      <c r="M33" s="29" t="s">
        <v>94</v>
      </c>
      <c r="N33" s="80" t="s">
        <v>6</v>
      </c>
      <c r="O33" s="29" t="s">
        <v>7</v>
      </c>
    </row>
    <row r="34" ht="13.5" customHeight="1" spans="1:15">
      <c r="A34" s="40"/>
      <c r="B34" s="41"/>
      <c r="C34" s="42"/>
      <c r="D34" s="23" t="s">
        <v>1</v>
      </c>
      <c r="E34" s="26" t="s">
        <v>95</v>
      </c>
      <c r="F34" s="47"/>
      <c r="G34" s="47"/>
      <c r="H34" s="47"/>
      <c r="I34" s="67"/>
      <c r="J34" s="20">
        <v>1</v>
      </c>
      <c r="K34" s="29" t="s">
        <v>96</v>
      </c>
      <c r="L34" s="80">
        <v>10</v>
      </c>
      <c r="M34" s="87">
        <v>1000</v>
      </c>
      <c r="N34" s="80">
        <v>0.01</v>
      </c>
      <c r="O34" s="29"/>
    </row>
    <row r="35" ht="13.5" customHeight="1" spans="1:15">
      <c r="A35" s="34" t="s">
        <v>97</v>
      </c>
      <c r="B35" s="35"/>
      <c r="C35" s="36"/>
      <c r="D35" s="20"/>
      <c r="E35" s="29" t="s">
        <v>98</v>
      </c>
      <c r="F35" s="19" t="s">
        <v>99</v>
      </c>
      <c r="G35" s="48" t="s">
        <v>100</v>
      </c>
      <c r="H35" s="49" t="s">
        <v>94</v>
      </c>
      <c r="I35" s="80" t="s">
        <v>6</v>
      </c>
      <c r="J35" s="20">
        <v>2</v>
      </c>
      <c r="K35" s="29"/>
      <c r="L35" s="80"/>
      <c r="M35" s="87"/>
      <c r="N35" s="80">
        <f t="shared" ref="N35:N37" si="4">L35*M35</f>
        <v>0</v>
      </c>
      <c r="O35" s="29"/>
    </row>
    <row r="36" ht="13.5" customHeight="1" spans="1:15">
      <c r="A36" s="40"/>
      <c r="B36" s="41"/>
      <c r="C36" s="42"/>
      <c r="D36" s="19">
        <v>1</v>
      </c>
      <c r="E36" s="50" t="s">
        <v>101</v>
      </c>
      <c r="F36" s="18"/>
      <c r="G36" s="18"/>
      <c r="H36" s="32"/>
      <c r="I36" s="77">
        <v>0.006</v>
      </c>
      <c r="J36" s="19">
        <v>3</v>
      </c>
      <c r="K36" s="29"/>
      <c r="L36" s="77"/>
      <c r="M36" s="18"/>
      <c r="N36" s="80">
        <f t="shared" si="4"/>
        <v>0</v>
      </c>
      <c r="O36" s="18"/>
    </row>
    <row r="37" ht="13.5" customHeight="1" spans="1:15">
      <c r="A37" s="34" t="s">
        <v>86</v>
      </c>
      <c r="B37" s="35"/>
      <c r="C37" s="36"/>
      <c r="D37" s="19">
        <v>2</v>
      </c>
      <c r="E37" s="50"/>
      <c r="F37" s="18"/>
      <c r="G37" s="18"/>
      <c r="H37" s="32"/>
      <c r="I37" s="77"/>
      <c r="J37" s="19">
        <v>4</v>
      </c>
      <c r="K37" s="29"/>
      <c r="L37" s="77"/>
      <c r="M37" s="18"/>
      <c r="N37" s="80">
        <f t="shared" si="4"/>
        <v>0</v>
      </c>
      <c r="O37" s="18"/>
    </row>
    <row r="38" ht="13.5" customHeight="1" spans="1:15">
      <c r="A38" s="40"/>
      <c r="B38" s="41"/>
      <c r="C38" s="42"/>
      <c r="D38" s="51"/>
      <c r="E38" s="29" t="s">
        <v>102</v>
      </c>
      <c r="F38" s="51"/>
      <c r="G38" s="51"/>
      <c r="H38" s="52"/>
      <c r="I38" s="88">
        <v>0.006</v>
      </c>
      <c r="J38" s="51"/>
      <c r="K38" s="29" t="s">
        <v>51</v>
      </c>
      <c r="L38" s="51"/>
      <c r="M38" s="51"/>
      <c r="N38" s="88">
        <f>SUM(N34:N37)</f>
        <v>0.01</v>
      </c>
      <c r="O38" s="51"/>
    </row>
    <row r="39" ht="13.5" spans="1:15">
      <c r="A39" s="53" t="s">
        <v>103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ht="13.5" spans="1:15">
      <c r="A40" s="54" t="s">
        <v>104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ht="13.5" spans="1:15">
      <c r="A41" s="54" t="s">
        <v>105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3" spans="12:12">
      <c r="L43" s="2"/>
    </row>
    <row r="44" spans="12:12">
      <c r="L44" s="2"/>
    </row>
    <row r="45" spans="12:12">
      <c r="L45" s="2"/>
    </row>
    <row r="46" spans="12:12">
      <c r="L46" s="2"/>
    </row>
  </sheetData>
  <mergeCells count="51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K16:O16"/>
    <mergeCell ref="E17:I17"/>
    <mergeCell ref="K24:O24"/>
    <mergeCell ref="E26:I26"/>
    <mergeCell ref="K32:O32"/>
    <mergeCell ref="E34:I34"/>
    <mergeCell ref="A39:O39"/>
    <mergeCell ref="A40:O40"/>
    <mergeCell ref="A41:O41"/>
    <mergeCell ref="A10:A11"/>
    <mergeCell ref="B10:B11"/>
    <mergeCell ref="C10:C11"/>
    <mergeCell ref="D10:D11"/>
    <mergeCell ref="D17:D18"/>
    <mergeCell ref="D26:D27"/>
    <mergeCell ref="D29:D32"/>
    <mergeCell ref="D34:D35"/>
    <mergeCell ref="J10:J11"/>
    <mergeCell ref="J16:J17"/>
    <mergeCell ref="J24:J25"/>
    <mergeCell ref="J32:J33"/>
    <mergeCell ref="A1:H4"/>
    <mergeCell ref="A27:C28"/>
    <mergeCell ref="A29:C30"/>
    <mergeCell ref="A31:C32"/>
    <mergeCell ref="A33:C34"/>
    <mergeCell ref="A35:C36"/>
    <mergeCell ref="A37:C38"/>
  </mergeCells>
  <pageMargins left="0.22" right="0.25" top="0.23" bottom="0.15" header="0.21" footer="0.15"/>
  <pageSetup paperSize="9" scale="9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view="pageBreakPreview" zoomScaleNormal="85" zoomScaleSheetLayoutView="100" workbookViewId="0">
      <selection activeCell="C26" sqref="C26"/>
    </sheetView>
  </sheetViews>
  <sheetFormatPr defaultColWidth="9" defaultRowHeight="12"/>
  <cols>
    <col min="1" max="1" width="4.5" style="2" customWidth="1"/>
    <col min="2" max="2" width="10.625" style="3" customWidth="1"/>
    <col min="3" max="3" width="11.375" style="2" customWidth="1"/>
    <col min="4" max="4" width="4.375" style="2" customWidth="1"/>
    <col min="5" max="5" width="17.125" style="2" customWidth="1"/>
    <col min="6" max="6" width="8.5" style="2" customWidth="1"/>
    <col min="7" max="7" width="9" style="2"/>
    <col min="8" max="8" width="9" style="4" customWidth="1"/>
    <col min="9" max="9" width="9" style="2"/>
    <col min="10" max="10" width="5.25" style="2" customWidth="1"/>
    <col min="11" max="11" width="9" style="2"/>
    <col min="12" max="12" width="8.38333333333333" style="3" customWidth="1"/>
    <col min="13" max="13" width="12.25" style="2" customWidth="1"/>
    <col min="14" max="15" width="11.025" style="2" customWidth="1"/>
    <col min="16" max="16384" width="9" style="2"/>
  </cols>
  <sheetData>
    <row r="1" ht="15" customHeight="1" spans="1:15">
      <c r="A1" s="5" t="s">
        <v>11</v>
      </c>
      <c r="B1" s="6"/>
      <c r="C1" s="6"/>
      <c r="D1" s="6"/>
      <c r="E1" s="6"/>
      <c r="F1" s="6"/>
      <c r="G1" s="6"/>
      <c r="H1" s="7"/>
      <c r="I1" s="55" t="s">
        <v>12</v>
      </c>
      <c r="J1" s="56"/>
      <c r="K1" s="56"/>
      <c r="L1" s="56"/>
      <c r="M1" s="56"/>
      <c r="N1" s="56"/>
      <c r="O1" s="57"/>
    </row>
    <row r="2" s="1" customFormat="1" ht="15" customHeight="1" spans="1:15">
      <c r="A2" s="8"/>
      <c r="B2" s="9"/>
      <c r="C2" s="9"/>
      <c r="D2" s="9"/>
      <c r="E2" s="9"/>
      <c r="F2" s="9"/>
      <c r="G2" s="9"/>
      <c r="H2" s="10"/>
      <c r="I2" s="58" t="s">
        <v>13</v>
      </c>
      <c r="J2" s="59" t="s">
        <v>14</v>
      </c>
      <c r="K2" s="60"/>
      <c r="L2" s="60"/>
      <c r="M2" s="60"/>
      <c r="N2" s="60"/>
      <c r="O2" s="61"/>
    </row>
    <row r="3" s="1" customFormat="1" ht="15" customHeight="1" spans="1:15">
      <c r="A3" s="8"/>
      <c r="B3" s="9"/>
      <c r="C3" s="9"/>
      <c r="D3" s="9"/>
      <c r="E3" s="9"/>
      <c r="F3" s="9"/>
      <c r="G3" s="9"/>
      <c r="H3" s="10"/>
      <c r="I3" s="58" t="s">
        <v>15</v>
      </c>
      <c r="J3" s="59" t="s">
        <v>16</v>
      </c>
      <c r="K3" s="60"/>
      <c r="L3" s="60"/>
      <c r="M3" s="60"/>
      <c r="N3" s="60"/>
      <c r="O3" s="61"/>
    </row>
    <row r="4" s="1" customFormat="1" ht="15" customHeight="1" spans="1:15">
      <c r="A4" s="11"/>
      <c r="B4" s="12"/>
      <c r="C4" s="12"/>
      <c r="D4" s="12"/>
      <c r="E4" s="12"/>
      <c r="F4" s="12"/>
      <c r="G4" s="12"/>
      <c r="H4" s="13"/>
      <c r="I4" s="58" t="s">
        <v>17</v>
      </c>
      <c r="J4" s="62" t="s">
        <v>18</v>
      </c>
      <c r="K4" s="62"/>
      <c r="L4" s="58" t="s">
        <v>19</v>
      </c>
      <c r="M4" s="63">
        <v>13313276238</v>
      </c>
      <c r="N4" s="64"/>
      <c r="O4" s="65"/>
    </row>
    <row r="5" ht="13.5" spans="1:15">
      <c r="A5" s="14"/>
      <c r="B5" s="14"/>
      <c r="C5" s="15"/>
      <c r="D5" s="16"/>
      <c r="E5" s="17"/>
      <c r="F5" s="15"/>
      <c r="G5" s="17"/>
      <c r="H5" s="15"/>
      <c r="I5" s="17"/>
      <c r="J5" s="66"/>
      <c r="K5" s="67" t="s">
        <v>20</v>
      </c>
      <c r="L5" s="68">
        <v>43932</v>
      </c>
      <c r="M5" s="17"/>
      <c r="N5" s="19" t="s">
        <v>21</v>
      </c>
      <c r="O5" s="19" t="s">
        <v>22</v>
      </c>
    </row>
    <row r="6" ht="13.5" spans="1:15">
      <c r="A6" s="18"/>
      <c r="B6" s="19"/>
      <c r="C6" s="15"/>
      <c r="D6" s="16"/>
      <c r="E6" s="17"/>
      <c r="F6" s="15"/>
      <c r="G6" s="17"/>
      <c r="H6" s="15"/>
      <c r="I6" s="17"/>
      <c r="J6" s="66"/>
      <c r="K6" s="17" t="s">
        <v>23</v>
      </c>
      <c r="L6" s="69" t="s">
        <v>131</v>
      </c>
      <c r="M6" s="70"/>
      <c r="N6" s="29" t="s">
        <v>25</v>
      </c>
      <c r="O6" s="19"/>
    </row>
    <row r="7" ht="13.5" spans="1:15">
      <c r="A7" s="18"/>
      <c r="B7" s="19"/>
      <c r="C7" s="15"/>
      <c r="D7" s="16"/>
      <c r="E7" s="17"/>
      <c r="F7" s="15"/>
      <c r="G7" s="17"/>
      <c r="H7" s="15"/>
      <c r="I7" s="17"/>
      <c r="J7" s="66"/>
      <c r="K7" s="19" t="s">
        <v>26</v>
      </c>
      <c r="L7" s="47" t="s">
        <v>132</v>
      </c>
      <c r="M7" s="17"/>
      <c r="N7" s="29" t="s">
        <v>28</v>
      </c>
      <c r="O7" s="19" t="s">
        <v>133</v>
      </c>
    </row>
    <row r="8" ht="13.5" spans="1:15">
      <c r="A8" s="19" t="s">
        <v>1</v>
      </c>
      <c r="B8" s="19" t="s">
        <v>30</v>
      </c>
      <c r="C8" s="20" t="s">
        <v>31</v>
      </c>
      <c r="D8" s="20"/>
      <c r="E8" s="20"/>
      <c r="F8" s="15" t="s">
        <v>32</v>
      </c>
      <c r="G8" s="17"/>
      <c r="H8" s="21" t="s">
        <v>33</v>
      </c>
      <c r="I8" s="27"/>
      <c r="J8" s="71"/>
      <c r="K8" s="23" t="s">
        <v>34</v>
      </c>
      <c r="L8" s="15"/>
      <c r="M8" s="17"/>
      <c r="N8" s="29" t="s">
        <v>35</v>
      </c>
      <c r="O8" s="72">
        <f>C26</f>
        <v>0.1695339</v>
      </c>
    </row>
    <row r="9" ht="4.5" customHeight="1" spans="1:15">
      <c r="A9" s="16"/>
      <c r="B9" s="16"/>
      <c r="C9" s="16"/>
      <c r="D9" s="16"/>
      <c r="E9" s="16"/>
      <c r="F9" s="21"/>
      <c r="G9" s="21"/>
      <c r="H9" s="22"/>
      <c r="I9" s="16"/>
      <c r="J9" s="73"/>
      <c r="K9" s="16"/>
      <c r="L9" s="16"/>
      <c r="M9" s="16"/>
      <c r="N9" s="16"/>
      <c r="O9" s="74"/>
    </row>
    <row r="10" ht="13.5" customHeight="1" spans="1:15">
      <c r="A10" s="23" t="s">
        <v>1</v>
      </c>
      <c r="B10" s="24" t="s">
        <v>36</v>
      </c>
      <c r="C10" s="25" t="s">
        <v>6</v>
      </c>
      <c r="D10" s="25" t="s">
        <v>1</v>
      </c>
      <c r="E10" s="26" t="s">
        <v>0</v>
      </c>
      <c r="F10" s="16"/>
      <c r="G10" s="16"/>
      <c r="H10" s="16"/>
      <c r="I10" s="17"/>
      <c r="J10" s="25" t="s">
        <v>1</v>
      </c>
      <c r="K10" s="26" t="s">
        <v>37</v>
      </c>
      <c r="L10" s="16"/>
      <c r="M10" s="16"/>
      <c r="N10" s="16"/>
      <c r="O10" s="17"/>
    </row>
    <row r="11" ht="13.5" customHeight="1" spans="1:15">
      <c r="A11" s="20"/>
      <c r="B11" s="27"/>
      <c r="C11" s="27"/>
      <c r="D11" s="27"/>
      <c r="E11" s="19" t="s">
        <v>2</v>
      </c>
      <c r="F11" s="19" t="s">
        <v>3</v>
      </c>
      <c r="G11" s="19" t="s">
        <v>4</v>
      </c>
      <c r="H11" s="28" t="s">
        <v>5</v>
      </c>
      <c r="I11" s="19" t="s">
        <v>6</v>
      </c>
      <c r="J11" s="20"/>
      <c r="K11" s="29" t="s">
        <v>38</v>
      </c>
      <c r="L11" s="29" t="s">
        <v>5</v>
      </c>
      <c r="M11" s="19" t="s">
        <v>3</v>
      </c>
      <c r="N11" s="19" t="s">
        <v>39</v>
      </c>
      <c r="O11" s="19" t="s">
        <v>6</v>
      </c>
    </row>
    <row r="12" ht="13.5" customHeight="1" spans="1:15">
      <c r="A12" s="19">
        <v>1</v>
      </c>
      <c r="B12" s="29" t="s">
        <v>40</v>
      </c>
      <c r="C12" s="30">
        <f>I16</f>
        <v>0.00288</v>
      </c>
      <c r="D12" s="19">
        <v>1</v>
      </c>
      <c r="E12" s="31" t="s">
        <v>134</v>
      </c>
      <c r="F12" s="29" t="s">
        <v>42</v>
      </c>
      <c r="G12" s="18">
        <v>0.0004</v>
      </c>
      <c r="H12" s="32">
        <v>7.2</v>
      </c>
      <c r="I12" s="75">
        <f t="shared" ref="I12:I15" si="0">G12*H12</f>
        <v>0.00288</v>
      </c>
      <c r="J12" s="19">
        <v>1</v>
      </c>
      <c r="K12" s="29" t="s">
        <v>43</v>
      </c>
      <c r="L12" s="76">
        <v>1</v>
      </c>
      <c r="M12" s="29" t="s">
        <v>44</v>
      </c>
      <c r="N12" s="19">
        <v>0.02</v>
      </c>
      <c r="O12" s="76">
        <f>L12*N12</f>
        <v>0.02</v>
      </c>
    </row>
    <row r="13" ht="13.5" customHeight="1" spans="1:15">
      <c r="A13" s="19">
        <v>2</v>
      </c>
      <c r="B13" s="19" t="s">
        <v>45</v>
      </c>
      <c r="C13" s="30">
        <f>I25</f>
        <v>0</v>
      </c>
      <c r="D13" s="19">
        <v>2</v>
      </c>
      <c r="E13" s="31"/>
      <c r="F13" s="29"/>
      <c r="G13" s="18"/>
      <c r="H13" s="32"/>
      <c r="I13" s="75">
        <f t="shared" si="0"/>
        <v>0</v>
      </c>
      <c r="J13" s="19">
        <v>2</v>
      </c>
      <c r="K13" s="19" t="s">
        <v>47</v>
      </c>
      <c r="L13" s="76"/>
      <c r="M13" s="19"/>
      <c r="N13" s="19"/>
      <c r="O13" s="76"/>
    </row>
    <row r="14" ht="13.5" customHeight="1" spans="1:15">
      <c r="A14" s="19">
        <v>3</v>
      </c>
      <c r="B14" s="19" t="s">
        <v>48</v>
      </c>
      <c r="C14" s="30">
        <f>O15</f>
        <v>0.02</v>
      </c>
      <c r="D14" s="19">
        <v>3</v>
      </c>
      <c r="E14" s="18"/>
      <c r="F14" s="18"/>
      <c r="G14" s="18"/>
      <c r="H14" s="32"/>
      <c r="I14" s="75">
        <f t="shared" si="0"/>
        <v>0</v>
      </c>
      <c r="J14" s="19">
        <v>3</v>
      </c>
      <c r="K14" s="19" t="s">
        <v>49</v>
      </c>
      <c r="L14" s="76"/>
      <c r="M14" s="19"/>
      <c r="N14" s="19"/>
      <c r="O14" s="76"/>
    </row>
    <row r="15" ht="13.5" customHeight="1" spans="1:15">
      <c r="A15" s="19">
        <v>4</v>
      </c>
      <c r="B15" s="29" t="s">
        <v>50</v>
      </c>
      <c r="C15" s="30">
        <f>I28</f>
        <v>0.0745</v>
      </c>
      <c r="D15" s="19">
        <v>4</v>
      </c>
      <c r="E15" s="18"/>
      <c r="F15" s="18"/>
      <c r="G15" s="18"/>
      <c r="H15" s="32"/>
      <c r="I15" s="75">
        <f t="shared" si="0"/>
        <v>0</v>
      </c>
      <c r="J15" s="19"/>
      <c r="K15" s="19" t="s">
        <v>51</v>
      </c>
      <c r="L15" s="77"/>
      <c r="M15" s="18"/>
      <c r="N15" s="18"/>
      <c r="O15" s="78">
        <f>SUM(O12:O14)</f>
        <v>0.02</v>
      </c>
    </row>
    <row r="16" ht="13.5" customHeight="1" spans="1:15">
      <c r="A16" s="19">
        <v>5</v>
      </c>
      <c r="B16" s="19" t="s">
        <v>52</v>
      </c>
      <c r="C16" s="30">
        <f>N23</f>
        <v>0.02</v>
      </c>
      <c r="D16" s="19">
        <v>5</v>
      </c>
      <c r="E16" s="18"/>
      <c r="F16" s="18"/>
      <c r="G16" s="18"/>
      <c r="H16" s="32"/>
      <c r="I16" s="79">
        <f>I12+I13+I14+I15</f>
        <v>0.00288</v>
      </c>
      <c r="J16" s="23" t="s">
        <v>1</v>
      </c>
      <c r="K16" s="15" t="s">
        <v>53</v>
      </c>
      <c r="L16" s="16"/>
      <c r="M16" s="16"/>
      <c r="N16" s="16"/>
      <c r="O16" s="17"/>
    </row>
    <row r="17" ht="13.5" customHeight="1" spans="1:15">
      <c r="A17" s="19">
        <v>6</v>
      </c>
      <c r="B17" s="19" t="s">
        <v>54</v>
      </c>
      <c r="C17" s="30">
        <f>N31</f>
        <v>0.01245</v>
      </c>
      <c r="D17" s="23" t="s">
        <v>1</v>
      </c>
      <c r="E17" s="15" t="s">
        <v>55</v>
      </c>
      <c r="F17" s="16"/>
      <c r="G17" s="16"/>
      <c r="H17" s="16"/>
      <c r="I17" s="17"/>
      <c r="J17" s="20"/>
      <c r="K17" s="19" t="s">
        <v>56</v>
      </c>
      <c r="L17" s="80" t="s">
        <v>5</v>
      </c>
      <c r="M17" s="19" t="s">
        <v>57</v>
      </c>
      <c r="N17" s="19" t="s">
        <v>6</v>
      </c>
      <c r="O17" s="76" t="s">
        <v>7</v>
      </c>
    </row>
    <row r="18" ht="13.5" customHeight="1" spans="1:15">
      <c r="A18" s="19">
        <v>9</v>
      </c>
      <c r="B18" s="19" t="s">
        <v>58</v>
      </c>
      <c r="C18" s="30">
        <f>N38</f>
        <v>0.001</v>
      </c>
      <c r="D18" s="20"/>
      <c r="E18" s="19" t="s">
        <v>2</v>
      </c>
      <c r="F18" s="19" t="s">
        <v>3</v>
      </c>
      <c r="G18" s="19" t="s">
        <v>4</v>
      </c>
      <c r="H18" s="28" t="s">
        <v>5</v>
      </c>
      <c r="I18" s="19" t="s">
        <v>6</v>
      </c>
      <c r="J18" s="19">
        <v>1</v>
      </c>
      <c r="K18" s="19" t="s">
        <v>59</v>
      </c>
      <c r="L18" s="81">
        <v>10</v>
      </c>
      <c r="M18" s="18">
        <v>0.002</v>
      </c>
      <c r="N18" s="18">
        <f>L18*M18</f>
        <v>0.02</v>
      </c>
      <c r="O18" s="77"/>
    </row>
    <row r="19" ht="13.5" customHeight="1" spans="1:15">
      <c r="A19" s="19">
        <v>10</v>
      </c>
      <c r="B19" s="19" t="s">
        <v>60</v>
      </c>
      <c r="C19" s="30">
        <f>I38</f>
        <v>0.0002</v>
      </c>
      <c r="D19" s="19">
        <v>1</v>
      </c>
      <c r="E19" s="31"/>
      <c r="F19" s="19"/>
      <c r="G19" s="18"/>
      <c r="H19" s="32"/>
      <c r="I19" s="75">
        <f t="shared" ref="I19:I24" si="1">H19*G19</f>
        <v>0</v>
      </c>
      <c r="J19" s="19">
        <v>2</v>
      </c>
      <c r="K19" s="19"/>
      <c r="L19" s="77"/>
      <c r="M19" s="18"/>
      <c r="N19" s="18"/>
      <c r="O19" s="77"/>
    </row>
    <row r="20" ht="13.5" customHeight="1" spans="1:15">
      <c r="A20" s="19">
        <v>11</v>
      </c>
      <c r="B20" s="29" t="s">
        <v>64</v>
      </c>
      <c r="C20" s="30">
        <v>0.004</v>
      </c>
      <c r="D20" s="19">
        <v>2</v>
      </c>
      <c r="E20" s="31"/>
      <c r="F20" s="19"/>
      <c r="G20" s="18"/>
      <c r="H20" s="32"/>
      <c r="I20" s="75">
        <f t="shared" si="1"/>
        <v>0</v>
      </c>
      <c r="J20" s="19">
        <v>3</v>
      </c>
      <c r="K20" s="19"/>
      <c r="L20" s="77"/>
      <c r="M20" s="18"/>
      <c r="N20" s="18"/>
      <c r="O20" s="77"/>
    </row>
    <row r="21" ht="13.5" customHeight="1" spans="1:15">
      <c r="A21" s="19">
        <v>12</v>
      </c>
      <c r="B21" s="23" t="s">
        <v>67</v>
      </c>
      <c r="C21" s="30">
        <v>0.004</v>
      </c>
      <c r="D21" s="19">
        <v>3</v>
      </c>
      <c r="E21" s="31"/>
      <c r="F21" s="19"/>
      <c r="G21" s="18"/>
      <c r="H21" s="32"/>
      <c r="I21" s="75">
        <f t="shared" si="1"/>
        <v>0</v>
      </c>
      <c r="J21" s="19">
        <v>4</v>
      </c>
      <c r="K21" s="19"/>
      <c r="L21" s="77"/>
      <c r="M21" s="18"/>
      <c r="N21" s="18"/>
      <c r="O21" s="77"/>
    </row>
    <row r="22" ht="13.5" customHeight="1" spans="1:15">
      <c r="A22" s="19">
        <v>15</v>
      </c>
      <c r="B22" s="29" t="s">
        <v>68</v>
      </c>
      <c r="C22" s="30">
        <f>SUM(C12:C21)</f>
        <v>0.13903</v>
      </c>
      <c r="D22" s="19">
        <v>4</v>
      </c>
      <c r="E22" s="31"/>
      <c r="F22" s="19"/>
      <c r="G22" s="18"/>
      <c r="H22" s="32"/>
      <c r="I22" s="75">
        <f t="shared" si="1"/>
        <v>0</v>
      </c>
      <c r="J22" s="19">
        <v>5</v>
      </c>
      <c r="K22" s="19"/>
      <c r="L22" s="77"/>
      <c r="M22" s="18"/>
      <c r="N22" s="18"/>
      <c r="O22" s="77"/>
    </row>
    <row r="23" ht="13.5" customHeight="1" spans="1:15">
      <c r="A23" s="19">
        <v>16</v>
      </c>
      <c r="B23" s="29" t="s">
        <v>69</v>
      </c>
      <c r="C23" s="30">
        <v>0.011</v>
      </c>
      <c r="D23" s="19">
        <v>5</v>
      </c>
      <c r="E23" s="31"/>
      <c r="F23" s="19"/>
      <c r="G23" s="18"/>
      <c r="H23" s="32"/>
      <c r="I23" s="75">
        <f t="shared" si="1"/>
        <v>0</v>
      </c>
      <c r="J23" s="18"/>
      <c r="K23" s="19" t="s">
        <v>51</v>
      </c>
      <c r="L23" s="77"/>
      <c r="M23" s="18"/>
      <c r="N23" s="78">
        <f>SUM(N18:N22)</f>
        <v>0.02</v>
      </c>
      <c r="O23" s="77"/>
    </row>
    <row r="24" ht="13.5" customHeight="1" spans="1:15">
      <c r="A24" s="19">
        <v>17</v>
      </c>
      <c r="B24" s="29" t="s">
        <v>70</v>
      </c>
      <c r="C24" s="30">
        <f>C22+C23</f>
        <v>0.15003</v>
      </c>
      <c r="D24" s="19">
        <v>6</v>
      </c>
      <c r="E24" s="18"/>
      <c r="F24" s="19"/>
      <c r="G24" s="18"/>
      <c r="H24" s="32"/>
      <c r="I24" s="75">
        <f t="shared" si="1"/>
        <v>0</v>
      </c>
      <c r="J24" s="19" t="s">
        <v>1</v>
      </c>
      <c r="K24" s="26" t="s">
        <v>71</v>
      </c>
      <c r="L24" s="16"/>
      <c r="M24" s="16"/>
      <c r="N24" s="16"/>
      <c r="O24" s="17"/>
    </row>
    <row r="25" ht="13.5" customHeight="1" spans="1:15">
      <c r="A25" s="19">
        <v>18</v>
      </c>
      <c r="B25" s="29" t="s">
        <v>72</v>
      </c>
      <c r="C25" s="30">
        <f>C24*0.13</f>
        <v>0.0195039</v>
      </c>
      <c r="D25" s="18"/>
      <c r="E25" s="29" t="s">
        <v>73</v>
      </c>
      <c r="F25" s="18"/>
      <c r="G25" s="18"/>
      <c r="H25" s="32"/>
      <c r="I25" s="79">
        <f>SUM(I19:I24)</f>
        <v>0</v>
      </c>
      <c r="J25" s="19"/>
      <c r="K25" s="29" t="s">
        <v>74</v>
      </c>
      <c r="L25" s="19" t="s">
        <v>5</v>
      </c>
      <c r="M25" s="19" t="s">
        <v>57</v>
      </c>
      <c r="N25" s="19" t="s">
        <v>6</v>
      </c>
      <c r="O25" s="19" t="s">
        <v>7</v>
      </c>
    </row>
    <row r="26" ht="13.5" customHeight="1" spans="1:15">
      <c r="A26" s="19">
        <v>19</v>
      </c>
      <c r="B26" s="19" t="s">
        <v>35</v>
      </c>
      <c r="C26" s="30">
        <f>C24+C25</f>
        <v>0.1695339</v>
      </c>
      <c r="D26" s="23" t="s">
        <v>1</v>
      </c>
      <c r="E26" s="33" t="s">
        <v>75</v>
      </c>
      <c r="F26" s="21"/>
      <c r="G26" s="21"/>
      <c r="H26" s="21"/>
      <c r="I26" s="27"/>
      <c r="J26" s="20">
        <v>1</v>
      </c>
      <c r="K26" s="29" t="s">
        <v>122</v>
      </c>
      <c r="L26" s="82">
        <v>2000</v>
      </c>
      <c r="M26" s="83">
        <v>400000</v>
      </c>
      <c r="N26" s="84">
        <f t="shared" ref="N26:N28" si="2">L26/M26</f>
        <v>0.005</v>
      </c>
      <c r="O26" s="85"/>
    </row>
    <row r="27" ht="13.5" customHeight="1" spans="1:15">
      <c r="A27" s="34" t="s">
        <v>77</v>
      </c>
      <c r="B27" s="35"/>
      <c r="C27" s="36"/>
      <c r="D27" s="37"/>
      <c r="E27" s="38" t="s">
        <v>78</v>
      </c>
      <c r="F27" s="23" t="s">
        <v>79</v>
      </c>
      <c r="G27" s="23" t="s">
        <v>80</v>
      </c>
      <c r="H27" s="39" t="s">
        <v>81</v>
      </c>
      <c r="I27" s="23" t="s">
        <v>6</v>
      </c>
      <c r="J27" s="19">
        <v>2</v>
      </c>
      <c r="K27" s="29" t="s">
        <v>123</v>
      </c>
      <c r="L27" s="86">
        <v>600</v>
      </c>
      <c r="M27" s="83">
        <v>500000</v>
      </c>
      <c r="N27" s="84">
        <f t="shared" si="2"/>
        <v>0.0012</v>
      </c>
      <c r="O27" s="18"/>
    </row>
    <row r="28" ht="13.5" customHeight="1" spans="1:15">
      <c r="A28" s="40"/>
      <c r="B28" s="41"/>
      <c r="C28" s="42"/>
      <c r="D28" s="19">
        <v>1</v>
      </c>
      <c r="E28" s="29" t="s">
        <v>84</v>
      </c>
      <c r="F28" s="18"/>
      <c r="G28" s="18"/>
      <c r="H28" s="43">
        <f>H29+H30+H31+H32</f>
        <v>0.0033</v>
      </c>
      <c r="I28" s="78">
        <f>SUM(I29:I33)</f>
        <v>0.0745</v>
      </c>
      <c r="J28" s="19">
        <v>3</v>
      </c>
      <c r="K28" s="29" t="s">
        <v>124</v>
      </c>
      <c r="L28" s="82">
        <v>500</v>
      </c>
      <c r="M28" s="83">
        <v>80000</v>
      </c>
      <c r="N28" s="84">
        <f t="shared" si="2"/>
        <v>0.00625</v>
      </c>
      <c r="O28" s="18"/>
    </row>
    <row r="29" ht="13.5" customHeight="1" spans="1:15">
      <c r="A29" s="34" t="s">
        <v>86</v>
      </c>
      <c r="B29" s="35"/>
      <c r="C29" s="36"/>
      <c r="D29" s="44" t="s">
        <v>87</v>
      </c>
      <c r="E29" s="3" t="s">
        <v>59</v>
      </c>
      <c r="F29" s="18">
        <v>25</v>
      </c>
      <c r="G29" s="18"/>
      <c r="H29" s="43">
        <v>0.002</v>
      </c>
      <c r="I29" s="77">
        <f t="shared" ref="I29:I33" si="3">F29*H29</f>
        <v>0.05</v>
      </c>
      <c r="J29" s="19">
        <v>4</v>
      </c>
      <c r="K29" s="19"/>
      <c r="L29" s="77"/>
      <c r="M29" s="18"/>
      <c r="N29" s="85">
        <f>L29*M29</f>
        <v>0</v>
      </c>
      <c r="O29" s="18"/>
    </row>
    <row r="30" ht="13.5" customHeight="1" spans="1:15">
      <c r="A30" s="40"/>
      <c r="B30" s="41"/>
      <c r="C30" s="42"/>
      <c r="D30" s="45"/>
      <c r="E30" s="29" t="s">
        <v>135</v>
      </c>
      <c r="F30" s="18">
        <v>25</v>
      </c>
      <c r="G30" s="18"/>
      <c r="H30" s="43">
        <v>0.0005</v>
      </c>
      <c r="I30" s="77">
        <f t="shared" si="3"/>
        <v>0.0125</v>
      </c>
      <c r="J30" s="19">
        <v>5</v>
      </c>
      <c r="K30" s="19"/>
      <c r="L30" s="77"/>
      <c r="M30" s="18"/>
      <c r="N30" s="85">
        <f>L30*M30</f>
        <v>0</v>
      </c>
      <c r="O30" s="18"/>
    </row>
    <row r="31" ht="13.5" customHeight="1" spans="1:15">
      <c r="A31" s="34" t="s">
        <v>89</v>
      </c>
      <c r="B31" s="35"/>
      <c r="C31" s="36"/>
      <c r="D31" s="45"/>
      <c r="E31" s="29" t="s">
        <v>117</v>
      </c>
      <c r="F31" s="18">
        <v>15</v>
      </c>
      <c r="G31" s="18"/>
      <c r="H31" s="43">
        <v>0.0008</v>
      </c>
      <c r="I31" s="77">
        <f t="shared" si="3"/>
        <v>0.012</v>
      </c>
      <c r="J31" s="18"/>
      <c r="K31" s="29" t="s">
        <v>51</v>
      </c>
      <c r="L31" s="77"/>
      <c r="M31" s="18"/>
      <c r="N31" s="78">
        <f>SUM(N26:N30)</f>
        <v>0.01245</v>
      </c>
      <c r="O31" s="18"/>
    </row>
    <row r="32" ht="13.5" customHeight="1" spans="1:15">
      <c r="A32" s="40"/>
      <c r="B32" s="41"/>
      <c r="C32" s="42"/>
      <c r="D32" s="46"/>
      <c r="E32" s="29"/>
      <c r="F32" s="18"/>
      <c r="G32" s="18"/>
      <c r="H32" s="43"/>
      <c r="I32" s="77">
        <f t="shared" si="3"/>
        <v>0</v>
      </c>
      <c r="J32" s="23" t="s">
        <v>1</v>
      </c>
      <c r="K32" s="26" t="s">
        <v>92</v>
      </c>
      <c r="L32" s="47"/>
      <c r="M32" s="47"/>
      <c r="N32" s="47"/>
      <c r="O32" s="67"/>
    </row>
    <row r="33" ht="13.5" customHeight="1" spans="1:15">
      <c r="A33" s="34" t="s">
        <v>86</v>
      </c>
      <c r="B33" s="35"/>
      <c r="C33" s="36"/>
      <c r="D33" s="19">
        <v>2</v>
      </c>
      <c r="E33" s="29"/>
      <c r="F33" s="18"/>
      <c r="G33" s="18"/>
      <c r="H33" s="43"/>
      <c r="I33" s="77">
        <f t="shared" si="3"/>
        <v>0</v>
      </c>
      <c r="J33" s="20"/>
      <c r="K33" s="29" t="s">
        <v>56</v>
      </c>
      <c r="L33" s="80" t="s">
        <v>5</v>
      </c>
      <c r="M33" s="29" t="s">
        <v>94</v>
      </c>
      <c r="N33" s="80" t="s">
        <v>6</v>
      </c>
      <c r="O33" s="29" t="s">
        <v>7</v>
      </c>
    </row>
    <row r="34" ht="13.5" customHeight="1" spans="1:15">
      <c r="A34" s="40"/>
      <c r="B34" s="41"/>
      <c r="C34" s="42"/>
      <c r="D34" s="23" t="s">
        <v>1</v>
      </c>
      <c r="E34" s="26" t="s">
        <v>95</v>
      </c>
      <c r="F34" s="47"/>
      <c r="G34" s="47"/>
      <c r="H34" s="47"/>
      <c r="I34" s="67"/>
      <c r="J34" s="20">
        <v>1</v>
      </c>
      <c r="K34" s="29" t="s">
        <v>96</v>
      </c>
      <c r="L34" s="80">
        <v>5</v>
      </c>
      <c r="M34" s="87">
        <v>5000</v>
      </c>
      <c r="N34" s="80">
        <v>0.001</v>
      </c>
      <c r="O34" s="29"/>
    </row>
    <row r="35" ht="13.5" customHeight="1" spans="1:15">
      <c r="A35" s="34" t="s">
        <v>97</v>
      </c>
      <c r="B35" s="35"/>
      <c r="C35" s="36"/>
      <c r="D35" s="20"/>
      <c r="E35" s="29" t="s">
        <v>98</v>
      </c>
      <c r="F35" s="19" t="s">
        <v>99</v>
      </c>
      <c r="G35" s="48" t="s">
        <v>100</v>
      </c>
      <c r="H35" s="49" t="s">
        <v>94</v>
      </c>
      <c r="I35" s="80" t="s">
        <v>6</v>
      </c>
      <c r="J35" s="20">
        <v>2</v>
      </c>
      <c r="K35" s="29"/>
      <c r="L35" s="80"/>
      <c r="M35" s="87"/>
      <c r="N35" s="80">
        <f t="shared" ref="N35:N37" si="4">L35*M35</f>
        <v>0</v>
      </c>
      <c r="O35" s="29"/>
    </row>
    <row r="36" ht="13.5" customHeight="1" spans="1:15">
      <c r="A36" s="40"/>
      <c r="B36" s="41"/>
      <c r="C36" s="42"/>
      <c r="D36" s="19">
        <v>1</v>
      </c>
      <c r="E36" s="50" t="s">
        <v>101</v>
      </c>
      <c r="F36" s="18"/>
      <c r="G36" s="18"/>
      <c r="H36" s="32"/>
      <c r="I36" s="77">
        <v>0.0002</v>
      </c>
      <c r="J36" s="19">
        <v>3</v>
      </c>
      <c r="K36" s="29"/>
      <c r="L36" s="77"/>
      <c r="M36" s="18"/>
      <c r="N36" s="80">
        <f t="shared" si="4"/>
        <v>0</v>
      </c>
      <c r="O36" s="18"/>
    </row>
    <row r="37" ht="13.5" customHeight="1" spans="1:15">
      <c r="A37" s="34" t="s">
        <v>86</v>
      </c>
      <c r="B37" s="35"/>
      <c r="C37" s="36"/>
      <c r="D37" s="19">
        <v>2</v>
      </c>
      <c r="E37" s="50"/>
      <c r="F37" s="18"/>
      <c r="G37" s="18"/>
      <c r="H37" s="32"/>
      <c r="I37" s="77"/>
      <c r="J37" s="19">
        <v>4</v>
      </c>
      <c r="K37" s="29"/>
      <c r="L37" s="77"/>
      <c r="M37" s="18"/>
      <c r="N37" s="80">
        <f t="shared" si="4"/>
        <v>0</v>
      </c>
      <c r="O37" s="18"/>
    </row>
    <row r="38" ht="13.5" customHeight="1" spans="1:15">
      <c r="A38" s="40"/>
      <c r="B38" s="41"/>
      <c r="C38" s="42"/>
      <c r="D38" s="51"/>
      <c r="E38" s="29" t="s">
        <v>102</v>
      </c>
      <c r="F38" s="51"/>
      <c r="G38" s="51"/>
      <c r="H38" s="52"/>
      <c r="I38" s="88">
        <v>0.0002</v>
      </c>
      <c r="J38" s="51"/>
      <c r="K38" s="29" t="s">
        <v>51</v>
      </c>
      <c r="L38" s="51"/>
      <c r="M38" s="51"/>
      <c r="N38" s="88">
        <f>SUM(N34:N37)</f>
        <v>0.001</v>
      </c>
      <c r="O38" s="51"/>
    </row>
    <row r="39" ht="13.5" spans="1:15">
      <c r="A39" s="53" t="s">
        <v>103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ht="13.5" spans="1:15">
      <c r="A40" s="54" t="s">
        <v>104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ht="13.5" spans="1:15">
      <c r="A41" s="54" t="s">
        <v>105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3" spans="12:12">
      <c r="L43" s="2"/>
    </row>
    <row r="44" spans="12:12">
      <c r="L44" s="2"/>
    </row>
    <row r="45" spans="12:12">
      <c r="L45" s="2"/>
    </row>
    <row r="46" spans="12:12">
      <c r="L46" s="2"/>
    </row>
  </sheetData>
  <mergeCells count="51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K16:O16"/>
    <mergeCell ref="E17:I17"/>
    <mergeCell ref="K24:O24"/>
    <mergeCell ref="E26:I26"/>
    <mergeCell ref="K32:O32"/>
    <mergeCell ref="E34:I34"/>
    <mergeCell ref="A39:O39"/>
    <mergeCell ref="A40:O40"/>
    <mergeCell ref="A41:O41"/>
    <mergeCell ref="A10:A11"/>
    <mergeCell ref="B10:B11"/>
    <mergeCell ref="C10:C11"/>
    <mergeCell ref="D10:D11"/>
    <mergeCell ref="D17:D18"/>
    <mergeCell ref="D26:D27"/>
    <mergeCell ref="D29:D32"/>
    <mergeCell ref="D34:D35"/>
    <mergeCell ref="J10:J11"/>
    <mergeCell ref="J16:J17"/>
    <mergeCell ref="J24:J25"/>
    <mergeCell ref="J32:J33"/>
    <mergeCell ref="A1:H4"/>
    <mergeCell ref="A27:C28"/>
    <mergeCell ref="A29:C30"/>
    <mergeCell ref="A31:C32"/>
    <mergeCell ref="A33:C34"/>
    <mergeCell ref="A35:C36"/>
    <mergeCell ref="A37:C38"/>
  </mergeCells>
  <pageMargins left="0.22" right="0.25" top="0.23" bottom="0.15" header="0.21" footer="0.15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附表1</vt:lpstr>
      <vt:lpstr>附表2</vt:lpstr>
      <vt:lpstr>6801120X2001A</vt:lpstr>
      <vt:lpstr>6801130X2001A</vt:lpstr>
      <vt:lpstr>驾驶员旁侧板固定钢丝</vt:lpstr>
      <vt:lpstr>驾驶员靠背泡沫预埋钢丝B</vt:lpstr>
      <vt:lpstr>驾驶员座垫泡沫预埋钢丝C</vt:lpstr>
      <vt:lpstr>副驾驶员座垫内嵌钢丝4</vt:lpstr>
      <vt:lpstr>弹簧钢丝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1996-12-17T01:32:00Z</dcterms:created>
  <cp:lastPrinted>2010-12-13T02:44:00Z</cp:lastPrinted>
  <dcterms:modified xsi:type="dcterms:W3CDTF">2020-06-23T02:49:55Z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