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<sst xmlns="http://schemas.openxmlformats.org/spreadsheetml/2006/main" count="497" uniqueCount="215">
  <si>
    <t>价格协议</t>
  </si>
  <si>
    <t>甲方：</t>
  </si>
  <si>
    <t>潍坊光华荣昌汽车技术有限公司</t>
  </si>
  <si>
    <t>乙方：</t>
  </si>
  <si>
    <t>文安县德实汽车配件有限公司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</si>
  <si>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</si>
  <si>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</si>
  <si>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</si>
  <si>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</si>
  <si>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</si>
  <si>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</si>
  <si>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</si>
  <si>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</si>
  <si>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</si>
  <si>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</si>
  <si>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</si>
  <si>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6486司机调角器(主动</t>
  </si>
  <si>
    <t>04.02.082</t>
  </si>
  <si>
    <t>件</t>
  </si>
  <si>
    <t>6486司机调角器(副边)</t>
  </si>
  <si>
    <t>04.02.083</t>
  </si>
  <si>
    <t>6486副司机调角器(主动)</t>
  </si>
  <si>
    <t>04.02.084</t>
  </si>
  <si>
    <t>6486副司机调角器副边</t>
  </si>
  <si>
    <t>04.02.085</t>
  </si>
  <si>
    <t>6486双人座调角器(左主动)</t>
  </si>
  <si>
    <t>04.02.093</t>
  </si>
  <si>
    <t>6486双人座调角器(右主动)</t>
  </si>
  <si>
    <t>04.02.094</t>
  </si>
  <si>
    <t>6486中间座调角器(放倒器左主动)</t>
  </si>
  <si>
    <t>04.02.097</t>
  </si>
  <si>
    <t>6486中间座调角器(罩壳)</t>
  </si>
  <si>
    <t>04.02.098</t>
  </si>
  <si>
    <t>6486中间座调角器(手柄)</t>
  </si>
  <si>
    <t>04.02.099</t>
  </si>
  <si>
    <t>通道14人/6536滑道(主)</t>
  </si>
  <si>
    <t>04.02.103</t>
  </si>
  <si>
    <t>通道14人/6536滑道（被）</t>
  </si>
  <si>
    <t>04.02.104</t>
  </si>
  <si>
    <t>出口车滑道（主）</t>
  </si>
  <si>
    <t>04.02.118</t>
  </si>
  <si>
    <t>出口车滑道（被）</t>
  </si>
  <si>
    <t>04.02.119</t>
  </si>
  <si>
    <t>调角器总成（左）</t>
  </si>
  <si>
    <t>04.02.126</t>
  </si>
  <si>
    <t>驾驶员坐垫座盆总成</t>
  </si>
  <si>
    <t>04.02.127</t>
  </si>
  <si>
    <t>滑轨尼龙垫</t>
  </si>
  <si>
    <t>04.02.128</t>
  </si>
  <si>
    <t>奥驰1830中间连接板总成</t>
  </si>
  <si>
    <t>04.02.129</t>
  </si>
  <si>
    <t>奥驰1830小背折叠器总成</t>
  </si>
  <si>
    <t>04.02.130</t>
  </si>
  <si>
    <t>奥驰1830滑板总成（包含钢丝等）</t>
  </si>
  <si>
    <t>04.02.131</t>
  </si>
  <si>
    <t>奥驰1830大背折叠器总成</t>
  </si>
  <si>
    <t>04.02.132</t>
  </si>
  <si>
    <t>驾驶员滑轨总成（左主动）</t>
  </si>
  <si>
    <t>04.02.168</t>
  </si>
  <si>
    <t>小背折叠器总成（左）副司机</t>
  </si>
  <si>
    <t>04.02.169</t>
  </si>
  <si>
    <t>大背折叠器总成（左）副司机</t>
  </si>
  <si>
    <t>04.02.170</t>
  </si>
  <si>
    <t>欧马可司机座盆</t>
  </si>
  <si>
    <t>04.02.171</t>
  </si>
  <si>
    <t>司机旋转轴胶套</t>
  </si>
  <si>
    <t>04.02.172</t>
  </si>
  <si>
    <t>欧马可司机护盖</t>
  </si>
  <si>
    <t>04.02.173</t>
  </si>
  <si>
    <t>欧马可司机解锁手把</t>
  </si>
  <si>
    <t>04.02.174</t>
  </si>
  <si>
    <t>驾驶员调角器（左）</t>
  </si>
  <si>
    <t>04.02.175</t>
  </si>
  <si>
    <t>大背折叠器手把（副司机）</t>
  </si>
  <si>
    <t>04.02.176</t>
  </si>
  <si>
    <t>04.02.185</t>
  </si>
  <si>
    <t>只</t>
  </si>
  <si>
    <t>司机调角器解锁把手</t>
  </si>
  <si>
    <t>04.02.187</t>
  </si>
  <si>
    <t>M4司机调角器护盖</t>
  </si>
  <si>
    <t>04.02.186</t>
  </si>
  <si>
    <t>M4司机座盆</t>
  </si>
  <si>
    <t>04.02.184</t>
  </si>
  <si>
    <t>M4调角器总成</t>
  </si>
  <si>
    <t>04.02.182</t>
  </si>
  <si>
    <t>滑轨总成</t>
  </si>
  <si>
    <t>04.02.183</t>
  </si>
  <si>
    <t>大背折叠塑料把手</t>
  </si>
  <si>
    <t>04.02.190</t>
  </si>
  <si>
    <t>M4大背折叠器</t>
  </si>
  <si>
    <t>04.02.188</t>
  </si>
  <si>
    <t>M4小背折叠器</t>
  </si>
  <si>
    <t>04.02.189</t>
  </si>
  <si>
    <t>M4正司机中卡调角器左</t>
  </si>
  <si>
    <t>04.02.216</t>
  </si>
  <si>
    <t>M4副司机中卡调角器右</t>
  </si>
  <si>
    <t>04.02.217</t>
  </si>
  <si>
    <t>K1司机经济型滑轨</t>
  </si>
  <si>
    <t>04.02.385</t>
  </si>
  <si>
    <t>K1副司机经济型滑轨</t>
  </si>
  <si>
    <t>04.02.386</t>
  </si>
  <si>
    <t>坐盆</t>
  </si>
  <si>
    <t>05.02.001</t>
  </si>
  <si>
    <t>司机调角器</t>
  </si>
  <si>
    <t>05.02.002</t>
  </si>
  <si>
    <t>司机滑轨主</t>
  </si>
  <si>
    <t>05.02.003</t>
  </si>
  <si>
    <t>司机滑轨被</t>
  </si>
  <si>
    <t>05.02.004</t>
  </si>
  <si>
    <t>小折</t>
  </si>
  <si>
    <t>05.02.005</t>
  </si>
  <si>
    <t>大折</t>
  </si>
  <si>
    <t>05.02.006</t>
  </si>
  <si>
    <t>右舵司机调角器</t>
  </si>
  <si>
    <t>05.02.009</t>
  </si>
  <si>
    <t>欧马可右舵大折</t>
  </si>
  <si>
    <t>05.02.010</t>
  </si>
  <si>
    <t>长沙右舵大折</t>
  </si>
  <si>
    <t>05.02.013</t>
  </si>
  <si>
    <t>长沙右舵司机背滑轨(主)</t>
  </si>
  <si>
    <t>05.02.014</t>
  </si>
  <si>
    <t>长沙右舵司机背滑轨(被)</t>
  </si>
  <si>
    <t>05.02.015</t>
  </si>
  <si>
    <t>司机调角器手柄富康</t>
  </si>
  <si>
    <t>05.04.026</t>
  </si>
  <si>
    <t>司机滑轨主手柄富康</t>
  </si>
  <si>
    <t>05.04.027</t>
  </si>
  <si>
    <t>大背折手把</t>
  </si>
  <si>
    <t>05.04.028</t>
  </si>
  <si>
    <t>长沙右舵支撑管</t>
  </si>
  <si>
    <t>05.06.044</t>
  </si>
  <si>
    <t>二、发票开具：乙方必须开具税率为13%的增值税发票。</t>
  </si>
  <si>
    <t>三、价格执行期原则上从2020年1月1日起至2020年12月31日止。（遇市场价格变动经双方协商同意 后可调整）</t>
  </si>
  <si>
    <t>四、结算账期及方式：货到、票到，挂账两个月，现汇扣3%付款。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</si>
  <si>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</si>
  <si>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</si>
  <si>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</si>
  <si>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</si>
  <si>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</si>
  <si>
    <t>物料名称</t>
  </si>
  <si>
    <t>SLT0000783</t>
  </si>
  <si>
    <t>SLT0000784</t>
  </si>
  <si>
    <t>M4滑轨总成</t>
  </si>
  <si>
    <t>SLT0000785</t>
  </si>
  <si>
    <t>BAS0000004</t>
  </si>
  <si>
    <t>M4司机旋转轴胶套</t>
  </si>
  <si>
    <t>SLT0000786</t>
  </si>
  <si>
    <t>SLT0000787</t>
  </si>
  <si>
    <t>M4司机调角器解锁把手</t>
  </si>
  <si>
    <t>SLT0000803</t>
  </si>
  <si>
    <t>SLT0000804</t>
  </si>
  <si>
    <t>SLT0000805</t>
  </si>
  <si>
    <t>M4大背折叠塑料把手灰</t>
  </si>
  <si>
    <t>SLT0000342</t>
  </si>
  <si>
    <t>SLT0000343</t>
  </si>
  <si>
    <t>SLT0000688</t>
  </si>
  <si>
    <t>M3驾驶员滑轨总成（左主动）</t>
  </si>
  <si>
    <t>SLT0000735</t>
  </si>
  <si>
    <t>M3小背折叠器总成（副司机）</t>
  </si>
  <si>
    <t>SLT0000081</t>
  </si>
  <si>
    <t>M3欧马可大折（副司机）</t>
  </si>
  <si>
    <t>SLT0000686</t>
  </si>
  <si>
    <t>M3欧马可司机座盆</t>
  </si>
  <si>
    <t>SLT0000689</t>
  </si>
  <si>
    <t>M3驾驶员调角器（左）</t>
  </si>
  <si>
    <t>SLT0000832</t>
  </si>
  <si>
    <t>M4中卡调角器（左）正司机</t>
  </si>
  <si>
    <t>SLT0000835</t>
  </si>
  <si>
    <t>M4中卡调角器（右）副司机</t>
  </si>
  <si>
    <t>SLT0000043</t>
  </si>
  <si>
    <t>欧马可司机调角器</t>
  </si>
  <si>
    <t>SLT0000082</t>
  </si>
  <si>
    <t>欧马可小折（副司机）</t>
  </si>
  <si>
    <t>SLT0000099</t>
  </si>
  <si>
    <t>SLT0000084</t>
  </si>
  <si>
    <t>M3欧马可大背折手把</t>
  </si>
  <si>
    <t>SLT0000040</t>
  </si>
  <si>
    <t>M3欧马可司机护盖</t>
  </si>
  <si>
    <t>SLT0000041</t>
  </si>
  <si>
    <t>M3欧马可司机解锁手把</t>
  </si>
  <si>
    <t>SLT0000736</t>
  </si>
  <si>
    <t>M3大背折叠器手把（副司机）</t>
  </si>
  <si>
    <t>SLT0001574</t>
  </si>
  <si>
    <t>M4司机调角器护盖(黑)</t>
  </si>
  <si>
    <t>SLT0001575</t>
  </si>
  <si>
    <t>M4司机调角器解锁把手(黑)</t>
  </si>
  <si>
    <t>SLT0001576</t>
  </si>
  <si>
    <t>M4大背折叠塑料把手(黑)</t>
  </si>
  <si>
    <t>SLT0000176</t>
  </si>
  <si>
    <t>SLT0000177</t>
  </si>
  <si>
    <t>SLT0000183</t>
  </si>
  <si>
    <t>SLT0000184</t>
  </si>
  <si>
    <t>SLT0002355</t>
  </si>
  <si>
    <t>M3副司机大折手柄富康</t>
  </si>
  <si>
    <t>SLT0000026</t>
  </si>
  <si>
    <t>M3右舵司机调角器</t>
  </si>
  <si>
    <t>SLT0000013</t>
  </si>
  <si>
    <t>M3长沙轻卡大折叠器</t>
  </si>
  <si>
    <t>SLT0000027</t>
  </si>
  <si>
    <t>M3长沙右舵司机背滑轨(主)</t>
  </si>
  <si>
    <t>SLT0000028</t>
  </si>
  <si>
    <t>M3长沙右舵司机背滑轨(被)</t>
  </si>
  <si>
    <t>SLT0000029</t>
  </si>
  <si>
    <t>M3长沙右舵支撑管</t>
  </si>
  <si>
    <t>SLT0000062</t>
  </si>
  <si>
    <t>M3司机滑轨主手柄富康</t>
  </si>
  <si>
    <t>SLT0001572</t>
  </si>
  <si>
    <t>04.02.492</t>
  </si>
  <si>
    <t>J6F大背折叠器</t>
  </si>
  <si>
    <t>SLT0001573</t>
  </si>
  <si>
    <t>04.02.493</t>
  </si>
  <si>
    <t>J6F小背折叠器</t>
  </si>
  <si>
    <t>SLT0001578</t>
  </si>
  <si>
    <t>05.06.127</t>
  </si>
  <si>
    <t xml:space="preserve">连接板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</si>
</sst>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000_ "/>
    <numFmt numFmtId="178" formatCode="0.0000_);[Red]\(0.0000\)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 shrinkToFi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179" fontId="3" fillId="0" borderId="0" xfId="0" applyNumberFormat="1" applyFont="1" applyFill="1" applyAlignment="1">
      <alignment horizontal="center" vertical="top" wrapText="1"/>
    </xf>
    <xf numFmtId="179" fontId="3" fillId="0" borderId="0" xfId="0" applyNumberFormat="1" applyFont="1" applyFill="1" applyAlignment="1">
      <alignment horizontal="center" vertical="center"/>
    </xf>
    <xf numFmtId="0" fontId="6" fillId="0" borderId="2" xfId="33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178" fontId="6" fillId="0" borderId="3" xfId="33" applyNumberFormat="1" applyFont="1" applyFill="1" applyBorder="1" applyAlignment="1">
      <alignment horizontal="center" vertical="center" wrapText="1"/>
    </xf>
    <xf numFmtId="178" fontId="6" fillId="0" borderId="4" xfId="33" applyNumberFormat="1" applyFont="1" applyFill="1" applyBorder="1" applyAlignment="1">
      <alignment horizontal="center" vertical="center" wrapText="1"/>
    </xf>
    <xf numFmtId="0" fontId="6" fillId="0" borderId="5" xfId="33" applyNumberFormat="1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/>
    </xf>
    <xf numFmtId="178" fontId="6" fillId="0" borderId="1" xfId="33" applyNumberFormat="1" applyFont="1" applyFill="1" applyBorder="1" applyAlignment="1">
      <alignment horizontal="center" vertical="center" wrapText="1"/>
    </xf>
    <xf numFmtId="180" fontId="6" fillId="0" borderId="3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/>
    </xf>
    <xf numFmtId="0" fontId="7" fillId="0" borderId="0" xfId="53" applyFont="1" applyAlignment="1">
      <alignment horizontal="center" vertical="center"/>
    </xf>
    <xf numFmtId="0" fontId="6" fillId="0" borderId="0" xfId="38" applyNumberFormat="1" applyFont="1" applyFill="1" applyAlignment="1">
      <alignment horizontal="left" vertical="center" wrapText="1"/>
    </xf>
    <xf numFmtId="179" fontId="6" fillId="0" borderId="0" xfId="38" applyNumberFormat="1" applyFont="1" applyFill="1" applyAlignment="1">
      <alignment horizontal="center" vertical="center" wrapText="1"/>
    </xf>
    <xf numFmtId="0" fontId="6" fillId="0" borderId="0" xfId="38" applyNumberFormat="1" applyFont="1" applyFill="1" applyAlignment="1">
      <alignment horizontal="left" vertical="center"/>
    </xf>
    <xf numFmtId="0" fontId="6" fillId="0" borderId="0" xfId="38" applyNumberFormat="1" applyFont="1" applyFill="1" applyAlignment="1" applyProtection="1">
      <alignment horizontal="center" vertical="center"/>
    </xf>
    <xf numFmtId="179" fontId="6" fillId="0" borderId="0" xfId="38" applyNumberFormat="1" applyFont="1" applyFill="1" applyAlignment="1" applyProtection="1">
      <alignment horizontal="center" vertical="center" wrapText="1"/>
    </xf>
    <xf numFmtId="0" fontId="6" fillId="0" borderId="0" xfId="38" applyNumberFormat="1" applyFont="1" applyFill="1" applyBorder="1" applyAlignment="1">
      <alignment horizontal="left" vertical="center"/>
    </xf>
    <xf numFmtId="179" fontId="7" fillId="0" borderId="0" xfId="53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top" wrapText="1"/>
    </xf>
    <xf numFmtId="0" fontId="7" fillId="0" borderId="1" xfId="53" applyFont="1" applyBorder="1" applyAlignment="1">
      <alignment horizontal="center" vertical="center" shrinkToFit="1"/>
    </xf>
    <xf numFmtId="9" fontId="3" fillId="0" borderId="1" xfId="0" applyNumberFormat="1" applyFont="1" applyFill="1" applyBorder="1" applyAlignment="1">
      <alignment horizontal="center" vertical="center" shrinkToFit="1"/>
    </xf>
    <xf numFmtId="0" fontId="6" fillId="0" borderId="0" xfId="38" applyNumberFormat="1" applyFont="1" applyFill="1" applyAlignment="1">
      <alignment horizontal="center" vertical="center" wrapText="1"/>
    </xf>
    <xf numFmtId="0" fontId="8" fillId="0" borderId="0" xfId="53" applyFont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17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179" fontId="5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top" wrapText="1"/>
    </xf>
    <xf numFmtId="179" fontId="3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9" fontId="3" fillId="0" borderId="1" xfId="0" applyNumberFormat="1" applyFont="1" applyFill="1" applyBorder="1" applyAlignment="1">
      <alignment vertical="center"/>
    </xf>
    <xf numFmtId="11" fontId="3" fillId="0" borderId="1" xfId="0" applyNumberFormat="1" applyFont="1" applyFill="1" applyBorder="1" applyAlignment="1">
      <alignment vertical="center" shrinkToFit="1"/>
    </xf>
    <xf numFmtId="179" fontId="6" fillId="0" borderId="0" xfId="38" applyNumberFormat="1" applyFont="1" applyFill="1" applyAlignment="1">
      <alignment horizontal="left" vertical="center" wrapText="1"/>
    </xf>
    <xf numFmtId="0" fontId="6" fillId="0" borderId="0" xfId="38" applyNumberFormat="1" applyFont="1" applyFill="1" applyAlignment="1" applyProtection="1">
      <alignment horizontal="left" vertical="center"/>
    </xf>
    <xf numFmtId="179" fontId="6" fillId="0" borderId="0" xfId="38" applyNumberFormat="1" applyFont="1" applyFill="1" applyAlignment="1" applyProtection="1">
      <alignment horizontal="left" vertical="center" wrapText="1"/>
    </xf>
    <xf numFmtId="0" fontId="8" fillId="0" borderId="0" xfId="53" applyFont="1" applyAlignment="1">
      <alignment vertical="center" shrinkToFit="1"/>
    </xf>
    <xf numFmtId="0" fontId="3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2019年</v>
          </cell>
        </row>
        <row r="10">
          <cell r="E10" t="str">
            <v>SLT0000176</v>
          </cell>
          <cell r="F10" t="str">
            <v>件</v>
          </cell>
          <cell r="G10">
            <v>19.2649572649573</v>
          </cell>
        </row>
        <row r="11">
          <cell r="E11" t="str">
            <v>SLT0000177</v>
          </cell>
          <cell r="F11" t="str">
            <v>件</v>
          </cell>
          <cell r="G11">
            <v>2.8974358974359</v>
          </cell>
        </row>
        <row r="12">
          <cell r="E12" t="str">
            <v>SLT0000183</v>
          </cell>
          <cell r="F12" t="str">
            <v>件</v>
          </cell>
          <cell r="G12">
            <v>19.2649572649573</v>
          </cell>
        </row>
        <row r="13">
          <cell r="E13" t="str">
            <v>SLT0000184</v>
          </cell>
          <cell r="F13" t="str">
            <v>件</v>
          </cell>
          <cell r="G13">
            <v>2.8974358974359</v>
          </cell>
        </row>
        <row r="14">
          <cell r="F14" t="str">
            <v>件</v>
          </cell>
          <cell r="G14">
            <v>18.8803418803419</v>
          </cell>
        </row>
        <row r="15">
          <cell r="F15" t="str">
            <v>件</v>
          </cell>
          <cell r="G15">
            <v>18.8803418803419</v>
          </cell>
        </row>
        <row r="16">
          <cell r="F16" t="str">
            <v>件</v>
          </cell>
          <cell r="G16">
            <v>10.974358974359</v>
          </cell>
        </row>
        <row r="17">
          <cell r="F17" t="str">
            <v>件</v>
          </cell>
          <cell r="G17">
            <v>1.5042735042735</v>
          </cell>
        </row>
        <row r="18">
          <cell r="F18" t="str">
            <v>件</v>
          </cell>
          <cell r="G18">
            <v>0.247863247863248</v>
          </cell>
        </row>
        <row r="19">
          <cell r="F19" t="str">
            <v>件</v>
          </cell>
          <cell r="G19">
            <v>10.8888888888889</v>
          </cell>
        </row>
        <row r="20">
          <cell r="F20" t="str">
            <v>件</v>
          </cell>
          <cell r="G20">
            <v>8.37606837606838</v>
          </cell>
        </row>
        <row r="21">
          <cell r="F21" t="str">
            <v>件</v>
          </cell>
          <cell r="G21">
            <v>35.1794871794872</v>
          </cell>
        </row>
        <row r="22">
          <cell r="F22" t="str">
            <v>件</v>
          </cell>
          <cell r="G22">
            <v>32.2119658119658</v>
          </cell>
        </row>
        <row r="23">
          <cell r="F23" t="str">
            <v>件</v>
          </cell>
          <cell r="G23">
            <v>27.3103448275862</v>
          </cell>
        </row>
        <row r="24">
          <cell r="F24" t="str">
            <v>件</v>
          </cell>
          <cell r="G24">
            <v>15.2820512820513</v>
          </cell>
        </row>
        <row r="25">
          <cell r="F25" t="str">
            <v>件</v>
          </cell>
          <cell r="G25">
            <v>0.401709401709402</v>
          </cell>
        </row>
        <row r="26">
          <cell r="F26" t="str">
            <v>件</v>
          </cell>
          <cell r="G26">
            <v>3.58119658119658</v>
          </cell>
        </row>
        <row r="27">
          <cell r="F27" t="str">
            <v>件</v>
          </cell>
          <cell r="G27">
            <v>14.7863247863248</v>
          </cell>
        </row>
        <row r="28">
          <cell r="F28" t="str">
            <v>件</v>
          </cell>
          <cell r="G28">
            <v>31.7606837606838</v>
          </cell>
        </row>
        <row r="29">
          <cell r="F29" t="str">
            <v>件</v>
          </cell>
          <cell r="G29">
            <v>16.4957264957265</v>
          </cell>
        </row>
        <row r="30">
          <cell r="E30" t="str">
            <v>SLT0000688</v>
          </cell>
          <cell r="F30" t="str">
            <v>件</v>
          </cell>
          <cell r="G30">
            <v>31.7606837606838</v>
          </cell>
        </row>
        <row r="31">
          <cell r="E31" t="str">
            <v>SLT0000735</v>
          </cell>
          <cell r="F31" t="str">
            <v>件</v>
          </cell>
          <cell r="G31">
            <v>10.7777777777778</v>
          </cell>
        </row>
        <row r="32">
          <cell r="E32" t="str">
            <v>SLT0000081</v>
          </cell>
          <cell r="F32" t="str">
            <v>件</v>
          </cell>
          <cell r="G32">
            <v>17.2735042735043</v>
          </cell>
        </row>
        <row r="33">
          <cell r="E33" t="str">
            <v>SLT0000686</v>
          </cell>
          <cell r="F33" t="str">
            <v>件</v>
          </cell>
          <cell r="G33">
            <v>15.5299145299145</v>
          </cell>
        </row>
        <row r="34">
          <cell r="F34" t="str">
            <v>件</v>
          </cell>
          <cell r="G34">
            <v>0.401709401709402</v>
          </cell>
        </row>
        <row r="35">
          <cell r="E35" t="str">
            <v>SLT0000040</v>
          </cell>
          <cell r="F35" t="str">
            <v>件</v>
          </cell>
          <cell r="G35">
            <v>2.41025641025641</v>
          </cell>
        </row>
        <row r="36">
          <cell r="E36" t="str">
            <v>SLT0000041</v>
          </cell>
          <cell r="F36" t="str">
            <v>件</v>
          </cell>
          <cell r="G36">
            <v>0.683760683760684</v>
          </cell>
        </row>
        <row r="37">
          <cell r="E37" t="str">
            <v>SLT0000689</v>
          </cell>
          <cell r="F37" t="str">
            <v>件</v>
          </cell>
          <cell r="G37">
            <v>27.0769230769231</v>
          </cell>
        </row>
        <row r="38">
          <cell r="E38" t="str">
            <v>SLT0000736</v>
          </cell>
          <cell r="F38" t="str">
            <v>件</v>
          </cell>
          <cell r="G38">
            <v>0.6837606838</v>
          </cell>
        </row>
        <row r="39">
          <cell r="E39" t="str">
            <v>BAS0000004</v>
          </cell>
          <cell r="F39" t="str">
            <v>只</v>
          </cell>
          <cell r="G39">
            <v>0.39301724137931</v>
          </cell>
        </row>
        <row r="40">
          <cell r="E40" t="str">
            <v>SLT0000787</v>
          </cell>
          <cell r="F40" t="str">
            <v>只</v>
          </cell>
          <cell r="G40">
            <v>0.459913793103448</v>
          </cell>
        </row>
        <row r="41">
          <cell r="E41" t="str">
            <v>SLT0000786</v>
          </cell>
          <cell r="F41" t="str">
            <v>只</v>
          </cell>
          <cell r="G41">
            <v>2.2326724137931</v>
          </cell>
        </row>
        <row r="42">
          <cell r="E42" t="str">
            <v>SLT0000785</v>
          </cell>
          <cell r="F42" t="str">
            <v>只</v>
          </cell>
          <cell r="G42">
            <v>15.2691379310345</v>
          </cell>
        </row>
        <row r="43">
          <cell r="E43" t="str">
            <v>SLT0000783</v>
          </cell>
          <cell r="F43" t="str">
            <v>只</v>
          </cell>
          <cell r="G43">
            <v>23.6395689655172</v>
          </cell>
        </row>
        <row r="44">
          <cell r="E44" t="str">
            <v>SLT0000784</v>
          </cell>
          <cell r="F44" t="str">
            <v>只</v>
          </cell>
          <cell r="G44">
            <v>39.2766379310345</v>
          </cell>
        </row>
        <row r="45">
          <cell r="E45" t="str">
            <v>SLT0000805</v>
          </cell>
          <cell r="F45" t="str">
            <v>只</v>
          </cell>
          <cell r="G45">
            <v>0.668965517241379</v>
          </cell>
        </row>
        <row r="46">
          <cell r="E46" t="str">
            <v>SLT0000803</v>
          </cell>
          <cell r="F46" t="str">
            <v>只</v>
          </cell>
          <cell r="G46">
            <v>16.264224137931</v>
          </cell>
        </row>
        <row r="47">
          <cell r="E47" t="str">
            <v>SLT0000804</v>
          </cell>
          <cell r="F47" t="str">
            <v>只</v>
          </cell>
          <cell r="G47">
            <v>16.264224137931</v>
          </cell>
        </row>
        <row r="48">
          <cell r="E48" t="str">
            <v>SLT0000832</v>
          </cell>
          <cell r="F48" t="str">
            <v>只</v>
          </cell>
          <cell r="G48">
            <v>23.6395689655172</v>
          </cell>
        </row>
        <row r="49">
          <cell r="E49" t="str">
            <v>SLT0000835</v>
          </cell>
          <cell r="F49" t="str">
            <v>只</v>
          </cell>
          <cell r="G49">
            <v>23.6395689655172</v>
          </cell>
        </row>
        <row r="50">
          <cell r="E50" t="str">
            <v>SLT0000342</v>
          </cell>
          <cell r="F50" t="str">
            <v>件</v>
          </cell>
          <cell r="G50">
            <v>16.1794871794872</v>
          </cell>
        </row>
        <row r="51">
          <cell r="E51" t="str">
            <v>SLT0000343</v>
          </cell>
          <cell r="F51" t="str">
            <v>件</v>
          </cell>
          <cell r="G51">
            <v>16.1794871794872</v>
          </cell>
        </row>
        <row r="52">
          <cell r="F52" t="str">
            <v>件</v>
          </cell>
          <cell r="G52">
            <v>15.6068376068376</v>
          </cell>
        </row>
        <row r="53">
          <cell r="E53" t="str">
            <v>SLT0000043</v>
          </cell>
          <cell r="F53" t="str">
            <v>件</v>
          </cell>
          <cell r="G53">
            <v>25.017094017094</v>
          </cell>
        </row>
        <row r="54">
          <cell r="F54" t="str">
            <v>件</v>
          </cell>
          <cell r="G54">
            <v>16.1794871794872</v>
          </cell>
        </row>
        <row r="55">
          <cell r="F55" t="str">
            <v>件</v>
          </cell>
          <cell r="G55">
            <v>16.1794871794872</v>
          </cell>
        </row>
        <row r="56">
          <cell r="E56" t="str">
            <v>SLT0000082</v>
          </cell>
          <cell r="F56" t="str">
            <v>件</v>
          </cell>
          <cell r="G56">
            <v>10.5555555555556</v>
          </cell>
        </row>
        <row r="57">
          <cell r="F57" t="str">
            <v>件</v>
          </cell>
          <cell r="G57">
            <v>17.6068376068376</v>
          </cell>
        </row>
        <row r="58">
          <cell r="E58" t="str">
            <v>SLT0000026</v>
          </cell>
          <cell r="F58" t="str">
            <v>件</v>
          </cell>
          <cell r="G58">
            <v>25.017094017094</v>
          </cell>
        </row>
        <row r="59">
          <cell r="E59" t="str">
            <v>SLT0000099</v>
          </cell>
          <cell r="F59" t="str">
            <v>件</v>
          </cell>
          <cell r="G59">
            <v>15.9145299145299</v>
          </cell>
        </row>
        <row r="60">
          <cell r="E60" t="str">
            <v>SLT0000013</v>
          </cell>
          <cell r="F60" t="str">
            <v>件</v>
          </cell>
          <cell r="G60">
            <v>12.8205128205128</v>
          </cell>
        </row>
        <row r="61">
          <cell r="E61" t="str">
            <v>SLT0000027</v>
          </cell>
          <cell r="F61" t="str">
            <v>件</v>
          </cell>
          <cell r="G61">
            <v>15.3846153846154</v>
          </cell>
        </row>
        <row r="62">
          <cell r="E62" t="str">
            <v>SLT0000028</v>
          </cell>
          <cell r="F62" t="str">
            <v>件</v>
          </cell>
          <cell r="G62">
            <v>13.6752136752137</v>
          </cell>
        </row>
        <row r="63">
          <cell r="E63" t="str">
            <v>SLT0002355</v>
          </cell>
          <cell r="F63" t="str">
            <v>件</v>
          </cell>
          <cell r="G63">
            <v>0.683760683760684</v>
          </cell>
        </row>
        <row r="64">
          <cell r="E64" t="str">
            <v>SLT0000062</v>
          </cell>
          <cell r="F64" t="str">
            <v>件</v>
          </cell>
          <cell r="G64">
            <v>0</v>
          </cell>
        </row>
        <row r="65">
          <cell r="E65" t="str">
            <v>SLT0000084</v>
          </cell>
          <cell r="F65" t="str">
            <v>件</v>
          </cell>
          <cell r="G65">
            <v>0.6837606838</v>
          </cell>
        </row>
        <row r="66">
          <cell r="F66" t="str">
            <v>件</v>
          </cell>
          <cell r="G66">
            <v>4.27350427350427</v>
          </cell>
        </row>
        <row r="73">
          <cell r="F73" t="str">
            <v>乙方（签章）：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workbookViewId="0">
      <selection activeCell="E14" sqref="E14"/>
    </sheetView>
  </sheetViews>
  <sheetFormatPr defaultColWidth="9" defaultRowHeight="13.5"/>
  <cols>
    <col min="1" max="1" width="7.375" style="7" customWidth="1"/>
    <col min="2" max="2" width="4.75" style="7" customWidth="1"/>
    <col min="3" max="3" width="23.5" style="7" customWidth="1"/>
    <col min="4" max="5" width="14.25" style="7" customWidth="1"/>
    <col min="6" max="6" width="4.75" style="9" customWidth="1"/>
    <col min="7" max="7" width="10" style="10" customWidth="1"/>
    <col min="8" max="8" width="13.375" style="53" customWidth="1"/>
    <col min="9" max="9" width="13" style="54" customWidth="1"/>
    <col min="10" max="10" width="12.625" style="7"/>
    <col min="11" max="16384" width="9" style="7"/>
  </cols>
  <sheetData>
    <row r="1" s="7" customFormat="1" ht="12.95" customHeight="1" spans="6:9">
      <c r="F1" s="9"/>
      <c r="G1" s="10"/>
      <c r="H1" s="53"/>
      <c r="I1" s="54"/>
    </row>
    <row r="2" s="7" customFormat="1" ht="31.5" customHeight="1" spans="1:9">
      <c r="A2" s="13" t="s">
        <v>0</v>
      </c>
      <c r="B2" s="13"/>
      <c r="C2" s="13"/>
      <c r="D2" s="13"/>
      <c r="E2" s="13"/>
      <c r="F2" s="13"/>
      <c r="G2" s="13"/>
      <c r="H2" s="14"/>
      <c r="I2" s="13"/>
    </row>
    <row r="3" s="7" customFormat="1" ht="18" customHeight="1" spans="1:9">
      <c r="A3" s="15" t="s">
        <v>1</v>
      </c>
      <c r="B3" s="15" t="s">
        <v>2</v>
      </c>
      <c r="C3" s="15"/>
      <c r="D3" s="15"/>
      <c r="E3" s="15"/>
      <c r="F3" s="15"/>
      <c r="G3" s="15"/>
      <c r="H3" s="55"/>
      <c r="I3" s="15"/>
    </row>
    <row r="4" s="7" customFormat="1" ht="18" customHeight="1" spans="1:9">
      <c r="A4" s="15" t="s">
        <v>3</v>
      </c>
      <c r="B4" s="15" t="s">
        <v>4</v>
      </c>
      <c r="C4" s="15"/>
      <c r="D4" s="15"/>
      <c r="E4" s="15"/>
      <c r="F4" s="15"/>
      <c r="G4" s="15"/>
      <c r="H4" s="15"/>
      <c r="I4" s="15"/>
    </row>
    <row r="5" s="7" customFormat="1" ht="18" customHeight="1" spans="1:9">
      <c r="A5" s="18" t="s">
        <v>5</v>
      </c>
      <c r="B5" s="18"/>
      <c r="C5" s="18"/>
      <c r="D5" s="18"/>
      <c r="E5" s="18"/>
      <c r="F5" s="18"/>
      <c r="G5" s="18"/>
      <c r="H5" s="56"/>
      <c r="I5" s="18"/>
    </row>
    <row r="6" s="7" customFormat="1" ht="18" customHeight="1" spans="1:9">
      <c r="A6" s="18"/>
      <c r="B6" s="18"/>
      <c r="C6" s="18"/>
      <c r="D6" s="18"/>
      <c r="E6" s="18"/>
      <c r="F6" s="18"/>
      <c r="G6" s="18"/>
      <c r="H6" s="56"/>
      <c r="I6" s="18"/>
    </row>
    <row r="7" s="7" customFormat="1" ht="18" customHeight="1" spans="1:9">
      <c r="A7" s="8" t="s">
        <v>6</v>
      </c>
      <c r="B7" s="8"/>
      <c r="C7" s="8"/>
      <c r="D7" s="8"/>
      <c r="E7" s="8"/>
      <c r="F7" s="8"/>
      <c r="G7" s="8"/>
      <c r="H7" s="57"/>
      <c r="I7" s="8"/>
    </row>
    <row r="8" s="7" customFormat="1" ht="18" customHeight="1" spans="1:9">
      <c r="A8" s="8"/>
      <c r="B8" s="21" t="s">
        <v>7</v>
      </c>
      <c r="C8" s="21" t="s">
        <v>8</v>
      </c>
      <c r="D8" s="21" t="s">
        <v>9</v>
      </c>
      <c r="E8" s="22" t="s">
        <v>10</v>
      </c>
      <c r="F8" s="21" t="s">
        <v>11</v>
      </c>
      <c r="G8" s="23" t="s">
        <v>12</v>
      </c>
      <c r="H8" s="24"/>
      <c r="I8" s="48" t="s">
        <v>13</v>
      </c>
    </row>
    <row r="9" s="7" customFormat="1" ht="18" customHeight="1" spans="1:9">
      <c r="A9" s="8"/>
      <c r="B9" s="25"/>
      <c r="C9" s="25"/>
      <c r="D9" s="25"/>
      <c r="E9" s="26"/>
      <c r="F9" s="25"/>
      <c r="G9" s="27" t="s">
        <v>14</v>
      </c>
      <c r="H9" s="28" t="s">
        <v>15</v>
      </c>
      <c r="I9" s="48"/>
    </row>
    <row r="10" s="7" customFormat="1" ht="18" customHeight="1" spans="1:9">
      <c r="A10" s="8"/>
      <c r="B10" s="29">
        <v>1</v>
      </c>
      <c r="C10" s="58" t="s">
        <v>16</v>
      </c>
      <c r="D10" s="29" t="s">
        <v>17</v>
      </c>
      <c r="E10" s="29" t="str">
        <f>VLOOKUP(D10,[1]Sheet1!$D:$F,3,0)</f>
        <v>SLT0000176</v>
      </c>
      <c r="F10" s="29" t="s">
        <v>18</v>
      </c>
      <c r="G10" s="31">
        <v>19.2649572649573</v>
      </c>
      <c r="H10" s="59"/>
      <c r="I10" s="58"/>
    </row>
    <row r="11" s="7" customFormat="1" ht="18" customHeight="1" spans="1:9">
      <c r="A11" s="8"/>
      <c r="B11" s="29">
        <v>2</v>
      </c>
      <c r="C11" s="58" t="s">
        <v>19</v>
      </c>
      <c r="D11" s="29" t="s">
        <v>20</v>
      </c>
      <c r="E11" s="29" t="str">
        <f>VLOOKUP(D11,[1]Sheet1!$D:$F,3,0)</f>
        <v>SLT0000177</v>
      </c>
      <c r="F11" s="29" t="s">
        <v>18</v>
      </c>
      <c r="G11" s="31">
        <v>2.8974358974359</v>
      </c>
      <c r="H11" s="59"/>
      <c r="I11" s="58"/>
    </row>
    <row r="12" s="7" customFormat="1" ht="18" customHeight="1" spans="1:9">
      <c r="A12" s="8"/>
      <c r="B12" s="29">
        <v>3</v>
      </c>
      <c r="C12" s="58" t="s">
        <v>21</v>
      </c>
      <c r="D12" s="29" t="s">
        <v>22</v>
      </c>
      <c r="E12" s="29" t="str">
        <f>VLOOKUP(D12,[1]Sheet1!$D:$F,3,0)</f>
        <v>SLT0000183</v>
      </c>
      <c r="F12" s="29" t="s">
        <v>18</v>
      </c>
      <c r="G12" s="31">
        <v>19.2649572649573</v>
      </c>
      <c r="H12" s="59"/>
      <c r="I12" s="58"/>
    </row>
    <row r="13" s="7" customFormat="1" ht="18" customHeight="1" spans="1:9">
      <c r="A13" s="8"/>
      <c r="B13" s="29">
        <v>4</v>
      </c>
      <c r="C13" s="58" t="s">
        <v>23</v>
      </c>
      <c r="D13" s="29" t="s">
        <v>24</v>
      </c>
      <c r="E13" s="29" t="str">
        <f>VLOOKUP(D13,[1]Sheet1!$D:$F,3,0)</f>
        <v>SLT0000184</v>
      </c>
      <c r="F13" s="29" t="s">
        <v>18</v>
      </c>
      <c r="G13" s="31">
        <v>2.8974358974359</v>
      </c>
      <c r="H13" s="59"/>
      <c r="I13" s="58"/>
    </row>
    <row r="14" s="7" customFormat="1" ht="18" customHeight="1" spans="1:9">
      <c r="A14" s="8"/>
      <c r="B14" s="29">
        <v>5</v>
      </c>
      <c r="C14" s="58" t="s">
        <v>25</v>
      </c>
      <c r="D14" s="29" t="s">
        <v>26</v>
      </c>
      <c r="E14" s="29"/>
      <c r="F14" s="29" t="s">
        <v>18</v>
      </c>
      <c r="G14" s="31">
        <v>18.8803418803419</v>
      </c>
      <c r="H14" s="59"/>
      <c r="I14" s="58"/>
    </row>
    <row r="15" s="7" customFormat="1" ht="18" customHeight="1" spans="1:9">
      <c r="A15" s="8"/>
      <c r="B15" s="29">
        <v>6</v>
      </c>
      <c r="C15" s="58" t="s">
        <v>27</v>
      </c>
      <c r="D15" s="29" t="s">
        <v>28</v>
      </c>
      <c r="E15" s="29"/>
      <c r="F15" s="29" t="s">
        <v>18</v>
      </c>
      <c r="G15" s="31">
        <v>18.8803418803419</v>
      </c>
      <c r="H15" s="59"/>
      <c r="I15" s="58"/>
    </row>
    <row r="16" s="7" customFormat="1" ht="18" customHeight="1" spans="1:9">
      <c r="A16" s="8"/>
      <c r="B16" s="29">
        <v>7</v>
      </c>
      <c r="C16" s="58" t="s">
        <v>29</v>
      </c>
      <c r="D16" s="29" t="s">
        <v>30</v>
      </c>
      <c r="E16" s="29"/>
      <c r="F16" s="29" t="s">
        <v>18</v>
      </c>
      <c r="G16" s="31">
        <v>10.974358974359</v>
      </c>
      <c r="H16" s="59"/>
      <c r="I16" s="58"/>
    </row>
    <row r="17" s="7" customFormat="1" ht="18" customHeight="1" spans="1:9">
      <c r="A17" s="8"/>
      <c r="B17" s="29">
        <v>8</v>
      </c>
      <c r="C17" s="58" t="s">
        <v>31</v>
      </c>
      <c r="D17" s="29" t="s">
        <v>32</v>
      </c>
      <c r="E17" s="29"/>
      <c r="F17" s="29" t="s">
        <v>18</v>
      </c>
      <c r="G17" s="31">
        <v>1.5042735042735</v>
      </c>
      <c r="H17" s="59"/>
      <c r="I17" s="58"/>
    </row>
    <row r="18" s="7" customFormat="1" ht="18" customHeight="1" spans="1:9">
      <c r="A18" s="8"/>
      <c r="B18" s="29">
        <v>9</v>
      </c>
      <c r="C18" s="58" t="s">
        <v>33</v>
      </c>
      <c r="D18" s="29" t="s">
        <v>34</v>
      </c>
      <c r="E18" s="29"/>
      <c r="F18" s="29" t="s">
        <v>18</v>
      </c>
      <c r="G18" s="31">
        <v>0.247863247863248</v>
      </c>
      <c r="H18" s="59"/>
      <c r="I18" s="60"/>
    </row>
    <row r="19" s="7" customFormat="1" ht="18" customHeight="1" spans="1:9">
      <c r="A19" s="8"/>
      <c r="B19" s="29">
        <v>10</v>
      </c>
      <c r="C19" s="58" t="s">
        <v>35</v>
      </c>
      <c r="D19" s="29" t="s">
        <v>36</v>
      </c>
      <c r="E19" s="29"/>
      <c r="F19" s="29" t="s">
        <v>18</v>
      </c>
      <c r="G19" s="31">
        <v>10.8888888888889</v>
      </c>
      <c r="H19" s="59"/>
      <c r="I19" s="58"/>
    </row>
    <row r="20" s="7" customFormat="1" ht="18" customHeight="1" spans="1:9">
      <c r="A20" s="8"/>
      <c r="B20" s="29">
        <v>11</v>
      </c>
      <c r="C20" s="58" t="s">
        <v>37</v>
      </c>
      <c r="D20" s="29" t="s">
        <v>38</v>
      </c>
      <c r="E20" s="29"/>
      <c r="F20" s="29" t="s">
        <v>18</v>
      </c>
      <c r="G20" s="31">
        <v>8.37606837606838</v>
      </c>
      <c r="H20" s="59"/>
      <c r="I20" s="58"/>
    </row>
    <row r="21" s="7" customFormat="1" ht="18" customHeight="1" spans="2:9">
      <c r="B21" s="29">
        <v>12</v>
      </c>
      <c r="C21" s="58" t="s">
        <v>39</v>
      </c>
      <c r="D21" s="29" t="s">
        <v>40</v>
      </c>
      <c r="E21" s="29"/>
      <c r="F21" s="29" t="s">
        <v>18</v>
      </c>
      <c r="G21" s="31">
        <v>35.1794871794872</v>
      </c>
      <c r="H21" s="59"/>
      <c r="I21" s="58"/>
    </row>
    <row r="22" s="7" customFormat="1" ht="18" customHeight="1" spans="2:9">
      <c r="B22" s="29">
        <v>13</v>
      </c>
      <c r="C22" s="58" t="s">
        <v>41</v>
      </c>
      <c r="D22" s="29" t="s">
        <v>42</v>
      </c>
      <c r="E22" s="29"/>
      <c r="F22" s="29" t="s">
        <v>18</v>
      </c>
      <c r="G22" s="31">
        <v>32.2119658119658</v>
      </c>
      <c r="H22" s="59"/>
      <c r="I22" s="58"/>
    </row>
    <row r="23" s="7" customFormat="1" ht="18" customHeight="1" spans="1:9">
      <c r="A23" s="8"/>
      <c r="B23" s="29">
        <v>14</v>
      </c>
      <c r="C23" s="58" t="s">
        <v>43</v>
      </c>
      <c r="D23" s="29" t="s">
        <v>44</v>
      </c>
      <c r="E23" s="29"/>
      <c r="F23" s="29" t="s">
        <v>18</v>
      </c>
      <c r="G23" s="31">
        <v>27.3103448275862</v>
      </c>
      <c r="H23" s="59"/>
      <c r="I23" s="58"/>
    </row>
    <row r="24" s="7" customFormat="1" ht="18" customHeight="1" spans="1:9">
      <c r="A24" s="8"/>
      <c r="B24" s="29">
        <v>15</v>
      </c>
      <c r="C24" s="58" t="s">
        <v>45</v>
      </c>
      <c r="D24" s="29" t="s">
        <v>46</v>
      </c>
      <c r="E24" s="29"/>
      <c r="F24" s="29" t="s">
        <v>18</v>
      </c>
      <c r="G24" s="31">
        <v>15.2820512820513</v>
      </c>
      <c r="H24" s="59"/>
      <c r="I24" s="58"/>
    </row>
    <row r="25" s="7" customFormat="1" ht="18" customHeight="1" spans="1:9">
      <c r="A25" s="8"/>
      <c r="B25" s="29">
        <v>16</v>
      </c>
      <c r="C25" s="58" t="s">
        <v>47</v>
      </c>
      <c r="D25" s="29" t="s">
        <v>48</v>
      </c>
      <c r="E25" s="29"/>
      <c r="F25" s="29" t="s">
        <v>18</v>
      </c>
      <c r="G25" s="31">
        <v>0.401709401709402</v>
      </c>
      <c r="H25" s="59"/>
      <c r="I25" s="58"/>
    </row>
    <row r="26" s="7" customFormat="1" ht="18" customHeight="1" spans="1:9">
      <c r="A26" s="8"/>
      <c r="B26" s="29">
        <v>17</v>
      </c>
      <c r="C26" s="58" t="s">
        <v>49</v>
      </c>
      <c r="D26" s="29" t="s">
        <v>50</v>
      </c>
      <c r="E26" s="29"/>
      <c r="F26" s="29" t="s">
        <v>18</v>
      </c>
      <c r="G26" s="31">
        <v>3.58119658119658</v>
      </c>
      <c r="H26" s="59"/>
      <c r="I26" s="58"/>
    </row>
    <row r="27" s="7" customFormat="1" ht="18" customHeight="1" spans="1:9">
      <c r="A27" s="8"/>
      <c r="B27" s="29">
        <v>18</v>
      </c>
      <c r="C27" s="58" t="s">
        <v>51</v>
      </c>
      <c r="D27" s="29" t="s">
        <v>52</v>
      </c>
      <c r="E27" s="29"/>
      <c r="F27" s="29" t="s">
        <v>18</v>
      </c>
      <c r="G27" s="31">
        <v>14.7863247863248</v>
      </c>
      <c r="H27" s="59"/>
      <c r="I27" s="58"/>
    </row>
    <row r="28" s="7" customFormat="1" ht="18" customHeight="1" spans="1:9">
      <c r="A28" s="8"/>
      <c r="B28" s="29">
        <v>19</v>
      </c>
      <c r="C28" s="58" t="s">
        <v>53</v>
      </c>
      <c r="D28" s="29" t="s">
        <v>54</v>
      </c>
      <c r="E28" s="29"/>
      <c r="F28" s="29" t="s">
        <v>18</v>
      </c>
      <c r="G28" s="31">
        <v>31.7606837606838</v>
      </c>
      <c r="H28" s="59"/>
      <c r="I28" s="58"/>
    </row>
    <row r="29" s="7" customFormat="1" ht="18" customHeight="1" spans="1:9">
      <c r="A29" s="8"/>
      <c r="B29" s="29">
        <v>20</v>
      </c>
      <c r="C29" s="58" t="s">
        <v>55</v>
      </c>
      <c r="D29" s="29" t="s">
        <v>56</v>
      </c>
      <c r="E29" s="29"/>
      <c r="F29" s="29" t="s">
        <v>18</v>
      </c>
      <c r="G29" s="31">
        <v>16.4957264957265</v>
      </c>
      <c r="H29" s="59"/>
      <c r="I29" s="58"/>
    </row>
    <row r="30" s="7" customFormat="1" ht="18" customHeight="1" spans="1:9">
      <c r="A30" s="8"/>
      <c r="B30" s="29">
        <v>21</v>
      </c>
      <c r="C30" s="58" t="s">
        <v>57</v>
      </c>
      <c r="D30" s="29" t="s">
        <v>58</v>
      </c>
      <c r="E30" s="29" t="str">
        <f>VLOOKUP(D30,[1]Sheet1!$D:$F,3,0)</f>
        <v>SLT0000688</v>
      </c>
      <c r="F30" s="29" t="s">
        <v>18</v>
      </c>
      <c r="G30" s="31">
        <v>31.7606837606838</v>
      </c>
      <c r="H30" s="59"/>
      <c r="I30" s="58"/>
    </row>
    <row r="31" s="7" customFormat="1" ht="18" customHeight="1" spans="1:9">
      <c r="A31" s="8"/>
      <c r="B31" s="29">
        <v>22</v>
      </c>
      <c r="C31" s="58" t="s">
        <v>59</v>
      </c>
      <c r="D31" s="29" t="s">
        <v>60</v>
      </c>
      <c r="E31" s="29" t="str">
        <f>VLOOKUP(D31,[1]Sheet1!$D:$F,3,0)</f>
        <v>SLT0000735</v>
      </c>
      <c r="F31" s="29" t="s">
        <v>18</v>
      </c>
      <c r="G31" s="31">
        <v>10.7777777777778</v>
      </c>
      <c r="H31" s="59"/>
      <c r="I31" s="58"/>
    </row>
    <row r="32" s="7" customFormat="1" ht="18" customHeight="1" spans="1:9">
      <c r="A32" s="8"/>
      <c r="B32" s="29">
        <v>23</v>
      </c>
      <c r="C32" s="58" t="s">
        <v>61</v>
      </c>
      <c r="D32" s="29" t="s">
        <v>62</v>
      </c>
      <c r="E32" s="29" t="str">
        <f>VLOOKUP(D32,[1]Sheet1!$D:$F,3,0)</f>
        <v>SLT0000081</v>
      </c>
      <c r="F32" s="29" t="s">
        <v>18</v>
      </c>
      <c r="G32" s="31">
        <v>17.2735042735043</v>
      </c>
      <c r="H32" s="59"/>
      <c r="I32" s="58"/>
    </row>
    <row r="33" s="7" customFormat="1" ht="18" customHeight="1" spans="1:9">
      <c r="A33" s="8"/>
      <c r="B33" s="29">
        <v>24</v>
      </c>
      <c r="C33" s="58" t="s">
        <v>63</v>
      </c>
      <c r="D33" s="29" t="s">
        <v>64</v>
      </c>
      <c r="E33" s="29" t="str">
        <f>VLOOKUP(D33,[1]Sheet1!$D:$F,3,0)</f>
        <v>SLT0000686</v>
      </c>
      <c r="F33" s="29" t="s">
        <v>18</v>
      </c>
      <c r="G33" s="31">
        <v>15.5299145299145</v>
      </c>
      <c r="H33" s="59"/>
      <c r="I33" s="58"/>
    </row>
    <row r="34" s="7" customFormat="1" ht="18" customHeight="1" spans="1:9">
      <c r="A34" s="8"/>
      <c r="B34" s="29">
        <v>25</v>
      </c>
      <c r="C34" s="58" t="s">
        <v>65</v>
      </c>
      <c r="D34" s="29" t="s">
        <v>66</v>
      </c>
      <c r="E34" s="29"/>
      <c r="F34" s="29" t="s">
        <v>18</v>
      </c>
      <c r="G34" s="31">
        <v>0.401709401709402</v>
      </c>
      <c r="H34" s="59"/>
      <c r="I34" s="58"/>
    </row>
    <row r="35" s="7" customFormat="1" ht="18" customHeight="1" spans="1:9">
      <c r="A35" s="8"/>
      <c r="B35" s="29">
        <v>26</v>
      </c>
      <c r="C35" s="58" t="s">
        <v>67</v>
      </c>
      <c r="D35" s="29" t="s">
        <v>68</v>
      </c>
      <c r="E35" s="29" t="str">
        <f>VLOOKUP(D35,[1]Sheet1!$D:$F,3,0)</f>
        <v>SLT0000040</v>
      </c>
      <c r="F35" s="29" t="s">
        <v>18</v>
      </c>
      <c r="G35" s="31">
        <v>2.41025641025641</v>
      </c>
      <c r="H35" s="59"/>
      <c r="I35" s="58"/>
    </row>
    <row r="36" s="7" customFormat="1" ht="18" customHeight="1" spans="1:9">
      <c r="A36" s="8"/>
      <c r="B36" s="29">
        <v>27</v>
      </c>
      <c r="C36" s="58" t="s">
        <v>69</v>
      </c>
      <c r="D36" s="29" t="s">
        <v>70</v>
      </c>
      <c r="E36" s="29" t="str">
        <f>VLOOKUP(D36,[1]Sheet1!$D:$F,3,0)</f>
        <v>SLT0000041</v>
      </c>
      <c r="F36" s="29" t="s">
        <v>18</v>
      </c>
      <c r="G36" s="31">
        <v>0.683760683760684</v>
      </c>
      <c r="H36" s="59"/>
      <c r="I36" s="58"/>
    </row>
    <row r="37" s="7" customFormat="1" ht="18" customHeight="1" spans="1:9">
      <c r="A37" s="8"/>
      <c r="B37" s="29">
        <v>28</v>
      </c>
      <c r="C37" s="58" t="s">
        <v>71</v>
      </c>
      <c r="D37" s="29" t="s">
        <v>72</v>
      </c>
      <c r="E37" s="29" t="str">
        <f>VLOOKUP(D37,[1]Sheet1!$D:$F,3,0)</f>
        <v>SLT0000689</v>
      </c>
      <c r="F37" s="29" t="s">
        <v>18</v>
      </c>
      <c r="G37" s="31">
        <v>27.0769230769231</v>
      </c>
      <c r="H37" s="59"/>
      <c r="I37" s="58"/>
    </row>
    <row r="38" s="7" customFormat="1" ht="18" customHeight="1" spans="1:9">
      <c r="A38" s="8"/>
      <c r="B38" s="29">
        <v>29</v>
      </c>
      <c r="C38" s="58" t="s">
        <v>73</v>
      </c>
      <c r="D38" s="29" t="s">
        <v>74</v>
      </c>
      <c r="E38" s="29" t="str">
        <f>VLOOKUP(D38,[1]Sheet1!$D:$F,3,0)</f>
        <v>SLT0000736</v>
      </c>
      <c r="F38" s="29" t="s">
        <v>18</v>
      </c>
      <c r="G38" s="31">
        <v>0.6837606838</v>
      </c>
      <c r="H38" s="59"/>
      <c r="I38" s="58"/>
    </row>
    <row r="39" s="7" customFormat="1" ht="18" customHeight="1" spans="1:9">
      <c r="A39" s="8"/>
      <c r="B39" s="29">
        <v>30</v>
      </c>
      <c r="C39" s="58" t="s">
        <v>65</v>
      </c>
      <c r="D39" s="29" t="s">
        <v>75</v>
      </c>
      <c r="E39" s="29" t="str">
        <f>VLOOKUP(D39,[1]Sheet1!$D:$F,3,0)</f>
        <v>BAS0000004</v>
      </c>
      <c r="F39" s="29" t="s">
        <v>76</v>
      </c>
      <c r="G39" s="31">
        <v>0.39301724137931</v>
      </c>
      <c r="H39" s="59"/>
      <c r="I39" s="58"/>
    </row>
    <row r="40" s="7" customFormat="1" ht="18" customHeight="1" spans="1:9">
      <c r="A40" s="8"/>
      <c r="B40" s="29">
        <v>31</v>
      </c>
      <c r="C40" s="58" t="s">
        <v>77</v>
      </c>
      <c r="D40" s="29" t="s">
        <v>78</v>
      </c>
      <c r="E40" s="29" t="str">
        <f>VLOOKUP(D40,[1]Sheet1!$D:$F,3,0)</f>
        <v>SLT0000787</v>
      </c>
      <c r="F40" s="29" t="s">
        <v>76</v>
      </c>
      <c r="G40" s="31">
        <v>0.459913793103448</v>
      </c>
      <c r="H40" s="59"/>
      <c r="I40" s="58"/>
    </row>
    <row r="41" s="7" customFormat="1" ht="18" customHeight="1" spans="1:9">
      <c r="A41" s="8"/>
      <c r="B41" s="29">
        <v>32</v>
      </c>
      <c r="C41" s="58" t="s">
        <v>79</v>
      </c>
      <c r="D41" s="29" t="s">
        <v>80</v>
      </c>
      <c r="E41" s="29" t="str">
        <f>VLOOKUP(D41,[1]Sheet1!$D:$F,3,0)</f>
        <v>SLT0000786</v>
      </c>
      <c r="F41" s="29" t="s">
        <v>76</v>
      </c>
      <c r="G41" s="31">
        <v>2.2326724137931</v>
      </c>
      <c r="H41" s="59"/>
      <c r="I41" s="58"/>
    </row>
    <row r="42" s="7" customFormat="1" ht="18" customHeight="1" spans="1:9">
      <c r="A42" s="8"/>
      <c r="B42" s="29">
        <v>33</v>
      </c>
      <c r="C42" s="58" t="s">
        <v>81</v>
      </c>
      <c r="D42" s="29" t="s">
        <v>82</v>
      </c>
      <c r="E42" s="29" t="str">
        <f>VLOOKUP(D42,[1]Sheet1!$D:$F,3,0)</f>
        <v>SLT0000785</v>
      </c>
      <c r="F42" s="29" t="s">
        <v>76</v>
      </c>
      <c r="G42" s="31">
        <v>15.2691379310345</v>
      </c>
      <c r="H42" s="59"/>
      <c r="I42" s="58"/>
    </row>
    <row r="43" s="7" customFormat="1" ht="18" customHeight="1" spans="1:9">
      <c r="A43" s="8"/>
      <c r="B43" s="29">
        <v>34</v>
      </c>
      <c r="C43" s="58" t="s">
        <v>83</v>
      </c>
      <c r="D43" s="29" t="s">
        <v>84</v>
      </c>
      <c r="E43" s="29" t="str">
        <f>VLOOKUP(D43,[1]Sheet1!$D:$F,3,0)</f>
        <v>SLT0000783</v>
      </c>
      <c r="F43" s="29" t="s">
        <v>76</v>
      </c>
      <c r="G43" s="31">
        <v>23.6395689655172</v>
      </c>
      <c r="H43" s="59"/>
      <c r="I43" s="58"/>
    </row>
    <row r="44" s="7" customFormat="1" ht="18" customHeight="1" spans="1:9">
      <c r="A44" s="8"/>
      <c r="B44" s="29">
        <v>35</v>
      </c>
      <c r="C44" s="58" t="s">
        <v>85</v>
      </c>
      <c r="D44" s="29" t="s">
        <v>86</v>
      </c>
      <c r="E44" s="29" t="str">
        <f>VLOOKUP(D44,[1]Sheet1!$D:$F,3,0)</f>
        <v>SLT0000784</v>
      </c>
      <c r="F44" s="29" t="s">
        <v>76</v>
      </c>
      <c r="G44" s="31">
        <v>39.2766379310345</v>
      </c>
      <c r="H44" s="59"/>
      <c r="I44" s="58"/>
    </row>
    <row r="45" s="7" customFormat="1" ht="18" customHeight="1" spans="1:9">
      <c r="A45" s="8"/>
      <c r="B45" s="29">
        <v>36</v>
      </c>
      <c r="C45" s="58" t="s">
        <v>87</v>
      </c>
      <c r="D45" s="29" t="s">
        <v>88</v>
      </c>
      <c r="E45" s="29" t="str">
        <f>VLOOKUP(D45,[1]Sheet1!$D:$F,3,0)</f>
        <v>SLT0000805</v>
      </c>
      <c r="F45" s="29" t="s">
        <v>76</v>
      </c>
      <c r="G45" s="31">
        <v>0.668965517241379</v>
      </c>
      <c r="H45" s="59"/>
      <c r="I45" s="58"/>
    </row>
    <row r="46" s="7" customFormat="1" ht="18" customHeight="1" spans="1:9">
      <c r="A46" s="8"/>
      <c r="B46" s="29">
        <v>37</v>
      </c>
      <c r="C46" s="58" t="s">
        <v>89</v>
      </c>
      <c r="D46" s="29" t="s">
        <v>90</v>
      </c>
      <c r="E46" s="29" t="str">
        <f>VLOOKUP(D46,[1]Sheet1!$D:$F,3,0)</f>
        <v>SLT0000803</v>
      </c>
      <c r="F46" s="29" t="s">
        <v>76</v>
      </c>
      <c r="G46" s="31">
        <v>16.264224137931</v>
      </c>
      <c r="H46" s="59"/>
      <c r="I46" s="58"/>
    </row>
    <row r="47" s="7" customFormat="1" ht="18" customHeight="1" spans="1:9">
      <c r="A47" s="8"/>
      <c r="B47" s="29">
        <v>38</v>
      </c>
      <c r="C47" s="58" t="s">
        <v>91</v>
      </c>
      <c r="D47" s="29" t="s">
        <v>92</v>
      </c>
      <c r="E47" s="29" t="str">
        <f>VLOOKUP(D47,[1]Sheet1!$D:$F,3,0)</f>
        <v>SLT0000804</v>
      </c>
      <c r="F47" s="29" t="s">
        <v>76</v>
      </c>
      <c r="G47" s="31">
        <v>16.264224137931</v>
      </c>
      <c r="H47" s="59"/>
      <c r="I47" s="58"/>
    </row>
    <row r="48" s="7" customFormat="1" ht="18" customHeight="1" spans="1:9">
      <c r="A48" s="8"/>
      <c r="B48" s="29">
        <v>39</v>
      </c>
      <c r="C48" s="58" t="s">
        <v>93</v>
      </c>
      <c r="D48" s="29" t="s">
        <v>94</v>
      </c>
      <c r="E48" s="29" t="str">
        <f>VLOOKUP(D48,[1]Sheet1!$D:$F,3,0)</f>
        <v>SLT0000832</v>
      </c>
      <c r="F48" s="29" t="s">
        <v>76</v>
      </c>
      <c r="G48" s="31">
        <v>23.6395689655172</v>
      </c>
      <c r="H48" s="59"/>
      <c r="I48" s="58"/>
    </row>
    <row r="49" s="7" customFormat="1" ht="18" customHeight="1" spans="1:9">
      <c r="A49" s="8"/>
      <c r="B49" s="29">
        <v>40</v>
      </c>
      <c r="C49" s="58" t="s">
        <v>95</v>
      </c>
      <c r="D49" s="29" t="s">
        <v>96</v>
      </c>
      <c r="E49" s="29" t="str">
        <f>VLOOKUP(D49,[1]Sheet1!$D:$F,3,0)</f>
        <v>SLT0000835</v>
      </c>
      <c r="F49" s="29" t="s">
        <v>76</v>
      </c>
      <c r="G49" s="31">
        <v>23.6395689655172</v>
      </c>
      <c r="H49" s="59"/>
      <c r="I49" s="58"/>
    </row>
    <row r="50" s="7" customFormat="1" ht="18" customHeight="1" spans="1:9">
      <c r="A50" s="8"/>
      <c r="B50" s="29">
        <v>41</v>
      </c>
      <c r="C50" s="58" t="s">
        <v>97</v>
      </c>
      <c r="D50" s="29" t="s">
        <v>98</v>
      </c>
      <c r="E50" s="29" t="str">
        <f>VLOOKUP(D50,[1]Sheet1!$D:$F,3,0)</f>
        <v>SLT0000342</v>
      </c>
      <c r="F50" s="29" t="s">
        <v>18</v>
      </c>
      <c r="G50" s="31">
        <v>16.1794871794872</v>
      </c>
      <c r="H50" s="59"/>
      <c r="I50" s="58"/>
    </row>
    <row r="51" s="7" customFormat="1" ht="18" customHeight="1" spans="1:9">
      <c r="A51" s="8"/>
      <c r="B51" s="29">
        <v>42</v>
      </c>
      <c r="C51" s="58" t="s">
        <v>99</v>
      </c>
      <c r="D51" s="29" t="s">
        <v>100</v>
      </c>
      <c r="E51" s="29" t="str">
        <f>VLOOKUP(D51,[1]Sheet1!$D:$F,3,0)</f>
        <v>SLT0000343</v>
      </c>
      <c r="F51" s="29" t="s">
        <v>18</v>
      </c>
      <c r="G51" s="31">
        <v>16.1794871794872</v>
      </c>
      <c r="H51" s="59"/>
      <c r="I51" s="58"/>
    </row>
    <row r="52" s="7" customFormat="1" ht="18" customHeight="1" spans="1:9">
      <c r="A52" s="8"/>
      <c r="B52" s="29">
        <v>43</v>
      </c>
      <c r="C52" s="58" t="s">
        <v>101</v>
      </c>
      <c r="D52" s="29" t="s">
        <v>102</v>
      </c>
      <c r="E52" s="29"/>
      <c r="F52" s="29" t="s">
        <v>18</v>
      </c>
      <c r="G52" s="31">
        <v>15.6068376068376</v>
      </c>
      <c r="H52" s="59"/>
      <c r="I52" s="58"/>
    </row>
    <row r="53" s="7" customFormat="1" ht="18" customHeight="1" spans="1:9">
      <c r="A53" s="8"/>
      <c r="B53" s="29">
        <v>44</v>
      </c>
      <c r="C53" s="58" t="s">
        <v>103</v>
      </c>
      <c r="D53" s="29" t="s">
        <v>104</v>
      </c>
      <c r="E53" s="29" t="str">
        <f>VLOOKUP(D53,[1]Sheet1!$D:$F,3,0)</f>
        <v>SLT0000043</v>
      </c>
      <c r="F53" s="29" t="s">
        <v>18</v>
      </c>
      <c r="G53" s="31">
        <v>25.017094017094</v>
      </c>
      <c r="H53" s="59"/>
      <c r="I53" s="58"/>
    </row>
    <row r="54" s="7" customFormat="1" ht="18" customHeight="1" spans="1:9">
      <c r="A54" s="8"/>
      <c r="B54" s="29">
        <v>45</v>
      </c>
      <c r="C54" s="58" t="s">
        <v>105</v>
      </c>
      <c r="D54" s="29" t="s">
        <v>106</v>
      </c>
      <c r="E54" s="29"/>
      <c r="F54" s="29" t="s">
        <v>18</v>
      </c>
      <c r="G54" s="31">
        <v>16.1794871794872</v>
      </c>
      <c r="H54" s="59"/>
      <c r="I54" s="58"/>
    </row>
    <row r="55" s="7" customFormat="1" ht="18" customHeight="1" spans="1:9">
      <c r="A55" s="8"/>
      <c r="B55" s="29">
        <v>46</v>
      </c>
      <c r="C55" s="58" t="s">
        <v>107</v>
      </c>
      <c r="D55" s="29" t="s">
        <v>108</v>
      </c>
      <c r="E55" s="29"/>
      <c r="F55" s="29" t="s">
        <v>18</v>
      </c>
      <c r="G55" s="31">
        <v>16.1794871794872</v>
      </c>
      <c r="H55" s="59"/>
      <c r="I55" s="58"/>
    </row>
    <row r="56" s="7" customFormat="1" ht="18" customHeight="1" spans="1:9">
      <c r="A56" s="8"/>
      <c r="B56" s="29">
        <v>47</v>
      </c>
      <c r="C56" s="58" t="s">
        <v>109</v>
      </c>
      <c r="D56" s="29" t="s">
        <v>110</v>
      </c>
      <c r="E56" s="29" t="str">
        <f>VLOOKUP(D56,[1]Sheet1!$D:$F,3,0)</f>
        <v>SLT0000082</v>
      </c>
      <c r="F56" s="29" t="s">
        <v>18</v>
      </c>
      <c r="G56" s="31">
        <v>10.5555555555556</v>
      </c>
      <c r="H56" s="59"/>
      <c r="I56" s="58"/>
    </row>
    <row r="57" s="7" customFormat="1" ht="18" customHeight="1" spans="1:9">
      <c r="A57" s="8"/>
      <c r="B57" s="29">
        <v>48</v>
      </c>
      <c r="C57" s="58" t="s">
        <v>111</v>
      </c>
      <c r="D57" s="29" t="s">
        <v>112</v>
      </c>
      <c r="E57" s="29"/>
      <c r="F57" s="29" t="s">
        <v>18</v>
      </c>
      <c r="G57" s="31">
        <v>17.6068376068376</v>
      </c>
      <c r="H57" s="59"/>
      <c r="I57" s="58"/>
    </row>
    <row r="58" s="7" customFormat="1" ht="18" customHeight="1" spans="1:9">
      <c r="A58" s="8"/>
      <c r="B58" s="29">
        <v>49</v>
      </c>
      <c r="C58" s="58" t="s">
        <v>113</v>
      </c>
      <c r="D58" s="29" t="s">
        <v>114</v>
      </c>
      <c r="E58" s="29" t="str">
        <f>VLOOKUP(D58,[1]Sheet1!$D:$F,3,0)</f>
        <v>SLT0000026</v>
      </c>
      <c r="F58" s="29" t="s">
        <v>18</v>
      </c>
      <c r="G58" s="31">
        <v>25.017094017094</v>
      </c>
      <c r="H58" s="59"/>
      <c r="I58" s="58"/>
    </row>
    <row r="59" s="7" customFormat="1" ht="18" customHeight="1" spans="1:9">
      <c r="A59" s="8"/>
      <c r="B59" s="29">
        <v>50</v>
      </c>
      <c r="C59" s="58" t="s">
        <v>115</v>
      </c>
      <c r="D59" s="29" t="s">
        <v>116</v>
      </c>
      <c r="E59" s="29" t="str">
        <f>VLOOKUP(D59,[1]Sheet1!$D:$F,3,0)</f>
        <v>SLT0000099</v>
      </c>
      <c r="F59" s="29" t="s">
        <v>18</v>
      </c>
      <c r="G59" s="31">
        <v>15.9145299145299</v>
      </c>
      <c r="H59" s="59"/>
      <c r="I59" s="58"/>
    </row>
    <row r="60" s="7" customFormat="1" ht="18" customHeight="1" spans="1:9">
      <c r="A60" s="8"/>
      <c r="B60" s="29">
        <v>52</v>
      </c>
      <c r="C60" s="58" t="s">
        <v>117</v>
      </c>
      <c r="D60" s="29" t="s">
        <v>118</v>
      </c>
      <c r="E60" s="29" t="str">
        <f>VLOOKUP(D60,[1]Sheet1!$D:$F,3,0)</f>
        <v>SLT0000013</v>
      </c>
      <c r="F60" s="29" t="s">
        <v>18</v>
      </c>
      <c r="G60" s="31">
        <v>12.8205128205128</v>
      </c>
      <c r="H60" s="59"/>
      <c r="I60" s="58"/>
    </row>
    <row r="61" s="7" customFormat="1" ht="18" customHeight="1" spans="1:9">
      <c r="A61" s="8"/>
      <c r="B61" s="29">
        <v>53</v>
      </c>
      <c r="C61" s="58" t="s">
        <v>119</v>
      </c>
      <c r="D61" s="29" t="s">
        <v>120</v>
      </c>
      <c r="E61" s="29" t="str">
        <f>VLOOKUP(D61,[1]Sheet1!$D:$F,3,0)</f>
        <v>SLT0000027</v>
      </c>
      <c r="F61" s="29" t="s">
        <v>18</v>
      </c>
      <c r="G61" s="31">
        <v>15.3846153846154</v>
      </c>
      <c r="H61" s="59"/>
      <c r="I61" s="58"/>
    </row>
    <row r="62" s="7" customFormat="1" ht="18" customHeight="1" spans="1:9">
      <c r="A62" s="8"/>
      <c r="B62" s="29">
        <v>54</v>
      </c>
      <c r="C62" s="58" t="s">
        <v>121</v>
      </c>
      <c r="D62" s="29" t="s">
        <v>122</v>
      </c>
      <c r="E62" s="29" t="str">
        <f>VLOOKUP(D62,[1]Sheet1!$D:$F,3,0)</f>
        <v>SLT0000028</v>
      </c>
      <c r="F62" s="29" t="s">
        <v>18</v>
      </c>
      <c r="G62" s="31">
        <v>13.6752136752137</v>
      </c>
      <c r="H62" s="59"/>
      <c r="I62" s="58"/>
    </row>
    <row r="63" s="7" customFormat="1" ht="18" customHeight="1" spans="1:9">
      <c r="A63" s="8"/>
      <c r="B63" s="29">
        <v>55</v>
      </c>
      <c r="C63" s="58" t="s">
        <v>123</v>
      </c>
      <c r="D63" s="29" t="s">
        <v>124</v>
      </c>
      <c r="E63" s="29" t="str">
        <f>VLOOKUP(D63,[1]Sheet1!$D:$F,3,0)</f>
        <v>SLT0002355</v>
      </c>
      <c r="F63" s="29" t="s">
        <v>18</v>
      </c>
      <c r="G63" s="31">
        <v>0.683760683760684</v>
      </c>
      <c r="H63" s="59"/>
      <c r="I63" s="58"/>
    </row>
    <row r="64" s="7" customFormat="1" ht="18" customHeight="1" spans="1:9">
      <c r="A64" s="8"/>
      <c r="B64" s="29">
        <v>56</v>
      </c>
      <c r="C64" s="58" t="s">
        <v>125</v>
      </c>
      <c r="D64" s="29" t="s">
        <v>126</v>
      </c>
      <c r="E64" s="29" t="str">
        <f>VLOOKUP(D64,[1]Sheet1!$D:$F,3,0)</f>
        <v>SLT0000062</v>
      </c>
      <c r="F64" s="29" t="s">
        <v>18</v>
      </c>
      <c r="G64" s="31">
        <f>H64/1.16</f>
        <v>0</v>
      </c>
      <c r="H64" s="59"/>
      <c r="I64" s="58"/>
    </row>
    <row r="65" s="7" customFormat="1" ht="18" customHeight="1" spans="1:9">
      <c r="A65" s="8"/>
      <c r="B65" s="29">
        <v>57</v>
      </c>
      <c r="C65" s="58" t="s">
        <v>127</v>
      </c>
      <c r="D65" s="29" t="s">
        <v>128</v>
      </c>
      <c r="E65" s="29" t="str">
        <f>VLOOKUP(D65,[1]Sheet1!$D:$F,3,0)</f>
        <v>SLT0000084</v>
      </c>
      <c r="F65" s="29" t="s">
        <v>18</v>
      </c>
      <c r="G65" s="31">
        <v>0.6837606838</v>
      </c>
      <c r="H65" s="59"/>
      <c r="I65" s="58"/>
    </row>
    <row r="66" s="7" customFormat="1" ht="18" customHeight="1" spans="1:9">
      <c r="A66" s="8"/>
      <c r="B66" s="29">
        <v>58</v>
      </c>
      <c r="C66" s="58" t="s">
        <v>129</v>
      </c>
      <c r="D66" s="29" t="s">
        <v>130</v>
      </c>
      <c r="E66" s="29"/>
      <c r="F66" s="29" t="s">
        <v>18</v>
      </c>
      <c r="G66" s="31">
        <v>4.27350427350427</v>
      </c>
      <c r="H66" s="59"/>
      <c r="I66" s="58"/>
    </row>
    <row r="67" s="7" customFormat="1" ht="18" customHeight="1" spans="1:9">
      <c r="A67" s="36" t="s">
        <v>131</v>
      </c>
      <c r="B67" s="36"/>
      <c r="C67" s="36"/>
      <c r="D67" s="36"/>
      <c r="E67" s="36"/>
      <c r="F67" s="36"/>
      <c r="G67" s="36"/>
      <c r="H67" s="36"/>
      <c r="I67" s="36"/>
    </row>
    <row r="68" s="7" customFormat="1" ht="18" customHeight="1" spans="1:9">
      <c r="A68" s="38" t="s">
        <v>132</v>
      </c>
      <c r="B68" s="38"/>
      <c r="C68" s="38"/>
      <c r="D68" s="38"/>
      <c r="E68" s="38"/>
      <c r="F68" s="38"/>
      <c r="G68" s="38"/>
      <c r="H68" s="61"/>
      <c r="I68" s="38"/>
    </row>
    <row r="69" s="7" customFormat="1" ht="18" customHeight="1" spans="1:9">
      <c r="A69" s="40" t="s">
        <v>133</v>
      </c>
      <c r="B69" s="40"/>
      <c r="C69" s="40"/>
      <c r="D69" s="40"/>
      <c r="E69" s="40"/>
      <c r="F69" s="40"/>
      <c r="G69" s="40"/>
      <c r="H69" s="62"/>
      <c r="I69" s="62"/>
    </row>
    <row r="70" s="7" customFormat="1" ht="18" customHeight="1" spans="1:9">
      <c r="A70" s="38" t="s">
        <v>134</v>
      </c>
      <c r="B70" s="38"/>
      <c r="C70" s="38"/>
      <c r="D70" s="38"/>
      <c r="E70" s="38"/>
      <c r="F70" s="38"/>
      <c r="G70" s="38"/>
      <c r="H70" s="61"/>
      <c r="I70" s="38"/>
    </row>
    <row r="71" s="7" customFormat="1" ht="18" customHeight="1" spans="1:9">
      <c r="A71" s="38" t="s">
        <v>135</v>
      </c>
      <c r="B71" s="38"/>
      <c r="C71" s="38"/>
      <c r="D71" s="38"/>
      <c r="E71" s="38"/>
      <c r="F71" s="38"/>
      <c r="G71" s="38"/>
      <c r="H71" s="63"/>
      <c r="I71" s="38"/>
    </row>
    <row r="72" s="7" customFormat="1" ht="18" customHeight="1" spans="1:9">
      <c r="A72" s="43" t="s">
        <v>136</v>
      </c>
      <c r="B72" s="43"/>
      <c r="C72" s="43"/>
      <c r="D72" s="43"/>
      <c r="E72" s="43"/>
      <c r="F72" s="43"/>
      <c r="G72" s="43"/>
      <c r="H72" s="44"/>
      <c r="I72" s="64"/>
    </row>
    <row r="73" s="8" customFormat="1" ht="18" customHeight="1" spans="2:9">
      <c r="B73" s="8" t="s">
        <v>137</v>
      </c>
      <c r="F73" s="45" t="s">
        <v>138</v>
      </c>
      <c r="G73" s="46"/>
      <c r="H73" s="57"/>
      <c r="I73" s="65"/>
    </row>
    <row r="74" s="8" customFormat="1" ht="16.5" spans="6:9">
      <c r="F74" s="45"/>
      <c r="G74" s="46"/>
      <c r="H74" s="57"/>
      <c r="I74" s="65"/>
    </row>
    <row r="75" s="8" customFormat="1" ht="16.5" spans="6:9">
      <c r="F75" s="45"/>
      <c r="G75" s="46"/>
      <c r="H75" s="57"/>
      <c r="I75" s="65"/>
    </row>
  </sheetData>
  <mergeCells count="18">
    <mergeCell ref="A2:I2"/>
    <mergeCell ref="B3:I3"/>
    <mergeCell ref="B4:I4"/>
    <mergeCell ref="A7:I7"/>
    <mergeCell ref="G8:H8"/>
    <mergeCell ref="A67:I67"/>
    <mergeCell ref="A68:I68"/>
    <mergeCell ref="A69:I69"/>
    <mergeCell ref="A70:I70"/>
    <mergeCell ref="A71:I71"/>
    <mergeCell ref="A72:G7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K39" sqref="K39"/>
    </sheetView>
  </sheetViews>
  <sheetFormatPr defaultColWidth="9" defaultRowHeight="13.5"/>
  <cols>
    <col min="1" max="1" width="7.375" style="7" customWidth="1"/>
    <col min="2" max="2" width="4.75" style="7" customWidth="1"/>
    <col min="3" max="3" width="12" style="7" customWidth="1"/>
    <col min="4" max="4" width="12.25" style="7" customWidth="1"/>
    <col min="5" max="5" width="23.5" style="7" customWidth="1"/>
    <col min="6" max="6" width="4.75" style="9" customWidth="1"/>
    <col min="7" max="7" width="9.375" style="10" customWidth="1"/>
    <col min="8" max="8" width="11.375" style="11" customWidth="1"/>
    <col min="9" max="9" width="8.625" style="12" customWidth="1"/>
    <col min="10" max="10" width="12.625" style="7"/>
    <col min="11" max="16384" width="9" style="7"/>
  </cols>
  <sheetData>
    <row r="1" s="7" customFormat="1" ht="12.95" customHeight="1" spans="6:9">
      <c r="F1" s="9"/>
      <c r="G1" s="10"/>
      <c r="H1" s="11"/>
      <c r="I1" s="12"/>
    </row>
    <row r="2" s="7" customFormat="1" ht="31.5" customHeight="1" spans="1:9">
      <c r="A2" s="13" t="s">
        <v>0</v>
      </c>
      <c r="B2" s="13"/>
      <c r="C2" s="13"/>
      <c r="D2" s="13"/>
      <c r="E2" s="13"/>
      <c r="F2" s="13"/>
      <c r="G2" s="13"/>
      <c r="H2" s="14"/>
      <c r="I2" s="13"/>
    </row>
    <row r="3" s="7" customFormat="1" ht="18" customHeight="1" spans="1:9">
      <c r="A3" s="15" t="s">
        <v>1</v>
      </c>
      <c r="B3" s="15" t="s">
        <v>2</v>
      </c>
      <c r="C3" s="15"/>
      <c r="D3" s="15"/>
      <c r="E3" s="15"/>
      <c r="F3" s="15"/>
      <c r="G3" s="15"/>
      <c r="H3" s="16"/>
      <c r="I3" s="17"/>
    </row>
    <row r="4" s="7" customFormat="1" ht="18" customHeight="1" spans="1:9">
      <c r="A4" s="15" t="s">
        <v>3</v>
      </c>
      <c r="B4" s="15" t="s">
        <v>4</v>
      </c>
      <c r="C4" s="15"/>
      <c r="D4" s="15"/>
      <c r="E4" s="15"/>
      <c r="F4" s="15"/>
      <c r="G4" s="15"/>
      <c r="H4" s="17"/>
      <c r="I4" s="17"/>
    </row>
    <row r="5" s="7" customFormat="1" ht="18" customHeight="1" spans="1:9">
      <c r="A5" s="18" t="s">
        <v>5</v>
      </c>
      <c r="B5" s="18"/>
      <c r="C5" s="18"/>
      <c r="D5" s="18"/>
      <c r="E5" s="18"/>
      <c r="F5" s="18"/>
      <c r="G5" s="18"/>
      <c r="H5" s="19"/>
      <c r="I5" s="47"/>
    </row>
    <row r="6" s="7" customFormat="1" ht="18" customHeight="1" spans="1:9">
      <c r="A6" s="18"/>
      <c r="B6" s="18"/>
      <c r="C6" s="18"/>
      <c r="D6" s="18"/>
      <c r="E6" s="18"/>
      <c r="F6" s="18"/>
      <c r="G6" s="18"/>
      <c r="H6" s="19"/>
      <c r="I6" s="47"/>
    </row>
    <row r="7" s="7" customFormat="1" ht="18" customHeight="1" spans="1:9">
      <c r="A7" s="8" t="s">
        <v>6</v>
      </c>
      <c r="B7" s="8"/>
      <c r="C7" s="8"/>
      <c r="D7" s="8"/>
      <c r="E7" s="8"/>
      <c r="F7" s="8"/>
      <c r="G7" s="8"/>
      <c r="H7" s="20"/>
      <c r="I7" s="45"/>
    </row>
    <row r="8" s="7" customFormat="1" ht="18" customHeight="1" spans="1:9">
      <c r="A8" s="8"/>
      <c r="B8" s="21" t="s">
        <v>7</v>
      </c>
      <c r="C8" s="21" t="s">
        <v>10</v>
      </c>
      <c r="D8" s="21" t="s">
        <v>9</v>
      </c>
      <c r="E8" s="22" t="s">
        <v>139</v>
      </c>
      <c r="F8" s="21" t="s">
        <v>11</v>
      </c>
      <c r="G8" s="23" t="s">
        <v>12</v>
      </c>
      <c r="H8" s="24"/>
      <c r="I8" s="48" t="s">
        <v>13</v>
      </c>
    </row>
    <row r="9" s="7" customFormat="1" ht="18" customHeight="1" spans="1:9">
      <c r="A9" s="8"/>
      <c r="B9" s="25"/>
      <c r="C9" s="25"/>
      <c r="D9" s="25"/>
      <c r="E9" s="26"/>
      <c r="F9" s="25"/>
      <c r="G9" s="27" t="s">
        <v>14</v>
      </c>
      <c r="H9" s="28" t="s">
        <v>15</v>
      </c>
      <c r="I9" s="48"/>
    </row>
    <row r="10" s="7" customFormat="1" ht="18" customHeight="1" spans="1:9">
      <c r="A10" s="8"/>
      <c r="B10" s="29">
        <v>1</v>
      </c>
      <c r="C10" s="30" t="s">
        <v>140</v>
      </c>
      <c r="D10" s="29" t="s">
        <v>84</v>
      </c>
      <c r="E10" s="29" t="s">
        <v>83</v>
      </c>
      <c r="F10" s="29" t="s">
        <v>18</v>
      </c>
      <c r="G10" s="31">
        <f>VLOOKUP(C10,[2]文安德实!$E:$G,3,0)</f>
        <v>23.6395689655172</v>
      </c>
      <c r="H10" s="32">
        <v>23.6395689655172</v>
      </c>
      <c r="I10" s="30"/>
    </row>
    <row r="11" s="7" customFormat="1" ht="18" customHeight="1" spans="1:9">
      <c r="A11" s="8"/>
      <c r="B11" s="29">
        <v>2</v>
      </c>
      <c r="C11" s="30" t="s">
        <v>141</v>
      </c>
      <c r="D11" s="29" t="s">
        <v>86</v>
      </c>
      <c r="E11" s="29" t="s">
        <v>142</v>
      </c>
      <c r="F11" s="29" t="s">
        <v>18</v>
      </c>
      <c r="G11" s="31">
        <f>VLOOKUP(C11,[2]文安德实!$E:$G,3,0)</f>
        <v>39.2766379310345</v>
      </c>
      <c r="H11" s="33">
        <v>39.2766379310345</v>
      </c>
      <c r="I11" s="30"/>
    </row>
    <row r="12" s="7" customFormat="1" ht="18" customHeight="1" spans="1:9">
      <c r="A12" s="8"/>
      <c r="B12" s="29">
        <v>3</v>
      </c>
      <c r="C12" s="30" t="s">
        <v>143</v>
      </c>
      <c r="D12" s="29" t="s">
        <v>82</v>
      </c>
      <c r="E12" s="29" t="s">
        <v>81</v>
      </c>
      <c r="F12" s="29" t="s">
        <v>18</v>
      </c>
      <c r="G12" s="31">
        <f>VLOOKUP(C12,[2]文安德实!$E:$G,3,0)</f>
        <v>15.2691379310345</v>
      </c>
      <c r="H12" s="33">
        <v>15.2691379310345</v>
      </c>
      <c r="I12" s="30"/>
    </row>
    <row r="13" s="7" customFormat="1" ht="18" customHeight="1" spans="1:9">
      <c r="A13" s="8"/>
      <c r="B13" s="29">
        <v>4</v>
      </c>
      <c r="C13" s="30" t="s">
        <v>144</v>
      </c>
      <c r="D13" s="29" t="s">
        <v>75</v>
      </c>
      <c r="E13" s="29" t="s">
        <v>145</v>
      </c>
      <c r="F13" s="29" t="s">
        <v>18</v>
      </c>
      <c r="G13" s="31">
        <f>VLOOKUP(C13,[2]文安德实!$E:$G,3,0)</f>
        <v>0.39301724137931</v>
      </c>
      <c r="H13" s="34">
        <f>G13*0.95</f>
        <v>0.373366379310344</v>
      </c>
      <c r="I13" s="49">
        <v>0.05</v>
      </c>
    </row>
    <row r="14" s="7" customFormat="1" ht="18" customHeight="1" spans="1:9">
      <c r="A14" s="8"/>
      <c r="B14" s="29">
        <v>5</v>
      </c>
      <c r="C14" s="30" t="s">
        <v>146</v>
      </c>
      <c r="D14" s="29" t="s">
        <v>80</v>
      </c>
      <c r="E14" s="29" t="s">
        <v>79</v>
      </c>
      <c r="F14" s="29" t="s">
        <v>18</v>
      </c>
      <c r="G14" s="31">
        <f>VLOOKUP(C14,[2]文安德实!$E:$G,3,0)</f>
        <v>2.2326724137931</v>
      </c>
      <c r="H14" s="34">
        <f>G14*0.98</f>
        <v>2.18801896551724</v>
      </c>
      <c r="I14" s="49">
        <v>0.02</v>
      </c>
    </row>
    <row r="15" s="7" customFormat="1" ht="18" customHeight="1" spans="1:9">
      <c r="A15" s="8"/>
      <c r="B15" s="29">
        <v>6</v>
      </c>
      <c r="C15" s="30" t="s">
        <v>147</v>
      </c>
      <c r="D15" s="29" t="s">
        <v>78</v>
      </c>
      <c r="E15" s="29" t="s">
        <v>148</v>
      </c>
      <c r="F15" s="29" t="s">
        <v>18</v>
      </c>
      <c r="G15" s="31">
        <f>VLOOKUP(C15,[2]文安德实!$E:$G,3,0)</f>
        <v>0.459913793103448</v>
      </c>
      <c r="H15" s="34">
        <f>G15*0.98</f>
        <v>0.450715517241379</v>
      </c>
      <c r="I15" s="49">
        <v>0.02</v>
      </c>
    </row>
    <row r="16" s="7" customFormat="1" ht="18" customHeight="1" spans="1:9">
      <c r="A16" s="8"/>
      <c r="B16" s="29">
        <v>7</v>
      </c>
      <c r="C16" s="30" t="s">
        <v>149</v>
      </c>
      <c r="D16" s="29" t="s">
        <v>90</v>
      </c>
      <c r="E16" s="29" t="s">
        <v>89</v>
      </c>
      <c r="F16" s="29" t="s">
        <v>18</v>
      </c>
      <c r="G16" s="31">
        <f>VLOOKUP(C16,[2]文安德实!$E:$G,3,0)</f>
        <v>16.264224137931</v>
      </c>
      <c r="H16" s="33">
        <v>16.264224137931</v>
      </c>
      <c r="I16" s="49"/>
    </row>
    <row r="17" s="7" customFormat="1" ht="18" customHeight="1" spans="1:9">
      <c r="A17" s="8"/>
      <c r="B17" s="29">
        <v>8</v>
      </c>
      <c r="C17" s="30" t="s">
        <v>150</v>
      </c>
      <c r="D17" s="29" t="s">
        <v>92</v>
      </c>
      <c r="E17" s="29" t="s">
        <v>91</v>
      </c>
      <c r="F17" s="29" t="s">
        <v>18</v>
      </c>
      <c r="G17" s="31">
        <f>VLOOKUP(C17,[2]文安德实!$E:$G,3,0)</f>
        <v>16.264224137931</v>
      </c>
      <c r="H17" s="33">
        <v>16.264224137931</v>
      </c>
      <c r="I17" s="49"/>
    </row>
    <row r="18" s="7" customFormat="1" ht="18" customHeight="1" spans="1:9">
      <c r="A18" s="8"/>
      <c r="B18" s="29">
        <v>9</v>
      </c>
      <c r="C18" s="30" t="s">
        <v>151</v>
      </c>
      <c r="D18" s="29" t="s">
        <v>88</v>
      </c>
      <c r="E18" s="29" t="s">
        <v>152</v>
      </c>
      <c r="F18" s="29" t="s">
        <v>18</v>
      </c>
      <c r="G18" s="31">
        <f>VLOOKUP(C18,[2]文安德实!$E:$G,3,0)</f>
        <v>0.668965517241379</v>
      </c>
      <c r="H18" s="34">
        <f>G18*0.98</f>
        <v>0.655586206896551</v>
      </c>
      <c r="I18" s="49">
        <v>0.02</v>
      </c>
    </row>
    <row r="19" s="7" customFormat="1" ht="18" customHeight="1" spans="1:9">
      <c r="A19" s="8"/>
      <c r="B19" s="29">
        <v>10</v>
      </c>
      <c r="C19" s="30" t="s">
        <v>153</v>
      </c>
      <c r="D19" s="29" t="s">
        <v>98</v>
      </c>
      <c r="E19" s="29" t="s">
        <v>97</v>
      </c>
      <c r="F19" s="29" t="s">
        <v>18</v>
      </c>
      <c r="G19" s="31">
        <f>VLOOKUP(C19,[2]文安德实!$E:$G,3,0)</f>
        <v>16.1794871794872</v>
      </c>
      <c r="H19" s="35">
        <v>16.1794871794872</v>
      </c>
      <c r="I19" s="30"/>
    </row>
    <row r="20" s="7" customFormat="1" ht="18" customHeight="1" spans="1:9">
      <c r="A20" s="8"/>
      <c r="B20" s="29">
        <v>11</v>
      </c>
      <c r="C20" s="30" t="s">
        <v>154</v>
      </c>
      <c r="D20" s="29" t="s">
        <v>100</v>
      </c>
      <c r="E20" s="29" t="s">
        <v>99</v>
      </c>
      <c r="F20" s="29" t="s">
        <v>18</v>
      </c>
      <c r="G20" s="31">
        <f>VLOOKUP(C20,[2]文安德实!$E:$G,3,0)</f>
        <v>16.1794871794872</v>
      </c>
      <c r="H20" s="35">
        <v>16.1794871794872</v>
      </c>
      <c r="I20" s="30"/>
    </row>
    <row r="21" s="7" customFormat="1" ht="18" customHeight="1" spans="2:9">
      <c r="B21" s="29">
        <v>12</v>
      </c>
      <c r="C21" s="30" t="s">
        <v>155</v>
      </c>
      <c r="D21" s="29" t="s">
        <v>58</v>
      </c>
      <c r="E21" s="29" t="s">
        <v>156</v>
      </c>
      <c r="F21" s="29" t="s">
        <v>18</v>
      </c>
      <c r="G21" s="31">
        <f>VLOOKUP(C21,[2]文安德实!$E:$G,3,0)</f>
        <v>31.7606837606838</v>
      </c>
      <c r="H21" s="34">
        <f>G21*0.98</f>
        <v>31.1254700854701</v>
      </c>
      <c r="I21" s="49">
        <v>0.02</v>
      </c>
    </row>
    <row r="22" s="7" customFormat="1" ht="18" customHeight="1" spans="2:9">
      <c r="B22" s="29">
        <v>13</v>
      </c>
      <c r="C22" s="30" t="s">
        <v>157</v>
      </c>
      <c r="D22" s="29" t="s">
        <v>60</v>
      </c>
      <c r="E22" s="29" t="s">
        <v>158</v>
      </c>
      <c r="F22" s="29" t="s">
        <v>18</v>
      </c>
      <c r="G22" s="31">
        <f>VLOOKUP(C22,[2]文安德实!$E:$G,3,0)</f>
        <v>10.7777777777778</v>
      </c>
      <c r="H22" s="34">
        <f>G22*0.98</f>
        <v>10.5622222222222</v>
      </c>
      <c r="I22" s="49">
        <v>0.02</v>
      </c>
    </row>
    <row r="23" s="7" customFormat="1" ht="18" customHeight="1" spans="1:9">
      <c r="A23" s="8"/>
      <c r="B23" s="29">
        <v>14</v>
      </c>
      <c r="C23" s="30" t="s">
        <v>159</v>
      </c>
      <c r="D23" s="29" t="s">
        <v>62</v>
      </c>
      <c r="E23" s="29" t="s">
        <v>160</v>
      </c>
      <c r="F23" s="29" t="s">
        <v>18</v>
      </c>
      <c r="G23" s="31">
        <f>VLOOKUP(C23,[2]文安德实!$E:$G,3,0)</f>
        <v>17.2735042735043</v>
      </c>
      <c r="H23" s="34">
        <f>G23*0.98</f>
        <v>16.9280341880342</v>
      </c>
      <c r="I23" s="49">
        <v>0.02</v>
      </c>
    </row>
    <row r="24" s="7" customFormat="1" ht="18" customHeight="1" spans="1:9">
      <c r="A24" s="8"/>
      <c r="B24" s="29">
        <v>15</v>
      </c>
      <c r="C24" s="30" t="s">
        <v>161</v>
      </c>
      <c r="D24" s="29" t="s">
        <v>64</v>
      </c>
      <c r="E24" s="29" t="s">
        <v>162</v>
      </c>
      <c r="F24" s="29" t="s">
        <v>18</v>
      </c>
      <c r="G24" s="31">
        <f>VLOOKUP(C24,[2]文安德实!$E:$G,3,0)</f>
        <v>15.5299145299145</v>
      </c>
      <c r="H24" s="34">
        <f t="shared" ref="H24:H37" si="0">G24*0.98</f>
        <v>15.2193162393162</v>
      </c>
      <c r="I24" s="49">
        <v>0.02</v>
      </c>
    </row>
    <row r="25" s="7" customFormat="1" ht="18" customHeight="1" spans="1:9">
      <c r="A25" s="8"/>
      <c r="B25" s="29">
        <v>16</v>
      </c>
      <c r="C25" s="30" t="s">
        <v>163</v>
      </c>
      <c r="D25" s="29" t="s">
        <v>72</v>
      </c>
      <c r="E25" s="29" t="s">
        <v>164</v>
      </c>
      <c r="F25" s="29" t="s">
        <v>18</v>
      </c>
      <c r="G25" s="31">
        <f>VLOOKUP(C25,[2]文安德实!$E:$G,3,0)</f>
        <v>27.0769230769231</v>
      </c>
      <c r="H25" s="34">
        <f t="shared" si="0"/>
        <v>26.5353846153846</v>
      </c>
      <c r="I25" s="49">
        <v>0.02</v>
      </c>
    </row>
    <row r="26" s="7" customFormat="1" ht="18" customHeight="1" spans="1:9">
      <c r="A26" s="8"/>
      <c r="B26" s="29">
        <v>17</v>
      </c>
      <c r="C26" s="30" t="s">
        <v>165</v>
      </c>
      <c r="D26" s="29" t="s">
        <v>94</v>
      </c>
      <c r="E26" s="29" t="s">
        <v>166</v>
      </c>
      <c r="F26" s="29" t="s">
        <v>18</v>
      </c>
      <c r="G26" s="31">
        <f>VLOOKUP(C26,[2]文安德实!$E:$G,3,0)</f>
        <v>23.6395689655172</v>
      </c>
      <c r="H26" s="34">
        <v>23.6395689655172</v>
      </c>
      <c r="I26" s="30"/>
    </row>
    <row r="27" s="7" customFormat="1" ht="18" customHeight="1" spans="1:9">
      <c r="A27" s="8"/>
      <c r="B27" s="29">
        <v>18</v>
      </c>
      <c r="C27" s="30" t="s">
        <v>167</v>
      </c>
      <c r="D27" s="29" t="s">
        <v>96</v>
      </c>
      <c r="E27" s="29" t="s">
        <v>168</v>
      </c>
      <c r="F27" s="29" t="s">
        <v>18</v>
      </c>
      <c r="G27" s="31">
        <f>VLOOKUP(C27,[2]文安德实!$E:$G,3,0)</f>
        <v>23.6395689655172</v>
      </c>
      <c r="H27" s="34">
        <v>23.6395689655172</v>
      </c>
      <c r="I27" s="30"/>
    </row>
    <row r="28" s="7" customFormat="1" ht="18" customHeight="1" spans="1:9">
      <c r="A28" s="8"/>
      <c r="B28" s="29">
        <v>19</v>
      </c>
      <c r="C28" s="30" t="s">
        <v>169</v>
      </c>
      <c r="D28" s="29" t="s">
        <v>104</v>
      </c>
      <c r="E28" s="29" t="s">
        <v>170</v>
      </c>
      <c r="F28" s="29" t="s">
        <v>18</v>
      </c>
      <c r="G28" s="31">
        <f>VLOOKUP(C28,[2]文安德实!$E:$G,3,0)</f>
        <v>25.017094017094</v>
      </c>
      <c r="H28" s="34">
        <f>G28*0.98</f>
        <v>24.5167521367521</v>
      </c>
      <c r="I28" s="49">
        <v>0.02</v>
      </c>
    </row>
    <row r="29" s="7" customFormat="1" ht="18" customHeight="1" spans="1:9">
      <c r="A29" s="8"/>
      <c r="B29" s="29">
        <v>20</v>
      </c>
      <c r="C29" s="30" t="s">
        <v>171</v>
      </c>
      <c r="D29" s="29" t="s">
        <v>110</v>
      </c>
      <c r="E29" s="29" t="s">
        <v>172</v>
      </c>
      <c r="F29" s="29" t="s">
        <v>18</v>
      </c>
      <c r="G29" s="31">
        <f>VLOOKUP(C29,[2]文安德实!$E:$G,3,0)</f>
        <v>10.5555555555556</v>
      </c>
      <c r="H29" s="34">
        <f t="shared" si="0"/>
        <v>10.3444444444445</v>
      </c>
      <c r="I29" s="49">
        <v>0.02</v>
      </c>
    </row>
    <row r="30" s="7" customFormat="1" ht="18" customHeight="1" spans="1:9">
      <c r="A30" s="8"/>
      <c r="B30" s="29">
        <v>21</v>
      </c>
      <c r="C30" s="30" t="s">
        <v>173</v>
      </c>
      <c r="D30" s="29" t="s">
        <v>116</v>
      </c>
      <c r="E30" s="29" t="s">
        <v>115</v>
      </c>
      <c r="F30" s="29" t="s">
        <v>18</v>
      </c>
      <c r="G30" s="31">
        <f>VLOOKUP(C30,[2]文安德实!$E:$G,3,0)</f>
        <v>15.9145299145299</v>
      </c>
      <c r="H30" s="34">
        <f t="shared" si="0"/>
        <v>15.5962393162393</v>
      </c>
      <c r="I30" s="49">
        <v>0.02</v>
      </c>
    </row>
    <row r="31" s="7" customFormat="1" ht="18" customHeight="1" spans="1:9">
      <c r="A31" s="8"/>
      <c r="B31" s="29">
        <v>22</v>
      </c>
      <c r="C31" s="30" t="s">
        <v>174</v>
      </c>
      <c r="D31" s="29" t="s">
        <v>128</v>
      </c>
      <c r="E31" s="29" t="s">
        <v>175</v>
      </c>
      <c r="F31" s="29" t="s">
        <v>18</v>
      </c>
      <c r="G31" s="31">
        <f>VLOOKUP(C31,[2]文安德实!$E:$G,3,0)</f>
        <v>0.6837606838</v>
      </c>
      <c r="H31" s="34">
        <f t="shared" si="0"/>
        <v>0.670085470124</v>
      </c>
      <c r="I31" s="49">
        <v>0.02</v>
      </c>
    </row>
    <row r="32" s="7" customFormat="1" ht="18" customHeight="1" spans="1:9">
      <c r="A32" s="8"/>
      <c r="B32" s="29">
        <v>23</v>
      </c>
      <c r="C32" s="30" t="s">
        <v>176</v>
      </c>
      <c r="D32" s="29" t="s">
        <v>68</v>
      </c>
      <c r="E32" s="29" t="s">
        <v>177</v>
      </c>
      <c r="F32" s="29" t="s">
        <v>18</v>
      </c>
      <c r="G32" s="31">
        <f>VLOOKUP(C32,[2]文安德实!$E:$G,3,0)</f>
        <v>2.41025641025641</v>
      </c>
      <c r="H32" s="34">
        <f t="shared" si="0"/>
        <v>2.36205128205128</v>
      </c>
      <c r="I32" s="49">
        <v>0.02</v>
      </c>
    </row>
    <row r="33" s="7" customFormat="1" ht="18" customHeight="1" spans="1:9">
      <c r="A33" s="8"/>
      <c r="B33" s="29">
        <v>24</v>
      </c>
      <c r="C33" s="30" t="s">
        <v>178</v>
      </c>
      <c r="D33" s="29" t="s">
        <v>70</v>
      </c>
      <c r="E33" s="29" t="s">
        <v>179</v>
      </c>
      <c r="F33" s="29" t="s">
        <v>18</v>
      </c>
      <c r="G33" s="31">
        <f>VLOOKUP(C33,[2]文安德实!$E:$G,3,0)</f>
        <v>0.683760683760684</v>
      </c>
      <c r="H33" s="34">
        <f t="shared" si="0"/>
        <v>0.67008547008547</v>
      </c>
      <c r="I33" s="49">
        <v>0.02</v>
      </c>
    </row>
    <row r="34" s="7" customFormat="1" ht="18" customHeight="1" spans="1:9">
      <c r="A34" s="8"/>
      <c r="B34" s="29">
        <v>25</v>
      </c>
      <c r="C34" s="30" t="s">
        <v>180</v>
      </c>
      <c r="D34" s="29" t="s">
        <v>74</v>
      </c>
      <c r="E34" s="29" t="s">
        <v>181</v>
      </c>
      <c r="F34" s="29" t="s">
        <v>18</v>
      </c>
      <c r="G34" s="31">
        <f>VLOOKUP(C34,[2]文安德实!$E:$G,3,0)</f>
        <v>0.6837606838</v>
      </c>
      <c r="H34" s="34">
        <f t="shared" si="0"/>
        <v>0.670085470124</v>
      </c>
      <c r="I34" s="49">
        <v>0.02</v>
      </c>
    </row>
    <row r="35" s="7" customFormat="1" ht="18" customHeight="1" spans="1:9">
      <c r="A35" s="8"/>
      <c r="B35" s="29">
        <v>26</v>
      </c>
      <c r="C35" s="30" t="s">
        <v>182</v>
      </c>
      <c r="D35" s="29" t="s">
        <v>80</v>
      </c>
      <c r="E35" s="29" t="s">
        <v>183</v>
      </c>
      <c r="F35" s="29" t="s">
        <v>18</v>
      </c>
      <c r="G35" s="31">
        <v>2.2326724137931</v>
      </c>
      <c r="H35" s="34">
        <f t="shared" si="0"/>
        <v>2.18801896551724</v>
      </c>
      <c r="I35" s="49">
        <v>0.02</v>
      </c>
    </row>
    <row r="36" s="7" customFormat="1" ht="18" customHeight="1" spans="1:9">
      <c r="A36" s="8"/>
      <c r="B36" s="29">
        <v>27</v>
      </c>
      <c r="C36" s="30" t="s">
        <v>184</v>
      </c>
      <c r="D36" s="29" t="s">
        <v>78</v>
      </c>
      <c r="E36" s="29" t="s">
        <v>185</v>
      </c>
      <c r="F36" s="29" t="s">
        <v>18</v>
      </c>
      <c r="G36" s="31">
        <v>0.459913793103448</v>
      </c>
      <c r="H36" s="34">
        <f t="shared" si="0"/>
        <v>0.450715517241379</v>
      </c>
      <c r="I36" s="49">
        <v>0.02</v>
      </c>
    </row>
    <row r="37" s="7" customFormat="1" ht="18" customHeight="1" spans="1:9">
      <c r="A37" s="8"/>
      <c r="B37" s="29">
        <v>28</v>
      </c>
      <c r="C37" s="30" t="s">
        <v>186</v>
      </c>
      <c r="D37" s="29" t="s">
        <v>88</v>
      </c>
      <c r="E37" s="29" t="s">
        <v>187</v>
      </c>
      <c r="F37" s="29" t="s">
        <v>18</v>
      </c>
      <c r="G37" s="31">
        <v>0.668965517241379</v>
      </c>
      <c r="H37" s="34">
        <f t="shared" si="0"/>
        <v>0.655586206896551</v>
      </c>
      <c r="I37" s="49">
        <v>0.02</v>
      </c>
    </row>
    <row r="38" s="7" customFormat="1" ht="18" customHeight="1" spans="1:9">
      <c r="A38" s="8"/>
      <c r="B38" s="29">
        <v>29</v>
      </c>
      <c r="C38" s="30" t="s">
        <v>188</v>
      </c>
      <c r="D38" s="29" t="s">
        <v>17</v>
      </c>
      <c r="E38" s="29" t="s">
        <v>16</v>
      </c>
      <c r="F38" s="29" t="s">
        <v>18</v>
      </c>
      <c r="G38" s="31">
        <f>VLOOKUP(C38,[2]文安德实!$E:$G,3,0)</f>
        <v>19.2649572649573</v>
      </c>
      <c r="H38" s="34">
        <v>19.2649572649573</v>
      </c>
      <c r="I38" s="30"/>
    </row>
    <row r="39" s="7" customFormat="1" ht="18" customHeight="1" spans="1:9">
      <c r="A39" s="8"/>
      <c r="B39" s="29">
        <v>30</v>
      </c>
      <c r="C39" s="30" t="s">
        <v>189</v>
      </c>
      <c r="D39" s="29" t="s">
        <v>20</v>
      </c>
      <c r="E39" s="29" t="s">
        <v>19</v>
      </c>
      <c r="F39" s="29" t="s">
        <v>76</v>
      </c>
      <c r="G39" s="31">
        <f>VLOOKUP(C39,[2]文安德实!$E:$G,3,0)</f>
        <v>2.8974358974359</v>
      </c>
      <c r="H39" s="34">
        <v>2.8974358974359</v>
      </c>
      <c r="I39" s="30"/>
    </row>
    <row r="40" s="7" customFormat="1" ht="18" customHeight="1" spans="1:9">
      <c r="A40" s="8"/>
      <c r="B40" s="29">
        <v>31</v>
      </c>
      <c r="C40" s="30" t="s">
        <v>190</v>
      </c>
      <c r="D40" s="29" t="s">
        <v>22</v>
      </c>
      <c r="E40" s="29" t="s">
        <v>21</v>
      </c>
      <c r="F40" s="29" t="s">
        <v>76</v>
      </c>
      <c r="G40" s="31">
        <f>VLOOKUP(C40,[2]文安德实!$E:$G,3,0)</f>
        <v>19.2649572649573</v>
      </c>
      <c r="H40" s="34">
        <v>19.2649572649573</v>
      </c>
      <c r="I40" s="30"/>
    </row>
    <row r="41" s="7" customFormat="1" ht="18" customHeight="1" spans="1:9">
      <c r="A41" s="8"/>
      <c r="B41" s="29">
        <v>32</v>
      </c>
      <c r="C41" s="30" t="s">
        <v>191</v>
      </c>
      <c r="D41" s="29" t="s">
        <v>24</v>
      </c>
      <c r="E41" s="29" t="s">
        <v>23</v>
      </c>
      <c r="F41" s="29" t="s">
        <v>76</v>
      </c>
      <c r="G41" s="31">
        <f>VLOOKUP(C41,[2]文安德实!$E:$G,3,0)</f>
        <v>2.8974358974359</v>
      </c>
      <c r="H41" s="34">
        <v>2.8974358974359</v>
      </c>
      <c r="I41" s="30"/>
    </row>
    <row r="42" s="7" customFormat="1" ht="18" customHeight="1" spans="1:9">
      <c r="A42" s="8"/>
      <c r="B42" s="29">
        <v>33</v>
      </c>
      <c r="C42" s="30" t="s">
        <v>192</v>
      </c>
      <c r="D42" s="29" t="s">
        <v>124</v>
      </c>
      <c r="E42" s="29" t="s">
        <v>193</v>
      </c>
      <c r="F42" s="29" t="s">
        <v>76</v>
      </c>
      <c r="G42" s="31">
        <f>VLOOKUP(C42,[2]文安德实!$E:$G,3,0)</f>
        <v>0.683760683760684</v>
      </c>
      <c r="H42" s="34">
        <f t="shared" ref="H42:H47" si="1">G42*0.98</f>
        <v>0.67008547008547</v>
      </c>
      <c r="I42" s="49">
        <v>0.02</v>
      </c>
    </row>
    <row r="43" s="7" customFormat="1" ht="18" customHeight="1" spans="1:9">
      <c r="A43" s="8"/>
      <c r="B43" s="29">
        <v>34</v>
      </c>
      <c r="C43" s="30" t="s">
        <v>194</v>
      </c>
      <c r="D43" s="29" t="s">
        <v>114</v>
      </c>
      <c r="E43" s="29" t="s">
        <v>195</v>
      </c>
      <c r="F43" s="29" t="s">
        <v>76</v>
      </c>
      <c r="G43" s="31">
        <f>VLOOKUP(C43,[2]文安德实!$E:$G,3,0)</f>
        <v>25.017094017094</v>
      </c>
      <c r="H43" s="34">
        <f t="shared" si="1"/>
        <v>24.5167521367521</v>
      </c>
      <c r="I43" s="49">
        <v>0.02</v>
      </c>
    </row>
    <row r="44" s="7" customFormat="1" ht="18" customHeight="1" spans="1:9">
      <c r="A44" s="8"/>
      <c r="B44" s="29">
        <v>35</v>
      </c>
      <c r="C44" s="30" t="s">
        <v>196</v>
      </c>
      <c r="D44" s="29" t="s">
        <v>118</v>
      </c>
      <c r="E44" s="29" t="s">
        <v>197</v>
      </c>
      <c r="F44" s="29" t="s">
        <v>76</v>
      </c>
      <c r="G44" s="31">
        <f>VLOOKUP(C44,[2]文安德实!$E:$G,3,0)</f>
        <v>12.8205128205128</v>
      </c>
      <c r="H44" s="34">
        <f t="shared" si="1"/>
        <v>12.5641025641025</v>
      </c>
      <c r="I44" s="49">
        <v>0.02</v>
      </c>
    </row>
    <row r="45" s="7" customFormat="1" ht="18" customHeight="1" spans="1:9">
      <c r="A45" s="8"/>
      <c r="B45" s="29">
        <v>36</v>
      </c>
      <c r="C45" s="30" t="s">
        <v>198</v>
      </c>
      <c r="D45" s="29" t="s">
        <v>120</v>
      </c>
      <c r="E45" s="29" t="s">
        <v>199</v>
      </c>
      <c r="F45" s="29" t="s">
        <v>76</v>
      </c>
      <c r="G45" s="31">
        <f>VLOOKUP(C45,[2]文安德实!$E:$G,3,0)</f>
        <v>15.3846153846154</v>
      </c>
      <c r="H45" s="34">
        <f t="shared" si="1"/>
        <v>15.0769230769231</v>
      </c>
      <c r="I45" s="49">
        <v>0.02</v>
      </c>
    </row>
    <row r="46" s="7" customFormat="1" ht="18" customHeight="1" spans="1:9">
      <c r="A46" s="8"/>
      <c r="B46" s="29">
        <v>37</v>
      </c>
      <c r="C46" s="30" t="s">
        <v>200</v>
      </c>
      <c r="D46" s="29" t="s">
        <v>122</v>
      </c>
      <c r="E46" s="29" t="s">
        <v>201</v>
      </c>
      <c r="F46" s="29" t="s">
        <v>76</v>
      </c>
      <c r="G46" s="31">
        <f>VLOOKUP(C46,[2]文安德实!$E:$G,3,0)</f>
        <v>13.6752136752137</v>
      </c>
      <c r="H46" s="34">
        <f t="shared" si="1"/>
        <v>13.4017094017094</v>
      </c>
      <c r="I46" s="49">
        <v>0.02</v>
      </c>
    </row>
    <row r="47" s="7" customFormat="1" ht="18" customHeight="1" spans="1:9">
      <c r="A47" s="8"/>
      <c r="B47" s="29">
        <v>38</v>
      </c>
      <c r="C47" s="30" t="s">
        <v>202</v>
      </c>
      <c r="D47" s="29" t="s">
        <v>130</v>
      </c>
      <c r="E47" s="29" t="s">
        <v>203</v>
      </c>
      <c r="F47" s="29" t="s">
        <v>18</v>
      </c>
      <c r="G47" s="31">
        <v>4.27350427350427</v>
      </c>
      <c r="H47" s="34">
        <f t="shared" si="1"/>
        <v>4.18803418803418</v>
      </c>
      <c r="I47" s="49">
        <v>0.02</v>
      </c>
    </row>
    <row r="48" s="7" customFormat="1" ht="18" customHeight="1" spans="1:9">
      <c r="A48" s="36" t="s">
        <v>131</v>
      </c>
      <c r="B48" s="36"/>
      <c r="C48" s="36"/>
      <c r="D48" s="36"/>
      <c r="E48" s="36"/>
      <c r="F48" s="36"/>
      <c r="G48" s="36"/>
      <c r="H48" s="37"/>
      <c r="I48" s="37"/>
    </row>
    <row r="49" s="7" customFormat="1" ht="18" customHeight="1" spans="1:9">
      <c r="A49" s="38" t="s">
        <v>132</v>
      </c>
      <c r="B49" s="38"/>
      <c r="C49" s="38"/>
      <c r="D49" s="38"/>
      <c r="E49" s="38"/>
      <c r="F49" s="38"/>
      <c r="G49" s="38"/>
      <c r="H49" s="39"/>
      <c r="I49" s="50"/>
    </row>
    <row r="50" s="7" customFormat="1" ht="18" customHeight="1" spans="1:9">
      <c r="A50" s="40" t="s">
        <v>133</v>
      </c>
      <c r="B50" s="40"/>
      <c r="C50" s="40"/>
      <c r="D50" s="40"/>
      <c r="E50" s="40"/>
      <c r="F50" s="40"/>
      <c r="G50" s="40"/>
      <c r="H50" s="41"/>
      <c r="I50" s="41"/>
    </row>
    <row r="51" s="7" customFormat="1" ht="18" customHeight="1" spans="1:9">
      <c r="A51" s="38" t="s">
        <v>134</v>
      </c>
      <c r="B51" s="38"/>
      <c r="C51" s="38"/>
      <c r="D51" s="38"/>
      <c r="E51" s="38"/>
      <c r="F51" s="38"/>
      <c r="G51" s="38"/>
      <c r="H51" s="39"/>
      <c r="I51" s="50"/>
    </row>
    <row r="52" s="7" customFormat="1" ht="18" customHeight="1" spans="1:9">
      <c r="A52" s="38" t="s">
        <v>135</v>
      </c>
      <c r="B52" s="38"/>
      <c r="C52" s="38"/>
      <c r="D52" s="38"/>
      <c r="E52" s="38"/>
      <c r="F52" s="38"/>
      <c r="G52" s="38"/>
      <c r="H52" s="42"/>
      <c r="I52" s="50"/>
    </row>
    <row r="53" s="7" customFormat="1" ht="18" customHeight="1" spans="1:9">
      <c r="A53" s="43" t="s">
        <v>136</v>
      </c>
      <c r="B53" s="43"/>
      <c r="C53" s="43"/>
      <c r="D53" s="43"/>
      <c r="E53" s="43"/>
      <c r="F53" s="43"/>
      <c r="G53" s="43"/>
      <c r="H53" s="44"/>
      <c r="I53" s="51"/>
    </row>
    <row r="54" s="8" customFormat="1" ht="18" customHeight="1" spans="2:9">
      <c r="B54" s="8" t="s">
        <v>137</v>
      </c>
      <c r="F54" s="45" t="s">
        <v>138</v>
      </c>
      <c r="G54" s="46"/>
      <c r="H54" s="20"/>
      <c r="I54" s="52"/>
    </row>
    <row r="55" s="8" customFormat="1" ht="16.5" spans="6:9">
      <c r="F55" s="45"/>
      <c r="G55" s="46"/>
      <c r="H55" s="20"/>
      <c r="I55" s="52"/>
    </row>
    <row r="56" s="8" customFormat="1" ht="16.5" spans="6:9">
      <c r="F56" s="45"/>
      <c r="G56" s="46"/>
      <c r="H56" s="20"/>
      <c r="I56" s="52"/>
    </row>
  </sheetData>
  <mergeCells count="18">
    <mergeCell ref="A2:I2"/>
    <mergeCell ref="B3:I3"/>
    <mergeCell ref="B4:I4"/>
    <mergeCell ref="A7:I7"/>
    <mergeCell ref="G8:H8"/>
    <mergeCell ref="A48:I48"/>
    <mergeCell ref="A49:I49"/>
    <mergeCell ref="A50:I50"/>
    <mergeCell ref="A51:I51"/>
    <mergeCell ref="A52:I52"/>
    <mergeCell ref="A53:G53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45"/>
  <sheetViews>
    <sheetView topLeftCell="A18" workbookViewId="0">
      <selection activeCell="C4" sqref="C4:E45"/>
    </sheetView>
  </sheetViews>
  <sheetFormatPr defaultColWidth="9" defaultRowHeight="13.5" outlineLevelCol="6"/>
  <cols>
    <col min="3" max="3" width="14.5" customWidth="1"/>
    <col min="4" max="4" width="14.875" customWidth="1"/>
    <col min="5" max="5" width="19.75" customWidth="1"/>
    <col min="7" max="7" width="12.625" style="1"/>
  </cols>
  <sheetData>
    <row r="4" spans="3:7">
      <c r="C4" s="2" t="s">
        <v>140</v>
      </c>
      <c r="D4" s="3" t="s">
        <v>84</v>
      </c>
      <c r="E4" s="4" t="s">
        <v>83</v>
      </c>
      <c r="G4" s="1">
        <f>VLOOKUP(D4,Sheet1!D:G,4,0)</f>
        <v>23.6395689655172</v>
      </c>
    </row>
    <row r="5" spans="3:7">
      <c r="C5" s="2" t="s">
        <v>141</v>
      </c>
      <c r="D5" s="3" t="s">
        <v>86</v>
      </c>
      <c r="E5" s="4" t="s">
        <v>142</v>
      </c>
      <c r="G5" s="1">
        <f>VLOOKUP(D5,Sheet1!D:G,4,0)</f>
        <v>39.2766379310345</v>
      </c>
    </row>
    <row r="6" spans="3:7">
      <c r="C6" s="2" t="s">
        <v>143</v>
      </c>
      <c r="D6" s="3" t="s">
        <v>82</v>
      </c>
      <c r="E6" s="4" t="s">
        <v>81</v>
      </c>
      <c r="G6" s="1">
        <f>VLOOKUP(D6,Sheet1!D:G,4,0)</f>
        <v>15.2691379310345</v>
      </c>
    </row>
    <row r="7" spans="3:7">
      <c r="C7" s="2" t="s">
        <v>144</v>
      </c>
      <c r="D7" s="3" t="s">
        <v>75</v>
      </c>
      <c r="E7" s="4" t="s">
        <v>145</v>
      </c>
      <c r="G7" s="1">
        <f>VLOOKUP(D7,Sheet1!D:G,4,0)</f>
        <v>0.39301724137931</v>
      </c>
    </row>
    <row r="8" spans="3:7">
      <c r="C8" s="2" t="s">
        <v>146</v>
      </c>
      <c r="D8" s="3" t="s">
        <v>80</v>
      </c>
      <c r="E8" s="4" t="s">
        <v>79</v>
      </c>
      <c r="G8" s="1">
        <f>VLOOKUP(D8,Sheet1!D:G,4,0)</f>
        <v>2.2326724137931</v>
      </c>
    </row>
    <row r="9" spans="3:7">
      <c r="C9" s="2" t="s">
        <v>147</v>
      </c>
      <c r="D9" s="3" t="s">
        <v>78</v>
      </c>
      <c r="E9" s="4" t="s">
        <v>148</v>
      </c>
      <c r="G9" s="1">
        <f>VLOOKUP(D9,Sheet1!D:G,4,0)</f>
        <v>0.459913793103448</v>
      </c>
    </row>
    <row r="10" spans="3:7">
      <c r="C10" s="2" t="s">
        <v>149</v>
      </c>
      <c r="D10" s="3" t="s">
        <v>90</v>
      </c>
      <c r="E10" s="4" t="s">
        <v>89</v>
      </c>
      <c r="G10" s="1">
        <f>VLOOKUP(D10,Sheet1!D:G,4,0)</f>
        <v>16.264224137931</v>
      </c>
    </row>
    <row r="11" spans="3:7">
      <c r="C11" s="2" t="s">
        <v>150</v>
      </c>
      <c r="D11" s="3" t="s">
        <v>92</v>
      </c>
      <c r="E11" s="4" t="s">
        <v>91</v>
      </c>
      <c r="G11" s="1">
        <f>VLOOKUP(D11,Sheet1!D:G,4,0)</f>
        <v>16.264224137931</v>
      </c>
    </row>
    <row r="12" spans="3:7">
      <c r="C12" s="2" t="s">
        <v>151</v>
      </c>
      <c r="D12" s="3" t="s">
        <v>88</v>
      </c>
      <c r="E12" s="4" t="s">
        <v>152</v>
      </c>
      <c r="G12" s="1">
        <f>VLOOKUP(D12,Sheet1!D:G,4,0)</f>
        <v>0.668965517241379</v>
      </c>
    </row>
    <row r="13" spans="3:7">
      <c r="C13" s="2" t="s">
        <v>153</v>
      </c>
      <c r="D13" s="3" t="s">
        <v>98</v>
      </c>
      <c r="E13" s="4" t="s">
        <v>97</v>
      </c>
      <c r="G13" s="1">
        <f>VLOOKUP(D13,Sheet1!D:G,4,0)</f>
        <v>16.1794871794872</v>
      </c>
    </row>
    <row r="14" spans="3:7">
      <c r="C14" s="2" t="s">
        <v>154</v>
      </c>
      <c r="D14" s="3" t="s">
        <v>100</v>
      </c>
      <c r="E14" s="4" t="s">
        <v>99</v>
      </c>
      <c r="G14" s="1">
        <f>VLOOKUP(D14,Sheet1!D:G,4,0)</f>
        <v>16.1794871794872</v>
      </c>
    </row>
    <row r="15" ht="24" spans="3:7">
      <c r="C15" s="2" t="s">
        <v>155</v>
      </c>
      <c r="D15" s="3" t="s">
        <v>58</v>
      </c>
      <c r="E15" s="4" t="s">
        <v>156</v>
      </c>
      <c r="G15" s="1">
        <f>VLOOKUP(D15,Sheet1!D:G,4,0)</f>
        <v>31.7606837606838</v>
      </c>
    </row>
    <row r="16" ht="24" spans="3:7">
      <c r="C16" s="2" t="s">
        <v>157</v>
      </c>
      <c r="D16" s="3" t="s">
        <v>60</v>
      </c>
      <c r="E16" s="4" t="s">
        <v>158</v>
      </c>
      <c r="G16" s="1">
        <f>VLOOKUP(D16,Sheet1!D:G,4,0)</f>
        <v>10.7777777777778</v>
      </c>
    </row>
    <row r="17" spans="3:7">
      <c r="C17" s="2" t="s">
        <v>159</v>
      </c>
      <c r="D17" s="3" t="s">
        <v>62</v>
      </c>
      <c r="E17" s="4" t="s">
        <v>160</v>
      </c>
      <c r="G17" s="1">
        <f>VLOOKUP(D17,Sheet1!D:G,4,0)</f>
        <v>17.2735042735043</v>
      </c>
    </row>
    <row r="18" spans="3:7">
      <c r="C18" s="2" t="s">
        <v>161</v>
      </c>
      <c r="D18" s="3" t="s">
        <v>64</v>
      </c>
      <c r="E18" s="4" t="s">
        <v>162</v>
      </c>
      <c r="G18" s="1">
        <f>VLOOKUP(D18,Sheet1!D:G,4,0)</f>
        <v>15.5299145299145</v>
      </c>
    </row>
    <row r="19" spans="3:7">
      <c r="C19" s="2" t="s">
        <v>163</v>
      </c>
      <c r="D19" s="3" t="s">
        <v>72</v>
      </c>
      <c r="E19" s="4" t="s">
        <v>164</v>
      </c>
      <c r="G19" s="1">
        <f>VLOOKUP(D19,Sheet1!D:G,4,0)</f>
        <v>27.0769230769231</v>
      </c>
    </row>
    <row r="20" ht="24" spans="3:7">
      <c r="C20" s="2" t="s">
        <v>165</v>
      </c>
      <c r="D20" s="3" t="s">
        <v>94</v>
      </c>
      <c r="E20" s="4" t="s">
        <v>166</v>
      </c>
      <c r="G20" s="1">
        <f>VLOOKUP(D20,Sheet1!D:G,4,0)</f>
        <v>23.6395689655172</v>
      </c>
    </row>
    <row r="21" ht="24" spans="3:7">
      <c r="C21" s="2" t="s">
        <v>167</v>
      </c>
      <c r="D21" s="3" t="s">
        <v>96</v>
      </c>
      <c r="E21" s="4" t="s">
        <v>168</v>
      </c>
      <c r="G21" s="1">
        <f>VLOOKUP(D21,Sheet1!D:G,4,0)</f>
        <v>23.6395689655172</v>
      </c>
    </row>
    <row r="22" spans="3:7">
      <c r="C22" s="2" t="s">
        <v>169</v>
      </c>
      <c r="D22" s="3" t="s">
        <v>104</v>
      </c>
      <c r="E22" s="4" t="s">
        <v>170</v>
      </c>
      <c r="G22" s="1">
        <f>VLOOKUP(D22,Sheet1!D:G,4,0)</f>
        <v>25.017094017094</v>
      </c>
    </row>
    <row r="23" spans="3:7">
      <c r="C23" s="2" t="s">
        <v>171</v>
      </c>
      <c r="D23" s="3" t="s">
        <v>110</v>
      </c>
      <c r="E23" s="4" t="s">
        <v>172</v>
      </c>
      <c r="G23" s="1">
        <f>VLOOKUP(D23,Sheet1!D:G,4,0)</f>
        <v>10.5555555555556</v>
      </c>
    </row>
    <row r="24" spans="3:7">
      <c r="C24" s="2" t="s">
        <v>173</v>
      </c>
      <c r="D24" s="3" t="s">
        <v>116</v>
      </c>
      <c r="E24" s="4" t="s">
        <v>115</v>
      </c>
      <c r="G24" s="1">
        <f>VLOOKUP(D24,Sheet1!D:G,4,0)</f>
        <v>15.9145299145299</v>
      </c>
    </row>
    <row r="25" spans="3:7">
      <c r="C25" s="2" t="s">
        <v>174</v>
      </c>
      <c r="D25" s="3" t="s">
        <v>128</v>
      </c>
      <c r="E25" s="4" t="s">
        <v>175</v>
      </c>
      <c r="G25" s="1">
        <f>VLOOKUP(D25,Sheet1!D:G,4,0)</f>
        <v>0.6837606838</v>
      </c>
    </row>
    <row r="26" spans="3:7">
      <c r="C26" s="2" t="s">
        <v>176</v>
      </c>
      <c r="D26" s="3" t="s">
        <v>68</v>
      </c>
      <c r="E26" s="4" t="s">
        <v>177</v>
      </c>
      <c r="G26" s="1">
        <f>VLOOKUP(D26,Sheet1!D:G,4,0)</f>
        <v>2.41025641025641</v>
      </c>
    </row>
    <row r="27" spans="3:7">
      <c r="C27" s="2" t="s">
        <v>178</v>
      </c>
      <c r="D27" s="3" t="s">
        <v>70</v>
      </c>
      <c r="E27" s="4" t="s">
        <v>179</v>
      </c>
      <c r="G27" s="1">
        <f>VLOOKUP(D27,Sheet1!D:G,4,0)</f>
        <v>0.683760683760684</v>
      </c>
    </row>
    <row r="28" ht="24" spans="3:7">
      <c r="C28" s="2" t="s">
        <v>180</v>
      </c>
      <c r="D28" s="3" t="s">
        <v>74</v>
      </c>
      <c r="E28" s="4" t="s">
        <v>181</v>
      </c>
      <c r="G28" s="1">
        <f>VLOOKUP(D28,Sheet1!D:G,4,0)</f>
        <v>0.6837606838</v>
      </c>
    </row>
    <row r="29" spans="3:7">
      <c r="C29" s="2" t="s">
        <v>182</v>
      </c>
      <c r="D29" s="3" t="s">
        <v>80</v>
      </c>
      <c r="E29" s="4" t="s">
        <v>183</v>
      </c>
      <c r="G29" s="1">
        <f>VLOOKUP(D29,Sheet1!D:G,4,0)</f>
        <v>2.2326724137931</v>
      </c>
    </row>
    <row r="30" ht="24" spans="3:7">
      <c r="C30" s="2" t="s">
        <v>184</v>
      </c>
      <c r="D30" s="3" t="s">
        <v>78</v>
      </c>
      <c r="E30" s="4" t="s">
        <v>185</v>
      </c>
      <c r="G30" s="1">
        <f>VLOOKUP(D30,Sheet1!D:G,4,0)</f>
        <v>0.459913793103448</v>
      </c>
    </row>
    <row r="31" spans="3:7">
      <c r="C31" s="2" t="s">
        <v>186</v>
      </c>
      <c r="D31" s="3" t="s">
        <v>88</v>
      </c>
      <c r="E31" s="4" t="s">
        <v>187</v>
      </c>
      <c r="G31" s="1">
        <f>VLOOKUP(D31,Sheet1!D:G,4,0)</f>
        <v>0.668965517241379</v>
      </c>
    </row>
    <row r="32" spans="3:7">
      <c r="C32" s="2" t="s">
        <v>188</v>
      </c>
      <c r="D32" s="3" t="s">
        <v>17</v>
      </c>
      <c r="E32" s="4" t="s">
        <v>16</v>
      </c>
      <c r="G32" s="1">
        <f>VLOOKUP(D32,Sheet1!D:G,4,0)</f>
        <v>19.2649572649573</v>
      </c>
    </row>
    <row r="33" spans="3:7">
      <c r="C33" s="2" t="s">
        <v>189</v>
      </c>
      <c r="D33" s="3" t="s">
        <v>20</v>
      </c>
      <c r="E33" s="4" t="s">
        <v>19</v>
      </c>
      <c r="G33" s="1">
        <f>VLOOKUP(D33,Sheet1!D:G,4,0)</f>
        <v>2.8974358974359</v>
      </c>
    </row>
    <row r="34" spans="3:7">
      <c r="C34" s="2" t="s">
        <v>190</v>
      </c>
      <c r="D34" s="3" t="s">
        <v>22</v>
      </c>
      <c r="E34" s="4" t="s">
        <v>21</v>
      </c>
      <c r="G34" s="1">
        <f>VLOOKUP(D34,Sheet1!D:G,4,0)</f>
        <v>19.2649572649573</v>
      </c>
    </row>
    <row r="35" spans="3:7">
      <c r="C35" s="2" t="s">
        <v>191</v>
      </c>
      <c r="D35" s="3" t="s">
        <v>24</v>
      </c>
      <c r="E35" s="4" t="s">
        <v>23</v>
      </c>
      <c r="G35" s="1">
        <f>VLOOKUP(D35,Sheet1!D:G,4,0)</f>
        <v>2.8974358974359</v>
      </c>
    </row>
    <row r="36" spans="3:7">
      <c r="C36" s="2" t="s">
        <v>192</v>
      </c>
      <c r="D36" s="3" t="s">
        <v>124</v>
      </c>
      <c r="E36" s="4" t="s">
        <v>193</v>
      </c>
      <c r="G36" s="1">
        <f>VLOOKUP(D36,Sheet1!D:G,4,0)</f>
        <v>0.683760683760684</v>
      </c>
    </row>
    <row r="37" spans="3:7">
      <c r="C37" s="2" t="s">
        <v>204</v>
      </c>
      <c r="D37" s="3" t="s">
        <v>126</v>
      </c>
      <c r="E37" s="4" t="s">
        <v>205</v>
      </c>
      <c r="G37" s="1">
        <f>VLOOKUP(D37,Sheet1!D:G,4,0)</f>
        <v>0</v>
      </c>
    </row>
    <row r="38" spans="3:7">
      <c r="C38" s="2" t="s">
        <v>206</v>
      </c>
      <c r="D38" s="3" t="s">
        <v>207</v>
      </c>
      <c r="E38" s="4" t="s">
        <v>208</v>
      </c>
      <c r="G38" s="1">
        <v>18.3061</v>
      </c>
    </row>
    <row r="39" spans="3:7">
      <c r="C39" s="2" t="s">
        <v>209</v>
      </c>
      <c r="D39" s="3" t="s">
        <v>210</v>
      </c>
      <c r="E39" s="4" t="s">
        <v>211</v>
      </c>
      <c r="G39" s="1">
        <v>18.5032</v>
      </c>
    </row>
    <row r="40" spans="3:7">
      <c r="C40" s="2" t="s">
        <v>194</v>
      </c>
      <c r="D40" s="3" t="s">
        <v>114</v>
      </c>
      <c r="E40" s="4" t="s">
        <v>195</v>
      </c>
      <c r="G40" s="1">
        <f>VLOOKUP(D40,Sheet1!D:G,4,0)</f>
        <v>25.017094017094</v>
      </c>
    </row>
    <row r="41" spans="3:7">
      <c r="C41" s="2" t="s">
        <v>196</v>
      </c>
      <c r="D41" s="3" t="s">
        <v>118</v>
      </c>
      <c r="E41" s="4" t="s">
        <v>197</v>
      </c>
      <c r="G41" s="1">
        <f>VLOOKUP(D41,Sheet1!D:G,4,0)</f>
        <v>12.8205128205128</v>
      </c>
    </row>
    <row r="42" ht="24" spans="3:7">
      <c r="C42" s="2" t="s">
        <v>198</v>
      </c>
      <c r="D42" s="3" t="s">
        <v>120</v>
      </c>
      <c r="E42" s="4" t="s">
        <v>199</v>
      </c>
      <c r="G42" s="1">
        <f>VLOOKUP(D42,Sheet1!D:G,4,0)</f>
        <v>15.3846153846154</v>
      </c>
    </row>
    <row r="43" ht="24" spans="3:7">
      <c r="C43" s="2" t="s">
        <v>200</v>
      </c>
      <c r="D43" s="3" t="s">
        <v>122</v>
      </c>
      <c r="E43" s="4" t="s">
        <v>201</v>
      </c>
      <c r="G43" s="1">
        <f>VLOOKUP(D43,Sheet1!D:G,4,0)</f>
        <v>13.6752136752137</v>
      </c>
    </row>
    <row r="44" spans="3:7">
      <c r="C44" s="5" t="s">
        <v>202</v>
      </c>
      <c r="D44" s="3" t="s">
        <v>130</v>
      </c>
      <c r="E44" s="4" t="s">
        <v>203</v>
      </c>
      <c r="G44" s="1">
        <f>VLOOKUP(D44,Sheet1!D:G,4,0)</f>
        <v>4.27350427350427</v>
      </c>
    </row>
    <row r="45" spans="3:7">
      <c r="C45" s="6" t="s">
        <v>212</v>
      </c>
      <c r="D45" s="3" t="s">
        <v>213</v>
      </c>
      <c r="E45" s="4" t="s">
        <v>214</v>
      </c>
      <c r="G45" s="1">
        <v>5.0255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2020-04-23T09:41:00Z</dcterms:created>
  <dcterms:modified xsi:type="dcterms:W3CDTF">2020-08-12T05:41:00Z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