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60" windowWidth="21075" windowHeight="9060"/>
  </bookViews>
  <sheets>
    <sheet name="汇总表" sheetId="1" r:id="rId1"/>
    <sheet name="2019年10-12月费用" sheetId="5" r:id="rId2"/>
    <sheet name="费用明细" sheetId="6" r:id="rId3"/>
  </sheets>
  <calcPr calcId="125725"/>
  <pivotCaches>
    <pivotCache cacheId="2" r:id="rId4"/>
  </pivotCaches>
</workbook>
</file>

<file path=xl/calcChain.xml><?xml version="1.0" encoding="utf-8"?>
<calcChain xmlns="http://schemas.openxmlformats.org/spreadsheetml/2006/main">
  <c r="C4" i="1"/>
  <c r="H10" i="5"/>
  <c r="C10"/>
  <c r="H4"/>
  <c r="H5"/>
  <c r="H6"/>
  <c r="H7"/>
  <c r="H8"/>
  <c r="H9"/>
  <c r="F4"/>
  <c r="F5"/>
  <c r="F6"/>
  <c r="F7"/>
  <c r="F8"/>
  <c r="F9"/>
  <c r="E4"/>
  <c r="E5"/>
  <c r="E6"/>
  <c r="E7"/>
  <c r="E8"/>
  <c r="E9"/>
  <c r="E3"/>
  <c r="F3" s="1"/>
  <c r="H3" s="1"/>
  <c r="G5" i="1"/>
  <c r="F5"/>
  <c r="E5"/>
  <c r="E6" s="1"/>
  <c r="C5" l="1"/>
  <c r="C6" s="1"/>
  <c r="C7" s="1"/>
  <c r="E8" s="1"/>
</calcChain>
</file>

<file path=xl/sharedStrings.xml><?xml version="1.0" encoding="utf-8"?>
<sst xmlns="http://schemas.openxmlformats.org/spreadsheetml/2006/main" count="367" uniqueCount="147">
  <si>
    <t>配送费（不含税）</t>
    <phoneticPr fontId="3" type="noConversion"/>
  </si>
  <si>
    <t>仓储费（不含税）</t>
    <phoneticPr fontId="3" type="noConversion"/>
  </si>
  <si>
    <t>北郊</t>
    <phoneticPr fontId="3" type="noConversion"/>
  </si>
  <si>
    <t>东郊</t>
    <phoneticPr fontId="3" type="noConversion"/>
  </si>
  <si>
    <t>北三</t>
    <phoneticPr fontId="2" type="noConversion"/>
  </si>
  <si>
    <t>小计</t>
    <phoneticPr fontId="3" type="noConversion"/>
  </si>
  <si>
    <t>合计</t>
    <phoneticPr fontId="3" type="noConversion"/>
  </si>
  <si>
    <t>附件： 2  页</t>
    <phoneticPr fontId="3" type="noConversion"/>
  </si>
  <si>
    <t>税率：</t>
    <phoneticPr fontId="2" type="noConversion"/>
  </si>
  <si>
    <t>物流费合计金额：</t>
    <phoneticPr fontId="2" type="noConversion"/>
  </si>
  <si>
    <t>说    明：</t>
    <phoneticPr fontId="2" type="noConversion"/>
  </si>
  <si>
    <t>一、核对无误后，请及时付款</t>
    <phoneticPr fontId="2" type="noConversion"/>
  </si>
  <si>
    <t>汇款信息：</t>
    <phoneticPr fontId="2" type="noConversion"/>
  </si>
  <si>
    <t>账户名称：陕西通汇汽车物流有限公司</t>
    <phoneticPr fontId="2" type="noConversion"/>
  </si>
  <si>
    <t>账号：611301033018010060591</t>
    <phoneticPr fontId="2" type="noConversion"/>
  </si>
  <si>
    <t>开户行：交通银行西安城南支行</t>
    <phoneticPr fontId="2" type="noConversion"/>
  </si>
  <si>
    <t>三、汇款后，方可办理开票及其他业务</t>
    <phoneticPr fontId="2" type="noConversion"/>
  </si>
  <si>
    <t>（开票，请提供带盖财务章的开票资料）</t>
    <phoneticPr fontId="2" type="noConversion"/>
  </si>
  <si>
    <t>零件编号</t>
  </si>
  <si>
    <t>8‰</t>
  </si>
  <si>
    <t>总计</t>
  </si>
  <si>
    <t>(北京光华荣昌汽车部件有限公司）费用汇总表</t>
    <phoneticPr fontId="3" type="noConversion"/>
  </si>
  <si>
    <t>二、(北京光华荣昌汽车部件有限公司）费用汇总表中配送费栏不含未定价产品，待价格审批单发布后，以价格审批单的有效期为结算依据。</t>
    <phoneticPr fontId="2" type="noConversion"/>
  </si>
  <si>
    <t>DZ13241510018</t>
  </si>
  <si>
    <t>DZ13241510013</t>
  </si>
  <si>
    <t>DZ13241510026</t>
  </si>
  <si>
    <t>北一</t>
    <phoneticPr fontId="3" type="noConversion"/>
  </si>
  <si>
    <t>时间        类别</t>
    <phoneticPr fontId="3" type="noConversion"/>
  </si>
  <si>
    <t>序号</t>
    <phoneticPr fontId="3" type="noConversion"/>
  </si>
  <si>
    <t>数量</t>
    <phoneticPr fontId="3" type="noConversion"/>
  </si>
  <si>
    <t>单价</t>
    <phoneticPr fontId="3" type="noConversion"/>
  </si>
  <si>
    <t>计费依据</t>
    <phoneticPr fontId="3" type="noConversion"/>
  </si>
  <si>
    <t>金额</t>
    <phoneticPr fontId="3" type="noConversion"/>
  </si>
  <si>
    <t>计费比例</t>
    <phoneticPr fontId="3" type="noConversion"/>
  </si>
  <si>
    <t>配送费（不含税）</t>
    <phoneticPr fontId="3" type="noConversion"/>
  </si>
  <si>
    <t>8‰</t>
    <phoneticPr fontId="2" type="noConversion"/>
  </si>
  <si>
    <t>仓储费：</t>
    <phoneticPr fontId="2" type="noConversion"/>
  </si>
  <si>
    <t>北一</t>
    <phoneticPr fontId="2" type="noConversion"/>
  </si>
  <si>
    <t>42*20*3=2520</t>
    <phoneticPr fontId="2" type="noConversion"/>
  </si>
  <si>
    <t>2019年10-12月</t>
  </si>
  <si>
    <t xml:space="preserve"> 2019年10-12月配送费</t>
  </si>
  <si>
    <t>供应商编号</t>
  </si>
  <si>
    <t>供应商名称</t>
  </si>
  <si>
    <t>物料编码</t>
  </si>
  <si>
    <t>物料名称</t>
  </si>
  <si>
    <t>GL日期</t>
  </si>
  <si>
    <t>发票数量</t>
  </si>
  <si>
    <t>计划价</t>
  </si>
  <si>
    <t>发票价</t>
  </si>
  <si>
    <t>订单价</t>
  </si>
  <si>
    <t>发票金额</t>
  </si>
  <si>
    <t>订单金额</t>
  </si>
  <si>
    <t>IPV差异</t>
  </si>
  <si>
    <t>接收ID</t>
  </si>
  <si>
    <t>入库时间</t>
  </si>
  <si>
    <t>北京光华荣昌汽车部件有限公司</t>
  </si>
  <si>
    <t>第三座椅总成</t>
  </si>
  <si>
    <t>2W20190720008331</t>
  </si>
  <si>
    <t>2W20190720008351</t>
  </si>
  <si>
    <t>左液压座椅总成</t>
  </si>
  <si>
    <t>2W20190720011197</t>
  </si>
  <si>
    <t>右固定简易座椅总成</t>
  </si>
  <si>
    <t>2W20190720011198</t>
  </si>
  <si>
    <t>2W20190818020044</t>
  </si>
  <si>
    <t>2W20190818020045</t>
  </si>
  <si>
    <t>DZ13241510084</t>
  </si>
  <si>
    <t>右固定座椅总成（防尘罩）</t>
  </si>
  <si>
    <t>2W20190818022116</t>
  </si>
  <si>
    <t>DZ13241510091</t>
  </si>
  <si>
    <t>左空气悬浮座椅总成</t>
  </si>
  <si>
    <t>2W20190818022117</t>
  </si>
  <si>
    <t>2W20190821009454</t>
  </si>
  <si>
    <t>2W20190912014868</t>
  </si>
  <si>
    <t>2W20190912011953</t>
  </si>
  <si>
    <t>2W20190912011952</t>
  </si>
  <si>
    <t>2W20190912010440</t>
  </si>
  <si>
    <t>2W20190821009455</t>
  </si>
  <si>
    <t>2W20190821009456</t>
  </si>
  <si>
    <t>2W20190821009457</t>
  </si>
  <si>
    <t>2W20190821011212</t>
  </si>
  <si>
    <t>DZ13241770240</t>
  </si>
  <si>
    <t>右置车左后视镜带支架总成</t>
  </si>
  <si>
    <t>2W20190912009141</t>
  </si>
  <si>
    <t>DZ13241770250</t>
  </si>
  <si>
    <t>右后视镜带支架总成/右置/F3000/车门上</t>
  </si>
  <si>
    <t>2W20190912009142</t>
  </si>
  <si>
    <t>2W20190927006951</t>
  </si>
  <si>
    <t>2W20190920007073</t>
  </si>
  <si>
    <t>2W20190927008108</t>
  </si>
  <si>
    <t>2W20190927008554</t>
  </si>
  <si>
    <t>2W20190927009088</t>
  </si>
  <si>
    <t>2W20190927009089</t>
  </si>
  <si>
    <t>2W20190927009915</t>
  </si>
  <si>
    <t>2W20190927010431</t>
  </si>
  <si>
    <t>2W20190927010167</t>
  </si>
  <si>
    <t>2W20190927010166</t>
  </si>
  <si>
    <t>2W20190927009914</t>
  </si>
  <si>
    <t>2W20190920008942</t>
  </si>
  <si>
    <t>2W20190920008941</t>
  </si>
  <si>
    <t>2W20190920008302</t>
  </si>
  <si>
    <t>2W20190927008107</t>
  </si>
  <si>
    <t>2W20190927007131</t>
  </si>
  <si>
    <t>2W20190920007072</t>
  </si>
  <si>
    <t>2W20191016010947</t>
  </si>
  <si>
    <t>2W20191016011410</t>
  </si>
  <si>
    <t>2W20191016011411</t>
  </si>
  <si>
    <t>2W20191016012031</t>
  </si>
  <si>
    <t>2W20191016012620</t>
  </si>
  <si>
    <t>2W20191016012623</t>
  </si>
  <si>
    <t>2W20191016012624</t>
  </si>
  <si>
    <t>2W20191016013251</t>
  </si>
  <si>
    <t>2W20191016013252</t>
  </si>
  <si>
    <t>2W20191016014398</t>
  </si>
  <si>
    <t>2W20191016014399</t>
  </si>
  <si>
    <t>2W20191016014969</t>
  </si>
  <si>
    <t>2W20191016014970</t>
  </si>
  <si>
    <t>2W20191115007288</t>
  </si>
  <si>
    <t>2W20191030008599</t>
  </si>
  <si>
    <t>2W20191122004321</t>
  </si>
  <si>
    <t>2W20191122004322</t>
  </si>
  <si>
    <t>2W20191115007943</t>
  </si>
  <si>
    <t>2W20191115007944</t>
  </si>
  <si>
    <t>2W20191030009314</t>
  </si>
  <si>
    <t>2W20191115008038</t>
  </si>
  <si>
    <t>2W20191030009315</t>
  </si>
  <si>
    <t>2W20191115008039</t>
  </si>
  <si>
    <t>2W20191030010673</t>
  </si>
  <si>
    <t>2W20191030011159</t>
  </si>
  <si>
    <t>2W20191030011160</t>
  </si>
  <si>
    <t>2W20191030012059</t>
  </si>
  <si>
    <t>2W20191030012060</t>
  </si>
  <si>
    <t>2W20191030012131</t>
  </si>
  <si>
    <t>2W20191115009431</t>
  </si>
  <si>
    <t>2W20191115012033</t>
  </si>
  <si>
    <t>2W20191115015697</t>
  </si>
  <si>
    <t>2W20191115015698</t>
  </si>
  <si>
    <t>2W20191122007740</t>
  </si>
  <si>
    <t>2W20191122010218</t>
  </si>
  <si>
    <t>2W20191122010219</t>
  </si>
  <si>
    <t>行标签</t>
  </si>
  <si>
    <t>求和项:发票数量</t>
  </si>
  <si>
    <t>值</t>
  </si>
  <si>
    <t>最小值项:发票价</t>
  </si>
  <si>
    <t>合计</t>
    <phoneticPr fontId="2" type="noConversion"/>
  </si>
  <si>
    <t>制表：韩芸芳</t>
    <phoneticPr fontId="2" type="noConversion"/>
  </si>
  <si>
    <t>通汇核算审核：</t>
    <phoneticPr fontId="2" type="noConversion"/>
  </si>
  <si>
    <t xml:space="preserve">       通汇业务：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</si>
</sst>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.0_);[Red]\(0.0\)"/>
    <numFmt numFmtId="178" formatCode="0.00_ "/>
    <numFmt numFmtId="179" formatCode="0_);[Red]\(0\)"/>
    <numFmt numFmtId="180" formatCode="0.00000_);[Red]\(0.00000\)"/>
  </numFmts>
  <fonts count="29">
    <font>
      <sz val="11"/>
      <color theme="1"/>
      <name val="宋体"/>
      <family val="2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15" applyNumberFormat="0" applyFon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179" fontId="10" fillId="0" borderId="0" xfId="0" applyNumberFormat="1" applyFont="1" applyAlignment="1">
      <alignment vertical="center"/>
    </xf>
    <xf numFmtId="179" fontId="9" fillId="0" borderId="0" xfId="0" applyNumberFormat="1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8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NumberFormat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Font="1" applyBorder="1" applyAlignment="1">
      <alignment horizontal="left" vertical="center"/>
    </xf>
    <xf numFmtId="180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42">
    <cellStyle name="20% - 强调文字颜色 1 2" xfId="19" customBuiltin="1"/>
    <cellStyle name="20% - 强调文字颜色 2 2" xfId="23" customBuiltin="1"/>
    <cellStyle name="20% - 强调文字颜色 3 2" xfId="27" customBuiltin="1"/>
    <cellStyle name="20% - 强调文字颜色 4 2" xfId="31" customBuiltin="1"/>
    <cellStyle name="20% - 强调文字颜色 5 2" xfId="35" customBuiltin="1"/>
    <cellStyle name="20% - 强调文字颜色 6 2" xfId="39" customBuiltin="1"/>
    <cellStyle name="40% - 强调文字颜色 1 2" xfId="20" customBuiltin="1"/>
    <cellStyle name="40% - 强调文字颜色 2 2" xfId="24" customBuiltin="1"/>
    <cellStyle name="40% - 强调文字颜色 3 2" xfId="28" customBuiltin="1"/>
    <cellStyle name="40% - 强调文字颜色 4 2" xfId="32" customBuiltin="1"/>
    <cellStyle name="40% - 强调文字颜色 5 2" xfId="36" customBuiltin="1"/>
    <cellStyle name="40% - 强调文字颜色 6 2" xfId="40" customBuiltin="1"/>
    <cellStyle name="60% - 强调文字颜色 1 2" xfId="21" customBuiltin="1"/>
    <cellStyle name="60% - 强调文字颜色 2 2" xfId="25" customBuiltin="1"/>
    <cellStyle name="60% - 强调文字颜色 3 2" xfId="29" customBuiltin="1"/>
    <cellStyle name="60% - 强调文字颜色 4 2" xfId="33" customBuiltin="1"/>
    <cellStyle name="60% - 强调文字颜色 5 2" xfId="37" customBuiltin="1"/>
    <cellStyle name="60% - 强调文字颜色 6 2" xfId="41" customBuiltin="1"/>
    <cellStyle name="标题" xfId="1" builtinId="15" customBuiltin="1"/>
    <cellStyle name="标题 1 2" xfId="3" customBuiltin="1"/>
    <cellStyle name="标题 2 2" xfId="4" customBuiltin="1"/>
    <cellStyle name="标题 3 2" xfId="5" customBuiltin="1"/>
    <cellStyle name="标题 4 2" xfId="6" customBuiltin="1"/>
    <cellStyle name="差 2" xfId="8" customBuiltin="1"/>
    <cellStyle name="常规" xfId="0" builtinId="0"/>
    <cellStyle name="好 2" xfId="7" customBuiltin="1"/>
    <cellStyle name="汇总 2" xfId="17" customBuiltin="1"/>
    <cellStyle name="计算 2" xfId="12" customBuiltin="1"/>
    <cellStyle name="检查单元格 2" xfId="14" customBuiltin="1"/>
    <cellStyle name="解释性文本 2" xfId="16" customBuiltin="1"/>
    <cellStyle name="警告文本 2" xfId="15" customBuiltin="1"/>
    <cellStyle name="链接单元格 2" xfId="13" customBuiltin="1"/>
    <cellStyle name="强调文字颜色 1 2" xfId="18" customBuiltin="1"/>
    <cellStyle name="强调文字颜色 2 2" xfId="22" customBuiltin="1"/>
    <cellStyle name="强调文字颜色 3 2" xfId="26" customBuiltin="1"/>
    <cellStyle name="强调文字颜色 4 2" xfId="30" customBuiltin="1"/>
    <cellStyle name="强调文字颜色 5 2" xfId="34" customBuiltin="1"/>
    <cellStyle name="强调文字颜色 6 2" xfId="38" customBuiltin="1"/>
    <cellStyle name="适中 2" xfId="9" customBuiltin="1"/>
    <cellStyle name="输出 2" xfId="11" customBuiltin="1"/>
    <cellStyle name="输入 2" xfId="10" customBuiltin="1"/>
    <cellStyle name="注释" xfId="2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9525</xdr:colOff>
      <xdr:row>2</xdr:row>
      <xdr:rowOff>333375</xdr:rowOff>
    </xdr:to>
    <xdr:cxnSp macro="">
      <xdr:nvCxnSpPr>
        <xdr:cNvPr id="2" name="直接连接符 1"/>
        <xdr:cNvCxnSpPr/>
      </xdr:nvCxnSpPr>
      <xdr:spPr>
        <a:xfrm>
          <a:off x="685800" y="381000"/>
          <a:ext cx="1276350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微软用户" refreshedDate="43836.478923958333" createdVersion="3" refreshedVersion="3" minRefreshableVersion="3" recordCount="72">
  <cacheSource type="worksheet">
    <worksheetSource ref="A1:N73" sheet="费用明细"/>
  </cacheSource>
  <cacheFields count="14">
    <cacheField name="供应商编号" numFmtId="0">
      <sharedItems containsSemiMixedTypes="0" containsString="0" containsNumber="1" containsInteger="1" minValue="1010102" maxValue="1010102"/>
    </cacheField>
    <cacheField name="供应商名称" numFmtId="0">
      <sharedItems/>
    </cacheField>
    <cacheField name="物料编码" numFmtId="0">
      <sharedItems count="7">
        <s v="DZ13241510026"/>
        <s v="DZ13241510013"/>
        <s v="DZ13241510018"/>
        <s v="DZ13241510084"/>
        <s v="DZ13241510091"/>
        <s v="DZ13241770240"/>
        <s v="DZ13241770250"/>
      </sharedItems>
    </cacheField>
    <cacheField name="物料名称" numFmtId="0">
      <sharedItems/>
    </cacheField>
    <cacheField name="GL日期" numFmtId="14">
      <sharedItems containsSemiMixedTypes="0" containsNonDate="0" containsDate="1" containsString="0" minDate="2019-10-16T00:00:00" maxDate="2019-11-30T00:00:00"/>
    </cacheField>
    <cacheField name="发票数量" numFmtId="0">
      <sharedItems containsSemiMixedTypes="0" containsString="0" containsNumber="1" containsInteger="1" minValue="1" maxValue="62"/>
    </cacheField>
    <cacheField name="计划价" numFmtId="0">
      <sharedItems containsSemiMixedTypes="0" containsString="0" containsNumber="1" minValue="97.02" maxValue="840.25"/>
    </cacheField>
    <cacheField name="发票价" numFmtId="0">
      <sharedItems containsSemiMixedTypes="0" containsString="0" containsNumber="1" minValue="97.02" maxValue="835.25"/>
    </cacheField>
    <cacheField name="订单价" numFmtId="0">
      <sharedItems containsSemiMixedTypes="0" containsString="0" containsNumber="1" minValue="97.019999999999897" maxValue="840.25"/>
    </cacheField>
    <cacheField name="发票金额" numFmtId="0">
      <sharedItems containsSemiMixedTypes="0" containsString="0" containsNumber="1" minValue="146.58000000000001" maxValue="41762.5"/>
    </cacheField>
    <cacheField name="订单金额" numFmtId="0">
      <sharedItems containsSemiMixedTypes="0" containsString="0" containsNumber="1" minValue="146.58000000000001" maxValue="41762.5"/>
    </cacheField>
    <cacheField name="IPV差异" numFmtId="0">
      <sharedItems containsSemiMixedTypes="0" containsString="0" containsNumber="1" minValue="-60" maxValue="4.9999999999819997E-3"/>
    </cacheField>
    <cacheField name="接收ID" numFmtId="0">
      <sharedItems/>
    </cacheField>
    <cacheField name="入库时间" numFmtId="22">
      <sharedItems containsSemiMixedTypes="0" containsNonDate="0" containsDate="1" containsString="0" minDate="2019-07-20T15:30:57" maxDate="2019-11-22T11:21:5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n v="1010102"/>
    <s v="北京光华荣昌汽车部件有限公司"/>
    <x v="0"/>
    <s v="第三座椅总成"/>
    <d v="2019-10-16T00:00:00"/>
    <n v="2"/>
    <n v="146.58000000000001"/>
    <n v="146.58000000000001"/>
    <n v="146.58000000000001"/>
    <n v="293.16000000000003"/>
    <n v="293.16000000000003"/>
    <n v="-2E-14"/>
    <s v="2W20190720008331"/>
    <d v="2019-07-20T15:30:57"/>
  </r>
  <r>
    <n v="1010102"/>
    <s v="北京光华荣昌汽车部件有限公司"/>
    <x v="0"/>
    <s v="第三座椅总成"/>
    <d v="2019-10-16T00:00:00"/>
    <n v="4"/>
    <n v="146.58000000000001"/>
    <n v="146.58000000000001"/>
    <n v="146.58000000000001"/>
    <n v="586.32000000000005"/>
    <n v="586.32000000000005"/>
    <n v="-5.0000000000000002E-14"/>
    <s v="2W20190720008351"/>
    <d v="2019-07-20T15:30:57"/>
  </r>
  <r>
    <n v="1010102"/>
    <s v="北京光华荣昌汽车部件有限公司"/>
    <x v="1"/>
    <s v="左液压座椅总成"/>
    <d v="2019-10-16T00:00:00"/>
    <n v="2"/>
    <n v="562.52"/>
    <n v="562.51688000000001"/>
    <n v="562.51688000000001"/>
    <n v="1125.03"/>
    <n v="1125.03376"/>
    <n v="-3.7600000000199999E-3"/>
    <s v="2W20190720011197"/>
    <d v="2019-07-20T15:30:57"/>
  </r>
  <r>
    <n v="1010102"/>
    <s v="北京光华荣昌汽车部件有限公司"/>
    <x v="2"/>
    <s v="右固定简易座椅总成"/>
    <d v="2019-10-16T00:00:00"/>
    <n v="2"/>
    <n v="267.3"/>
    <n v="267.3"/>
    <n v="267.3"/>
    <n v="534.6"/>
    <n v="534.6"/>
    <n v="-2E-14"/>
    <s v="2W20190720011198"/>
    <d v="2019-07-20T15:30:57"/>
  </r>
  <r>
    <n v="1010102"/>
    <s v="北京光华荣昌汽车部件有限公司"/>
    <x v="1"/>
    <s v="左液压座椅总成"/>
    <d v="2019-10-16T00:00:00"/>
    <n v="10"/>
    <n v="562.52"/>
    <n v="562.51688000000001"/>
    <n v="562.51688000000001"/>
    <n v="5625.17"/>
    <n v="5625.1688000000004"/>
    <n v="1.1999999998530001E-3"/>
    <s v="2W20190818020044"/>
    <d v="2019-08-18T23:59:59"/>
  </r>
  <r>
    <n v="1010102"/>
    <s v="北京光华荣昌汽车部件有限公司"/>
    <x v="2"/>
    <s v="右固定简易座椅总成"/>
    <d v="2019-10-16T00:00:00"/>
    <n v="10"/>
    <n v="267.3"/>
    <n v="267.3"/>
    <n v="267.3"/>
    <n v="2673"/>
    <n v="2673"/>
    <n v="-1.1E-13"/>
    <s v="2W20190818020045"/>
    <d v="2019-08-18T23:59:59"/>
  </r>
  <r>
    <n v="1010102"/>
    <s v="北京光华荣昌汽车部件有限公司"/>
    <x v="3"/>
    <s v="右固定座椅总成（防尘罩）"/>
    <d v="2019-10-16T00:00:00"/>
    <n v="12"/>
    <n v="478.59"/>
    <n v="476.59"/>
    <n v="478.58999999999901"/>
    <n v="5719.08"/>
    <n v="5743.0799999999899"/>
    <n v="-23.999999999999002"/>
    <s v="2W20190818022116"/>
    <d v="2019-08-18T23:59:59"/>
  </r>
  <r>
    <n v="1010102"/>
    <s v="北京光华荣昌汽车部件有限公司"/>
    <x v="4"/>
    <s v="左空气悬浮座椅总成"/>
    <d v="2019-10-16T00:00:00"/>
    <n v="12"/>
    <n v="840.25"/>
    <n v="835.25"/>
    <n v="840.25"/>
    <n v="10023"/>
    <n v="10083"/>
    <n v="-60"/>
    <s v="2W20190818022117"/>
    <d v="2019-08-18T23:59:59"/>
  </r>
  <r>
    <n v="1010102"/>
    <s v="北京光华荣昌汽车部件有限公司"/>
    <x v="3"/>
    <s v="右固定座椅总成（防尘罩）"/>
    <d v="2019-10-16T00:00:00"/>
    <n v="31"/>
    <n v="478.59"/>
    <n v="476.59"/>
    <n v="476.58999999999901"/>
    <n v="14774.29"/>
    <n v="14774.289999999901"/>
    <n v="7.7500000000000003E-13"/>
    <s v="2W20190821009454"/>
    <d v="2019-08-21T18:08:35"/>
  </r>
  <r>
    <n v="1010102"/>
    <s v="北京光华荣昌汽车部件有限公司"/>
    <x v="0"/>
    <s v="第三座椅总成"/>
    <d v="2019-10-16T00:00:00"/>
    <n v="1"/>
    <n v="146.58000000000001"/>
    <n v="146.58000000000001"/>
    <n v="146.58000000000001"/>
    <n v="146.58000000000001"/>
    <n v="146.58000000000001"/>
    <n v="-1E-14"/>
    <s v="2W20190912014868"/>
    <d v="2019-09-12T15:10:17"/>
  </r>
  <r>
    <n v="1010102"/>
    <s v="北京光华荣昌汽车部件有限公司"/>
    <x v="3"/>
    <s v="右固定座椅总成（防尘罩）"/>
    <d v="2019-10-16T00:00:00"/>
    <n v="23"/>
    <n v="478.59"/>
    <n v="476.59"/>
    <n v="476.58999999999901"/>
    <n v="10961.57"/>
    <n v="10961.5699999999"/>
    <n v="5.7499999999999997E-13"/>
    <s v="2W20190912011953"/>
    <d v="2019-09-12T15:10:17"/>
  </r>
  <r>
    <n v="1010102"/>
    <s v="北京光华荣昌汽车部件有限公司"/>
    <x v="4"/>
    <s v="左空气悬浮座椅总成"/>
    <d v="2019-10-16T00:00:00"/>
    <n v="23"/>
    <n v="840.25"/>
    <n v="835.25"/>
    <n v="835.25"/>
    <n v="19210.75"/>
    <n v="19210.75"/>
    <n v="0"/>
    <s v="2W20190912011952"/>
    <d v="2019-09-12T15:10:17"/>
  </r>
  <r>
    <n v="1010102"/>
    <s v="北京光华荣昌汽车部件有限公司"/>
    <x v="0"/>
    <s v="第三座椅总成"/>
    <d v="2019-10-16T00:00:00"/>
    <n v="3"/>
    <n v="146.58000000000001"/>
    <n v="146.58000000000001"/>
    <n v="146.58000000000001"/>
    <n v="439.74"/>
    <n v="439.74"/>
    <n v="-2.9999999999999998E-14"/>
    <s v="2W20190912010440"/>
    <d v="2019-09-12T15:10:17"/>
  </r>
  <r>
    <n v="1010102"/>
    <s v="北京光华荣昌汽车部件有限公司"/>
    <x v="4"/>
    <s v="左空气悬浮座椅总成"/>
    <d v="2019-10-16T00:00:00"/>
    <n v="31"/>
    <n v="840.25"/>
    <n v="835.25"/>
    <n v="835.25"/>
    <n v="25892.75"/>
    <n v="25892.75"/>
    <n v="0"/>
    <s v="2W20190821009455"/>
    <d v="2019-08-21T18:08:35"/>
  </r>
  <r>
    <n v="1010102"/>
    <s v="北京光华荣昌汽车部件有限公司"/>
    <x v="1"/>
    <s v="左液压座椅总成"/>
    <d v="2019-10-16T00:00:00"/>
    <n v="1"/>
    <n v="562.52"/>
    <n v="562.51688000000001"/>
    <n v="562.51688000000001"/>
    <n v="562.52"/>
    <n v="562.51688000000001"/>
    <n v="3.1199999999849998E-3"/>
    <s v="2W20190821009456"/>
    <d v="2019-08-21T18:08:35"/>
  </r>
  <r>
    <n v="1010102"/>
    <s v="北京光华荣昌汽车部件有限公司"/>
    <x v="2"/>
    <s v="右固定简易座椅总成"/>
    <d v="2019-10-16T00:00:00"/>
    <n v="1"/>
    <n v="267.3"/>
    <n v="267.3"/>
    <n v="270"/>
    <n v="267.3"/>
    <n v="270"/>
    <n v="-2.7"/>
    <s v="2W20190821009457"/>
    <d v="2019-08-21T18:08:35"/>
  </r>
  <r>
    <n v="1010102"/>
    <s v="北京光华荣昌汽车部件有限公司"/>
    <x v="0"/>
    <s v="第三座椅总成"/>
    <d v="2019-10-16T00:00:00"/>
    <n v="1"/>
    <n v="146.58000000000001"/>
    <n v="146.58000000000001"/>
    <n v="146.58000000000001"/>
    <n v="146.58000000000001"/>
    <n v="146.58000000000001"/>
    <n v="-1E-14"/>
    <s v="2W20190821011212"/>
    <d v="2019-08-21T18:08:35"/>
  </r>
  <r>
    <n v="1010102"/>
    <s v="北京光华荣昌汽车部件有限公司"/>
    <x v="5"/>
    <s v="右置车左后视镜带支架总成"/>
    <d v="2019-10-16T00:00:00"/>
    <n v="3"/>
    <n v="97.02"/>
    <n v="97.02"/>
    <n v="97.019999999999897"/>
    <n v="291.06"/>
    <n v="291.05999999999898"/>
    <n v="1.1E-14"/>
    <s v="2W20190912009141"/>
    <d v="2019-09-12T15:10:17"/>
  </r>
  <r>
    <n v="1010102"/>
    <s v="北京光华荣昌汽车部件有限公司"/>
    <x v="6"/>
    <s v="右后视镜带支架总成/右置/F3000/车门上"/>
    <d v="2019-10-16T00:00:00"/>
    <n v="3"/>
    <n v="121.28"/>
    <n v="121.27500000000001"/>
    <n v="121.27500000000001"/>
    <n v="363.83"/>
    <n v="363.82499999999999"/>
    <n v="4.9999999999819997E-3"/>
    <s v="2W20190912009142"/>
    <d v="2019-09-12T15:10:17"/>
  </r>
  <r>
    <n v="1010102"/>
    <s v="北京光华荣昌汽车部件有限公司"/>
    <x v="0"/>
    <s v="第三座椅总成"/>
    <d v="2019-10-21T00:00:00"/>
    <n v="2"/>
    <n v="146.58000000000001"/>
    <n v="146.58000000000001"/>
    <n v="146.58000000000001"/>
    <n v="293.16000000000003"/>
    <n v="293.16000000000003"/>
    <n v="-2E-14"/>
    <s v="2W20190927006951"/>
    <d v="2019-09-27T23:59:59"/>
  </r>
  <r>
    <n v="1010102"/>
    <s v="北京光华荣昌汽车部件有限公司"/>
    <x v="3"/>
    <s v="右固定座椅总成（防尘罩）"/>
    <d v="2019-10-21T00:00:00"/>
    <n v="23"/>
    <n v="478.59"/>
    <n v="476.59"/>
    <n v="476.58999999999901"/>
    <n v="10961.57"/>
    <n v="10961.5699999999"/>
    <n v="5.7499999999999997E-13"/>
    <s v="2W20190920007073"/>
    <d v="2019-09-20T10:19:43"/>
  </r>
  <r>
    <n v="1010102"/>
    <s v="北京光华荣昌汽车部件有限公司"/>
    <x v="2"/>
    <s v="右固定简易座椅总成"/>
    <d v="2019-10-21T00:00:00"/>
    <n v="1"/>
    <n v="267.3"/>
    <n v="267.3"/>
    <n v="267.3"/>
    <n v="267.3"/>
    <n v="267.3"/>
    <n v="-1E-14"/>
    <s v="2W20190927008108"/>
    <d v="2019-09-27T23:59:59"/>
  </r>
  <r>
    <n v="1010102"/>
    <s v="北京光华荣昌汽车部件有限公司"/>
    <x v="0"/>
    <s v="第三座椅总成"/>
    <d v="2019-10-21T00:00:00"/>
    <n v="16"/>
    <n v="146.58000000000001"/>
    <n v="146.58000000000001"/>
    <n v="146.58000000000001"/>
    <n v="2345.2800000000002"/>
    <n v="2345.2800000000002"/>
    <n v="-2.0000000000000001E-13"/>
    <s v="2W20190927008554"/>
    <d v="2019-09-27T23:59:59"/>
  </r>
  <r>
    <n v="1010102"/>
    <s v="北京光华荣昌汽车部件有限公司"/>
    <x v="1"/>
    <s v="左液压座椅总成"/>
    <d v="2019-10-21T00:00:00"/>
    <n v="50"/>
    <n v="562.52"/>
    <n v="562.51688000000001"/>
    <n v="562.51688000000001"/>
    <n v="28125.84"/>
    <n v="28125.844000000001"/>
    <n v="-4.0000000007300003E-3"/>
    <s v="2W20190927009088"/>
    <d v="2019-09-27T23:59:59"/>
  </r>
  <r>
    <n v="1010102"/>
    <s v="北京光华荣昌汽车部件有限公司"/>
    <x v="2"/>
    <s v="右固定简易座椅总成"/>
    <d v="2019-10-21T00:00:00"/>
    <n v="62"/>
    <n v="267.3"/>
    <n v="267.3"/>
    <n v="267.3"/>
    <n v="16572.599999999999"/>
    <n v="16572.599999999999"/>
    <n v="-7.0000000000000005E-13"/>
    <s v="2W20190927009089"/>
    <d v="2019-09-27T23:59:59"/>
  </r>
  <r>
    <n v="1010102"/>
    <s v="北京光华荣昌汽车部件有限公司"/>
    <x v="4"/>
    <s v="左空气悬浮座椅总成"/>
    <d v="2019-10-21T00:00:00"/>
    <n v="32"/>
    <n v="840.25"/>
    <n v="835.25"/>
    <n v="835.25"/>
    <n v="26728"/>
    <n v="26728"/>
    <n v="0"/>
    <s v="2W20190927009915"/>
    <d v="2019-09-27T23:59:59"/>
  </r>
  <r>
    <n v="1010102"/>
    <s v="北京光华荣昌汽车部件有限公司"/>
    <x v="2"/>
    <s v="右固定简易座椅总成"/>
    <d v="2019-10-21T00:00:00"/>
    <n v="20"/>
    <n v="267.3"/>
    <n v="267.3"/>
    <n v="267.3"/>
    <n v="5346"/>
    <n v="5346"/>
    <n v="-2.2E-13"/>
    <s v="2W20190927010431"/>
    <d v="2019-09-27T23:59:59"/>
  </r>
  <r>
    <n v="1010102"/>
    <s v="北京光华荣昌汽车部件有限公司"/>
    <x v="2"/>
    <s v="右固定简易座椅总成"/>
    <d v="2019-10-21T00:00:00"/>
    <n v="5"/>
    <n v="267.3"/>
    <n v="267.3"/>
    <n v="267.3"/>
    <n v="1336.5"/>
    <n v="1336.5"/>
    <n v="-5.0000000000000002E-14"/>
    <s v="2W20190927010167"/>
    <d v="2019-09-27T23:59:59"/>
  </r>
  <r>
    <n v="1010102"/>
    <s v="北京光华荣昌汽车部件有限公司"/>
    <x v="1"/>
    <s v="左液压座椅总成"/>
    <d v="2019-10-21T00:00:00"/>
    <n v="5"/>
    <n v="562.52"/>
    <n v="562.51688000000001"/>
    <n v="562.51688000000001"/>
    <n v="2812.58"/>
    <n v="2812.5844000000002"/>
    <n v="-4.4000000000699998E-3"/>
    <s v="2W20190927010166"/>
    <d v="2019-09-27T23:59:59"/>
  </r>
  <r>
    <n v="1010102"/>
    <s v="北京光华荣昌汽车部件有限公司"/>
    <x v="3"/>
    <s v="右固定座椅总成（防尘罩）"/>
    <d v="2019-10-21T00:00:00"/>
    <n v="32"/>
    <n v="478.59"/>
    <n v="476.59"/>
    <n v="476.58999999999901"/>
    <n v="15250.88"/>
    <n v="15250.879999999899"/>
    <n v="8.0000000000000002E-13"/>
    <s v="2W20190927009914"/>
    <d v="2019-09-27T23:59:59"/>
  </r>
  <r>
    <n v="1010102"/>
    <s v="北京光华荣昌汽车部件有限公司"/>
    <x v="2"/>
    <s v="右固定简易座椅总成"/>
    <d v="2019-10-21T00:00:00"/>
    <n v="1"/>
    <n v="267.3"/>
    <n v="267.3"/>
    <n v="267.3"/>
    <n v="267.3"/>
    <n v="267.3"/>
    <n v="-1E-14"/>
    <s v="2W20190920008942"/>
    <d v="2019-09-20T10:19:43"/>
  </r>
  <r>
    <n v="1010102"/>
    <s v="北京光华荣昌汽车部件有限公司"/>
    <x v="1"/>
    <s v="左液压座椅总成"/>
    <d v="2019-10-21T00:00:00"/>
    <n v="1"/>
    <n v="562.52"/>
    <n v="562.51688000000001"/>
    <n v="562.51688000000001"/>
    <n v="562.52"/>
    <n v="562.51688000000001"/>
    <n v="3.1199999999849998E-3"/>
    <s v="2W20190920008941"/>
    <d v="2019-09-20T10:19:43"/>
  </r>
  <r>
    <n v="1010102"/>
    <s v="北京光华荣昌汽车部件有限公司"/>
    <x v="0"/>
    <s v="第三座椅总成"/>
    <d v="2019-10-21T00:00:00"/>
    <n v="2"/>
    <n v="146.58000000000001"/>
    <n v="146.58000000000001"/>
    <n v="146.58000000000001"/>
    <n v="293.16000000000003"/>
    <n v="293.16000000000003"/>
    <n v="-2E-14"/>
    <s v="2W20190920008302"/>
    <d v="2019-09-20T10:19:43"/>
  </r>
  <r>
    <n v="1010102"/>
    <s v="北京光华荣昌汽车部件有限公司"/>
    <x v="1"/>
    <s v="左液压座椅总成"/>
    <d v="2019-10-21T00:00:00"/>
    <n v="1"/>
    <n v="562.52"/>
    <n v="562.51688000000001"/>
    <n v="562.51688000000001"/>
    <n v="562.52"/>
    <n v="562.51688000000001"/>
    <n v="3.1199999999849998E-3"/>
    <s v="2W20190927008107"/>
    <d v="2019-09-27T23:59:59"/>
  </r>
  <r>
    <n v="1010102"/>
    <s v="北京光华荣昌汽车部件有限公司"/>
    <x v="0"/>
    <s v="第三座椅总成"/>
    <d v="2019-10-21T00:00:00"/>
    <n v="1"/>
    <n v="146.58000000000001"/>
    <n v="146.58000000000001"/>
    <n v="146.58000000000001"/>
    <n v="146.58000000000001"/>
    <n v="146.58000000000001"/>
    <n v="-1E-14"/>
    <s v="2W20190927007131"/>
    <d v="2019-09-27T23:59:59"/>
  </r>
  <r>
    <n v="1010102"/>
    <s v="北京光华荣昌汽车部件有限公司"/>
    <x v="4"/>
    <s v="左空气悬浮座椅总成"/>
    <d v="2019-10-21T00:00:00"/>
    <n v="23"/>
    <n v="840.25"/>
    <n v="835.25"/>
    <n v="835.25"/>
    <n v="19210.75"/>
    <n v="19210.75"/>
    <n v="0"/>
    <s v="2W20190920007072"/>
    <d v="2019-09-20T10:19:43"/>
  </r>
  <r>
    <n v="1010102"/>
    <s v="北京光华荣昌汽车部件有限公司"/>
    <x v="0"/>
    <s v="第三座椅总成"/>
    <d v="2019-11-26T00:00:00"/>
    <n v="1"/>
    <n v="146.58000000000001"/>
    <n v="146.58000000000001"/>
    <n v="146.58000000000001"/>
    <n v="146.58000000000001"/>
    <n v="146.58000000000001"/>
    <n v="-1E-14"/>
    <s v="2W20191016010947"/>
    <d v="2019-10-16T17:12:09"/>
  </r>
  <r>
    <n v="1010102"/>
    <s v="北京光华荣昌汽车部件有限公司"/>
    <x v="3"/>
    <s v="右固定座椅总成（防尘罩）"/>
    <d v="2019-11-26T00:00:00"/>
    <n v="4"/>
    <n v="478.59"/>
    <n v="476.59"/>
    <n v="476.58999999999901"/>
    <n v="1906.36"/>
    <n v="1906.3599999999899"/>
    <n v="1E-13"/>
    <s v="2W20191016011410"/>
    <d v="2019-10-16T17:12:09"/>
  </r>
  <r>
    <n v="1010102"/>
    <s v="北京光华荣昌汽车部件有限公司"/>
    <x v="4"/>
    <s v="左空气悬浮座椅总成"/>
    <d v="2019-11-26T00:00:00"/>
    <n v="4"/>
    <n v="840.25"/>
    <n v="835.25"/>
    <n v="835.25"/>
    <n v="3341"/>
    <n v="3341"/>
    <n v="0"/>
    <s v="2W20191016011411"/>
    <d v="2019-10-16T17:12:09"/>
  </r>
  <r>
    <n v="1010102"/>
    <s v="北京光华荣昌汽车部件有限公司"/>
    <x v="0"/>
    <s v="第三座椅总成"/>
    <d v="2019-11-26T00:00:00"/>
    <n v="60"/>
    <n v="146.58000000000001"/>
    <n v="146.58000000000001"/>
    <n v="146.58000000000001"/>
    <n v="8794.7999999999993"/>
    <n v="8794.7999999999993"/>
    <n v="-7.5000000000000004E-13"/>
    <s v="2W20191016012031"/>
    <d v="2019-10-16T17:12:09"/>
  </r>
  <r>
    <n v="1010102"/>
    <s v="北京光华荣昌汽车部件有限公司"/>
    <x v="2"/>
    <s v="右固定简易座椅总成"/>
    <d v="2019-11-26T00:00:00"/>
    <n v="4"/>
    <n v="267.3"/>
    <n v="267.3"/>
    <n v="267.3"/>
    <n v="1069.2"/>
    <n v="1069.2"/>
    <n v="-4E-14"/>
    <s v="2W20191016012620"/>
    <d v="2019-10-16T17:12:09"/>
  </r>
  <r>
    <n v="1010102"/>
    <s v="北京光华荣昌汽车部件有限公司"/>
    <x v="3"/>
    <s v="右固定座椅总成（防尘罩）"/>
    <d v="2019-11-26T00:00:00"/>
    <n v="1"/>
    <n v="478.59"/>
    <n v="476.59"/>
    <n v="476.58999999999901"/>
    <n v="476.59"/>
    <n v="476.58999999999901"/>
    <n v="2.5000000000000001E-14"/>
    <s v="2W20191016012623"/>
    <d v="2019-10-16T17:12:09"/>
  </r>
  <r>
    <n v="1010102"/>
    <s v="北京光华荣昌汽车部件有限公司"/>
    <x v="4"/>
    <s v="左空气悬浮座椅总成"/>
    <d v="2019-11-26T00:00:00"/>
    <n v="1"/>
    <n v="840.25"/>
    <n v="835.25"/>
    <n v="835.25"/>
    <n v="835.25"/>
    <n v="835.25"/>
    <n v="0"/>
    <s v="2W20191016012624"/>
    <d v="2019-10-16T17:12:09"/>
  </r>
  <r>
    <n v="1010102"/>
    <s v="北京光华荣昌汽车部件有限公司"/>
    <x v="3"/>
    <s v="右固定座椅总成（防尘罩）"/>
    <d v="2019-11-26T00:00:00"/>
    <n v="18"/>
    <n v="478.59"/>
    <n v="476.59"/>
    <n v="476.58999999999901"/>
    <n v="8578.6200000000008"/>
    <n v="8578.6199999999899"/>
    <n v="4.5E-13"/>
    <s v="2W20191016013251"/>
    <d v="2019-10-16T17:12:09"/>
  </r>
  <r>
    <n v="1010102"/>
    <s v="北京光华荣昌汽车部件有限公司"/>
    <x v="4"/>
    <s v="左空气悬浮座椅总成"/>
    <d v="2019-11-26T00:00:00"/>
    <n v="18"/>
    <n v="840.25"/>
    <n v="835.25"/>
    <n v="835.25"/>
    <n v="15034.5"/>
    <n v="15034.5"/>
    <n v="0"/>
    <s v="2W20191016013252"/>
    <d v="2019-10-16T17:12:09"/>
  </r>
  <r>
    <n v="1010102"/>
    <s v="北京光华荣昌汽车部件有限公司"/>
    <x v="3"/>
    <s v="右固定座椅总成（防尘罩）"/>
    <d v="2019-11-26T00:00:00"/>
    <n v="1"/>
    <n v="478.59"/>
    <n v="476.59"/>
    <n v="476.58999999999901"/>
    <n v="476.59"/>
    <n v="476.58999999999901"/>
    <n v="2.5000000000000001E-14"/>
    <s v="2W20191016014398"/>
    <d v="2019-10-16T17:12:09"/>
  </r>
  <r>
    <n v="1010102"/>
    <s v="北京光华荣昌汽车部件有限公司"/>
    <x v="4"/>
    <s v="左空气悬浮座椅总成"/>
    <d v="2019-11-26T00:00:00"/>
    <n v="1"/>
    <n v="840.25"/>
    <n v="835.25"/>
    <n v="835.25"/>
    <n v="835.25"/>
    <n v="835.25"/>
    <n v="0"/>
    <s v="2W20191016014399"/>
    <d v="2019-10-16T17:12:09"/>
  </r>
  <r>
    <n v="1010102"/>
    <s v="北京光华荣昌汽车部件有限公司"/>
    <x v="3"/>
    <s v="右固定座椅总成（防尘罩）"/>
    <d v="2019-11-26T00:00:00"/>
    <n v="6"/>
    <n v="478.59"/>
    <n v="476.59"/>
    <n v="476.58999999999901"/>
    <n v="2859.54"/>
    <n v="2859.53999999999"/>
    <n v="1.4999999999999999E-13"/>
    <s v="2W20191016014969"/>
    <d v="2019-10-16T17:12:09"/>
  </r>
  <r>
    <n v="1010102"/>
    <s v="北京光华荣昌汽车部件有限公司"/>
    <x v="4"/>
    <s v="左空气悬浮座椅总成"/>
    <d v="2019-11-26T00:00:00"/>
    <n v="6"/>
    <n v="840.25"/>
    <n v="835.25"/>
    <n v="835.25"/>
    <n v="5011.5"/>
    <n v="5011.5"/>
    <n v="0"/>
    <s v="2W20191016014970"/>
    <d v="2019-10-16T17:12:09"/>
  </r>
  <r>
    <n v="1010102"/>
    <s v="北京光华荣昌汽车部件有限公司"/>
    <x v="0"/>
    <s v="第三座椅总成"/>
    <d v="2019-11-29T00:00:00"/>
    <n v="5"/>
    <n v="146.58000000000001"/>
    <n v="146.58000000000001"/>
    <n v="146.58000000000001"/>
    <n v="732.9"/>
    <n v="732.9"/>
    <n v="-5.9999999999999997E-14"/>
    <s v="2W20191115007288"/>
    <d v="2019-11-15T14:29:51"/>
  </r>
  <r>
    <n v="1010102"/>
    <s v="北京光华荣昌汽车部件有限公司"/>
    <x v="2"/>
    <s v="右固定简易座椅总成"/>
    <d v="2019-11-29T00:00:00"/>
    <n v="13"/>
    <n v="267.3"/>
    <n v="267.3"/>
    <n v="267.3"/>
    <n v="3474.9"/>
    <n v="3474.9"/>
    <n v="-1.4000000000000001E-13"/>
    <s v="2W20191030008599"/>
    <d v="2019-10-30T17:10:38"/>
  </r>
  <r>
    <n v="1010102"/>
    <s v="北京光华荣昌汽车部件有限公司"/>
    <x v="3"/>
    <s v="右固定座椅总成（防尘罩）"/>
    <d v="2019-11-29T00:00:00"/>
    <n v="6"/>
    <n v="478.59"/>
    <n v="476.59"/>
    <n v="476.58999999999901"/>
    <n v="2859.54"/>
    <n v="2859.53999999999"/>
    <n v="1.4999999999999999E-13"/>
    <s v="2W20191122004321"/>
    <d v="2019-11-22T11:21:54"/>
  </r>
  <r>
    <n v="1010102"/>
    <s v="北京光华荣昌汽车部件有限公司"/>
    <x v="4"/>
    <s v="左空气悬浮座椅总成"/>
    <d v="2019-11-29T00:00:00"/>
    <n v="6"/>
    <n v="840.25"/>
    <n v="835.25"/>
    <n v="835.25"/>
    <n v="5011.5"/>
    <n v="5011.5"/>
    <n v="0"/>
    <s v="2W20191122004322"/>
    <d v="2019-11-22T11:21:54"/>
  </r>
  <r>
    <n v="1010102"/>
    <s v="北京光华荣昌汽车部件有限公司"/>
    <x v="3"/>
    <s v="右固定座椅总成（防尘罩）"/>
    <d v="2019-11-29T00:00:00"/>
    <n v="26"/>
    <n v="478.59"/>
    <n v="476.59"/>
    <n v="476.58999999999901"/>
    <n v="12391.34"/>
    <n v="12391.3399999999"/>
    <n v="6.4999999999999996E-13"/>
    <s v="2W20191115007943"/>
    <d v="2019-11-15T14:29:51"/>
  </r>
  <r>
    <n v="1010102"/>
    <s v="北京光华荣昌汽车部件有限公司"/>
    <x v="4"/>
    <s v="左空气悬浮座椅总成"/>
    <d v="2019-11-29T00:00:00"/>
    <n v="26"/>
    <n v="840.25"/>
    <n v="835.25"/>
    <n v="835.25"/>
    <n v="21716.5"/>
    <n v="21716.5"/>
    <n v="0"/>
    <s v="2W20191115007944"/>
    <d v="2019-11-15T14:29:51"/>
  </r>
  <r>
    <n v="1010102"/>
    <s v="北京光华荣昌汽车部件有限公司"/>
    <x v="3"/>
    <s v="右固定座椅总成（防尘罩）"/>
    <d v="2019-11-29T00:00:00"/>
    <n v="32"/>
    <n v="478.59"/>
    <n v="476.59"/>
    <n v="476.58999999999901"/>
    <n v="15250.88"/>
    <n v="15250.879999999899"/>
    <n v="8.0000000000000002E-13"/>
    <s v="2W20191030009314"/>
    <d v="2019-10-30T17:10:38"/>
  </r>
  <r>
    <n v="1010102"/>
    <s v="北京光华荣昌汽车部件有限公司"/>
    <x v="3"/>
    <s v="右固定座椅总成（防尘罩）"/>
    <d v="2019-11-29T00:00:00"/>
    <n v="18"/>
    <n v="478.59"/>
    <n v="476.59"/>
    <n v="476.58999999999901"/>
    <n v="8578.6200000000008"/>
    <n v="8578.6199999999899"/>
    <n v="4.5E-13"/>
    <s v="2W20191115008038"/>
    <d v="2019-11-15T14:29:51"/>
  </r>
  <r>
    <n v="1010102"/>
    <s v="北京光华荣昌汽车部件有限公司"/>
    <x v="4"/>
    <s v="左空气悬浮座椅总成"/>
    <d v="2019-11-29T00:00:00"/>
    <n v="32"/>
    <n v="840.25"/>
    <n v="835.25"/>
    <n v="835.25"/>
    <n v="26728"/>
    <n v="26728"/>
    <n v="0"/>
    <s v="2W20191030009315"/>
    <d v="2019-10-30T17:10:38"/>
  </r>
  <r>
    <n v="1010102"/>
    <s v="北京光华荣昌汽车部件有限公司"/>
    <x v="4"/>
    <s v="左空气悬浮座椅总成"/>
    <d v="2019-11-29T00:00:00"/>
    <n v="18"/>
    <n v="840.25"/>
    <n v="835.25"/>
    <n v="835.25"/>
    <n v="15034.5"/>
    <n v="15034.5"/>
    <n v="0"/>
    <s v="2W20191115008039"/>
    <d v="2019-11-15T14:29:51"/>
  </r>
  <r>
    <n v="1010102"/>
    <s v="北京光华荣昌汽车部件有限公司"/>
    <x v="2"/>
    <s v="右固定简易座椅总成"/>
    <d v="2019-11-29T00:00:00"/>
    <n v="12"/>
    <n v="267.3"/>
    <n v="267.3"/>
    <n v="267.3"/>
    <n v="3207.6"/>
    <n v="3207.6"/>
    <n v="-1.3E-13"/>
    <s v="2W20191030010673"/>
    <d v="2019-10-30T17:10:38"/>
  </r>
  <r>
    <n v="1010102"/>
    <s v="北京光华荣昌汽车部件有限公司"/>
    <x v="3"/>
    <s v="右固定座椅总成（防尘罩）"/>
    <d v="2019-11-29T00:00:00"/>
    <n v="50"/>
    <n v="478.59"/>
    <n v="476.59"/>
    <n v="476.58999999999901"/>
    <n v="23829.5"/>
    <n v="23829.499999999902"/>
    <n v="1.2499999999999999E-12"/>
    <s v="2W20191030011159"/>
    <d v="2019-10-30T17:10:38"/>
  </r>
  <r>
    <n v="1010102"/>
    <s v="北京光华荣昌汽车部件有限公司"/>
    <x v="4"/>
    <s v="左空气悬浮座椅总成"/>
    <d v="2019-11-29T00:00:00"/>
    <n v="50"/>
    <n v="840.25"/>
    <n v="835.25"/>
    <n v="835.25"/>
    <n v="41762.5"/>
    <n v="41762.5"/>
    <n v="0"/>
    <s v="2W20191030011160"/>
    <d v="2019-10-30T17:10:38"/>
  </r>
  <r>
    <n v="1010102"/>
    <s v="北京光华荣昌汽车部件有限公司"/>
    <x v="3"/>
    <s v="右固定座椅总成（防尘罩）"/>
    <d v="2019-11-29T00:00:00"/>
    <n v="28"/>
    <n v="478.59"/>
    <n v="476.59"/>
    <n v="476.58999999999901"/>
    <n v="13344.52"/>
    <n v="13344.5199999999"/>
    <n v="7.0000000000000005E-13"/>
    <s v="2W20191030012059"/>
    <d v="2019-10-30T17:10:38"/>
  </r>
  <r>
    <n v="1010102"/>
    <s v="北京光华荣昌汽车部件有限公司"/>
    <x v="4"/>
    <s v="左空气悬浮座椅总成"/>
    <d v="2019-11-29T00:00:00"/>
    <n v="28"/>
    <n v="840.25"/>
    <n v="835.25"/>
    <n v="835.25"/>
    <n v="23387"/>
    <n v="23387"/>
    <n v="0"/>
    <s v="2W20191030012060"/>
    <d v="2019-10-30T17:10:38"/>
  </r>
  <r>
    <n v="1010102"/>
    <s v="北京光华荣昌汽车部件有限公司"/>
    <x v="0"/>
    <s v="第三座椅总成"/>
    <d v="2019-11-29T00:00:00"/>
    <n v="5"/>
    <n v="146.58000000000001"/>
    <n v="146.58000000000001"/>
    <n v="146.58000000000001"/>
    <n v="732.9"/>
    <n v="732.9"/>
    <n v="-5.9999999999999997E-14"/>
    <s v="2W20191030012131"/>
    <d v="2019-10-30T17:10:38"/>
  </r>
  <r>
    <n v="1010102"/>
    <s v="北京光华荣昌汽车部件有限公司"/>
    <x v="0"/>
    <s v="第三座椅总成"/>
    <d v="2019-11-29T00:00:00"/>
    <n v="3"/>
    <n v="146.58000000000001"/>
    <n v="146.58000000000001"/>
    <n v="146.58000000000001"/>
    <n v="439.74"/>
    <n v="439.74"/>
    <n v="-2.9999999999999998E-14"/>
    <s v="2W20191115009431"/>
    <d v="2019-11-15T14:29:51"/>
  </r>
  <r>
    <n v="1010102"/>
    <s v="北京光华荣昌汽车部件有限公司"/>
    <x v="0"/>
    <s v="第三座椅总成"/>
    <d v="2019-11-29T00:00:00"/>
    <n v="1"/>
    <n v="146.58000000000001"/>
    <n v="146.58000000000001"/>
    <n v="146.58000000000001"/>
    <n v="146.58000000000001"/>
    <n v="146.58000000000001"/>
    <n v="-1E-14"/>
    <s v="2W20191115012033"/>
    <d v="2019-11-15T14:29:51"/>
  </r>
  <r>
    <n v="1010102"/>
    <s v="北京光华荣昌汽车部件有限公司"/>
    <x v="1"/>
    <s v="左液压座椅总成"/>
    <d v="2019-11-29T00:00:00"/>
    <n v="2"/>
    <n v="562.52"/>
    <n v="562.51688000000001"/>
    <n v="562.51688000000001"/>
    <n v="1125.03"/>
    <n v="1125.03376"/>
    <n v="-3.7600000000199999E-3"/>
    <s v="2W20191115015697"/>
    <d v="2019-11-15T14:29:51"/>
  </r>
  <r>
    <n v="1010102"/>
    <s v="北京光华荣昌汽车部件有限公司"/>
    <x v="2"/>
    <s v="右固定简易座椅总成"/>
    <d v="2019-11-29T00:00:00"/>
    <n v="2"/>
    <n v="267.3"/>
    <n v="267.3"/>
    <n v="267.3"/>
    <n v="534.6"/>
    <n v="534.6"/>
    <n v="-2E-14"/>
    <s v="2W20191115015698"/>
    <d v="2019-11-15T14:29:51"/>
  </r>
  <r>
    <n v="1010102"/>
    <s v="北京光华荣昌汽车部件有限公司"/>
    <x v="2"/>
    <s v="右固定简易座椅总成"/>
    <d v="2019-11-29T00:00:00"/>
    <n v="6"/>
    <n v="267.3"/>
    <n v="267.3"/>
    <n v="267.3"/>
    <n v="1603.8"/>
    <n v="1603.8"/>
    <n v="-5.9999999999999997E-14"/>
    <s v="2W20191122007740"/>
    <d v="2019-11-22T11:21:54"/>
  </r>
  <r>
    <n v="1010102"/>
    <s v="北京光华荣昌汽车部件有限公司"/>
    <x v="1"/>
    <s v="左液压座椅总成"/>
    <d v="2019-11-29T00:00:00"/>
    <n v="1"/>
    <n v="562.52"/>
    <n v="562.51688000000001"/>
    <n v="562.51688000000001"/>
    <n v="562.52"/>
    <n v="562.51688000000001"/>
    <n v="3.1199999999849998E-3"/>
    <s v="2W20191122010218"/>
    <d v="2019-11-22T11:21:54"/>
  </r>
  <r>
    <n v="1010102"/>
    <s v="北京光华荣昌汽车部件有限公司"/>
    <x v="2"/>
    <s v="右固定简易座椅总成"/>
    <d v="2019-11-29T00:00:00"/>
    <n v="1"/>
    <n v="267.3"/>
    <n v="267.3"/>
    <n v="267.3"/>
    <n v="267.3"/>
    <n v="267.3"/>
    <n v="-1E-14"/>
    <s v="2W20191122010219"/>
    <d v="2019-11-22T11:21: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2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O2:Q11" firstHeaderRow="1" firstDataRow="2" firstDataCol="1"/>
  <pivotFields count="14">
    <pivotField showAll="0"/>
    <pivotField showAll="0"/>
    <pivotField axis="axisRow" showAll="0">
      <items count="8">
        <item x="1"/>
        <item x="2"/>
        <item x="0"/>
        <item x="3"/>
        <item x="4"/>
        <item x="5"/>
        <item x="6"/>
        <item t="default"/>
      </items>
    </pivotField>
    <pivotField showAll="0"/>
    <pivotField numFmtId="14"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numFmtId="22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发票数量" fld="5" baseField="0" baseItem="0"/>
    <dataField name="最小值项:发票价" fld="7" subtotal="min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9"/>
  <sheetViews>
    <sheetView tabSelected="1" workbookViewId="0">
      <selection activeCell="D17" sqref="D17"/>
    </sheetView>
  </sheetViews>
  <sheetFormatPr defaultRowHeight="13.5"/>
  <cols>
    <col min="2" max="2" width="16.625" customWidth="1"/>
    <col min="3" max="3" width="34.875" bestFit="1" customWidth="1"/>
    <col min="4" max="4" width="18.625" bestFit="1" customWidth="1"/>
    <col min="5" max="5" width="13.125" customWidth="1"/>
    <col min="6" max="6" width="10.625" customWidth="1"/>
    <col min="7" max="7" width="15.25" customWidth="1"/>
  </cols>
  <sheetData>
    <row r="1" spans="2:7" ht="29.25" customHeight="1">
      <c r="B1" s="33" t="s">
        <v>21</v>
      </c>
      <c r="C1" s="33"/>
      <c r="D1" s="33"/>
      <c r="E1" s="33"/>
      <c r="F1" s="33"/>
      <c r="G1" s="33"/>
    </row>
    <row r="2" spans="2:7" ht="27" customHeight="1">
      <c r="B2" s="34" t="s">
        <v>27</v>
      </c>
      <c r="C2" s="36" t="s">
        <v>0</v>
      </c>
      <c r="D2" s="37"/>
      <c r="E2" s="38" t="s">
        <v>1</v>
      </c>
      <c r="F2" s="38"/>
      <c r="G2" s="38"/>
    </row>
    <row r="3" spans="2:7" ht="27" customHeight="1">
      <c r="B3" s="35"/>
      <c r="C3" s="50" t="s">
        <v>2</v>
      </c>
      <c r="D3" s="51"/>
      <c r="E3" s="2" t="s">
        <v>26</v>
      </c>
      <c r="F3" s="2" t="s">
        <v>3</v>
      </c>
      <c r="G3" s="1" t="s">
        <v>4</v>
      </c>
    </row>
    <row r="4" spans="2:7" s="5" customFormat="1" ht="29.25" customHeight="1">
      <c r="B4" s="3" t="s">
        <v>39</v>
      </c>
      <c r="C4" s="48">
        <f>'2019年10-12月费用'!H10</f>
        <v>4545.3745318495994</v>
      </c>
      <c r="D4" s="49"/>
      <c r="E4" s="4">
        <v>2520</v>
      </c>
      <c r="F4" s="4"/>
      <c r="G4" s="4"/>
    </row>
    <row r="5" spans="2:7" ht="28.5" customHeight="1">
      <c r="B5" s="6" t="s">
        <v>5</v>
      </c>
      <c r="C5" s="39">
        <f>C4</f>
        <v>4545.3745318495994</v>
      </c>
      <c r="D5" s="44"/>
      <c r="E5" s="7">
        <f>E4</f>
        <v>2520</v>
      </c>
      <c r="F5" s="7">
        <f>F4</f>
        <v>0</v>
      </c>
      <c r="G5" s="7">
        <f>G4</f>
        <v>0</v>
      </c>
    </row>
    <row r="6" spans="2:7" ht="22.5" customHeight="1">
      <c r="B6" s="6" t="s">
        <v>6</v>
      </c>
      <c r="C6" s="39">
        <f>C5+D5</f>
        <v>4545.3745318495994</v>
      </c>
      <c r="D6" s="40"/>
      <c r="E6" s="41">
        <f>E5+F5+G5</f>
        <v>2520</v>
      </c>
      <c r="F6" s="42"/>
      <c r="G6" s="43"/>
    </row>
    <row r="7" spans="2:7" ht="24.75" customHeight="1">
      <c r="B7" s="8" t="s">
        <v>7</v>
      </c>
      <c r="C7" s="39">
        <f>C6+E6</f>
        <v>7065.3745318495994</v>
      </c>
      <c r="D7" s="40"/>
      <c r="E7" s="40"/>
      <c r="F7" s="40"/>
      <c r="G7" s="44"/>
    </row>
    <row r="8" spans="2:7" ht="22.5" customHeight="1">
      <c r="B8" s="9" t="s">
        <v>8</v>
      </c>
      <c r="C8" s="10">
        <v>0.06</v>
      </c>
      <c r="D8" s="9" t="s">
        <v>9</v>
      </c>
      <c r="E8" s="45">
        <f>C7*1.06</f>
        <v>7489.2970037605755</v>
      </c>
      <c r="F8" s="46"/>
      <c r="G8" s="47"/>
    </row>
    <row r="9" spans="2:7" ht="23.25" customHeight="1">
      <c r="B9" s="11"/>
      <c r="C9" s="12"/>
      <c r="D9" s="12"/>
      <c r="E9" s="12"/>
      <c r="F9" s="12"/>
    </row>
    <row r="10" spans="2:7" ht="16.5" customHeight="1">
      <c r="B10" s="11"/>
      <c r="E10" s="12"/>
      <c r="F10" s="12" t="s">
        <v>144</v>
      </c>
    </row>
    <row r="11" spans="2:7" ht="18" customHeight="1">
      <c r="B11" s="13" t="s">
        <v>10</v>
      </c>
      <c r="C11" s="14" t="s">
        <v>11</v>
      </c>
      <c r="D11" s="12"/>
    </row>
    <row r="12" spans="2:7" ht="66" customHeight="1">
      <c r="B12" s="13"/>
      <c r="C12" s="15" t="s">
        <v>22</v>
      </c>
    </row>
    <row r="13" spans="2:7" ht="13.5" customHeight="1">
      <c r="B13" s="16" t="s">
        <v>12</v>
      </c>
      <c r="C13" s="17"/>
      <c r="D13" s="18" t="s">
        <v>146</v>
      </c>
      <c r="F13" s="53" t="s">
        <v>145</v>
      </c>
    </row>
    <row r="14" spans="2:7" ht="13.5" customHeight="1">
      <c r="B14" s="19"/>
      <c r="C14" s="14" t="s">
        <v>13</v>
      </c>
      <c r="D14" s="20"/>
    </row>
    <row r="15" spans="2:7" ht="13.5" customHeight="1">
      <c r="B15" s="19"/>
      <c r="C15" s="21" t="s">
        <v>14</v>
      </c>
      <c r="D15" s="18"/>
    </row>
    <row r="16" spans="2:7" ht="13.5" customHeight="1">
      <c r="B16" s="19"/>
      <c r="C16" s="14" t="s">
        <v>15</v>
      </c>
    </row>
    <row r="17" spans="2:3" ht="13.5" customHeight="1">
      <c r="B17" s="19"/>
      <c r="C17" s="17" t="s">
        <v>16</v>
      </c>
    </row>
    <row r="18" spans="2:3" ht="13.5" customHeight="1">
      <c r="B18" s="19"/>
      <c r="C18" s="17" t="s">
        <v>17</v>
      </c>
    </row>
    <row r="19" spans="2:3" ht="13.5" customHeight="1">
      <c r="B19" s="19"/>
      <c r="C19" s="17"/>
    </row>
  </sheetData>
  <mergeCells count="11">
    <mergeCell ref="C7:G7"/>
    <mergeCell ref="E8:G8"/>
    <mergeCell ref="C4:D4"/>
    <mergeCell ref="C5:D5"/>
    <mergeCell ref="C3:D3"/>
    <mergeCell ref="B1:G1"/>
    <mergeCell ref="B2:B3"/>
    <mergeCell ref="C2:D2"/>
    <mergeCell ref="E2:G2"/>
    <mergeCell ref="C6:D6"/>
    <mergeCell ref="E6:G6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C39" sqref="C39"/>
    </sheetView>
  </sheetViews>
  <sheetFormatPr defaultRowHeight="13.5"/>
  <cols>
    <col min="1" max="1" width="5" style="19" bestFit="1" customWidth="1"/>
    <col min="2" max="2" width="15" style="19" bestFit="1" customWidth="1"/>
    <col min="3" max="3" width="16.125" style="19" bestFit="1" customWidth="1"/>
    <col min="4" max="4" width="11.625" style="19" bestFit="1" customWidth="1"/>
    <col min="5" max="5" width="12.75" style="19" bestFit="1" customWidth="1"/>
    <col min="6" max="6" width="16.125" style="19" bestFit="1" customWidth="1"/>
    <col min="7" max="7" width="9" style="19"/>
    <col min="8" max="8" width="18.625" style="19" bestFit="1" customWidth="1"/>
    <col min="9" max="16384" width="9" style="19"/>
  </cols>
  <sheetData>
    <row r="1" spans="1:9" ht="31.5" customHeight="1">
      <c r="A1" s="52" t="s">
        <v>40</v>
      </c>
      <c r="B1" s="52"/>
      <c r="C1" s="52"/>
      <c r="D1" s="52"/>
      <c r="E1" s="52"/>
      <c r="F1" s="52"/>
      <c r="G1" s="52"/>
      <c r="H1" s="52"/>
    </row>
    <row r="2" spans="1:9" s="27" customFormat="1" ht="20.100000000000001" customHeight="1">
      <c r="A2" s="22" t="s">
        <v>28</v>
      </c>
      <c r="B2" s="23" t="s">
        <v>18</v>
      </c>
      <c r="C2" s="22" t="s">
        <v>29</v>
      </c>
      <c r="D2" s="22" t="s">
        <v>30</v>
      </c>
      <c r="E2" s="24" t="s">
        <v>31</v>
      </c>
      <c r="F2" s="24" t="s">
        <v>32</v>
      </c>
      <c r="G2" s="25" t="s">
        <v>33</v>
      </c>
      <c r="H2" s="26" t="s">
        <v>34</v>
      </c>
    </row>
    <row r="3" spans="1:9" s="27" customFormat="1" ht="18.75" customHeight="1">
      <c r="A3" s="28">
        <v>1</v>
      </c>
      <c r="B3" s="59" t="s">
        <v>24</v>
      </c>
      <c r="C3" s="32">
        <v>73</v>
      </c>
      <c r="D3" s="60">
        <v>562.51688000000001</v>
      </c>
      <c r="E3" s="29">
        <f>D3*1.13</f>
        <v>635.64407439999991</v>
      </c>
      <c r="F3" s="29">
        <f>C3*E3</f>
        <v>46402.017431199994</v>
      </c>
      <c r="G3" s="30" t="s">
        <v>35</v>
      </c>
      <c r="H3" s="29">
        <f>F3*0.008</f>
        <v>371.21613944959995</v>
      </c>
    </row>
    <row r="4" spans="1:9" s="27" customFormat="1" ht="18.75" customHeight="1">
      <c r="A4" s="28">
        <v>2</v>
      </c>
      <c r="B4" s="59" t="s">
        <v>23</v>
      </c>
      <c r="C4" s="32">
        <v>140</v>
      </c>
      <c r="D4" s="60">
        <v>267.3</v>
      </c>
      <c r="E4" s="29">
        <f t="shared" ref="E4:E9" si="0">D4*1.13</f>
        <v>302.04899999999998</v>
      </c>
      <c r="F4" s="29">
        <f t="shared" ref="F4:F9" si="1">C4*E4</f>
        <v>42286.86</v>
      </c>
      <c r="G4" s="30" t="s">
        <v>35</v>
      </c>
      <c r="H4" s="29">
        <f t="shared" ref="H4:H9" si="2">F4*0.008</f>
        <v>338.29488000000003</v>
      </c>
    </row>
    <row r="5" spans="1:9" s="27" customFormat="1" ht="18.75" customHeight="1">
      <c r="A5" s="28">
        <v>3</v>
      </c>
      <c r="B5" s="59" t="s">
        <v>25</v>
      </c>
      <c r="C5" s="32">
        <v>107</v>
      </c>
      <c r="D5" s="60">
        <v>146.58000000000001</v>
      </c>
      <c r="E5" s="29">
        <f t="shared" si="0"/>
        <v>165.6354</v>
      </c>
      <c r="F5" s="29">
        <f t="shared" si="1"/>
        <v>17722.987799999999</v>
      </c>
      <c r="G5" s="30" t="s">
        <v>19</v>
      </c>
      <c r="H5" s="29">
        <f t="shared" si="2"/>
        <v>141.78390239999999</v>
      </c>
    </row>
    <row r="6" spans="1:9" s="27" customFormat="1" ht="18.75" customHeight="1">
      <c r="A6" s="28">
        <v>4</v>
      </c>
      <c r="B6" s="59" t="s">
        <v>65</v>
      </c>
      <c r="C6" s="32">
        <v>311</v>
      </c>
      <c r="D6" s="60">
        <v>476.59</v>
      </c>
      <c r="E6" s="29">
        <f t="shared" si="0"/>
        <v>538.54669999999987</v>
      </c>
      <c r="F6" s="29">
        <f t="shared" si="1"/>
        <v>167488.02369999996</v>
      </c>
      <c r="G6" s="30" t="s">
        <v>19</v>
      </c>
      <c r="H6" s="29">
        <f t="shared" si="2"/>
        <v>1339.9041895999997</v>
      </c>
      <c r="I6" s="31"/>
    </row>
    <row r="7" spans="1:9" s="27" customFormat="1" ht="18.75" customHeight="1">
      <c r="A7" s="28">
        <v>5</v>
      </c>
      <c r="B7" s="59" t="s">
        <v>68</v>
      </c>
      <c r="C7" s="32">
        <v>311</v>
      </c>
      <c r="D7" s="60">
        <v>835.25</v>
      </c>
      <c r="E7" s="29">
        <f t="shared" si="0"/>
        <v>943.83249999999987</v>
      </c>
      <c r="F7" s="29">
        <f t="shared" si="1"/>
        <v>293531.90749999997</v>
      </c>
      <c r="G7" s="30" t="s">
        <v>35</v>
      </c>
      <c r="H7" s="29">
        <f t="shared" si="2"/>
        <v>2348.2552599999999</v>
      </c>
    </row>
    <row r="8" spans="1:9" ht="18.75" customHeight="1">
      <c r="A8" s="28">
        <v>6</v>
      </c>
      <c r="B8" s="59" t="s">
        <v>80</v>
      </c>
      <c r="C8" s="32">
        <v>3</v>
      </c>
      <c r="D8" s="60">
        <v>97.02</v>
      </c>
      <c r="E8" s="29">
        <f t="shared" si="0"/>
        <v>109.63259999999998</v>
      </c>
      <c r="F8" s="29">
        <f t="shared" si="1"/>
        <v>328.89779999999996</v>
      </c>
      <c r="G8" s="30" t="s">
        <v>35</v>
      </c>
      <c r="H8" s="29">
        <f t="shared" si="2"/>
        <v>2.6311823999999997</v>
      </c>
    </row>
    <row r="9" spans="1:9" ht="18.75" customHeight="1">
      <c r="A9" s="28">
        <v>7</v>
      </c>
      <c r="B9" s="59" t="s">
        <v>83</v>
      </c>
      <c r="C9" s="32">
        <v>3</v>
      </c>
      <c r="D9" s="60">
        <v>121.27500000000001</v>
      </c>
      <c r="E9" s="29">
        <f t="shared" si="0"/>
        <v>137.04075</v>
      </c>
      <c r="F9" s="29">
        <f t="shared" si="1"/>
        <v>411.12225000000001</v>
      </c>
      <c r="G9" s="30" t="s">
        <v>35</v>
      </c>
      <c r="H9" s="29">
        <f t="shared" si="2"/>
        <v>3.2889780000000002</v>
      </c>
    </row>
    <row r="10" spans="1:9" ht="30" customHeight="1">
      <c r="A10" s="61"/>
      <c r="B10" s="62" t="s">
        <v>143</v>
      </c>
      <c r="C10" s="64">
        <f>SUM(C3:C9)</f>
        <v>948</v>
      </c>
      <c r="D10" s="61"/>
      <c r="E10" s="61"/>
      <c r="F10" s="61"/>
      <c r="G10" s="61"/>
      <c r="H10" s="63">
        <f>SUM(H3:H9)</f>
        <v>4545.3745318495994</v>
      </c>
    </row>
    <row r="18" spans="2:4">
      <c r="B18" s="16" t="s">
        <v>36</v>
      </c>
      <c r="C18" s="27" t="s">
        <v>38</v>
      </c>
      <c r="D18" s="19" t="s">
        <v>37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3"/>
  <sheetViews>
    <sheetView workbookViewId="0">
      <selection activeCell="O4" sqref="O4:Q10"/>
    </sheetView>
  </sheetViews>
  <sheetFormatPr defaultRowHeight="13.5"/>
  <cols>
    <col min="15" max="15" width="15" bestFit="1" customWidth="1"/>
    <col min="16" max="17" width="17.625" bestFit="1" customWidth="1"/>
  </cols>
  <sheetData>
    <row r="1" spans="1:17">
      <c r="A1" s="53" t="s">
        <v>41</v>
      </c>
      <c r="B1" s="53" t="s">
        <v>42</v>
      </c>
      <c r="C1" s="53" t="s">
        <v>43</v>
      </c>
      <c r="D1" s="53" t="s">
        <v>44</v>
      </c>
      <c r="E1" s="53" t="s">
        <v>45</v>
      </c>
      <c r="F1" s="53" t="s">
        <v>46</v>
      </c>
      <c r="G1" s="53" t="s">
        <v>47</v>
      </c>
      <c r="H1" s="53" t="s">
        <v>48</v>
      </c>
      <c r="I1" s="53" t="s">
        <v>49</v>
      </c>
      <c r="J1" s="53" t="s">
        <v>50</v>
      </c>
      <c r="K1" s="53" t="s">
        <v>51</v>
      </c>
      <c r="L1" s="53" t="s">
        <v>52</v>
      </c>
      <c r="M1" s="53" t="s">
        <v>53</v>
      </c>
      <c r="N1" s="53" t="s">
        <v>54</v>
      </c>
    </row>
    <row r="2" spans="1:17">
      <c r="A2" s="53">
        <v>1010102</v>
      </c>
      <c r="B2" s="53" t="s">
        <v>55</v>
      </c>
      <c r="C2" s="53" t="s">
        <v>25</v>
      </c>
      <c r="D2" s="53" t="s">
        <v>56</v>
      </c>
      <c r="E2" s="54">
        <v>43754</v>
      </c>
      <c r="F2" s="53">
        <v>2</v>
      </c>
      <c r="G2" s="53">
        <v>146.58000000000001</v>
      </c>
      <c r="H2" s="53">
        <v>146.58000000000001</v>
      </c>
      <c r="I2" s="53">
        <v>146.58000000000001</v>
      </c>
      <c r="J2" s="53">
        <v>293.16000000000003</v>
      </c>
      <c r="K2" s="53">
        <v>293.16000000000003</v>
      </c>
      <c r="L2" s="53">
        <v>-2E-14</v>
      </c>
      <c r="M2" s="53" t="s">
        <v>57</v>
      </c>
      <c r="N2" s="55">
        <v>43666.646493055552</v>
      </c>
      <c r="P2" s="56" t="s">
        <v>141</v>
      </c>
    </row>
    <row r="3" spans="1:17">
      <c r="A3" s="53">
        <v>1010102</v>
      </c>
      <c r="B3" s="53" t="s">
        <v>55</v>
      </c>
      <c r="C3" s="53" t="s">
        <v>25</v>
      </c>
      <c r="D3" s="53" t="s">
        <v>56</v>
      </c>
      <c r="E3" s="54">
        <v>43754</v>
      </c>
      <c r="F3" s="53">
        <v>4</v>
      </c>
      <c r="G3" s="53">
        <v>146.58000000000001</v>
      </c>
      <c r="H3" s="53">
        <v>146.58000000000001</v>
      </c>
      <c r="I3" s="53">
        <v>146.58000000000001</v>
      </c>
      <c r="J3" s="53">
        <v>586.32000000000005</v>
      </c>
      <c r="K3" s="53">
        <v>586.32000000000005</v>
      </c>
      <c r="L3" s="53">
        <v>-5.0000000000000002E-14</v>
      </c>
      <c r="M3" s="53" t="s">
        <v>58</v>
      </c>
      <c r="N3" s="55">
        <v>43666.646493055552</v>
      </c>
      <c r="O3" s="56" t="s">
        <v>139</v>
      </c>
      <c r="P3" s="53" t="s">
        <v>140</v>
      </c>
      <c r="Q3" s="53" t="s">
        <v>142</v>
      </c>
    </row>
    <row r="4" spans="1:17">
      <c r="A4" s="53">
        <v>1010102</v>
      </c>
      <c r="B4" s="53" t="s">
        <v>55</v>
      </c>
      <c r="C4" s="53" t="s">
        <v>24</v>
      </c>
      <c r="D4" s="53" t="s">
        <v>59</v>
      </c>
      <c r="E4" s="54">
        <v>43754</v>
      </c>
      <c r="F4" s="53">
        <v>2</v>
      </c>
      <c r="G4" s="53">
        <v>562.52</v>
      </c>
      <c r="H4" s="53">
        <v>562.51688000000001</v>
      </c>
      <c r="I4" s="53">
        <v>562.51688000000001</v>
      </c>
      <c r="J4" s="53">
        <v>1125.03</v>
      </c>
      <c r="K4" s="53">
        <v>1125.03376</v>
      </c>
      <c r="L4" s="53">
        <v>-3.7600000000199999E-3</v>
      </c>
      <c r="M4" s="53" t="s">
        <v>60</v>
      </c>
      <c r="N4" s="55">
        <v>43666.646493055552</v>
      </c>
      <c r="O4" s="57" t="s">
        <v>24</v>
      </c>
      <c r="P4" s="58">
        <v>73</v>
      </c>
      <c r="Q4" s="58">
        <v>562.51688000000001</v>
      </c>
    </row>
    <row r="5" spans="1:17">
      <c r="A5" s="53">
        <v>1010102</v>
      </c>
      <c r="B5" s="53" t="s">
        <v>55</v>
      </c>
      <c r="C5" s="53" t="s">
        <v>23</v>
      </c>
      <c r="D5" s="53" t="s">
        <v>61</v>
      </c>
      <c r="E5" s="54">
        <v>43754</v>
      </c>
      <c r="F5" s="53">
        <v>2</v>
      </c>
      <c r="G5" s="53">
        <v>267.3</v>
      </c>
      <c r="H5" s="53">
        <v>267.3</v>
      </c>
      <c r="I5" s="53">
        <v>267.3</v>
      </c>
      <c r="J5" s="53">
        <v>534.6</v>
      </c>
      <c r="K5" s="53">
        <v>534.6</v>
      </c>
      <c r="L5" s="53">
        <v>-2E-14</v>
      </c>
      <c r="M5" s="53" t="s">
        <v>62</v>
      </c>
      <c r="N5" s="55">
        <v>43666.646493055552</v>
      </c>
      <c r="O5" s="57" t="s">
        <v>23</v>
      </c>
      <c r="P5" s="58">
        <v>140</v>
      </c>
      <c r="Q5" s="58">
        <v>267.3</v>
      </c>
    </row>
    <row r="6" spans="1:17">
      <c r="A6" s="53">
        <v>1010102</v>
      </c>
      <c r="B6" s="53" t="s">
        <v>55</v>
      </c>
      <c r="C6" s="53" t="s">
        <v>24</v>
      </c>
      <c r="D6" s="53" t="s">
        <v>59</v>
      </c>
      <c r="E6" s="54">
        <v>43754</v>
      </c>
      <c r="F6" s="53">
        <v>10</v>
      </c>
      <c r="G6" s="53">
        <v>562.52</v>
      </c>
      <c r="H6" s="53">
        <v>562.51688000000001</v>
      </c>
      <c r="I6" s="53">
        <v>562.51688000000001</v>
      </c>
      <c r="J6" s="53">
        <v>5625.17</v>
      </c>
      <c r="K6" s="53">
        <v>5625.1688000000004</v>
      </c>
      <c r="L6" s="53">
        <v>1.1999999998530001E-3</v>
      </c>
      <c r="M6" s="53" t="s">
        <v>63</v>
      </c>
      <c r="N6" s="55">
        <v>43695.999988425923</v>
      </c>
      <c r="O6" s="57" t="s">
        <v>25</v>
      </c>
      <c r="P6" s="58">
        <v>107</v>
      </c>
      <c r="Q6" s="58">
        <v>146.58000000000001</v>
      </c>
    </row>
    <row r="7" spans="1:17">
      <c r="A7" s="53">
        <v>1010102</v>
      </c>
      <c r="B7" s="53" t="s">
        <v>55</v>
      </c>
      <c r="C7" s="53" t="s">
        <v>23</v>
      </c>
      <c r="D7" s="53" t="s">
        <v>61</v>
      </c>
      <c r="E7" s="54">
        <v>43754</v>
      </c>
      <c r="F7" s="53">
        <v>10</v>
      </c>
      <c r="G7" s="53">
        <v>267.3</v>
      </c>
      <c r="H7" s="53">
        <v>267.3</v>
      </c>
      <c r="I7" s="53">
        <v>267.3</v>
      </c>
      <c r="J7" s="53">
        <v>2673</v>
      </c>
      <c r="K7" s="53">
        <v>2673</v>
      </c>
      <c r="L7" s="53">
        <v>-1.1E-13</v>
      </c>
      <c r="M7" s="53" t="s">
        <v>64</v>
      </c>
      <c r="N7" s="55">
        <v>43695.999988425923</v>
      </c>
      <c r="O7" s="57" t="s">
        <v>65</v>
      </c>
      <c r="P7" s="58">
        <v>311</v>
      </c>
      <c r="Q7" s="58">
        <v>476.59</v>
      </c>
    </row>
    <row r="8" spans="1:17">
      <c r="A8" s="53">
        <v>1010102</v>
      </c>
      <c r="B8" s="53" t="s">
        <v>55</v>
      </c>
      <c r="C8" s="53" t="s">
        <v>65</v>
      </c>
      <c r="D8" s="53" t="s">
        <v>66</v>
      </c>
      <c r="E8" s="54">
        <v>43754</v>
      </c>
      <c r="F8" s="53">
        <v>12</v>
      </c>
      <c r="G8" s="53">
        <v>478.59</v>
      </c>
      <c r="H8" s="53">
        <v>476.59</v>
      </c>
      <c r="I8" s="53">
        <v>478.58999999999901</v>
      </c>
      <c r="J8" s="53">
        <v>5719.08</v>
      </c>
      <c r="K8" s="53">
        <v>5743.0799999999899</v>
      </c>
      <c r="L8" s="53">
        <v>-23.999999999999002</v>
      </c>
      <c r="M8" s="53" t="s">
        <v>67</v>
      </c>
      <c r="N8" s="55">
        <v>43695.999988425923</v>
      </c>
      <c r="O8" s="57" t="s">
        <v>68</v>
      </c>
      <c r="P8" s="58">
        <v>311</v>
      </c>
      <c r="Q8" s="58">
        <v>835.25</v>
      </c>
    </row>
    <row r="9" spans="1:17">
      <c r="A9" s="53">
        <v>1010102</v>
      </c>
      <c r="B9" s="53" t="s">
        <v>55</v>
      </c>
      <c r="C9" s="53" t="s">
        <v>68</v>
      </c>
      <c r="D9" s="53" t="s">
        <v>69</v>
      </c>
      <c r="E9" s="54">
        <v>43754</v>
      </c>
      <c r="F9" s="53">
        <v>12</v>
      </c>
      <c r="G9" s="53">
        <v>840.25</v>
      </c>
      <c r="H9" s="53">
        <v>835.25</v>
      </c>
      <c r="I9" s="53">
        <v>840.25</v>
      </c>
      <c r="J9" s="53">
        <v>10023</v>
      </c>
      <c r="K9" s="53">
        <v>10083</v>
      </c>
      <c r="L9" s="53">
        <v>-60</v>
      </c>
      <c r="M9" s="53" t="s">
        <v>70</v>
      </c>
      <c r="N9" s="55">
        <v>43695.999988425923</v>
      </c>
      <c r="O9" s="57" t="s">
        <v>80</v>
      </c>
      <c r="P9" s="58">
        <v>3</v>
      </c>
      <c r="Q9" s="58">
        <v>97.02</v>
      </c>
    </row>
    <row r="10" spans="1:17">
      <c r="A10" s="53">
        <v>1010102</v>
      </c>
      <c r="B10" s="53" t="s">
        <v>55</v>
      </c>
      <c r="C10" s="53" t="s">
        <v>65</v>
      </c>
      <c r="D10" s="53" t="s">
        <v>66</v>
      </c>
      <c r="E10" s="54">
        <v>43754</v>
      </c>
      <c r="F10" s="53">
        <v>31</v>
      </c>
      <c r="G10" s="53">
        <v>478.59</v>
      </c>
      <c r="H10" s="53">
        <v>476.59</v>
      </c>
      <c r="I10" s="53">
        <v>476.58999999999901</v>
      </c>
      <c r="J10" s="53">
        <v>14774.29</v>
      </c>
      <c r="K10" s="53">
        <v>14774.289999999901</v>
      </c>
      <c r="L10" s="53">
        <v>7.7500000000000003E-13</v>
      </c>
      <c r="M10" s="53" t="s">
        <v>71</v>
      </c>
      <c r="N10" s="55">
        <v>43698.755960648145</v>
      </c>
      <c r="O10" s="57" t="s">
        <v>83</v>
      </c>
      <c r="P10" s="58">
        <v>3</v>
      </c>
      <c r="Q10" s="58">
        <v>121.27500000000001</v>
      </c>
    </row>
    <row r="11" spans="1:17">
      <c r="A11" s="53">
        <v>1010102</v>
      </c>
      <c r="B11" s="53" t="s">
        <v>55</v>
      </c>
      <c r="C11" s="53" t="s">
        <v>25</v>
      </c>
      <c r="D11" s="53" t="s">
        <v>56</v>
      </c>
      <c r="E11" s="54">
        <v>43754</v>
      </c>
      <c r="F11" s="53">
        <v>1</v>
      </c>
      <c r="G11" s="53">
        <v>146.58000000000001</v>
      </c>
      <c r="H11" s="53">
        <v>146.58000000000001</v>
      </c>
      <c r="I11" s="53">
        <v>146.58000000000001</v>
      </c>
      <c r="J11" s="53">
        <v>146.58000000000001</v>
      </c>
      <c r="K11" s="53">
        <v>146.58000000000001</v>
      </c>
      <c r="L11" s="53">
        <v>-1E-14</v>
      </c>
      <c r="M11" s="53" t="s">
        <v>72</v>
      </c>
      <c r="N11" s="55">
        <v>43720.632141203707</v>
      </c>
      <c r="O11" s="57" t="s">
        <v>20</v>
      </c>
      <c r="P11" s="58">
        <v>948</v>
      </c>
      <c r="Q11" s="58">
        <v>97.02</v>
      </c>
    </row>
    <row r="12" spans="1:17">
      <c r="A12" s="53">
        <v>1010102</v>
      </c>
      <c r="B12" s="53" t="s">
        <v>55</v>
      </c>
      <c r="C12" s="53" t="s">
        <v>65</v>
      </c>
      <c r="D12" s="53" t="s">
        <v>66</v>
      </c>
      <c r="E12" s="54">
        <v>43754</v>
      </c>
      <c r="F12" s="53">
        <v>23</v>
      </c>
      <c r="G12" s="53">
        <v>478.59</v>
      </c>
      <c r="H12" s="53">
        <v>476.59</v>
      </c>
      <c r="I12" s="53">
        <v>476.58999999999901</v>
      </c>
      <c r="J12" s="53">
        <v>10961.57</v>
      </c>
      <c r="K12" s="53">
        <v>10961.5699999999</v>
      </c>
      <c r="L12" s="53">
        <v>5.7499999999999997E-13</v>
      </c>
      <c r="M12" s="53" t="s">
        <v>73</v>
      </c>
      <c r="N12" s="55">
        <v>43720.632141203707</v>
      </c>
    </row>
    <row r="13" spans="1:17">
      <c r="A13" s="53">
        <v>1010102</v>
      </c>
      <c r="B13" s="53" t="s">
        <v>55</v>
      </c>
      <c r="C13" s="53" t="s">
        <v>68</v>
      </c>
      <c r="D13" s="53" t="s">
        <v>69</v>
      </c>
      <c r="E13" s="54">
        <v>43754</v>
      </c>
      <c r="F13" s="53">
        <v>23</v>
      </c>
      <c r="G13" s="53">
        <v>840.25</v>
      </c>
      <c r="H13" s="53">
        <v>835.25</v>
      </c>
      <c r="I13" s="53">
        <v>835.25</v>
      </c>
      <c r="J13" s="53">
        <v>19210.75</v>
      </c>
      <c r="K13" s="53">
        <v>19210.75</v>
      </c>
      <c r="L13" s="53">
        <v>0</v>
      </c>
      <c r="M13" s="53" t="s">
        <v>74</v>
      </c>
      <c r="N13" s="55">
        <v>43720.632141203707</v>
      </c>
    </row>
    <row r="14" spans="1:17">
      <c r="A14" s="53">
        <v>1010102</v>
      </c>
      <c r="B14" s="53" t="s">
        <v>55</v>
      </c>
      <c r="C14" s="53" t="s">
        <v>25</v>
      </c>
      <c r="D14" s="53" t="s">
        <v>56</v>
      </c>
      <c r="E14" s="54">
        <v>43754</v>
      </c>
      <c r="F14" s="53">
        <v>3</v>
      </c>
      <c r="G14" s="53">
        <v>146.58000000000001</v>
      </c>
      <c r="H14" s="53">
        <v>146.58000000000001</v>
      </c>
      <c r="I14" s="53">
        <v>146.58000000000001</v>
      </c>
      <c r="J14" s="53">
        <v>439.74</v>
      </c>
      <c r="K14" s="53">
        <v>439.74</v>
      </c>
      <c r="L14" s="53">
        <v>-2.9999999999999998E-14</v>
      </c>
      <c r="M14" s="53" t="s">
        <v>75</v>
      </c>
      <c r="N14" s="55">
        <v>43720.632141203707</v>
      </c>
    </row>
    <row r="15" spans="1:17">
      <c r="A15" s="53">
        <v>1010102</v>
      </c>
      <c r="B15" s="53" t="s">
        <v>55</v>
      </c>
      <c r="C15" s="53" t="s">
        <v>68</v>
      </c>
      <c r="D15" s="53" t="s">
        <v>69</v>
      </c>
      <c r="E15" s="54">
        <v>43754</v>
      </c>
      <c r="F15" s="53">
        <v>31</v>
      </c>
      <c r="G15" s="53">
        <v>840.25</v>
      </c>
      <c r="H15" s="53">
        <v>835.25</v>
      </c>
      <c r="I15" s="53">
        <v>835.25</v>
      </c>
      <c r="J15" s="53">
        <v>25892.75</v>
      </c>
      <c r="K15" s="53">
        <v>25892.75</v>
      </c>
      <c r="L15" s="53">
        <v>0</v>
      </c>
      <c r="M15" s="53" t="s">
        <v>76</v>
      </c>
      <c r="N15" s="55">
        <v>43698.755960648145</v>
      </c>
    </row>
    <row r="16" spans="1:17">
      <c r="A16" s="53">
        <v>1010102</v>
      </c>
      <c r="B16" s="53" t="s">
        <v>55</v>
      </c>
      <c r="C16" s="53" t="s">
        <v>24</v>
      </c>
      <c r="D16" s="53" t="s">
        <v>59</v>
      </c>
      <c r="E16" s="54">
        <v>43754</v>
      </c>
      <c r="F16" s="53">
        <v>1</v>
      </c>
      <c r="G16" s="53">
        <v>562.52</v>
      </c>
      <c r="H16" s="53">
        <v>562.51688000000001</v>
      </c>
      <c r="I16" s="53">
        <v>562.51688000000001</v>
      </c>
      <c r="J16" s="53">
        <v>562.52</v>
      </c>
      <c r="K16" s="53">
        <v>562.51688000000001</v>
      </c>
      <c r="L16" s="53">
        <v>3.1199999999849998E-3</v>
      </c>
      <c r="M16" s="53" t="s">
        <v>77</v>
      </c>
      <c r="N16" s="55">
        <v>43698.755960648145</v>
      </c>
    </row>
    <row r="17" spans="1:14">
      <c r="A17" s="53">
        <v>1010102</v>
      </c>
      <c r="B17" s="53" t="s">
        <v>55</v>
      </c>
      <c r="C17" s="53" t="s">
        <v>23</v>
      </c>
      <c r="D17" s="53" t="s">
        <v>61</v>
      </c>
      <c r="E17" s="54">
        <v>43754</v>
      </c>
      <c r="F17" s="53">
        <v>1</v>
      </c>
      <c r="G17" s="53">
        <v>267.3</v>
      </c>
      <c r="H17" s="53">
        <v>267.3</v>
      </c>
      <c r="I17" s="53">
        <v>270</v>
      </c>
      <c r="J17" s="53">
        <v>267.3</v>
      </c>
      <c r="K17" s="53">
        <v>270</v>
      </c>
      <c r="L17" s="53">
        <v>-2.7</v>
      </c>
      <c r="M17" s="53" t="s">
        <v>78</v>
      </c>
      <c r="N17" s="55">
        <v>43698.755960648145</v>
      </c>
    </row>
    <row r="18" spans="1:14">
      <c r="A18" s="53">
        <v>1010102</v>
      </c>
      <c r="B18" s="53" t="s">
        <v>55</v>
      </c>
      <c r="C18" s="53" t="s">
        <v>25</v>
      </c>
      <c r="D18" s="53" t="s">
        <v>56</v>
      </c>
      <c r="E18" s="54">
        <v>43754</v>
      </c>
      <c r="F18" s="53">
        <v>1</v>
      </c>
      <c r="G18" s="53">
        <v>146.58000000000001</v>
      </c>
      <c r="H18" s="53">
        <v>146.58000000000001</v>
      </c>
      <c r="I18" s="53">
        <v>146.58000000000001</v>
      </c>
      <c r="J18" s="53">
        <v>146.58000000000001</v>
      </c>
      <c r="K18" s="53">
        <v>146.58000000000001</v>
      </c>
      <c r="L18" s="53">
        <v>-1E-14</v>
      </c>
      <c r="M18" s="53" t="s">
        <v>79</v>
      </c>
      <c r="N18" s="55">
        <v>43698.755960648145</v>
      </c>
    </row>
    <row r="19" spans="1:14">
      <c r="A19" s="53">
        <v>1010102</v>
      </c>
      <c r="B19" s="53" t="s">
        <v>55</v>
      </c>
      <c r="C19" s="53" t="s">
        <v>80</v>
      </c>
      <c r="D19" s="53" t="s">
        <v>81</v>
      </c>
      <c r="E19" s="54">
        <v>43754</v>
      </c>
      <c r="F19" s="53">
        <v>3</v>
      </c>
      <c r="G19" s="53">
        <v>97.02</v>
      </c>
      <c r="H19" s="53">
        <v>97.02</v>
      </c>
      <c r="I19" s="53">
        <v>97.019999999999897</v>
      </c>
      <c r="J19" s="53">
        <v>291.06</v>
      </c>
      <c r="K19" s="53">
        <v>291.05999999999898</v>
      </c>
      <c r="L19" s="53">
        <v>1.1E-14</v>
      </c>
      <c r="M19" s="53" t="s">
        <v>82</v>
      </c>
      <c r="N19" s="55">
        <v>43720.632141203707</v>
      </c>
    </row>
    <row r="20" spans="1:14">
      <c r="A20" s="53">
        <v>1010102</v>
      </c>
      <c r="B20" s="53" t="s">
        <v>55</v>
      </c>
      <c r="C20" s="53" t="s">
        <v>83</v>
      </c>
      <c r="D20" s="53" t="s">
        <v>84</v>
      </c>
      <c r="E20" s="54">
        <v>43754</v>
      </c>
      <c r="F20" s="53">
        <v>3</v>
      </c>
      <c r="G20" s="53">
        <v>121.28</v>
      </c>
      <c r="H20" s="53">
        <v>121.27500000000001</v>
      </c>
      <c r="I20" s="53">
        <v>121.27500000000001</v>
      </c>
      <c r="J20" s="53">
        <v>363.83</v>
      </c>
      <c r="K20" s="53">
        <v>363.82499999999999</v>
      </c>
      <c r="L20" s="53">
        <v>4.9999999999819997E-3</v>
      </c>
      <c r="M20" s="53" t="s">
        <v>85</v>
      </c>
      <c r="N20" s="55">
        <v>43720.632141203707</v>
      </c>
    </row>
    <row r="21" spans="1:14">
      <c r="A21" s="53">
        <v>1010102</v>
      </c>
      <c r="B21" s="53" t="s">
        <v>55</v>
      </c>
      <c r="C21" s="53" t="s">
        <v>25</v>
      </c>
      <c r="D21" s="53" t="s">
        <v>56</v>
      </c>
      <c r="E21" s="54">
        <v>43759</v>
      </c>
      <c r="F21" s="53">
        <v>2</v>
      </c>
      <c r="G21" s="53">
        <v>146.58000000000001</v>
      </c>
      <c r="H21" s="53">
        <v>146.58000000000001</v>
      </c>
      <c r="I21" s="53">
        <v>146.58000000000001</v>
      </c>
      <c r="J21" s="53">
        <v>293.16000000000003</v>
      </c>
      <c r="K21" s="53">
        <v>293.16000000000003</v>
      </c>
      <c r="L21" s="53">
        <v>-2E-14</v>
      </c>
      <c r="M21" s="53" t="s">
        <v>86</v>
      </c>
      <c r="N21" s="55">
        <v>43735.999988425923</v>
      </c>
    </row>
    <row r="22" spans="1:14">
      <c r="A22" s="53">
        <v>1010102</v>
      </c>
      <c r="B22" s="53" t="s">
        <v>55</v>
      </c>
      <c r="C22" s="53" t="s">
        <v>65</v>
      </c>
      <c r="D22" s="53" t="s">
        <v>66</v>
      </c>
      <c r="E22" s="54">
        <v>43759</v>
      </c>
      <c r="F22" s="53">
        <v>23</v>
      </c>
      <c r="G22" s="53">
        <v>478.59</v>
      </c>
      <c r="H22" s="53">
        <v>476.59</v>
      </c>
      <c r="I22" s="53">
        <v>476.58999999999901</v>
      </c>
      <c r="J22" s="53">
        <v>10961.57</v>
      </c>
      <c r="K22" s="53">
        <v>10961.5699999999</v>
      </c>
      <c r="L22" s="53">
        <v>5.7499999999999997E-13</v>
      </c>
      <c r="M22" s="53" t="s">
        <v>87</v>
      </c>
      <c r="N22" s="55">
        <v>43728.430358796293</v>
      </c>
    </row>
    <row r="23" spans="1:14">
      <c r="A23" s="53">
        <v>1010102</v>
      </c>
      <c r="B23" s="53" t="s">
        <v>55</v>
      </c>
      <c r="C23" s="53" t="s">
        <v>23</v>
      </c>
      <c r="D23" s="53" t="s">
        <v>61</v>
      </c>
      <c r="E23" s="54">
        <v>43759</v>
      </c>
      <c r="F23" s="53">
        <v>1</v>
      </c>
      <c r="G23" s="53">
        <v>267.3</v>
      </c>
      <c r="H23" s="53">
        <v>267.3</v>
      </c>
      <c r="I23" s="53">
        <v>267.3</v>
      </c>
      <c r="J23" s="53">
        <v>267.3</v>
      </c>
      <c r="K23" s="53">
        <v>267.3</v>
      </c>
      <c r="L23" s="53">
        <v>-1E-14</v>
      </c>
      <c r="M23" s="53" t="s">
        <v>88</v>
      </c>
      <c r="N23" s="55">
        <v>43735.999988425923</v>
      </c>
    </row>
    <row r="24" spans="1:14">
      <c r="A24" s="53">
        <v>1010102</v>
      </c>
      <c r="B24" s="53" t="s">
        <v>55</v>
      </c>
      <c r="C24" s="53" t="s">
        <v>25</v>
      </c>
      <c r="D24" s="53" t="s">
        <v>56</v>
      </c>
      <c r="E24" s="54">
        <v>43759</v>
      </c>
      <c r="F24" s="53">
        <v>16</v>
      </c>
      <c r="G24" s="53">
        <v>146.58000000000001</v>
      </c>
      <c r="H24" s="53">
        <v>146.58000000000001</v>
      </c>
      <c r="I24" s="53">
        <v>146.58000000000001</v>
      </c>
      <c r="J24" s="53">
        <v>2345.2800000000002</v>
      </c>
      <c r="K24" s="53">
        <v>2345.2800000000002</v>
      </c>
      <c r="L24" s="53">
        <v>-2.0000000000000001E-13</v>
      </c>
      <c r="M24" s="53" t="s">
        <v>89</v>
      </c>
      <c r="N24" s="55">
        <v>43735.999988425923</v>
      </c>
    </row>
    <row r="25" spans="1:14">
      <c r="A25" s="53">
        <v>1010102</v>
      </c>
      <c r="B25" s="53" t="s">
        <v>55</v>
      </c>
      <c r="C25" s="53" t="s">
        <v>24</v>
      </c>
      <c r="D25" s="53" t="s">
        <v>59</v>
      </c>
      <c r="E25" s="54">
        <v>43759</v>
      </c>
      <c r="F25" s="53">
        <v>50</v>
      </c>
      <c r="G25" s="53">
        <v>562.52</v>
      </c>
      <c r="H25" s="53">
        <v>562.51688000000001</v>
      </c>
      <c r="I25" s="53">
        <v>562.51688000000001</v>
      </c>
      <c r="J25" s="53">
        <v>28125.84</v>
      </c>
      <c r="K25" s="53">
        <v>28125.844000000001</v>
      </c>
      <c r="L25" s="53">
        <v>-4.0000000007300003E-3</v>
      </c>
      <c r="M25" s="53" t="s">
        <v>90</v>
      </c>
      <c r="N25" s="55">
        <v>43735.999988425923</v>
      </c>
    </row>
    <row r="26" spans="1:14">
      <c r="A26" s="53">
        <v>1010102</v>
      </c>
      <c r="B26" s="53" t="s">
        <v>55</v>
      </c>
      <c r="C26" s="53" t="s">
        <v>23</v>
      </c>
      <c r="D26" s="53" t="s">
        <v>61</v>
      </c>
      <c r="E26" s="54">
        <v>43759</v>
      </c>
      <c r="F26" s="53">
        <v>62</v>
      </c>
      <c r="G26" s="53">
        <v>267.3</v>
      </c>
      <c r="H26" s="53">
        <v>267.3</v>
      </c>
      <c r="I26" s="53">
        <v>267.3</v>
      </c>
      <c r="J26" s="53">
        <v>16572.599999999999</v>
      </c>
      <c r="K26" s="53">
        <v>16572.599999999999</v>
      </c>
      <c r="L26" s="53">
        <v>-7.0000000000000005E-13</v>
      </c>
      <c r="M26" s="53" t="s">
        <v>91</v>
      </c>
      <c r="N26" s="55">
        <v>43735.999988425923</v>
      </c>
    </row>
    <row r="27" spans="1:14">
      <c r="A27" s="53">
        <v>1010102</v>
      </c>
      <c r="B27" s="53" t="s">
        <v>55</v>
      </c>
      <c r="C27" s="53" t="s">
        <v>68</v>
      </c>
      <c r="D27" s="53" t="s">
        <v>69</v>
      </c>
      <c r="E27" s="54">
        <v>43759</v>
      </c>
      <c r="F27" s="53">
        <v>32</v>
      </c>
      <c r="G27" s="53">
        <v>840.25</v>
      </c>
      <c r="H27" s="53">
        <v>835.25</v>
      </c>
      <c r="I27" s="53">
        <v>835.25</v>
      </c>
      <c r="J27" s="53">
        <v>26728</v>
      </c>
      <c r="K27" s="53">
        <v>26728</v>
      </c>
      <c r="L27" s="53">
        <v>0</v>
      </c>
      <c r="M27" s="53" t="s">
        <v>92</v>
      </c>
      <c r="N27" s="55">
        <v>43735.999988425923</v>
      </c>
    </row>
    <row r="28" spans="1:14">
      <c r="A28" s="53">
        <v>1010102</v>
      </c>
      <c r="B28" s="53" t="s">
        <v>55</v>
      </c>
      <c r="C28" s="53" t="s">
        <v>23</v>
      </c>
      <c r="D28" s="53" t="s">
        <v>61</v>
      </c>
      <c r="E28" s="54">
        <v>43759</v>
      </c>
      <c r="F28" s="53">
        <v>20</v>
      </c>
      <c r="G28" s="53">
        <v>267.3</v>
      </c>
      <c r="H28" s="53">
        <v>267.3</v>
      </c>
      <c r="I28" s="53">
        <v>267.3</v>
      </c>
      <c r="J28" s="53">
        <v>5346</v>
      </c>
      <c r="K28" s="53">
        <v>5346</v>
      </c>
      <c r="L28" s="53">
        <v>-2.2E-13</v>
      </c>
      <c r="M28" s="53" t="s">
        <v>93</v>
      </c>
      <c r="N28" s="55">
        <v>43735.999988425923</v>
      </c>
    </row>
    <row r="29" spans="1:14">
      <c r="A29" s="53">
        <v>1010102</v>
      </c>
      <c r="B29" s="53" t="s">
        <v>55</v>
      </c>
      <c r="C29" s="53" t="s">
        <v>23</v>
      </c>
      <c r="D29" s="53" t="s">
        <v>61</v>
      </c>
      <c r="E29" s="54">
        <v>43759</v>
      </c>
      <c r="F29" s="53">
        <v>5</v>
      </c>
      <c r="G29" s="53">
        <v>267.3</v>
      </c>
      <c r="H29" s="53">
        <v>267.3</v>
      </c>
      <c r="I29" s="53">
        <v>267.3</v>
      </c>
      <c r="J29" s="53">
        <v>1336.5</v>
      </c>
      <c r="K29" s="53">
        <v>1336.5</v>
      </c>
      <c r="L29" s="53">
        <v>-5.0000000000000002E-14</v>
      </c>
      <c r="M29" s="53" t="s">
        <v>94</v>
      </c>
      <c r="N29" s="55">
        <v>43735.999988425923</v>
      </c>
    </row>
    <row r="30" spans="1:14">
      <c r="A30" s="53">
        <v>1010102</v>
      </c>
      <c r="B30" s="53" t="s">
        <v>55</v>
      </c>
      <c r="C30" s="53" t="s">
        <v>24</v>
      </c>
      <c r="D30" s="53" t="s">
        <v>59</v>
      </c>
      <c r="E30" s="54">
        <v>43759</v>
      </c>
      <c r="F30" s="53">
        <v>5</v>
      </c>
      <c r="G30" s="53">
        <v>562.52</v>
      </c>
      <c r="H30" s="53">
        <v>562.51688000000001</v>
      </c>
      <c r="I30" s="53">
        <v>562.51688000000001</v>
      </c>
      <c r="J30" s="53">
        <v>2812.58</v>
      </c>
      <c r="K30" s="53">
        <v>2812.5844000000002</v>
      </c>
      <c r="L30" s="53">
        <v>-4.4000000000699998E-3</v>
      </c>
      <c r="M30" s="53" t="s">
        <v>95</v>
      </c>
      <c r="N30" s="55">
        <v>43735.999988425923</v>
      </c>
    </row>
    <row r="31" spans="1:14">
      <c r="A31" s="53">
        <v>1010102</v>
      </c>
      <c r="B31" s="53" t="s">
        <v>55</v>
      </c>
      <c r="C31" s="53" t="s">
        <v>65</v>
      </c>
      <c r="D31" s="53" t="s">
        <v>66</v>
      </c>
      <c r="E31" s="54">
        <v>43759</v>
      </c>
      <c r="F31" s="53">
        <v>32</v>
      </c>
      <c r="G31" s="53">
        <v>478.59</v>
      </c>
      <c r="H31" s="53">
        <v>476.59</v>
      </c>
      <c r="I31" s="53">
        <v>476.58999999999901</v>
      </c>
      <c r="J31" s="53">
        <v>15250.88</v>
      </c>
      <c r="K31" s="53">
        <v>15250.879999999899</v>
      </c>
      <c r="L31" s="53">
        <v>8.0000000000000002E-13</v>
      </c>
      <c r="M31" s="53" t="s">
        <v>96</v>
      </c>
      <c r="N31" s="55">
        <v>43735.999988425923</v>
      </c>
    </row>
    <row r="32" spans="1:14">
      <c r="A32" s="53">
        <v>1010102</v>
      </c>
      <c r="B32" s="53" t="s">
        <v>55</v>
      </c>
      <c r="C32" s="53" t="s">
        <v>23</v>
      </c>
      <c r="D32" s="53" t="s">
        <v>61</v>
      </c>
      <c r="E32" s="54">
        <v>43759</v>
      </c>
      <c r="F32" s="53">
        <v>1</v>
      </c>
      <c r="G32" s="53">
        <v>267.3</v>
      </c>
      <c r="H32" s="53">
        <v>267.3</v>
      </c>
      <c r="I32" s="53">
        <v>267.3</v>
      </c>
      <c r="J32" s="53">
        <v>267.3</v>
      </c>
      <c r="K32" s="53">
        <v>267.3</v>
      </c>
      <c r="L32" s="53">
        <v>-1E-14</v>
      </c>
      <c r="M32" s="53" t="s">
        <v>97</v>
      </c>
      <c r="N32" s="55">
        <v>43728.430358796293</v>
      </c>
    </row>
    <row r="33" spans="1:14">
      <c r="A33" s="53">
        <v>1010102</v>
      </c>
      <c r="B33" s="53" t="s">
        <v>55</v>
      </c>
      <c r="C33" s="53" t="s">
        <v>24</v>
      </c>
      <c r="D33" s="53" t="s">
        <v>59</v>
      </c>
      <c r="E33" s="54">
        <v>43759</v>
      </c>
      <c r="F33" s="53">
        <v>1</v>
      </c>
      <c r="G33" s="53">
        <v>562.52</v>
      </c>
      <c r="H33" s="53">
        <v>562.51688000000001</v>
      </c>
      <c r="I33" s="53">
        <v>562.51688000000001</v>
      </c>
      <c r="J33" s="53">
        <v>562.52</v>
      </c>
      <c r="K33" s="53">
        <v>562.51688000000001</v>
      </c>
      <c r="L33" s="53">
        <v>3.1199999999849998E-3</v>
      </c>
      <c r="M33" s="53" t="s">
        <v>98</v>
      </c>
      <c r="N33" s="55">
        <v>43728.430358796293</v>
      </c>
    </row>
    <row r="34" spans="1:14">
      <c r="A34" s="53">
        <v>1010102</v>
      </c>
      <c r="B34" s="53" t="s">
        <v>55</v>
      </c>
      <c r="C34" s="53" t="s">
        <v>25</v>
      </c>
      <c r="D34" s="53" t="s">
        <v>56</v>
      </c>
      <c r="E34" s="54">
        <v>43759</v>
      </c>
      <c r="F34" s="53">
        <v>2</v>
      </c>
      <c r="G34" s="53">
        <v>146.58000000000001</v>
      </c>
      <c r="H34" s="53">
        <v>146.58000000000001</v>
      </c>
      <c r="I34" s="53">
        <v>146.58000000000001</v>
      </c>
      <c r="J34" s="53">
        <v>293.16000000000003</v>
      </c>
      <c r="K34" s="53">
        <v>293.16000000000003</v>
      </c>
      <c r="L34" s="53">
        <v>-2E-14</v>
      </c>
      <c r="M34" s="53" t="s">
        <v>99</v>
      </c>
      <c r="N34" s="55">
        <v>43728.430358796293</v>
      </c>
    </row>
    <row r="35" spans="1:14">
      <c r="A35" s="53">
        <v>1010102</v>
      </c>
      <c r="B35" s="53" t="s">
        <v>55</v>
      </c>
      <c r="C35" s="53" t="s">
        <v>24</v>
      </c>
      <c r="D35" s="53" t="s">
        <v>59</v>
      </c>
      <c r="E35" s="54">
        <v>43759</v>
      </c>
      <c r="F35" s="53">
        <v>1</v>
      </c>
      <c r="G35" s="53">
        <v>562.52</v>
      </c>
      <c r="H35" s="53">
        <v>562.51688000000001</v>
      </c>
      <c r="I35" s="53">
        <v>562.51688000000001</v>
      </c>
      <c r="J35" s="53">
        <v>562.52</v>
      </c>
      <c r="K35" s="53">
        <v>562.51688000000001</v>
      </c>
      <c r="L35" s="53">
        <v>3.1199999999849998E-3</v>
      </c>
      <c r="M35" s="53" t="s">
        <v>100</v>
      </c>
      <c r="N35" s="55">
        <v>43735.999988425923</v>
      </c>
    </row>
    <row r="36" spans="1:14">
      <c r="A36" s="53">
        <v>1010102</v>
      </c>
      <c r="B36" s="53" t="s">
        <v>55</v>
      </c>
      <c r="C36" s="53" t="s">
        <v>25</v>
      </c>
      <c r="D36" s="53" t="s">
        <v>56</v>
      </c>
      <c r="E36" s="54">
        <v>43759</v>
      </c>
      <c r="F36" s="53">
        <v>1</v>
      </c>
      <c r="G36" s="53">
        <v>146.58000000000001</v>
      </c>
      <c r="H36" s="53">
        <v>146.58000000000001</v>
      </c>
      <c r="I36" s="53">
        <v>146.58000000000001</v>
      </c>
      <c r="J36" s="53">
        <v>146.58000000000001</v>
      </c>
      <c r="K36" s="53">
        <v>146.58000000000001</v>
      </c>
      <c r="L36" s="53">
        <v>-1E-14</v>
      </c>
      <c r="M36" s="53" t="s">
        <v>101</v>
      </c>
      <c r="N36" s="55">
        <v>43735.999988425923</v>
      </c>
    </row>
    <row r="37" spans="1:14">
      <c r="A37" s="53">
        <v>1010102</v>
      </c>
      <c r="B37" s="53" t="s">
        <v>55</v>
      </c>
      <c r="C37" s="53" t="s">
        <v>68</v>
      </c>
      <c r="D37" s="53" t="s">
        <v>69</v>
      </c>
      <c r="E37" s="54">
        <v>43759</v>
      </c>
      <c r="F37" s="53">
        <v>23</v>
      </c>
      <c r="G37" s="53">
        <v>840.25</v>
      </c>
      <c r="H37" s="53">
        <v>835.25</v>
      </c>
      <c r="I37" s="53">
        <v>835.25</v>
      </c>
      <c r="J37" s="53">
        <v>19210.75</v>
      </c>
      <c r="K37" s="53">
        <v>19210.75</v>
      </c>
      <c r="L37" s="53">
        <v>0</v>
      </c>
      <c r="M37" s="53" t="s">
        <v>102</v>
      </c>
      <c r="N37" s="55">
        <v>43728.430358796293</v>
      </c>
    </row>
    <row r="38" spans="1:14">
      <c r="A38" s="53">
        <v>1010102</v>
      </c>
      <c r="B38" s="53" t="s">
        <v>55</v>
      </c>
      <c r="C38" s="53" t="s">
        <v>25</v>
      </c>
      <c r="D38" s="53" t="s">
        <v>56</v>
      </c>
      <c r="E38" s="54">
        <v>43795</v>
      </c>
      <c r="F38" s="53">
        <v>1</v>
      </c>
      <c r="G38" s="53">
        <v>146.58000000000001</v>
      </c>
      <c r="H38" s="53">
        <v>146.58000000000001</v>
      </c>
      <c r="I38" s="53">
        <v>146.58000000000001</v>
      </c>
      <c r="J38" s="53">
        <v>146.58000000000001</v>
      </c>
      <c r="K38" s="53">
        <v>146.58000000000001</v>
      </c>
      <c r="L38" s="53">
        <v>-1E-14</v>
      </c>
      <c r="M38" s="53" t="s">
        <v>103</v>
      </c>
      <c r="N38" s="55">
        <v>43754.716770833336</v>
      </c>
    </row>
    <row r="39" spans="1:14">
      <c r="A39" s="53">
        <v>1010102</v>
      </c>
      <c r="B39" s="53" t="s">
        <v>55</v>
      </c>
      <c r="C39" s="53" t="s">
        <v>65</v>
      </c>
      <c r="D39" s="53" t="s">
        <v>66</v>
      </c>
      <c r="E39" s="54">
        <v>43795</v>
      </c>
      <c r="F39" s="53">
        <v>4</v>
      </c>
      <c r="G39" s="53">
        <v>478.59</v>
      </c>
      <c r="H39" s="53">
        <v>476.59</v>
      </c>
      <c r="I39" s="53">
        <v>476.58999999999901</v>
      </c>
      <c r="J39" s="53">
        <v>1906.36</v>
      </c>
      <c r="K39" s="53">
        <v>1906.3599999999899</v>
      </c>
      <c r="L39" s="53">
        <v>1E-13</v>
      </c>
      <c r="M39" s="53" t="s">
        <v>104</v>
      </c>
      <c r="N39" s="55">
        <v>43754.716770833336</v>
      </c>
    </row>
    <row r="40" spans="1:14">
      <c r="A40" s="53">
        <v>1010102</v>
      </c>
      <c r="B40" s="53" t="s">
        <v>55</v>
      </c>
      <c r="C40" s="53" t="s">
        <v>68</v>
      </c>
      <c r="D40" s="53" t="s">
        <v>69</v>
      </c>
      <c r="E40" s="54">
        <v>43795</v>
      </c>
      <c r="F40" s="53">
        <v>4</v>
      </c>
      <c r="G40" s="53">
        <v>840.25</v>
      </c>
      <c r="H40" s="53">
        <v>835.25</v>
      </c>
      <c r="I40" s="53">
        <v>835.25</v>
      </c>
      <c r="J40" s="53">
        <v>3341</v>
      </c>
      <c r="K40" s="53">
        <v>3341</v>
      </c>
      <c r="L40" s="53">
        <v>0</v>
      </c>
      <c r="M40" s="53" t="s">
        <v>105</v>
      </c>
      <c r="N40" s="55">
        <v>43754.716770833336</v>
      </c>
    </row>
    <row r="41" spans="1:14">
      <c r="A41" s="53">
        <v>1010102</v>
      </c>
      <c r="B41" s="53" t="s">
        <v>55</v>
      </c>
      <c r="C41" s="53" t="s">
        <v>25</v>
      </c>
      <c r="D41" s="53" t="s">
        <v>56</v>
      </c>
      <c r="E41" s="54">
        <v>43795</v>
      </c>
      <c r="F41" s="53">
        <v>60</v>
      </c>
      <c r="G41" s="53">
        <v>146.58000000000001</v>
      </c>
      <c r="H41" s="53">
        <v>146.58000000000001</v>
      </c>
      <c r="I41" s="53">
        <v>146.58000000000001</v>
      </c>
      <c r="J41" s="53">
        <v>8794.7999999999993</v>
      </c>
      <c r="K41" s="53">
        <v>8794.7999999999993</v>
      </c>
      <c r="L41" s="53">
        <v>-7.5000000000000004E-13</v>
      </c>
      <c r="M41" s="53" t="s">
        <v>106</v>
      </c>
      <c r="N41" s="55">
        <v>43754.716770833336</v>
      </c>
    </row>
    <row r="42" spans="1:14">
      <c r="A42" s="53">
        <v>1010102</v>
      </c>
      <c r="B42" s="53" t="s">
        <v>55</v>
      </c>
      <c r="C42" s="53" t="s">
        <v>23</v>
      </c>
      <c r="D42" s="53" t="s">
        <v>61</v>
      </c>
      <c r="E42" s="54">
        <v>43795</v>
      </c>
      <c r="F42" s="53">
        <v>4</v>
      </c>
      <c r="G42" s="53">
        <v>267.3</v>
      </c>
      <c r="H42" s="53">
        <v>267.3</v>
      </c>
      <c r="I42" s="53">
        <v>267.3</v>
      </c>
      <c r="J42" s="53">
        <v>1069.2</v>
      </c>
      <c r="K42" s="53">
        <v>1069.2</v>
      </c>
      <c r="L42" s="53">
        <v>-4E-14</v>
      </c>
      <c r="M42" s="53" t="s">
        <v>107</v>
      </c>
      <c r="N42" s="55">
        <v>43754.716770833336</v>
      </c>
    </row>
    <row r="43" spans="1:14">
      <c r="A43" s="53">
        <v>1010102</v>
      </c>
      <c r="B43" s="53" t="s">
        <v>55</v>
      </c>
      <c r="C43" s="53" t="s">
        <v>65</v>
      </c>
      <c r="D43" s="53" t="s">
        <v>66</v>
      </c>
      <c r="E43" s="54">
        <v>43795</v>
      </c>
      <c r="F43" s="53">
        <v>1</v>
      </c>
      <c r="G43" s="53">
        <v>478.59</v>
      </c>
      <c r="H43" s="53">
        <v>476.59</v>
      </c>
      <c r="I43" s="53">
        <v>476.58999999999901</v>
      </c>
      <c r="J43" s="53">
        <v>476.59</v>
      </c>
      <c r="K43" s="53">
        <v>476.58999999999901</v>
      </c>
      <c r="L43" s="53">
        <v>2.5000000000000001E-14</v>
      </c>
      <c r="M43" s="53" t="s">
        <v>108</v>
      </c>
      <c r="N43" s="55">
        <v>43754.716770833336</v>
      </c>
    </row>
    <row r="44" spans="1:14">
      <c r="A44" s="53">
        <v>1010102</v>
      </c>
      <c r="B44" s="53" t="s">
        <v>55</v>
      </c>
      <c r="C44" s="53" t="s">
        <v>68</v>
      </c>
      <c r="D44" s="53" t="s">
        <v>69</v>
      </c>
      <c r="E44" s="54">
        <v>43795</v>
      </c>
      <c r="F44" s="53">
        <v>1</v>
      </c>
      <c r="G44" s="53">
        <v>840.25</v>
      </c>
      <c r="H44" s="53">
        <v>835.25</v>
      </c>
      <c r="I44" s="53">
        <v>835.25</v>
      </c>
      <c r="J44" s="53">
        <v>835.25</v>
      </c>
      <c r="K44" s="53">
        <v>835.25</v>
      </c>
      <c r="L44" s="53">
        <v>0</v>
      </c>
      <c r="M44" s="53" t="s">
        <v>109</v>
      </c>
      <c r="N44" s="55">
        <v>43754.716770833336</v>
      </c>
    </row>
    <row r="45" spans="1:14">
      <c r="A45" s="53">
        <v>1010102</v>
      </c>
      <c r="B45" s="53" t="s">
        <v>55</v>
      </c>
      <c r="C45" s="53" t="s">
        <v>65</v>
      </c>
      <c r="D45" s="53" t="s">
        <v>66</v>
      </c>
      <c r="E45" s="54">
        <v>43795</v>
      </c>
      <c r="F45" s="53">
        <v>18</v>
      </c>
      <c r="G45" s="53">
        <v>478.59</v>
      </c>
      <c r="H45" s="53">
        <v>476.59</v>
      </c>
      <c r="I45" s="53">
        <v>476.58999999999901</v>
      </c>
      <c r="J45" s="53">
        <v>8578.6200000000008</v>
      </c>
      <c r="K45" s="53">
        <v>8578.6199999999899</v>
      </c>
      <c r="L45" s="53">
        <v>4.5E-13</v>
      </c>
      <c r="M45" s="53" t="s">
        <v>110</v>
      </c>
      <c r="N45" s="55">
        <v>43754.716770833336</v>
      </c>
    </row>
    <row r="46" spans="1:14">
      <c r="A46" s="53">
        <v>1010102</v>
      </c>
      <c r="B46" s="53" t="s">
        <v>55</v>
      </c>
      <c r="C46" s="53" t="s">
        <v>68</v>
      </c>
      <c r="D46" s="53" t="s">
        <v>69</v>
      </c>
      <c r="E46" s="54">
        <v>43795</v>
      </c>
      <c r="F46" s="53">
        <v>18</v>
      </c>
      <c r="G46" s="53">
        <v>840.25</v>
      </c>
      <c r="H46" s="53">
        <v>835.25</v>
      </c>
      <c r="I46" s="53">
        <v>835.25</v>
      </c>
      <c r="J46" s="53">
        <v>15034.5</v>
      </c>
      <c r="K46" s="53">
        <v>15034.5</v>
      </c>
      <c r="L46" s="53">
        <v>0</v>
      </c>
      <c r="M46" s="53" t="s">
        <v>111</v>
      </c>
      <c r="N46" s="55">
        <v>43754.716770833336</v>
      </c>
    </row>
    <row r="47" spans="1:14">
      <c r="A47" s="53">
        <v>1010102</v>
      </c>
      <c r="B47" s="53" t="s">
        <v>55</v>
      </c>
      <c r="C47" s="53" t="s">
        <v>65</v>
      </c>
      <c r="D47" s="53" t="s">
        <v>66</v>
      </c>
      <c r="E47" s="54">
        <v>43795</v>
      </c>
      <c r="F47" s="53">
        <v>1</v>
      </c>
      <c r="G47" s="53">
        <v>478.59</v>
      </c>
      <c r="H47" s="53">
        <v>476.59</v>
      </c>
      <c r="I47" s="53">
        <v>476.58999999999901</v>
      </c>
      <c r="J47" s="53">
        <v>476.59</v>
      </c>
      <c r="K47" s="53">
        <v>476.58999999999901</v>
      </c>
      <c r="L47" s="53">
        <v>2.5000000000000001E-14</v>
      </c>
      <c r="M47" s="53" t="s">
        <v>112</v>
      </c>
      <c r="N47" s="55">
        <v>43754.716770833336</v>
      </c>
    </row>
    <row r="48" spans="1:14">
      <c r="A48" s="53">
        <v>1010102</v>
      </c>
      <c r="B48" s="53" t="s">
        <v>55</v>
      </c>
      <c r="C48" s="53" t="s">
        <v>68</v>
      </c>
      <c r="D48" s="53" t="s">
        <v>69</v>
      </c>
      <c r="E48" s="54">
        <v>43795</v>
      </c>
      <c r="F48" s="53">
        <v>1</v>
      </c>
      <c r="G48" s="53">
        <v>840.25</v>
      </c>
      <c r="H48" s="53">
        <v>835.25</v>
      </c>
      <c r="I48" s="53">
        <v>835.25</v>
      </c>
      <c r="J48" s="53">
        <v>835.25</v>
      </c>
      <c r="K48" s="53">
        <v>835.25</v>
      </c>
      <c r="L48" s="53">
        <v>0</v>
      </c>
      <c r="M48" s="53" t="s">
        <v>113</v>
      </c>
      <c r="N48" s="55">
        <v>43754.716770833336</v>
      </c>
    </row>
    <row r="49" spans="1:14">
      <c r="A49" s="53">
        <v>1010102</v>
      </c>
      <c r="B49" s="53" t="s">
        <v>55</v>
      </c>
      <c r="C49" s="53" t="s">
        <v>65</v>
      </c>
      <c r="D49" s="53" t="s">
        <v>66</v>
      </c>
      <c r="E49" s="54">
        <v>43795</v>
      </c>
      <c r="F49" s="53">
        <v>6</v>
      </c>
      <c r="G49" s="53">
        <v>478.59</v>
      </c>
      <c r="H49" s="53">
        <v>476.59</v>
      </c>
      <c r="I49" s="53">
        <v>476.58999999999901</v>
      </c>
      <c r="J49" s="53">
        <v>2859.54</v>
      </c>
      <c r="K49" s="53">
        <v>2859.53999999999</v>
      </c>
      <c r="L49" s="53">
        <v>1.4999999999999999E-13</v>
      </c>
      <c r="M49" s="53" t="s">
        <v>114</v>
      </c>
      <c r="N49" s="55">
        <v>43754.716770833336</v>
      </c>
    </row>
    <row r="50" spans="1:14">
      <c r="A50" s="53">
        <v>1010102</v>
      </c>
      <c r="B50" s="53" t="s">
        <v>55</v>
      </c>
      <c r="C50" s="53" t="s">
        <v>68</v>
      </c>
      <c r="D50" s="53" t="s">
        <v>69</v>
      </c>
      <c r="E50" s="54">
        <v>43795</v>
      </c>
      <c r="F50" s="53">
        <v>6</v>
      </c>
      <c r="G50" s="53">
        <v>840.25</v>
      </c>
      <c r="H50" s="53">
        <v>835.25</v>
      </c>
      <c r="I50" s="53">
        <v>835.25</v>
      </c>
      <c r="J50" s="53">
        <v>5011.5</v>
      </c>
      <c r="K50" s="53">
        <v>5011.5</v>
      </c>
      <c r="L50" s="53">
        <v>0</v>
      </c>
      <c r="M50" s="53" t="s">
        <v>115</v>
      </c>
      <c r="N50" s="55">
        <v>43754.716770833336</v>
      </c>
    </row>
    <row r="51" spans="1:14">
      <c r="A51" s="53">
        <v>1010102</v>
      </c>
      <c r="B51" s="53" t="s">
        <v>55</v>
      </c>
      <c r="C51" s="53" t="s">
        <v>25</v>
      </c>
      <c r="D51" s="53" t="s">
        <v>56</v>
      </c>
      <c r="E51" s="54">
        <v>43798</v>
      </c>
      <c r="F51" s="53">
        <v>5</v>
      </c>
      <c r="G51" s="53">
        <v>146.58000000000001</v>
      </c>
      <c r="H51" s="53">
        <v>146.58000000000001</v>
      </c>
      <c r="I51" s="53">
        <v>146.58000000000001</v>
      </c>
      <c r="J51" s="53">
        <v>732.9</v>
      </c>
      <c r="K51" s="53">
        <v>732.9</v>
      </c>
      <c r="L51" s="53">
        <v>-5.9999999999999997E-14</v>
      </c>
      <c r="M51" s="53" t="s">
        <v>116</v>
      </c>
      <c r="N51" s="55">
        <v>43784.604062500002</v>
      </c>
    </row>
    <row r="52" spans="1:14">
      <c r="A52" s="53">
        <v>1010102</v>
      </c>
      <c r="B52" s="53" t="s">
        <v>55</v>
      </c>
      <c r="C52" s="53" t="s">
        <v>23</v>
      </c>
      <c r="D52" s="53" t="s">
        <v>61</v>
      </c>
      <c r="E52" s="54">
        <v>43798</v>
      </c>
      <c r="F52" s="53">
        <v>13</v>
      </c>
      <c r="G52" s="53">
        <v>267.3</v>
      </c>
      <c r="H52" s="53">
        <v>267.3</v>
      </c>
      <c r="I52" s="53">
        <v>267.3</v>
      </c>
      <c r="J52" s="53">
        <v>3474.9</v>
      </c>
      <c r="K52" s="53">
        <v>3474.9</v>
      </c>
      <c r="L52" s="53">
        <v>-1.4000000000000001E-13</v>
      </c>
      <c r="M52" s="53" t="s">
        <v>117</v>
      </c>
      <c r="N52" s="55">
        <v>43768.715717592589</v>
      </c>
    </row>
    <row r="53" spans="1:14">
      <c r="A53" s="53">
        <v>1010102</v>
      </c>
      <c r="B53" s="53" t="s">
        <v>55</v>
      </c>
      <c r="C53" s="53" t="s">
        <v>65</v>
      </c>
      <c r="D53" s="53" t="s">
        <v>66</v>
      </c>
      <c r="E53" s="54">
        <v>43798</v>
      </c>
      <c r="F53" s="53">
        <v>6</v>
      </c>
      <c r="G53" s="53">
        <v>478.59</v>
      </c>
      <c r="H53" s="53">
        <v>476.59</v>
      </c>
      <c r="I53" s="53">
        <v>476.58999999999901</v>
      </c>
      <c r="J53" s="53">
        <v>2859.54</v>
      </c>
      <c r="K53" s="53">
        <v>2859.53999999999</v>
      </c>
      <c r="L53" s="53">
        <v>1.4999999999999999E-13</v>
      </c>
      <c r="M53" s="53" t="s">
        <v>118</v>
      </c>
      <c r="N53" s="55">
        <v>43791.473541666666</v>
      </c>
    </row>
    <row r="54" spans="1:14">
      <c r="A54" s="53">
        <v>1010102</v>
      </c>
      <c r="B54" s="53" t="s">
        <v>55</v>
      </c>
      <c r="C54" s="53" t="s">
        <v>68</v>
      </c>
      <c r="D54" s="53" t="s">
        <v>69</v>
      </c>
      <c r="E54" s="54">
        <v>43798</v>
      </c>
      <c r="F54" s="53">
        <v>6</v>
      </c>
      <c r="G54" s="53">
        <v>840.25</v>
      </c>
      <c r="H54" s="53">
        <v>835.25</v>
      </c>
      <c r="I54" s="53">
        <v>835.25</v>
      </c>
      <c r="J54" s="53">
        <v>5011.5</v>
      </c>
      <c r="K54" s="53">
        <v>5011.5</v>
      </c>
      <c r="L54" s="53">
        <v>0</v>
      </c>
      <c r="M54" s="53" t="s">
        <v>119</v>
      </c>
      <c r="N54" s="55">
        <v>43791.473541666666</v>
      </c>
    </row>
    <row r="55" spans="1:14">
      <c r="A55" s="53">
        <v>1010102</v>
      </c>
      <c r="B55" s="53" t="s">
        <v>55</v>
      </c>
      <c r="C55" s="53" t="s">
        <v>65</v>
      </c>
      <c r="D55" s="53" t="s">
        <v>66</v>
      </c>
      <c r="E55" s="54">
        <v>43798</v>
      </c>
      <c r="F55" s="53">
        <v>26</v>
      </c>
      <c r="G55" s="53">
        <v>478.59</v>
      </c>
      <c r="H55" s="53">
        <v>476.59</v>
      </c>
      <c r="I55" s="53">
        <v>476.58999999999901</v>
      </c>
      <c r="J55" s="53">
        <v>12391.34</v>
      </c>
      <c r="K55" s="53">
        <v>12391.3399999999</v>
      </c>
      <c r="L55" s="53">
        <v>6.4999999999999996E-13</v>
      </c>
      <c r="M55" s="53" t="s">
        <v>120</v>
      </c>
      <c r="N55" s="55">
        <v>43784.604062500002</v>
      </c>
    </row>
    <row r="56" spans="1:14">
      <c r="A56" s="53">
        <v>1010102</v>
      </c>
      <c r="B56" s="53" t="s">
        <v>55</v>
      </c>
      <c r="C56" s="53" t="s">
        <v>68</v>
      </c>
      <c r="D56" s="53" t="s">
        <v>69</v>
      </c>
      <c r="E56" s="54">
        <v>43798</v>
      </c>
      <c r="F56" s="53">
        <v>26</v>
      </c>
      <c r="G56" s="53">
        <v>840.25</v>
      </c>
      <c r="H56" s="53">
        <v>835.25</v>
      </c>
      <c r="I56" s="53">
        <v>835.25</v>
      </c>
      <c r="J56" s="53">
        <v>21716.5</v>
      </c>
      <c r="K56" s="53">
        <v>21716.5</v>
      </c>
      <c r="L56" s="53">
        <v>0</v>
      </c>
      <c r="M56" s="53" t="s">
        <v>121</v>
      </c>
      <c r="N56" s="55">
        <v>43784.604062500002</v>
      </c>
    </row>
    <row r="57" spans="1:14">
      <c r="A57" s="53">
        <v>1010102</v>
      </c>
      <c r="B57" s="53" t="s">
        <v>55</v>
      </c>
      <c r="C57" s="53" t="s">
        <v>65</v>
      </c>
      <c r="D57" s="53" t="s">
        <v>66</v>
      </c>
      <c r="E57" s="54">
        <v>43798</v>
      </c>
      <c r="F57" s="53">
        <v>32</v>
      </c>
      <c r="G57" s="53">
        <v>478.59</v>
      </c>
      <c r="H57" s="53">
        <v>476.59</v>
      </c>
      <c r="I57" s="53">
        <v>476.58999999999901</v>
      </c>
      <c r="J57" s="53">
        <v>15250.88</v>
      </c>
      <c r="K57" s="53">
        <v>15250.879999999899</v>
      </c>
      <c r="L57" s="53">
        <v>8.0000000000000002E-13</v>
      </c>
      <c r="M57" s="53" t="s">
        <v>122</v>
      </c>
      <c r="N57" s="55">
        <v>43768.715717592589</v>
      </c>
    </row>
    <row r="58" spans="1:14">
      <c r="A58" s="53">
        <v>1010102</v>
      </c>
      <c r="B58" s="53" t="s">
        <v>55</v>
      </c>
      <c r="C58" s="53" t="s">
        <v>65</v>
      </c>
      <c r="D58" s="53" t="s">
        <v>66</v>
      </c>
      <c r="E58" s="54">
        <v>43798</v>
      </c>
      <c r="F58" s="53">
        <v>18</v>
      </c>
      <c r="G58" s="53">
        <v>478.59</v>
      </c>
      <c r="H58" s="53">
        <v>476.59</v>
      </c>
      <c r="I58" s="53">
        <v>476.58999999999901</v>
      </c>
      <c r="J58" s="53">
        <v>8578.6200000000008</v>
      </c>
      <c r="K58" s="53">
        <v>8578.6199999999899</v>
      </c>
      <c r="L58" s="53">
        <v>4.5E-13</v>
      </c>
      <c r="M58" s="53" t="s">
        <v>123</v>
      </c>
      <c r="N58" s="55">
        <v>43784.604062500002</v>
      </c>
    </row>
    <row r="59" spans="1:14">
      <c r="A59" s="53">
        <v>1010102</v>
      </c>
      <c r="B59" s="53" t="s">
        <v>55</v>
      </c>
      <c r="C59" s="53" t="s">
        <v>68</v>
      </c>
      <c r="D59" s="53" t="s">
        <v>69</v>
      </c>
      <c r="E59" s="54">
        <v>43798</v>
      </c>
      <c r="F59" s="53">
        <v>32</v>
      </c>
      <c r="G59" s="53">
        <v>840.25</v>
      </c>
      <c r="H59" s="53">
        <v>835.25</v>
      </c>
      <c r="I59" s="53">
        <v>835.25</v>
      </c>
      <c r="J59" s="53">
        <v>26728</v>
      </c>
      <c r="K59" s="53">
        <v>26728</v>
      </c>
      <c r="L59" s="53">
        <v>0</v>
      </c>
      <c r="M59" s="53" t="s">
        <v>124</v>
      </c>
      <c r="N59" s="55">
        <v>43768.715717592589</v>
      </c>
    </row>
    <row r="60" spans="1:14">
      <c r="A60" s="53">
        <v>1010102</v>
      </c>
      <c r="B60" s="53" t="s">
        <v>55</v>
      </c>
      <c r="C60" s="53" t="s">
        <v>68</v>
      </c>
      <c r="D60" s="53" t="s">
        <v>69</v>
      </c>
      <c r="E60" s="54">
        <v>43798</v>
      </c>
      <c r="F60" s="53">
        <v>18</v>
      </c>
      <c r="G60" s="53">
        <v>840.25</v>
      </c>
      <c r="H60" s="53">
        <v>835.25</v>
      </c>
      <c r="I60" s="53">
        <v>835.25</v>
      </c>
      <c r="J60" s="53">
        <v>15034.5</v>
      </c>
      <c r="K60" s="53">
        <v>15034.5</v>
      </c>
      <c r="L60" s="53">
        <v>0</v>
      </c>
      <c r="M60" s="53" t="s">
        <v>125</v>
      </c>
      <c r="N60" s="55">
        <v>43784.604062500002</v>
      </c>
    </row>
    <row r="61" spans="1:14">
      <c r="A61" s="53">
        <v>1010102</v>
      </c>
      <c r="B61" s="53" t="s">
        <v>55</v>
      </c>
      <c r="C61" s="53" t="s">
        <v>23</v>
      </c>
      <c r="D61" s="53" t="s">
        <v>61</v>
      </c>
      <c r="E61" s="54">
        <v>43798</v>
      </c>
      <c r="F61" s="53">
        <v>12</v>
      </c>
      <c r="G61" s="53">
        <v>267.3</v>
      </c>
      <c r="H61" s="53">
        <v>267.3</v>
      </c>
      <c r="I61" s="53">
        <v>267.3</v>
      </c>
      <c r="J61" s="53">
        <v>3207.6</v>
      </c>
      <c r="K61" s="53">
        <v>3207.6</v>
      </c>
      <c r="L61" s="53">
        <v>-1.3E-13</v>
      </c>
      <c r="M61" s="53" t="s">
        <v>126</v>
      </c>
      <c r="N61" s="55">
        <v>43768.715717592589</v>
      </c>
    </row>
    <row r="62" spans="1:14">
      <c r="A62" s="53">
        <v>1010102</v>
      </c>
      <c r="B62" s="53" t="s">
        <v>55</v>
      </c>
      <c r="C62" s="53" t="s">
        <v>65</v>
      </c>
      <c r="D62" s="53" t="s">
        <v>66</v>
      </c>
      <c r="E62" s="54">
        <v>43798</v>
      </c>
      <c r="F62" s="53">
        <v>50</v>
      </c>
      <c r="G62" s="53">
        <v>478.59</v>
      </c>
      <c r="H62" s="53">
        <v>476.59</v>
      </c>
      <c r="I62" s="53">
        <v>476.58999999999901</v>
      </c>
      <c r="J62" s="53">
        <v>23829.5</v>
      </c>
      <c r="K62" s="53">
        <v>23829.499999999902</v>
      </c>
      <c r="L62" s="53">
        <v>1.2499999999999999E-12</v>
      </c>
      <c r="M62" s="53" t="s">
        <v>127</v>
      </c>
      <c r="N62" s="55">
        <v>43768.715717592589</v>
      </c>
    </row>
    <row r="63" spans="1:14">
      <c r="A63" s="53">
        <v>1010102</v>
      </c>
      <c r="B63" s="53" t="s">
        <v>55</v>
      </c>
      <c r="C63" s="53" t="s">
        <v>68</v>
      </c>
      <c r="D63" s="53" t="s">
        <v>69</v>
      </c>
      <c r="E63" s="54">
        <v>43798</v>
      </c>
      <c r="F63" s="53">
        <v>50</v>
      </c>
      <c r="G63" s="53">
        <v>840.25</v>
      </c>
      <c r="H63" s="53">
        <v>835.25</v>
      </c>
      <c r="I63" s="53">
        <v>835.25</v>
      </c>
      <c r="J63" s="53">
        <v>41762.5</v>
      </c>
      <c r="K63" s="53">
        <v>41762.5</v>
      </c>
      <c r="L63" s="53">
        <v>0</v>
      </c>
      <c r="M63" s="53" t="s">
        <v>128</v>
      </c>
      <c r="N63" s="55">
        <v>43768.715717592589</v>
      </c>
    </row>
    <row r="64" spans="1:14">
      <c r="A64" s="53">
        <v>1010102</v>
      </c>
      <c r="B64" s="53" t="s">
        <v>55</v>
      </c>
      <c r="C64" s="53" t="s">
        <v>65</v>
      </c>
      <c r="D64" s="53" t="s">
        <v>66</v>
      </c>
      <c r="E64" s="54">
        <v>43798</v>
      </c>
      <c r="F64" s="53">
        <v>28</v>
      </c>
      <c r="G64" s="53">
        <v>478.59</v>
      </c>
      <c r="H64" s="53">
        <v>476.59</v>
      </c>
      <c r="I64" s="53">
        <v>476.58999999999901</v>
      </c>
      <c r="J64" s="53">
        <v>13344.52</v>
      </c>
      <c r="K64" s="53">
        <v>13344.5199999999</v>
      </c>
      <c r="L64" s="53">
        <v>7.0000000000000005E-13</v>
      </c>
      <c r="M64" s="53" t="s">
        <v>129</v>
      </c>
      <c r="N64" s="55">
        <v>43768.715717592589</v>
      </c>
    </row>
    <row r="65" spans="1:14">
      <c r="A65" s="53">
        <v>1010102</v>
      </c>
      <c r="B65" s="53" t="s">
        <v>55</v>
      </c>
      <c r="C65" s="53" t="s">
        <v>68</v>
      </c>
      <c r="D65" s="53" t="s">
        <v>69</v>
      </c>
      <c r="E65" s="54">
        <v>43798</v>
      </c>
      <c r="F65" s="53">
        <v>28</v>
      </c>
      <c r="G65" s="53">
        <v>840.25</v>
      </c>
      <c r="H65" s="53">
        <v>835.25</v>
      </c>
      <c r="I65" s="53">
        <v>835.25</v>
      </c>
      <c r="J65" s="53">
        <v>23387</v>
      </c>
      <c r="K65" s="53">
        <v>23387</v>
      </c>
      <c r="L65" s="53">
        <v>0</v>
      </c>
      <c r="M65" s="53" t="s">
        <v>130</v>
      </c>
      <c r="N65" s="55">
        <v>43768.715717592589</v>
      </c>
    </row>
    <row r="66" spans="1:14">
      <c r="A66" s="53">
        <v>1010102</v>
      </c>
      <c r="B66" s="53" t="s">
        <v>55</v>
      </c>
      <c r="C66" s="53" t="s">
        <v>25</v>
      </c>
      <c r="D66" s="53" t="s">
        <v>56</v>
      </c>
      <c r="E66" s="54">
        <v>43798</v>
      </c>
      <c r="F66" s="53">
        <v>5</v>
      </c>
      <c r="G66" s="53">
        <v>146.58000000000001</v>
      </c>
      <c r="H66" s="53">
        <v>146.58000000000001</v>
      </c>
      <c r="I66" s="53">
        <v>146.58000000000001</v>
      </c>
      <c r="J66" s="53">
        <v>732.9</v>
      </c>
      <c r="K66" s="53">
        <v>732.9</v>
      </c>
      <c r="L66" s="53">
        <v>-5.9999999999999997E-14</v>
      </c>
      <c r="M66" s="53" t="s">
        <v>131</v>
      </c>
      <c r="N66" s="55">
        <v>43768.715717592589</v>
      </c>
    </row>
    <row r="67" spans="1:14">
      <c r="A67" s="53">
        <v>1010102</v>
      </c>
      <c r="B67" s="53" t="s">
        <v>55</v>
      </c>
      <c r="C67" s="53" t="s">
        <v>25</v>
      </c>
      <c r="D67" s="53" t="s">
        <v>56</v>
      </c>
      <c r="E67" s="54">
        <v>43798</v>
      </c>
      <c r="F67" s="53">
        <v>3</v>
      </c>
      <c r="G67" s="53">
        <v>146.58000000000001</v>
      </c>
      <c r="H67" s="53">
        <v>146.58000000000001</v>
      </c>
      <c r="I67" s="53">
        <v>146.58000000000001</v>
      </c>
      <c r="J67" s="53">
        <v>439.74</v>
      </c>
      <c r="K67" s="53">
        <v>439.74</v>
      </c>
      <c r="L67" s="53">
        <v>-2.9999999999999998E-14</v>
      </c>
      <c r="M67" s="53" t="s">
        <v>132</v>
      </c>
      <c r="N67" s="55">
        <v>43784.604062500002</v>
      </c>
    </row>
    <row r="68" spans="1:14">
      <c r="A68" s="53">
        <v>1010102</v>
      </c>
      <c r="B68" s="53" t="s">
        <v>55</v>
      </c>
      <c r="C68" s="53" t="s">
        <v>25</v>
      </c>
      <c r="D68" s="53" t="s">
        <v>56</v>
      </c>
      <c r="E68" s="54">
        <v>43798</v>
      </c>
      <c r="F68" s="53">
        <v>1</v>
      </c>
      <c r="G68" s="53">
        <v>146.58000000000001</v>
      </c>
      <c r="H68" s="53">
        <v>146.58000000000001</v>
      </c>
      <c r="I68" s="53">
        <v>146.58000000000001</v>
      </c>
      <c r="J68" s="53">
        <v>146.58000000000001</v>
      </c>
      <c r="K68" s="53">
        <v>146.58000000000001</v>
      </c>
      <c r="L68" s="53">
        <v>-1E-14</v>
      </c>
      <c r="M68" s="53" t="s">
        <v>133</v>
      </c>
      <c r="N68" s="55">
        <v>43784.604062500002</v>
      </c>
    </row>
    <row r="69" spans="1:14">
      <c r="A69" s="53">
        <v>1010102</v>
      </c>
      <c r="B69" s="53" t="s">
        <v>55</v>
      </c>
      <c r="C69" s="53" t="s">
        <v>24</v>
      </c>
      <c r="D69" s="53" t="s">
        <v>59</v>
      </c>
      <c r="E69" s="54">
        <v>43798</v>
      </c>
      <c r="F69" s="53">
        <v>2</v>
      </c>
      <c r="G69" s="53">
        <v>562.52</v>
      </c>
      <c r="H69" s="53">
        <v>562.51688000000001</v>
      </c>
      <c r="I69" s="53">
        <v>562.51688000000001</v>
      </c>
      <c r="J69" s="53">
        <v>1125.03</v>
      </c>
      <c r="K69" s="53">
        <v>1125.03376</v>
      </c>
      <c r="L69" s="53">
        <v>-3.7600000000199999E-3</v>
      </c>
      <c r="M69" s="53" t="s">
        <v>134</v>
      </c>
      <c r="N69" s="55">
        <v>43784.604062500002</v>
      </c>
    </row>
    <row r="70" spans="1:14">
      <c r="A70" s="53">
        <v>1010102</v>
      </c>
      <c r="B70" s="53" t="s">
        <v>55</v>
      </c>
      <c r="C70" s="53" t="s">
        <v>23</v>
      </c>
      <c r="D70" s="53" t="s">
        <v>61</v>
      </c>
      <c r="E70" s="54">
        <v>43798</v>
      </c>
      <c r="F70" s="53">
        <v>2</v>
      </c>
      <c r="G70" s="53">
        <v>267.3</v>
      </c>
      <c r="H70" s="53">
        <v>267.3</v>
      </c>
      <c r="I70" s="53">
        <v>267.3</v>
      </c>
      <c r="J70" s="53">
        <v>534.6</v>
      </c>
      <c r="K70" s="53">
        <v>534.6</v>
      </c>
      <c r="L70" s="53">
        <v>-2E-14</v>
      </c>
      <c r="M70" s="53" t="s">
        <v>135</v>
      </c>
      <c r="N70" s="55">
        <v>43784.604062500002</v>
      </c>
    </row>
    <row r="71" spans="1:14">
      <c r="A71" s="53">
        <v>1010102</v>
      </c>
      <c r="B71" s="53" t="s">
        <v>55</v>
      </c>
      <c r="C71" s="53" t="s">
        <v>23</v>
      </c>
      <c r="D71" s="53" t="s">
        <v>61</v>
      </c>
      <c r="E71" s="54">
        <v>43798</v>
      </c>
      <c r="F71" s="53">
        <v>6</v>
      </c>
      <c r="G71" s="53">
        <v>267.3</v>
      </c>
      <c r="H71" s="53">
        <v>267.3</v>
      </c>
      <c r="I71" s="53">
        <v>267.3</v>
      </c>
      <c r="J71" s="53">
        <v>1603.8</v>
      </c>
      <c r="K71" s="53">
        <v>1603.8</v>
      </c>
      <c r="L71" s="53">
        <v>-5.9999999999999997E-14</v>
      </c>
      <c r="M71" s="53" t="s">
        <v>136</v>
      </c>
      <c r="N71" s="55">
        <v>43791.473541666666</v>
      </c>
    </row>
    <row r="72" spans="1:14">
      <c r="A72" s="53">
        <v>1010102</v>
      </c>
      <c r="B72" s="53" t="s">
        <v>55</v>
      </c>
      <c r="C72" s="53" t="s">
        <v>24</v>
      </c>
      <c r="D72" s="53" t="s">
        <v>59</v>
      </c>
      <c r="E72" s="54">
        <v>43798</v>
      </c>
      <c r="F72" s="53">
        <v>1</v>
      </c>
      <c r="G72" s="53">
        <v>562.52</v>
      </c>
      <c r="H72" s="53">
        <v>562.51688000000001</v>
      </c>
      <c r="I72" s="53">
        <v>562.51688000000001</v>
      </c>
      <c r="J72" s="53">
        <v>562.52</v>
      </c>
      <c r="K72" s="53">
        <v>562.51688000000001</v>
      </c>
      <c r="L72" s="53">
        <v>3.1199999999849998E-3</v>
      </c>
      <c r="M72" s="53" t="s">
        <v>137</v>
      </c>
      <c r="N72" s="55">
        <v>43791.473541666666</v>
      </c>
    </row>
    <row r="73" spans="1:14">
      <c r="A73" s="53">
        <v>1010102</v>
      </c>
      <c r="B73" s="53" t="s">
        <v>55</v>
      </c>
      <c r="C73" s="53" t="s">
        <v>23</v>
      </c>
      <c r="D73" s="53" t="s">
        <v>61</v>
      </c>
      <c r="E73" s="54">
        <v>43798</v>
      </c>
      <c r="F73" s="53">
        <v>1</v>
      </c>
      <c r="G73" s="53">
        <v>267.3</v>
      </c>
      <c r="H73" s="53">
        <v>267.3</v>
      </c>
      <c r="I73" s="53">
        <v>267.3</v>
      </c>
      <c r="J73" s="53">
        <v>267.3</v>
      </c>
      <c r="K73" s="53">
        <v>267.3</v>
      </c>
      <c r="L73" s="53">
        <v>-1E-14</v>
      </c>
      <c r="M73" s="53" t="s">
        <v>138</v>
      </c>
      <c r="N73" s="55">
        <v>43791.473541666666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2019年10-12月费用</vt:lpstr>
      <vt:lpstr>费用明细</vt:lpstr>
    </vt:vector>
  </TitlesOfParts>
  <Company>SkyUN.Org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dcterms:created xsi:type="dcterms:W3CDTF">2018-07-12T05:58:14Z</dcterms:created>
  <dcterms:modified xsi:type="dcterms:W3CDTF">2020-01-06T05:39:43Z</dcterms:modified>
</cp:coreProperties>
</file>