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各工厂周度库存降低计划表\8月第2周\"/>
    </mc:Choice>
  </mc:AlternateContent>
  <xr:revisionPtr revIDLastSave="0" documentId="13_ncr:1_{F8E89F69-0438-4AAD-96F4-39C904CA00F3}" xr6:coauthVersionLast="45" xr6:coauthVersionMax="45" xr10:uidLastSave="{00000000-0000-0000-0000-000000000000}"/>
  <bookViews>
    <workbookView xWindow="11730" yWindow="255" windowWidth="16530" windowHeight="14040" tabRatio="765" xr2:uid="{00000000-000D-0000-FFFF-FFFF00000000}"/>
  </bookViews>
  <sheets>
    <sheet name="8月" sheetId="60" r:id="rId1"/>
    <sheet name="明细" sheetId="6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61" l="1"/>
  <c r="G51" i="61"/>
  <c r="G52" i="61"/>
  <c r="G53" i="61"/>
  <c r="G54" i="61"/>
  <c r="G59" i="61"/>
  <c r="G60" i="61"/>
  <c r="G61" i="61"/>
  <c r="G62" i="61"/>
  <c r="G21" i="61"/>
  <c r="G22" i="61"/>
  <c r="G23" i="61"/>
  <c r="G24" i="61"/>
  <c r="G25" i="61"/>
  <c r="G26" i="61"/>
  <c r="G27" i="61"/>
  <c r="G28" i="61"/>
  <c r="G29" i="61"/>
  <c r="G30" i="61"/>
  <c r="G20" i="61"/>
  <c r="G7" i="61"/>
  <c r="G8" i="61"/>
  <c r="G9" i="61"/>
  <c r="G5" i="61"/>
  <c r="G6" i="61"/>
  <c r="E9" i="61"/>
  <c r="C9" i="61"/>
  <c r="G16" i="61"/>
  <c r="E16" i="61"/>
  <c r="C16" i="61"/>
  <c r="G15" i="61"/>
  <c r="G71" i="61"/>
  <c r="G63" i="61"/>
  <c r="G55" i="61"/>
  <c r="G46" i="61"/>
  <c r="G38" i="61"/>
  <c r="G34" i="61"/>
  <c r="E30" i="61"/>
  <c r="C30" i="61"/>
  <c r="E38" i="61"/>
  <c r="C38" i="61"/>
  <c r="E46" i="61"/>
  <c r="C46" i="61"/>
  <c r="E71" i="61"/>
  <c r="C71" i="61"/>
  <c r="E63" i="61"/>
  <c r="C63" i="61"/>
  <c r="G37" i="61" l="1"/>
  <c r="G36" i="61"/>
  <c r="G35" i="61"/>
  <c r="R37" i="60"/>
  <c r="R38" i="60"/>
  <c r="R39" i="60"/>
  <c r="R19" i="60"/>
  <c r="R20" i="60" s="1"/>
  <c r="R10" i="60"/>
  <c r="R12" i="60" s="1"/>
  <c r="R11" i="60"/>
  <c r="G37" i="60"/>
  <c r="G39" i="60" s="1"/>
  <c r="G38" i="60"/>
  <c r="G28" i="60"/>
  <c r="G30" i="60" s="1"/>
  <c r="G29" i="60"/>
  <c r="G19" i="60"/>
  <c r="G20" i="60" s="1"/>
  <c r="G10" i="60"/>
  <c r="G11" i="60" s="1"/>
  <c r="G12" i="60"/>
  <c r="R28" i="60"/>
  <c r="R29" i="60" s="1"/>
  <c r="G69" i="61"/>
  <c r="G68" i="61"/>
  <c r="G67" i="61"/>
  <c r="G45" i="61"/>
  <c r="G44" i="61"/>
  <c r="G42" i="61"/>
  <c r="G14" i="61"/>
  <c r="G13" i="61"/>
  <c r="L48" i="60"/>
  <c r="J48" i="60"/>
  <c r="H48" i="60"/>
  <c r="F48" i="60"/>
  <c r="L47" i="60"/>
  <c r="J47" i="60"/>
  <c r="H47" i="60"/>
  <c r="F47" i="60"/>
  <c r="L46" i="60"/>
  <c r="J46" i="60"/>
  <c r="H46" i="60"/>
  <c r="F46" i="60"/>
  <c r="L45" i="60"/>
  <c r="L49" i="60" s="1"/>
  <c r="J45" i="60"/>
  <c r="J49" i="60" s="1"/>
  <c r="H45" i="60"/>
  <c r="H49" i="60" s="1"/>
  <c r="F45" i="60"/>
  <c r="F49" i="60" s="1"/>
  <c r="L44" i="60"/>
  <c r="J44" i="60"/>
  <c r="H44" i="60"/>
  <c r="F44" i="60"/>
  <c r="Q37" i="60"/>
  <c r="Q39" i="60" s="1"/>
  <c r="F37" i="60"/>
  <c r="J37" i="60" s="1"/>
  <c r="U36" i="60"/>
  <c r="J36" i="60"/>
  <c r="U35" i="60"/>
  <c r="J35" i="60"/>
  <c r="U34" i="60"/>
  <c r="J34" i="60"/>
  <c r="U33" i="60"/>
  <c r="J33" i="60"/>
  <c r="U32" i="60"/>
  <c r="J32" i="60"/>
  <c r="Q28" i="60"/>
  <c r="Q30" i="60" s="1"/>
  <c r="J28" i="60"/>
  <c r="F28" i="60"/>
  <c r="F30" i="60" s="1"/>
  <c r="U27" i="60"/>
  <c r="J27" i="60"/>
  <c r="U26" i="60"/>
  <c r="J26" i="60"/>
  <c r="U25" i="60"/>
  <c r="J25" i="60"/>
  <c r="U24" i="60"/>
  <c r="J24" i="60"/>
  <c r="U23" i="60"/>
  <c r="J23" i="60"/>
  <c r="Q19" i="60"/>
  <c r="Q21" i="60" s="1"/>
  <c r="F19" i="60"/>
  <c r="U18" i="60"/>
  <c r="J18" i="60"/>
  <c r="U17" i="60"/>
  <c r="J17" i="60"/>
  <c r="U16" i="60"/>
  <c r="J16" i="60"/>
  <c r="U15" i="60"/>
  <c r="J15" i="60"/>
  <c r="U14" i="60"/>
  <c r="J14" i="60"/>
  <c r="Q10" i="60"/>
  <c r="U10" i="60" s="1"/>
  <c r="F10" i="60"/>
  <c r="F12" i="60" s="1"/>
  <c r="U9" i="60"/>
  <c r="J9" i="60"/>
  <c r="U8" i="60"/>
  <c r="J8" i="60"/>
  <c r="U7" i="60"/>
  <c r="J7" i="60"/>
  <c r="U6" i="60"/>
  <c r="J6" i="60"/>
  <c r="U5" i="60"/>
  <c r="J5" i="60"/>
  <c r="U39" i="60" l="1"/>
  <c r="J12" i="60"/>
  <c r="U19" i="60"/>
  <c r="R21" i="60"/>
  <c r="U21" i="60" s="1"/>
  <c r="G21" i="60"/>
  <c r="J19" i="60"/>
  <c r="J30" i="60"/>
  <c r="R30" i="60"/>
  <c r="J10" i="60"/>
  <c r="U37" i="60"/>
  <c r="U28" i="60"/>
  <c r="P44" i="60"/>
  <c r="P46" i="60"/>
  <c r="P47" i="60"/>
  <c r="P48" i="60"/>
  <c r="F50" i="60"/>
  <c r="P49" i="60"/>
  <c r="F51" i="60"/>
  <c r="H51" i="60"/>
  <c r="H50" i="60"/>
  <c r="J51" i="60"/>
  <c r="J50" i="60"/>
  <c r="L51" i="60"/>
  <c r="L50" i="60"/>
  <c r="Q11" i="60"/>
  <c r="U11" i="60" s="1"/>
  <c r="Q12" i="60"/>
  <c r="U12" i="60" s="1"/>
  <c r="F20" i="60"/>
  <c r="J20" i="60" s="1"/>
  <c r="F21" i="60"/>
  <c r="J21" i="60" s="1"/>
  <c r="Q29" i="60"/>
  <c r="U29" i="60" s="1"/>
  <c r="U30" i="60"/>
  <c r="F38" i="60"/>
  <c r="J38" i="60" s="1"/>
  <c r="F39" i="60"/>
  <c r="J39" i="60" s="1"/>
  <c r="G70" i="61"/>
  <c r="P45" i="60"/>
  <c r="F11" i="60"/>
  <c r="J11" i="60" s="1"/>
  <c r="Q20" i="60"/>
  <c r="U20" i="60" s="1"/>
  <c r="F29" i="60"/>
  <c r="J29" i="60" s="1"/>
  <c r="Q38" i="60"/>
  <c r="U38" i="60" s="1"/>
  <c r="P50" i="60" l="1"/>
  <c r="P51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F10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O1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28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  <comment ref="Q37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4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<sst xmlns="http://schemas.openxmlformats.org/spreadsheetml/2006/main" count="242" uniqueCount="80">
  <si>
    <t>2020年8月各工厂库存金额一览表（厂内库存）</t>
  </si>
  <si>
    <t>时间</t>
  </si>
  <si>
    <t>编制</t>
  </si>
  <si>
    <t>审核</t>
  </si>
  <si>
    <t>批准</t>
  </si>
  <si>
    <t>事业部</t>
  </si>
  <si>
    <t>指标（万元）</t>
  </si>
  <si>
    <t>第1周</t>
  </si>
  <si>
    <t>第2周</t>
  </si>
  <si>
    <t>第3周</t>
  </si>
  <si>
    <t>第4周</t>
  </si>
  <si>
    <t>平均</t>
  </si>
  <si>
    <t>长春</t>
  </si>
  <si>
    <t>目标</t>
  </si>
  <si>
    <t>天津</t>
  </si>
  <si>
    <t>实际</t>
  </si>
  <si>
    <t>原材料</t>
  </si>
  <si>
    <t>半成品</t>
  </si>
  <si>
    <t>成品</t>
  </si>
  <si>
    <t>呆滞品</t>
  </si>
  <si>
    <t>合计</t>
  </si>
  <si>
    <t>差异</t>
  </si>
  <si>
    <t>完成率</t>
  </si>
  <si>
    <t>西安</t>
  </si>
  <si>
    <t>河北</t>
  </si>
  <si>
    <t>潍坊</t>
  </si>
  <si>
    <t>湖南</t>
  </si>
  <si>
    <t>北京安路普</t>
  </si>
  <si>
    <t>成都</t>
  </si>
  <si>
    <t>备注</t>
  </si>
  <si>
    <t>集团汇总</t>
  </si>
  <si>
    <t>单位：万元</t>
  </si>
  <si>
    <t>长春工厂</t>
  </si>
  <si>
    <t>分类</t>
  </si>
  <si>
    <t>实盘金额</t>
  </si>
  <si>
    <t>目标金额</t>
  </si>
  <si>
    <t>差异说明</t>
  </si>
  <si>
    <t>-</t>
  </si>
  <si>
    <t>西安工厂</t>
  </si>
  <si>
    <t>轩德6批量供货</t>
  </si>
  <si>
    <t>3月份对前期内部呆滞材料已处理，剩余0.77万为外部供应商实仓占用</t>
  </si>
  <si>
    <t>潍坊工厂</t>
  </si>
  <si>
    <t>K1
存货金额</t>
  </si>
  <si>
    <t>虎威
存货金额</t>
  </si>
  <si>
    <t>轻卡
存货金额</t>
  </si>
  <si>
    <t>中卡
存货金额</t>
  </si>
  <si>
    <t>半成品（J6F-2010/1895车型发泡），主机厂车型升级后续无需求</t>
  </si>
  <si>
    <t>K1产品</t>
  </si>
  <si>
    <t>中卡产品</t>
  </si>
  <si>
    <t>轻卡产品</t>
  </si>
  <si>
    <t>虎威产品</t>
  </si>
  <si>
    <t>安路普工厂</t>
  </si>
  <si>
    <t>/</t>
  </si>
  <si>
    <t>天津工厂</t>
  </si>
  <si>
    <t>河北工厂</t>
  </si>
  <si>
    <t>沧州转入材料占用大量库存</t>
  </si>
  <si>
    <t>镜杆连续喷涂，减少半成品库存，
集中喷漆减少塑件库存</t>
  </si>
  <si>
    <t>后视镜等需建立库存向成都转移</t>
  </si>
  <si>
    <t>不良品</t>
  </si>
  <si>
    <t>持续清理</t>
  </si>
  <si>
    <t>湖南工厂</t>
  </si>
  <si>
    <t>成都工厂</t>
  </si>
  <si>
    <t>.奇美玉隆塑料颗粒因价格问题一次性采购10T（金额37W）。2.因316-1连续2月计划减少，导致电折机芯库存增加未使用，采购周期长提前三个月订货（金额76W）</t>
  </si>
  <si>
    <t>面罩合件月末入库，导致半成品金额增加</t>
  </si>
  <si>
    <t>在可控范围内</t>
  </si>
  <si>
    <t>国产线束和200套总成后视镜</t>
  </si>
  <si>
    <t>刘思含</t>
    <phoneticPr fontId="21" type="noConversion"/>
  </si>
  <si>
    <t>2020年8月光华荣昌集团汇总</t>
    <phoneticPr fontId="21" type="noConversion"/>
  </si>
  <si>
    <t>各工厂8月第2周库存明细</t>
    <phoneticPr fontId="21" type="noConversion"/>
  </si>
  <si>
    <t>近期受南方洪涝灾害影响原材料未到货诸城主机厂计划减少，座椅车间相应减少排产，导致布套超出设定库存450台，超出库存金额3.9万元</t>
  </si>
  <si>
    <t>储备2天库存，导致金额超出8.13万元；</t>
  </si>
  <si>
    <t xml:space="preserve">因M3提前储备30台库存，超出库存2.6万元；
因M4超出库存30台，超出库存金额1.8万元
</t>
  </si>
  <si>
    <t>因虎威超出库存30台，超出库存2.1万元</t>
  </si>
  <si>
    <t>产品零部件库存降低，转换为成品</t>
  </si>
  <si>
    <t>下周河北大批量发货，降低总成产品库存</t>
  </si>
  <si>
    <t>厂内库存</t>
  </si>
  <si>
    <t xml:space="preserve">受疫情影响解放卡车厂2月份下达1800辆份订单要求长春工厂代替西安华泰供货，原材料采购到位后，解放订单取消造成原材料、成品金额增加                    </t>
  </si>
  <si>
    <t xml:space="preserve">生产线设备升级改造，生产成品验证检测设备。     </t>
  </si>
  <si>
    <t>本周轩德座椅增加储备库存150套</t>
  </si>
  <si>
    <t>合计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</si>
</sst>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[$-1010804]General"/>
    <numFmt numFmtId="179" formatCode="0.00_);[Red]\(0.00\)"/>
    <numFmt numFmtId="180" formatCode="0_ "/>
    <numFmt numFmtId="181" formatCode="0.00_ "/>
    <numFmt numFmtId="182" formatCode="[$-804]aaa;@"/>
  </numFmts>
  <fonts count="22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00B0F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182" fontId="14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8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" fillId="0" borderId="38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181" fontId="1" fillId="0" borderId="35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179" fontId="1" fillId="0" borderId="41" xfId="1" applyNumberFormat="1" applyFont="1" applyFill="1" applyBorder="1" applyAlignment="1" applyProtection="1">
      <alignment horizontal="center" vertical="center"/>
    </xf>
    <xf numFmtId="0" fontId="1" fillId="0" borderId="42" xfId="1" applyNumberFormat="1" applyFont="1" applyFill="1" applyBorder="1" applyAlignment="1" applyProtection="1">
      <alignment horizontal="center" vertical="center"/>
    </xf>
    <xf numFmtId="181" fontId="1" fillId="0" borderId="42" xfId="1" applyNumberFormat="1" applyFont="1" applyFill="1" applyBorder="1" applyAlignment="1" applyProtection="1">
      <alignment horizontal="center" vertical="center"/>
    </xf>
    <xf numFmtId="179" fontId="1" fillId="0" borderId="40" xfId="0" applyNumberFormat="1" applyFont="1" applyBorder="1" applyAlignment="1">
      <alignment horizontal="center" vertical="center"/>
    </xf>
    <xf numFmtId="10" fontId="1" fillId="0" borderId="50" xfId="1" applyNumberFormat="1" applyFont="1" applyFill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181" fontId="1" fillId="0" borderId="41" xfId="1" applyNumberFormat="1" applyFont="1" applyFill="1" applyBorder="1" applyAlignment="1">
      <alignment horizontal="center" vertical="center"/>
    </xf>
    <xf numFmtId="181" fontId="1" fillId="0" borderId="32" xfId="0" applyNumberFormat="1" applyFont="1" applyBorder="1" applyAlignment="1">
      <alignment horizontal="center" vertical="center"/>
    </xf>
    <xf numFmtId="181" fontId="1" fillId="0" borderId="38" xfId="0" applyNumberFormat="1" applyFont="1" applyBorder="1" applyAlignment="1">
      <alignment horizontal="center" vertical="center"/>
    </xf>
    <xf numFmtId="181" fontId="1" fillId="0" borderId="41" xfId="1" applyNumberFormat="1" applyFont="1" applyFill="1" applyBorder="1" applyAlignment="1" applyProtection="1">
      <alignment horizontal="center" vertical="center"/>
    </xf>
    <xf numFmtId="181" fontId="1" fillId="0" borderId="40" xfId="0" applyNumberFormat="1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2" fontId="11" fillId="0" borderId="40" xfId="0" applyNumberFormat="1" applyFont="1" applyBorder="1" applyAlignment="1">
      <alignment horizontal="center" vertical="center"/>
    </xf>
    <xf numFmtId="0" fontId="1" fillId="0" borderId="41" xfId="1" applyNumberFormat="1" applyFont="1" applyFill="1" applyBorder="1" applyAlignment="1" applyProtection="1">
      <alignment horizontal="center" vertical="center"/>
    </xf>
    <xf numFmtId="0" fontId="10" fillId="0" borderId="76" xfId="0" applyFont="1" applyBorder="1" applyAlignment="1">
      <alignment horizontal="center" vertical="center"/>
    </xf>
    <xf numFmtId="2" fontId="2" fillId="0" borderId="78" xfId="0" applyNumberFormat="1" applyFont="1" applyBorder="1" applyAlignment="1">
      <alignment horizontal="center" vertical="center"/>
    </xf>
    <xf numFmtId="179" fontId="1" fillId="0" borderId="35" xfId="0" applyNumberFormat="1" applyFont="1" applyBorder="1" applyAlignment="1">
      <alignment horizontal="center" vertical="center"/>
    </xf>
    <xf numFmtId="2" fontId="2" fillId="0" borderId="80" xfId="0" applyNumberFormat="1" applyFont="1" applyBorder="1" applyAlignment="1">
      <alignment horizontal="center" vertical="center"/>
    </xf>
    <xf numFmtId="179" fontId="1" fillId="0" borderId="42" xfId="1" applyNumberFormat="1" applyFont="1" applyFill="1" applyBorder="1" applyAlignment="1" applyProtection="1">
      <alignment horizontal="center" vertical="center"/>
    </xf>
    <xf numFmtId="10" fontId="2" fillId="0" borderId="82" xfId="1" applyNumberFormat="1" applyFont="1" applyFill="1" applyBorder="1" applyAlignment="1">
      <alignment horizontal="center" vertical="center"/>
    </xf>
    <xf numFmtId="181" fontId="1" fillId="0" borderId="42" xfId="1" applyNumberFormat="1" applyFont="1" applyFill="1" applyBorder="1" applyAlignment="1">
      <alignment horizontal="center" vertical="center"/>
    </xf>
    <xf numFmtId="10" fontId="2" fillId="0" borderId="80" xfId="0" applyNumberFormat="1" applyFont="1" applyBorder="1" applyAlignment="1">
      <alignment horizontal="center" vertical="center"/>
    </xf>
    <xf numFmtId="181" fontId="1" fillId="0" borderId="33" xfId="0" applyNumberFormat="1" applyFont="1" applyBorder="1" applyAlignment="1">
      <alignment horizontal="center" vertical="center"/>
    </xf>
    <xf numFmtId="181" fontId="11" fillId="0" borderId="40" xfId="0" applyNumberFormat="1" applyFont="1" applyBorder="1" applyAlignment="1">
      <alignment horizontal="center" vertical="center"/>
    </xf>
    <xf numFmtId="2" fontId="10" fillId="0" borderId="80" xfId="0" applyNumberFormat="1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10" fontId="2" fillId="0" borderId="36" xfId="0" applyNumberFormat="1" applyFont="1" applyBorder="1" applyAlignment="1">
      <alignment horizontal="center" vertical="center"/>
    </xf>
    <xf numFmtId="10" fontId="2" fillId="0" borderId="48" xfId="1" applyNumberFormat="1" applyFont="1" applyFill="1" applyBorder="1" applyAlignment="1">
      <alignment horizontal="center" vertical="center"/>
    </xf>
    <xf numFmtId="181" fontId="1" fillId="0" borderId="38" xfId="1" applyNumberFormat="1" applyFont="1" applyFill="1" applyBorder="1" applyAlignment="1" applyProtection="1">
      <alignment horizontal="center" vertical="center"/>
    </xf>
    <xf numFmtId="181" fontId="1" fillId="0" borderId="40" xfId="1" applyNumberFormat="1" applyFont="1" applyFill="1" applyBorder="1" applyAlignment="1" applyProtection="1">
      <alignment horizontal="center" vertical="center"/>
    </xf>
    <xf numFmtId="10" fontId="2" fillId="0" borderId="48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vertical="center"/>
    </xf>
    <xf numFmtId="0" fontId="13" fillId="0" borderId="75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0" xfId="0" applyFont="1" applyBorder="1" applyAlignment="1">
      <alignment vertical="center"/>
    </xf>
    <xf numFmtId="0" fontId="2" fillId="0" borderId="101" xfId="0" applyFont="1" applyBorder="1" applyAlignment="1">
      <alignment horizontal="center" vertical="center"/>
    </xf>
    <xf numFmtId="179" fontId="3" fillId="0" borderId="60" xfId="0" applyNumberFormat="1" applyFont="1" applyBorder="1" applyAlignment="1">
      <alignment horizontal="center" vertical="center"/>
    </xf>
    <xf numFmtId="179" fontId="3" fillId="0" borderId="61" xfId="0" applyNumberFormat="1" applyFont="1" applyBorder="1" applyAlignment="1">
      <alignment horizontal="center" vertical="center"/>
    </xf>
    <xf numFmtId="179" fontId="3" fillId="0" borderId="62" xfId="0" applyNumberFormat="1" applyFont="1" applyBorder="1" applyAlignment="1">
      <alignment horizontal="center" vertical="center"/>
    </xf>
    <xf numFmtId="179" fontId="3" fillId="0" borderId="91" xfId="0" applyNumberFormat="1" applyFont="1" applyBorder="1" applyAlignment="1">
      <alignment horizontal="center" vertical="center"/>
    </xf>
    <xf numFmtId="179" fontId="3" fillId="0" borderId="90" xfId="0" applyNumberFormat="1" applyFont="1" applyBorder="1" applyAlignment="1">
      <alignment horizontal="center" vertical="center"/>
    </xf>
    <xf numFmtId="179" fontId="10" fillId="0" borderId="62" xfId="0" applyNumberFormat="1" applyFont="1" applyBorder="1" applyAlignment="1">
      <alignment horizontal="center" vertical="center"/>
    </xf>
    <xf numFmtId="179" fontId="10" fillId="0" borderId="102" xfId="0" applyNumberFormat="1" applyFont="1" applyBorder="1" applyAlignment="1">
      <alignment horizontal="center" vertical="center"/>
    </xf>
    <xf numFmtId="179" fontId="3" fillId="0" borderId="63" xfId="0" applyNumberFormat="1" applyFont="1" applyBorder="1" applyAlignment="1">
      <alignment horizontal="center" vertical="center"/>
    </xf>
    <xf numFmtId="179" fontId="3" fillId="0" borderId="29" xfId="0" applyNumberFormat="1" applyFont="1" applyBorder="1" applyAlignment="1">
      <alignment horizontal="center" vertical="center"/>
    </xf>
    <xf numFmtId="179" fontId="7" fillId="0" borderId="64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9" fontId="3" fillId="0" borderId="36" xfId="0" applyNumberFormat="1" applyFont="1" applyBorder="1" applyAlignment="1">
      <alignment horizontal="center" vertical="center"/>
    </xf>
    <xf numFmtId="179" fontId="3" fillId="0" borderId="92" xfId="0" applyNumberFormat="1" applyFont="1" applyBorder="1" applyAlignment="1">
      <alignment horizontal="center" vertical="center"/>
    </xf>
    <xf numFmtId="179" fontId="9" fillId="0" borderId="64" xfId="0" applyNumberFormat="1" applyFont="1" applyBorder="1" applyAlignment="1">
      <alignment horizontal="center" vertical="center"/>
    </xf>
    <xf numFmtId="179" fontId="9" fillId="0" borderId="31" xfId="0" applyNumberFormat="1" applyFont="1" applyBorder="1" applyAlignment="1">
      <alignment horizontal="center" vertical="center"/>
    </xf>
    <xf numFmtId="179" fontId="3" fillId="0" borderId="38" xfId="0" applyNumberFormat="1" applyFont="1" applyBorder="1" applyAlignment="1">
      <alignment horizontal="center" vertical="center"/>
    </xf>
    <xf numFmtId="179" fontId="3" fillId="0" borderId="35" xfId="0" applyNumberFormat="1" applyFont="1" applyBorder="1" applyAlignment="1">
      <alignment horizontal="center" vertical="center"/>
    </xf>
    <xf numFmtId="179" fontId="3" fillId="0" borderId="93" xfId="0" applyNumberFormat="1" applyFont="1" applyBorder="1" applyAlignment="1">
      <alignment horizontal="center" vertical="center"/>
    </xf>
    <xf numFmtId="179" fontId="10" fillId="0" borderId="35" xfId="0" applyNumberFormat="1" applyFont="1" applyBorder="1" applyAlignment="1">
      <alignment horizontal="center" vertical="center"/>
    </xf>
    <xf numFmtId="179" fontId="10" fillId="0" borderId="103" xfId="0" applyNumberFormat="1" applyFont="1" applyBorder="1" applyAlignment="1">
      <alignment horizontal="center" vertical="center"/>
    </xf>
    <xf numFmtId="179" fontId="3" fillId="0" borderId="65" xfId="1" applyNumberFormat="1" applyFont="1" applyFill="1" applyBorder="1" applyAlignment="1">
      <alignment horizontal="center" vertical="center"/>
    </xf>
    <xf numFmtId="179" fontId="3" fillId="0" borderId="64" xfId="1" applyNumberFormat="1" applyFont="1" applyFill="1" applyBorder="1" applyAlignment="1">
      <alignment horizontal="center" vertical="center"/>
    </xf>
    <xf numFmtId="179" fontId="3" fillId="0" borderId="66" xfId="1" applyNumberFormat="1" applyFont="1" applyFill="1" applyBorder="1" applyAlignment="1">
      <alignment horizontal="center" vertical="center"/>
    </xf>
    <xf numFmtId="179" fontId="3" fillId="0" borderId="94" xfId="1" applyNumberFormat="1" applyFont="1" applyFill="1" applyBorder="1" applyAlignment="1">
      <alignment horizontal="center" vertical="center"/>
    </xf>
    <xf numFmtId="179" fontId="10" fillId="0" borderId="66" xfId="1" applyNumberFormat="1" applyFont="1" applyFill="1" applyBorder="1" applyAlignment="1">
      <alignment horizontal="center" vertical="center"/>
    </xf>
    <xf numFmtId="179" fontId="10" fillId="0" borderId="104" xfId="1" applyNumberFormat="1" applyFont="1" applyFill="1" applyBorder="1" applyAlignment="1">
      <alignment horizontal="center" vertical="center"/>
    </xf>
    <xf numFmtId="179" fontId="3" fillId="0" borderId="40" xfId="0" applyNumberFormat="1" applyFont="1" applyBorder="1" applyAlignment="1">
      <alignment horizontal="center" vertical="center"/>
    </xf>
    <xf numFmtId="179" fontId="3" fillId="0" borderId="67" xfId="0" applyNumberFormat="1" applyFont="1" applyBorder="1" applyAlignment="1">
      <alignment horizontal="center" vertical="center"/>
    </xf>
    <xf numFmtId="179" fontId="3" fillId="0" borderId="28" xfId="0" applyNumberFormat="1" applyFont="1" applyBorder="1" applyAlignment="1">
      <alignment horizontal="center" vertical="center"/>
    </xf>
    <xf numFmtId="10" fontId="3" fillId="0" borderId="70" xfId="1" applyNumberFormat="1" applyFont="1" applyFill="1" applyBorder="1" applyAlignment="1">
      <alignment horizontal="center" vertical="center"/>
    </xf>
    <xf numFmtId="10" fontId="3" fillId="0" borderId="71" xfId="1" applyNumberFormat="1" applyFont="1" applyFill="1" applyBorder="1" applyAlignment="1">
      <alignment horizontal="center" vertical="center"/>
    </xf>
    <xf numFmtId="10" fontId="10" fillId="0" borderId="47" xfId="1" applyNumberFormat="1" applyFont="1" applyFill="1" applyBorder="1" applyAlignment="1">
      <alignment horizontal="center" vertical="center"/>
    </xf>
    <xf numFmtId="10" fontId="10" fillId="0" borderId="105" xfId="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9" fontId="1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58" fontId="13" fillId="0" borderId="7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1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9" fontId="1" fillId="0" borderId="6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9" fontId="6" fillId="0" borderId="6" xfId="1" applyNumberFormat="1" applyFont="1" applyFill="1" applyBorder="1" applyAlignment="1">
      <alignment horizontal="center" vertical="center" wrapText="1" readingOrder="1"/>
    </xf>
    <xf numFmtId="179" fontId="6" fillId="0" borderId="5" xfId="1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9" fontId="1" fillId="0" borderId="9" xfId="0" applyNumberFormat="1" applyFont="1" applyFill="1" applyBorder="1" applyAlignment="1" applyProtection="1">
      <alignment horizontal="center" vertical="center"/>
      <protection locked="0"/>
    </xf>
    <xf numFmtId="180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40" xfId="0" applyNumberFormat="1" applyFont="1" applyFill="1" applyBorder="1" applyAlignment="1">
      <alignment horizontal="center" vertical="center"/>
    </xf>
    <xf numFmtId="2" fontId="3" fillId="0" borderId="35" xfId="0" applyNumberFormat="1" applyFont="1" applyFill="1" applyBorder="1" applyAlignment="1">
      <alignment horizontal="center" vertical="center"/>
    </xf>
    <xf numFmtId="2" fontId="10" fillId="0" borderId="80" xfId="0" applyNumberFormat="1" applyFont="1" applyFill="1" applyBorder="1" applyAlignment="1">
      <alignment horizontal="center" vertical="center"/>
    </xf>
  </cellXfs>
  <cellStyles count="8">
    <cellStyle name="_27)延锋伟世通汽车饰件系统有限公司_05月份金桥公司质量情况4_新GCA单车扣分明细_YFK200810_YFVSHO200905(上海) 2" xfId="3" xr:uid="{00000000-0005-0000-0000-000029000000}"/>
    <cellStyle name="Normal 3" xfId="5" xr:uid="{00000000-0005-0000-0000-00002F000000}"/>
    <cellStyle name="百分比" xfId="1" builtinId="5"/>
    <cellStyle name="常规" xfId="0" builtinId="0"/>
    <cellStyle name="常规 2" xfId="6" xr:uid="{00000000-0005-0000-0000-000035000000}"/>
    <cellStyle name="常规 2 5" xfId="7" xr:uid="{AFE26E26-EA7B-4985-8DB3-ADFC177D5873}"/>
    <cellStyle name="常规 3 2" xfId="4" xr:uid="{00000000-0005-0000-0000-00002A000000}"/>
    <cellStyle name="常规 3 2 2" xfId="2" xr:uid="{00000000-0005-0000-0000-000012000000}"/>
  </cellStyles>
  <dxfs count="0"/>
  <tableStyles count="0" defaultTableStyle="TableStyleMedium2" defaultPivotStyle="PivotStyleLight16"/>
  <colors>
    <mruColors>
      <color rgb="FFFCD5B4"/>
      <color rgb="FFC4BD97"/>
      <color rgb="FFC0C0C0"/>
      <color rgb="FF969696"/>
      <color rgb="FFFFFF00"/>
      <color rgb="FFFFC000"/>
      <color rgb="FFFFFFFF"/>
      <color rgb="FFDDD9C4"/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4</xdr:col>
      <xdr:colOff>3773</xdr:colOff>
      <xdr:row>1</xdr:row>
      <xdr:rowOff>52069</xdr:rowOff>
    </xdr:to>
    <xdr:pic>
      <xdr:nvPicPr>
        <xdr:cNvPr id="3" name="图片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29845"/>
          <a:ext cx="1193165" cy="26289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0</xdr:row>
      <xdr:rowOff>89535</xdr:rowOff>
    </xdr:from>
    <xdr:to>
      <xdr:col>3</xdr:col>
      <xdr:colOff>366395</xdr:colOff>
      <xdr:row>1</xdr:row>
      <xdr:rowOff>165100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89535"/>
          <a:ext cx="1017270" cy="31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tabSelected="1" zoomScale="85" zoomScaleNormal="85" workbookViewId="0">
      <pane ySplit="4" topLeftCell="A5" activePane="bottomLeft" state="frozen"/>
      <selection pane="bottomLeft" activeCell="H55" sqref="H55"/>
    </sheetView>
  </sheetViews>
  <sheetFormatPr defaultColWidth="6.875" defaultRowHeight="15" customHeight="1" x14ac:dyDescent="0.15"/>
  <cols>
    <col min="1" max="3" width="3.375" style="5" customWidth="1"/>
    <col min="4" max="11" width="8.5" style="5" customWidth="1"/>
    <col min="12" max="14" width="3.375" style="5" customWidth="1"/>
    <col min="15" max="23" width="8.5" style="5" customWidth="1"/>
    <col min="24" max="16384" width="6.875" style="5"/>
  </cols>
  <sheetData>
    <row r="1" spans="1:22" s="4" customFormat="1" ht="18.95" customHeight="1" x14ac:dyDescent="0.15">
      <c r="A1" s="157"/>
      <c r="B1" s="158"/>
      <c r="C1" s="158"/>
      <c r="D1" s="158"/>
      <c r="E1" s="179" t="s">
        <v>0</v>
      </c>
      <c r="F1" s="180"/>
      <c r="G1" s="180"/>
      <c r="H1" s="180"/>
      <c r="I1" s="180"/>
      <c r="J1" s="180"/>
      <c r="K1" s="180"/>
      <c r="L1" s="180"/>
      <c r="M1" s="180"/>
      <c r="N1" s="180"/>
      <c r="O1" s="50" t="s">
        <v>1</v>
      </c>
      <c r="P1" s="51"/>
      <c r="Q1" s="50" t="s">
        <v>2</v>
      </c>
      <c r="R1" s="51"/>
      <c r="S1" s="50" t="s">
        <v>3</v>
      </c>
      <c r="T1" s="51"/>
      <c r="U1" s="50" t="s">
        <v>4</v>
      </c>
      <c r="V1" s="52"/>
    </row>
    <row r="2" spans="1:22" ht="18.95" customHeight="1" x14ac:dyDescent="0.15">
      <c r="A2" s="159"/>
      <c r="B2" s="160"/>
      <c r="C2" s="160"/>
      <c r="D2" s="160"/>
      <c r="E2" s="181"/>
      <c r="F2" s="182"/>
      <c r="G2" s="182"/>
      <c r="H2" s="182"/>
      <c r="I2" s="182"/>
      <c r="J2" s="182"/>
      <c r="K2" s="182"/>
      <c r="L2" s="182"/>
      <c r="M2" s="182"/>
      <c r="N2" s="182"/>
      <c r="O2" s="187">
        <v>44062</v>
      </c>
      <c r="P2" s="54"/>
      <c r="Q2" s="53" t="s">
        <v>66</v>
      </c>
      <c r="R2" s="55"/>
      <c r="S2" s="53"/>
      <c r="T2" s="55"/>
      <c r="U2" s="53"/>
      <c r="V2" s="56"/>
    </row>
    <row r="3" spans="1:22" ht="14.1" customHeight="1" x14ac:dyDescent="0.1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59"/>
      <c r="Q3" s="59"/>
      <c r="R3" s="59"/>
      <c r="S3" s="59"/>
      <c r="T3" s="59"/>
      <c r="U3" s="58"/>
      <c r="V3" s="60"/>
    </row>
    <row r="4" spans="1:22" ht="14.1" customHeight="1" x14ac:dyDescent="0.15">
      <c r="A4" s="61" t="s">
        <v>5</v>
      </c>
      <c r="B4" s="62"/>
      <c r="C4" s="62"/>
      <c r="D4" s="62" t="s">
        <v>6</v>
      </c>
      <c r="E4" s="62"/>
      <c r="F4" s="6" t="s">
        <v>7</v>
      </c>
      <c r="G4" s="6" t="s">
        <v>8</v>
      </c>
      <c r="H4" s="6" t="s">
        <v>9</v>
      </c>
      <c r="I4" s="6" t="s">
        <v>10</v>
      </c>
      <c r="J4" s="30" t="s">
        <v>11</v>
      </c>
      <c r="K4" s="78"/>
      <c r="L4" s="63" t="s">
        <v>5</v>
      </c>
      <c r="M4" s="62"/>
      <c r="N4" s="62"/>
      <c r="O4" s="62" t="s">
        <v>6</v>
      </c>
      <c r="P4" s="62"/>
      <c r="Q4" s="6" t="s">
        <v>7</v>
      </c>
      <c r="R4" s="6" t="s">
        <v>8</v>
      </c>
      <c r="S4" s="6" t="s">
        <v>9</v>
      </c>
      <c r="T4" s="6" t="s">
        <v>10</v>
      </c>
      <c r="U4" s="41" t="s">
        <v>11</v>
      </c>
      <c r="V4" s="129"/>
    </row>
    <row r="5" spans="1:22" ht="14.1" customHeight="1" x14ac:dyDescent="0.15">
      <c r="A5" s="154" t="s">
        <v>12</v>
      </c>
      <c r="B5" s="155"/>
      <c r="C5" s="156"/>
      <c r="D5" s="64" t="s">
        <v>13</v>
      </c>
      <c r="E5" s="65"/>
      <c r="F5" s="8">
        <v>80</v>
      </c>
      <c r="G5" s="9">
        <v>80</v>
      </c>
      <c r="H5" s="9"/>
      <c r="I5" s="9"/>
      <c r="J5" s="31">
        <f t="shared" ref="J5:J12" si="0">AVERAGE(F5:I5)</f>
        <v>80</v>
      </c>
      <c r="K5" s="78"/>
      <c r="L5" s="165" t="s">
        <v>14</v>
      </c>
      <c r="M5" s="155"/>
      <c r="N5" s="156"/>
      <c r="O5" s="64" t="s">
        <v>13</v>
      </c>
      <c r="P5" s="65"/>
      <c r="Q5" s="8">
        <v>200</v>
      </c>
      <c r="R5" s="9">
        <v>200</v>
      </c>
      <c r="S5" s="9"/>
      <c r="T5" s="9"/>
      <c r="U5" s="42">
        <f t="shared" ref="U5:U12" si="1">AVERAGE(Q5:T5)</f>
        <v>200</v>
      </c>
      <c r="V5" s="129"/>
    </row>
    <row r="6" spans="1:22" ht="14.1" customHeight="1" x14ac:dyDescent="0.15">
      <c r="A6" s="148"/>
      <c r="B6" s="149"/>
      <c r="C6" s="150"/>
      <c r="D6" s="126" t="s">
        <v>15</v>
      </c>
      <c r="E6" s="10" t="s">
        <v>16</v>
      </c>
      <c r="F6" s="11">
        <v>71.44</v>
      </c>
      <c r="G6" s="12">
        <v>71.62</v>
      </c>
      <c r="H6" s="13"/>
      <c r="I6" s="32"/>
      <c r="J6" s="33">
        <f t="shared" si="0"/>
        <v>71.53</v>
      </c>
      <c r="K6" s="78"/>
      <c r="L6" s="166"/>
      <c r="M6" s="149"/>
      <c r="N6" s="150"/>
      <c r="O6" s="126" t="s">
        <v>15</v>
      </c>
      <c r="P6" s="10" t="s">
        <v>16</v>
      </c>
      <c r="Q6" s="21">
        <v>69.58</v>
      </c>
      <c r="R6" s="12">
        <v>101.35</v>
      </c>
      <c r="S6" s="12"/>
      <c r="T6" s="12"/>
      <c r="U6" s="43">
        <f t="shared" si="1"/>
        <v>85.465000000000003</v>
      </c>
      <c r="V6" s="129"/>
    </row>
    <row r="7" spans="1:22" ht="14.1" customHeight="1" x14ac:dyDescent="0.15">
      <c r="A7" s="148"/>
      <c r="B7" s="149"/>
      <c r="C7" s="150"/>
      <c r="D7" s="127"/>
      <c r="E7" s="7" t="s">
        <v>17</v>
      </c>
      <c r="F7" s="11">
        <v>0</v>
      </c>
      <c r="G7" s="14">
        <v>0</v>
      </c>
      <c r="H7" s="15"/>
      <c r="I7" s="32"/>
      <c r="J7" s="33">
        <f t="shared" si="0"/>
        <v>0</v>
      </c>
      <c r="K7" s="78"/>
      <c r="L7" s="166"/>
      <c r="M7" s="149"/>
      <c r="N7" s="150"/>
      <c r="O7" s="127"/>
      <c r="P7" s="7" t="s">
        <v>17</v>
      </c>
      <c r="Q7" s="21">
        <v>0</v>
      </c>
      <c r="R7" s="14">
        <v>0</v>
      </c>
      <c r="S7" s="14"/>
      <c r="T7" s="14"/>
      <c r="U7" s="43">
        <f t="shared" si="1"/>
        <v>0</v>
      </c>
      <c r="V7" s="129"/>
    </row>
    <row r="8" spans="1:22" ht="14.1" customHeight="1" x14ac:dyDescent="0.15">
      <c r="A8" s="148"/>
      <c r="B8" s="149"/>
      <c r="C8" s="150"/>
      <c r="D8" s="127"/>
      <c r="E8" s="10" t="s">
        <v>18</v>
      </c>
      <c r="F8" s="16">
        <v>11.6</v>
      </c>
      <c r="G8" s="17">
        <v>7.68</v>
      </c>
      <c r="H8" s="18"/>
      <c r="I8" s="34"/>
      <c r="J8" s="33">
        <f t="shared" si="0"/>
        <v>9.64</v>
      </c>
      <c r="K8" s="78"/>
      <c r="L8" s="166"/>
      <c r="M8" s="149"/>
      <c r="N8" s="150"/>
      <c r="O8" s="127"/>
      <c r="P8" s="10" t="s">
        <v>18</v>
      </c>
      <c r="Q8" s="29">
        <v>224.38</v>
      </c>
      <c r="R8" s="17">
        <v>138.38</v>
      </c>
      <c r="S8" s="17"/>
      <c r="T8" s="17"/>
      <c r="U8" s="43">
        <f t="shared" si="1"/>
        <v>181.38</v>
      </c>
      <c r="V8" s="129"/>
    </row>
    <row r="9" spans="1:22" ht="14.1" customHeight="1" x14ac:dyDescent="0.15">
      <c r="A9" s="148"/>
      <c r="B9" s="149"/>
      <c r="C9" s="150"/>
      <c r="D9" s="127"/>
      <c r="E9" s="7" t="s">
        <v>19</v>
      </c>
      <c r="F9" s="19">
        <v>0</v>
      </c>
      <c r="G9" s="12">
        <v>0</v>
      </c>
      <c r="H9" s="13"/>
      <c r="I9" s="32"/>
      <c r="J9" s="33">
        <f t="shared" si="0"/>
        <v>0</v>
      </c>
      <c r="K9" s="78"/>
      <c r="L9" s="166"/>
      <c r="M9" s="149"/>
      <c r="N9" s="150"/>
      <c r="O9" s="127"/>
      <c r="P9" s="7" t="s">
        <v>19</v>
      </c>
      <c r="Q9" s="14">
        <v>17.350000000000001</v>
      </c>
      <c r="R9" s="12">
        <v>6.72</v>
      </c>
      <c r="S9" s="12"/>
      <c r="T9" s="12"/>
      <c r="U9" s="43">
        <f t="shared" si="1"/>
        <v>12.035</v>
      </c>
      <c r="V9" s="129"/>
    </row>
    <row r="10" spans="1:22" ht="14.1" customHeight="1" x14ac:dyDescent="0.15">
      <c r="A10" s="148"/>
      <c r="B10" s="149"/>
      <c r="C10" s="150"/>
      <c r="D10" s="128"/>
      <c r="E10" s="10" t="s">
        <v>20</v>
      </c>
      <c r="F10" s="12">
        <f>SUM(F6:F9)</f>
        <v>83.039999999999992</v>
      </c>
      <c r="G10" s="12">
        <f>SUM(G6:G9)</f>
        <v>79.300000000000011</v>
      </c>
      <c r="H10" s="12"/>
      <c r="I10" s="32"/>
      <c r="J10" s="33">
        <f t="shared" si="0"/>
        <v>81.17</v>
      </c>
      <c r="K10" s="78"/>
      <c r="L10" s="166"/>
      <c r="M10" s="149"/>
      <c r="N10" s="150"/>
      <c r="O10" s="128"/>
      <c r="P10" s="10" t="s">
        <v>20</v>
      </c>
      <c r="Q10" s="12">
        <f>SUM(Q6:Q9)</f>
        <v>311.31</v>
      </c>
      <c r="R10" s="12">
        <f>SUM(R6:R9)</f>
        <v>246.45</v>
      </c>
      <c r="S10" s="12"/>
      <c r="T10" s="12"/>
      <c r="U10" s="43">
        <f t="shared" si="1"/>
        <v>278.88</v>
      </c>
      <c r="V10" s="129"/>
    </row>
    <row r="11" spans="1:22" ht="14.1" customHeight="1" x14ac:dyDescent="0.15">
      <c r="A11" s="148"/>
      <c r="B11" s="149"/>
      <c r="C11" s="150"/>
      <c r="D11" s="66" t="s">
        <v>21</v>
      </c>
      <c r="E11" s="67"/>
      <c r="F11" s="14">
        <f>F10-F5</f>
        <v>3.039999999999992</v>
      </c>
      <c r="G11" s="14">
        <f>G10-G5</f>
        <v>-0.69999999999998863</v>
      </c>
      <c r="H11" s="14"/>
      <c r="I11" s="19"/>
      <c r="J11" s="33">
        <f t="shared" si="0"/>
        <v>1.1700000000000017</v>
      </c>
      <c r="K11" s="78"/>
      <c r="L11" s="166"/>
      <c r="M11" s="149"/>
      <c r="N11" s="150"/>
      <c r="O11" s="66" t="s">
        <v>21</v>
      </c>
      <c r="P11" s="67"/>
      <c r="Q11" s="27">
        <f>Q10-Q5</f>
        <v>111.31</v>
      </c>
      <c r="R11" s="27">
        <f>R10-R5</f>
        <v>46.449999999999989</v>
      </c>
      <c r="S11" s="28"/>
      <c r="T11" s="27"/>
      <c r="U11" s="44">
        <f t="shared" si="1"/>
        <v>78.88</v>
      </c>
      <c r="V11" s="129"/>
    </row>
    <row r="12" spans="1:22" ht="14.1" customHeight="1" x14ac:dyDescent="0.15">
      <c r="A12" s="151"/>
      <c r="B12" s="152"/>
      <c r="C12" s="153"/>
      <c r="D12" s="68" t="s">
        <v>22</v>
      </c>
      <c r="E12" s="69"/>
      <c r="F12" s="20">
        <f>F10/F5</f>
        <v>1.0379999999999998</v>
      </c>
      <c r="G12" s="20">
        <f>G10/G5</f>
        <v>0.99125000000000019</v>
      </c>
      <c r="H12" s="20"/>
      <c r="I12" s="20"/>
      <c r="J12" s="35">
        <f t="shared" si="0"/>
        <v>1.0146250000000001</v>
      </c>
      <c r="K12" s="78"/>
      <c r="L12" s="167"/>
      <c r="M12" s="152"/>
      <c r="N12" s="153"/>
      <c r="O12" s="68" t="s">
        <v>22</v>
      </c>
      <c r="P12" s="69"/>
      <c r="Q12" s="20">
        <f>Q10/Q5</f>
        <v>1.5565500000000001</v>
      </c>
      <c r="R12" s="20">
        <f>R10/R5</f>
        <v>1.2322499999999998</v>
      </c>
      <c r="S12" s="20"/>
      <c r="T12" s="20"/>
      <c r="U12" s="45">
        <f t="shared" si="1"/>
        <v>1.3944000000000001</v>
      </c>
      <c r="V12" s="129"/>
    </row>
    <row r="13" spans="1:22" ht="14.1" customHeight="1" x14ac:dyDescent="0.15">
      <c r="A13" s="70"/>
      <c r="B13" s="71"/>
      <c r="C13" s="71"/>
      <c r="D13" s="71"/>
      <c r="E13" s="71"/>
      <c r="F13" s="71"/>
      <c r="G13" s="71"/>
      <c r="H13" s="71"/>
      <c r="I13" s="71"/>
      <c r="J13" s="72"/>
      <c r="K13" s="78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129"/>
    </row>
    <row r="14" spans="1:22" ht="14.1" customHeight="1" x14ac:dyDescent="0.15">
      <c r="A14" s="145" t="s">
        <v>23</v>
      </c>
      <c r="B14" s="146"/>
      <c r="C14" s="147"/>
      <c r="D14" s="64" t="s">
        <v>13</v>
      </c>
      <c r="E14" s="65"/>
      <c r="F14" s="8">
        <v>312</v>
      </c>
      <c r="G14" s="8">
        <v>312</v>
      </c>
      <c r="H14" s="9"/>
      <c r="I14" s="9"/>
      <c r="J14" s="31">
        <f t="shared" ref="J14:J18" si="2">AVERAGE(F14:I14)</f>
        <v>312</v>
      </c>
      <c r="K14" s="78"/>
      <c r="L14" s="161" t="s">
        <v>24</v>
      </c>
      <c r="M14" s="139"/>
      <c r="N14" s="140"/>
      <c r="O14" s="64" t="s">
        <v>13</v>
      </c>
      <c r="P14" s="65"/>
      <c r="Q14" s="8">
        <v>900</v>
      </c>
      <c r="R14" s="8">
        <v>900</v>
      </c>
      <c r="S14" s="9"/>
      <c r="T14" s="9"/>
      <c r="U14" s="42">
        <f t="shared" ref="U14:U21" si="3">AVERAGE(Q14:T14)</f>
        <v>900</v>
      </c>
      <c r="V14" s="129"/>
    </row>
    <row r="15" spans="1:22" ht="14.1" customHeight="1" x14ac:dyDescent="0.15">
      <c r="A15" s="148"/>
      <c r="B15" s="149"/>
      <c r="C15" s="150"/>
      <c r="D15" s="126" t="s">
        <v>15</v>
      </c>
      <c r="E15" s="10" t="s">
        <v>16</v>
      </c>
      <c r="F15" s="21">
        <v>302</v>
      </c>
      <c r="G15" s="12">
        <v>297.8</v>
      </c>
      <c r="H15" s="12"/>
      <c r="I15" s="12"/>
      <c r="J15" s="33">
        <f t="shared" si="2"/>
        <v>299.89999999999998</v>
      </c>
      <c r="K15" s="78"/>
      <c r="L15" s="162"/>
      <c r="M15" s="164"/>
      <c r="N15" s="143"/>
      <c r="O15" s="126" t="s">
        <v>15</v>
      </c>
      <c r="P15" s="10" t="s">
        <v>16</v>
      </c>
      <c r="Q15" s="21">
        <v>1042</v>
      </c>
      <c r="R15" s="12">
        <v>958.91000000000008</v>
      </c>
      <c r="S15" s="12"/>
      <c r="T15" s="12"/>
      <c r="U15" s="43">
        <f t="shared" si="3"/>
        <v>1000.455</v>
      </c>
      <c r="V15" s="129"/>
    </row>
    <row r="16" spans="1:22" ht="14.1" customHeight="1" x14ac:dyDescent="0.15">
      <c r="A16" s="148"/>
      <c r="B16" s="149"/>
      <c r="C16" s="150"/>
      <c r="D16" s="127"/>
      <c r="E16" s="7" t="s">
        <v>17</v>
      </c>
      <c r="F16" s="21">
        <v>0</v>
      </c>
      <c r="G16" s="14">
        <v>0</v>
      </c>
      <c r="H16" s="14"/>
      <c r="I16" s="14"/>
      <c r="J16" s="33">
        <f t="shared" si="2"/>
        <v>0</v>
      </c>
      <c r="K16" s="78"/>
      <c r="L16" s="162"/>
      <c r="M16" s="164"/>
      <c r="N16" s="143"/>
      <c r="O16" s="127"/>
      <c r="P16" s="7" t="s">
        <v>17</v>
      </c>
      <c r="Q16" s="21">
        <v>95</v>
      </c>
      <c r="R16" s="14">
        <v>96.75</v>
      </c>
      <c r="S16" s="14"/>
      <c r="T16" s="14"/>
      <c r="U16" s="43">
        <f t="shared" si="3"/>
        <v>95.875</v>
      </c>
      <c r="V16" s="129"/>
    </row>
    <row r="17" spans="1:22" ht="14.1" customHeight="1" x14ac:dyDescent="0.15">
      <c r="A17" s="148"/>
      <c r="B17" s="149"/>
      <c r="C17" s="150"/>
      <c r="D17" s="127"/>
      <c r="E17" s="10" t="s">
        <v>18</v>
      </c>
      <c r="F17" s="22">
        <v>208</v>
      </c>
      <c r="G17" s="14">
        <v>228.76</v>
      </c>
      <c r="H17" s="18"/>
      <c r="I17" s="36"/>
      <c r="J17" s="33">
        <f t="shared" si="2"/>
        <v>218.38</v>
      </c>
      <c r="K17" s="78"/>
      <c r="L17" s="162"/>
      <c r="M17" s="164"/>
      <c r="N17" s="143"/>
      <c r="O17" s="127"/>
      <c r="P17" s="10" t="s">
        <v>18</v>
      </c>
      <c r="Q17" s="22">
        <v>241</v>
      </c>
      <c r="R17" s="18">
        <v>204.18</v>
      </c>
      <c r="S17" s="18"/>
      <c r="T17" s="36"/>
      <c r="U17" s="43">
        <f t="shared" si="3"/>
        <v>222.59</v>
      </c>
      <c r="V17" s="129"/>
    </row>
    <row r="18" spans="1:22" ht="14.1" customHeight="1" x14ac:dyDescent="0.15">
      <c r="A18" s="148"/>
      <c r="B18" s="149"/>
      <c r="C18" s="150"/>
      <c r="D18" s="127"/>
      <c r="E18" s="7" t="s">
        <v>19</v>
      </c>
      <c r="F18" s="14">
        <v>0.77</v>
      </c>
      <c r="G18" s="18">
        <v>0.77</v>
      </c>
      <c r="H18" s="12"/>
      <c r="I18" s="12"/>
      <c r="J18" s="33">
        <f t="shared" si="2"/>
        <v>0.77</v>
      </c>
      <c r="K18" s="78"/>
      <c r="L18" s="162"/>
      <c r="M18" s="164"/>
      <c r="N18" s="143"/>
      <c r="O18" s="127"/>
      <c r="P18" s="7" t="s">
        <v>19</v>
      </c>
      <c r="Q18" s="14">
        <v>301</v>
      </c>
      <c r="R18" s="12">
        <v>258.20999999999998</v>
      </c>
      <c r="S18" s="12"/>
      <c r="T18" s="12"/>
      <c r="U18" s="43">
        <f t="shared" si="3"/>
        <v>279.60500000000002</v>
      </c>
      <c r="V18" s="129"/>
    </row>
    <row r="19" spans="1:22" ht="14.1" customHeight="1" x14ac:dyDescent="0.15">
      <c r="A19" s="148"/>
      <c r="B19" s="149"/>
      <c r="C19" s="150"/>
      <c r="D19" s="128"/>
      <c r="E19" s="10" t="s">
        <v>20</v>
      </c>
      <c r="F19" s="12">
        <f>SUM(F15:F18)</f>
        <v>510.77</v>
      </c>
      <c r="G19" s="12">
        <f>SUM(G15:G18)</f>
        <v>527.32999999999993</v>
      </c>
      <c r="H19" s="12"/>
      <c r="I19" s="12"/>
      <c r="J19" s="33">
        <f>AVERAGE(F19:I19)</f>
        <v>519.04999999999995</v>
      </c>
      <c r="K19" s="78"/>
      <c r="L19" s="162"/>
      <c r="M19" s="164"/>
      <c r="N19" s="143"/>
      <c r="O19" s="128"/>
      <c r="P19" s="10" t="s">
        <v>20</v>
      </c>
      <c r="Q19" s="12">
        <f>SUM(Q15:Q18)</f>
        <v>1679</v>
      </c>
      <c r="R19" s="12">
        <f>SUM(R15:R18)</f>
        <v>1518.0500000000002</v>
      </c>
      <c r="S19" s="12"/>
      <c r="T19" s="12"/>
      <c r="U19" s="43">
        <f t="shared" si="3"/>
        <v>1598.5250000000001</v>
      </c>
      <c r="V19" s="129"/>
    </row>
    <row r="20" spans="1:22" ht="14.1" customHeight="1" x14ac:dyDescent="0.15">
      <c r="A20" s="148"/>
      <c r="B20" s="149"/>
      <c r="C20" s="150"/>
      <c r="D20" s="66" t="s">
        <v>21</v>
      </c>
      <c r="E20" s="67"/>
      <c r="F20" s="14">
        <f>F19-F14</f>
        <v>198.76999999999998</v>
      </c>
      <c r="G20" s="14">
        <f>G19-G14</f>
        <v>215.32999999999993</v>
      </c>
      <c r="H20" s="14"/>
      <c r="I20" s="14"/>
      <c r="J20" s="33">
        <f>AVERAGE(F20:I20)</f>
        <v>207.04999999999995</v>
      </c>
      <c r="K20" s="78"/>
      <c r="L20" s="162"/>
      <c r="M20" s="164"/>
      <c r="N20" s="143"/>
      <c r="O20" s="66" t="s">
        <v>21</v>
      </c>
      <c r="P20" s="67"/>
      <c r="Q20" s="14">
        <f>Q19-Q14</f>
        <v>779</v>
      </c>
      <c r="R20" s="14">
        <f>R19-R14</f>
        <v>618.05000000000018</v>
      </c>
      <c r="S20" s="14"/>
      <c r="T20" s="14"/>
      <c r="U20" s="43">
        <f t="shared" si="3"/>
        <v>698.52500000000009</v>
      </c>
      <c r="V20" s="129"/>
    </row>
    <row r="21" spans="1:22" ht="14.1" customHeight="1" thickBot="1" x14ac:dyDescent="0.2">
      <c r="A21" s="151"/>
      <c r="B21" s="152"/>
      <c r="C21" s="153"/>
      <c r="D21" s="68" t="s">
        <v>22</v>
      </c>
      <c r="E21" s="69"/>
      <c r="F21" s="20">
        <f>F19/F14</f>
        <v>1.6370833333333332</v>
      </c>
      <c r="G21" s="20">
        <f>G19/G14</f>
        <v>1.6901602564102562</v>
      </c>
      <c r="H21" s="20"/>
      <c r="I21" s="20"/>
      <c r="J21" s="37">
        <f>AVERAGE(F21:I21)</f>
        <v>1.6636217948717946</v>
      </c>
      <c r="K21" s="78"/>
      <c r="L21" s="162"/>
      <c r="M21" s="164"/>
      <c r="N21" s="143"/>
      <c r="O21" s="68" t="s">
        <v>22</v>
      </c>
      <c r="P21" s="69"/>
      <c r="Q21" s="20">
        <f>Q19/Q14</f>
        <v>1.8655555555555556</v>
      </c>
      <c r="R21" s="20">
        <f>R19/R14</f>
        <v>1.6867222222222225</v>
      </c>
      <c r="S21" s="20"/>
      <c r="T21" s="20"/>
      <c r="U21" s="46">
        <f t="shared" si="3"/>
        <v>1.7761388888888892</v>
      </c>
      <c r="V21" s="129"/>
    </row>
    <row r="22" spans="1:22" ht="14.1" customHeight="1" thickBot="1" x14ac:dyDescent="0.2">
      <c r="A22" s="73"/>
      <c r="B22" s="74"/>
      <c r="C22" s="74"/>
      <c r="D22" s="74"/>
      <c r="E22" s="74"/>
      <c r="F22" s="74"/>
      <c r="G22" s="74"/>
      <c r="H22" s="74"/>
      <c r="I22" s="74"/>
      <c r="J22" s="75"/>
      <c r="K22" s="78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129"/>
    </row>
    <row r="23" spans="1:22" ht="14.1" customHeight="1" x14ac:dyDescent="0.15">
      <c r="A23" s="145" t="s">
        <v>25</v>
      </c>
      <c r="B23" s="146"/>
      <c r="C23" s="147"/>
      <c r="D23" s="76" t="s">
        <v>13</v>
      </c>
      <c r="E23" s="77"/>
      <c r="F23" s="23">
        <v>150</v>
      </c>
      <c r="G23" s="9">
        <v>146.41999999999999</v>
      </c>
      <c r="H23" s="9"/>
      <c r="I23" s="38"/>
      <c r="J23" s="31">
        <f t="shared" ref="J23:J30" si="4">AVERAGE(F23:I23)</f>
        <v>148.20999999999998</v>
      </c>
      <c r="K23" s="78"/>
      <c r="L23" s="162" t="s">
        <v>26</v>
      </c>
      <c r="M23" s="164"/>
      <c r="N23" s="143"/>
      <c r="O23" s="64" t="s">
        <v>13</v>
      </c>
      <c r="P23" s="65"/>
      <c r="Q23" s="23">
        <v>600</v>
      </c>
      <c r="R23" s="9">
        <v>600</v>
      </c>
      <c r="S23" s="38"/>
      <c r="T23" s="9"/>
      <c r="U23" s="42">
        <f t="shared" ref="U23:U30" si="5">AVERAGE(Q23:T23)</f>
        <v>600</v>
      </c>
      <c r="V23" s="129"/>
    </row>
    <row r="24" spans="1:22" ht="14.1" customHeight="1" x14ac:dyDescent="0.15">
      <c r="A24" s="148"/>
      <c r="B24" s="149"/>
      <c r="C24" s="150"/>
      <c r="D24" s="126" t="s">
        <v>15</v>
      </c>
      <c r="E24" s="10" t="s">
        <v>16</v>
      </c>
      <c r="F24" s="24">
        <v>97.22</v>
      </c>
      <c r="G24" s="12">
        <v>77.540000000000006</v>
      </c>
      <c r="H24" s="12"/>
      <c r="I24" s="13"/>
      <c r="J24" s="33">
        <f t="shared" si="4"/>
        <v>87.38</v>
      </c>
      <c r="K24" s="78"/>
      <c r="L24" s="162"/>
      <c r="M24" s="164"/>
      <c r="N24" s="143"/>
      <c r="O24" s="126" t="s">
        <v>15</v>
      </c>
      <c r="P24" s="10" t="s">
        <v>16</v>
      </c>
      <c r="Q24" s="24">
        <v>300.5</v>
      </c>
      <c r="R24" s="12">
        <v>300.5</v>
      </c>
      <c r="S24" s="13"/>
      <c r="T24" s="12"/>
      <c r="U24" s="43">
        <f t="shared" si="5"/>
        <v>300.5</v>
      </c>
      <c r="V24" s="129"/>
    </row>
    <row r="25" spans="1:22" ht="14.1" customHeight="1" x14ac:dyDescent="0.15">
      <c r="A25" s="148"/>
      <c r="B25" s="149"/>
      <c r="C25" s="150"/>
      <c r="D25" s="127"/>
      <c r="E25" s="7" t="s">
        <v>17</v>
      </c>
      <c r="F25" s="24">
        <v>0.22</v>
      </c>
      <c r="G25" s="14">
        <v>0.22</v>
      </c>
      <c r="H25" s="14"/>
      <c r="I25" s="26"/>
      <c r="J25" s="33">
        <f t="shared" si="4"/>
        <v>0.22</v>
      </c>
      <c r="K25" s="78"/>
      <c r="L25" s="162"/>
      <c r="M25" s="164"/>
      <c r="N25" s="143"/>
      <c r="O25" s="127"/>
      <c r="P25" s="7" t="s">
        <v>17</v>
      </c>
      <c r="Q25" s="24">
        <v>135.30000000000001</v>
      </c>
      <c r="R25" s="14">
        <v>135.30000000000001</v>
      </c>
      <c r="S25" s="26"/>
      <c r="T25" s="14"/>
      <c r="U25" s="43">
        <f t="shared" si="5"/>
        <v>135.30000000000001</v>
      </c>
      <c r="V25" s="129"/>
    </row>
    <row r="26" spans="1:22" ht="14.1" customHeight="1" x14ac:dyDescent="0.15">
      <c r="A26" s="148"/>
      <c r="B26" s="149"/>
      <c r="C26" s="150"/>
      <c r="D26" s="127"/>
      <c r="E26" s="10" t="s">
        <v>18</v>
      </c>
      <c r="F26" s="25">
        <v>60.03</v>
      </c>
      <c r="G26" s="17">
        <v>68.66</v>
      </c>
      <c r="H26" s="17"/>
      <c r="I26" s="18"/>
      <c r="J26" s="33">
        <f t="shared" si="4"/>
        <v>64.344999999999999</v>
      </c>
      <c r="K26" s="78"/>
      <c r="L26" s="162"/>
      <c r="M26" s="164"/>
      <c r="N26" s="143"/>
      <c r="O26" s="127"/>
      <c r="P26" s="10" t="s">
        <v>18</v>
      </c>
      <c r="Q26" s="47">
        <v>129.13</v>
      </c>
      <c r="R26" s="48">
        <v>129.13</v>
      </c>
      <c r="S26" s="48"/>
      <c r="T26" s="48"/>
      <c r="U26" s="43">
        <f t="shared" si="5"/>
        <v>129.13</v>
      </c>
      <c r="V26" s="129"/>
    </row>
    <row r="27" spans="1:22" ht="14.1" customHeight="1" x14ac:dyDescent="0.15">
      <c r="A27" s="148"/>
      <c r="B27" s="149"/>
      <c r="C27" s="150"/>
      <c r="D27" s="127"/>
      <c r="E27" s="7" t="s">
        <v>19</v>
      </c>
      <c r="F27" s="26">
        <v>0</v>
      </c>
      <c r="G27" s="12">
        <v>0</v>
      </c>
      <c r="H27" s="12"/>
      <c r="I27" s="13"/>
      <c r="J27" s="33">
        <f t="shared" si="4"/>
        <v>0</v>
      </c>
      <c r="K27" s="78"/>
      <c r="L27" s="162"/>
      <c r="M27" s="164"/>
      <c r="N27" s="143"/>
      <c r="O27" s="127"/>
      <c r="P27" s="7" t="s">
        <v>19</v>
      </c>
      <c r="Q27" s="26">
        <v>0.28999999999999998</v>
      </c>
      <c r="R27" s="12">
        <v>0.28999999999999998</v>
      </c>
      <c r="S27" s="13"/>
      <c r="T27" s="12"/>
      <c r="U27" s="43">
        <f t="shared" si="5"/>
        <v>0.28999999999999998</v>
      </c>
      <c r="V27" s="129"/>
    </row>
    <row r="28" spans="1:22" ht="14.1" customHeight="1" x14ac:dyDescent="0.15">
      <c r="A28" s="148"/>
      <c r="B28" s="149"/>
      <c r="C28" s="150"/>
      <c r="D28" s="128"/>
      <c r="E28" s="10" t="s">
        <v>20</v>
      </c>
      <c r="F28" s="12">
        <f>SUM(F24:F27)</f>
        <v>157.47</v>
      </c>
      <c r="G28" s="12">
        <f>SUM(G24:G27)</f>
        <v>146.42000000000002</v>
      </c>
      <c r="H28" s="12"/>
      <c r="I28" s="13"/>
      <c r="J28" s="33">
        <f t="shared" si="4"/>
        <v>151.94499999999999</v>
      </c>
      <c r="K28" s="78"/>
      <c r="L28" s="162"/>
      <c r="M28" s="164"/>
      <c r="N28" s="143"/>
      <c r="O28" s="128"/>
      <c r="P28" s="10" t="s">
        <v>20</v>
      </c>
      <c r="Q28" s="246">
        <f>SUM(Q24:Q27)</f>
        <v>565.22</v>
      </c>
      <c r="R28" s="246">
        <f>SUM(R24:R27)</f>
        <v>565.22</v>
      </c>
      <c r="S28" s="246"/>
      <c r="T28" s="246"/>
      <c r="U28" s="44">
        <f t="shared" si="5"/>
        <v>565.22</v>
      </c>
      <c r="V28" s="129"/>
    </row>
    <row r="29" spans="1:22" ht="14.1" customHeight="1" x14ac:dyDescent="0.15">
      <c r="A29" s="148"/>
      <c r="B29" s="149"/>
      <c r="C29" s="150"/>
      <c r="D29" s="66" t="s">
        <v>21</v>
      </c>
      <c r="E29" s="67"/>
      <c r="F29" s="27">
        <f>F28-F23</f>
        <v>7.4699999999999989</v>
      </c>
      <c r="G29" s="27">
        <f>G28-G23</f>
        <v>0</v>
      </c>
      <c r="H29" s="27"/>
      <c r="I29" s="39"/>
      <c r="J29" s="40">
        <f t="shared" si="4"/>
        <v>3.7349999999999994</v>
      </c>
      <c r="K29" s="78"/>
      <c r="L29" s="162"/>
      <c r="M29" s="164"/>
      <c r="N29" s="143"/>
      <c r="O29" s="66" t="s">
        <v>21</v>
      </c>
      <c r="P29" s="67"/>
      <c r="Q29" s="27">
        <f>Q28-Q23</f>
        <v>-34.779999999999973</v>
      </c>
      <c r="R29" s="27">
        <f>R28-R23</f>
        <v>-34.779999999999973</v>
      </c>
      <c r="S29" s="27"/>
      <c r="T29" s="27"/>
      <c r="U29" s="44">
        <f>AVERAGE(Q29:T29)</f>
        <v>-34.779999999999973</v>
      </c>
      <c r="V29" s="129"/>
    </row>
    <row r="30" spans="1:22" ht="14.1" customHeight="1" x14ac:dyDescent="0.15">
      <c r="A30" s="151"/>
      <c r="B30" s="152"/>
      <c r="C30" s="153"/>
      <c r="D30" s="68" t="s">
        <v>22</v>
      </c>
      <c r="E30" s="69"/>
      <c r="F30" s="20">
        <f>F28/F23</f>
        <v>1.0498000000000001</v>
      </c>
      <c r="G30" s="20">
        <f>G28/G23</f>
        <v>1.0000000000000002</v>
      </c>
      <c r="H30" s="20"/>
      <c r="I30" s="20"/>
      <c r="J30" s="35">
        <f t="shared" si="4"/>
        <v>1.0249000000000001</v>
      </c>
      <c r="K30" s="78"/>
      <c r="L30" s="163"/>
      <c r="M30" s="80"/>
      <c r="N30" s="144"/>
      <c r="O30" s="68" t="s">
        <v>22</v>
      </c>
      <c r="P30" s="69"/>
      <c r="Q30" s="20">
        <f>Q28/Q23</f>
        <v>0.94203333333333339</v>
      </c>
      <c r="R30" s="20">
        <f>R28/R23</f>
        <v>0.94203333333333339</v>
      </c>
      <c r="S30" s="20"/>
      <c r="T30" s="20"/>
      <c r="U30" s="46">
        <f t="shared" si="5"/>
        <v>0.94203333333333339</v>
      </c>
      <c r="V30" s="129"/>
    </row>
    <row r="31" spans="1:22" ht="14.1" customHeight="1" x14ac:dyDescent="0.15">
      <c r="A31" s="70"/>
      <c r="B31" s="71"/>
      <c r="C31" s="71"/>
      <c r="D31" s="71"/>
      <c r="E31" s="71"/>
      <c r="F31" s="71"/>
      <c r="G31" s="71"/>
      <c r="H31" s="71"/>
      <c r="I31" s="71"/>
      <c r="J31" s="72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129"/>
    </row>
    <row r="32" spans="1:22" ht="14.1" customHeight="1" x14ac:dyDescent="0.15">
      <c r="A32" s="138" t="s">
        <v>27</v>
      </c>
      <c r="B32" s="139"/>
      <c r="C32" s="140"/>
      <c r="D32" s="64" t="s">
        <v>13</v>
      </c>
      <c r="E32" s="65"/>
      <c r="F32" s="8">
        <v>203</v>
      </c>
      <c r="G32" s="9">
        <v>202.68</v>
      </c>
      <c r="H32" s="9"/>
      <c r="I32" s="9"/>
      <c r="J32" s="31">
        <f t="shared" ref="J32:J39" si="6">AVERAGE(F32:I32)</f>
        <v>202.84</v>
      </c>
      <c r="K32" s="78"/>
      <c r="L32" s="161" t="s">
        <v>28</v>
      </c>
      <c r="M32" s="139"/>
      <c r="N32" s="140"/>
      <c r="O32" s="76" t="s">
        <v>13</v>
      </c>
      <c r="P32" s="77"/>
      <c r="Q32" s="8">
        <v>215</v>
      </c>
      <c r="R32" s="9">
        <v>204</v>
      </c>
      <c r="S32" s="9"/>
      <c r="T32" s="9"/>
      <c r="U32" s="42">
        <f t="shared" ref="U32:U39" si="7">AVERAGE(Q32:T32)</f>
        <v>209.5</v>
      </c>
      <c r="V32" s="129"/>
    </row>
    <row r="33" spans="1:22" ht="14.1" customHeight="1" x14ac:dyDescent="0.15">
      <c r="A33" s="141"/>
      <c r="B33" s="142"/>
      <c r="C33" s="143"/>
      <c r="D33" s="126" t="s">
        <v>15</v>
      </c>
      <c r="E33" s="10" t="s">
        <v>16</v>
      </c>
      <c r="F33" s="21">
        <v>168.88</v>
      </c>
      <c r="G33" s="12">
        <v>149.66</v>
      </c>
      <c r="H33" s="12"/>
      <c r="I33" s="12"/>
      <c r="J33" s="33">
        <f t="shared" si="6"/>
        <v>159.26999999999998</v>
      </c>
      <c r="K33" s="78"/>
      <c r="L33" s="162"/>
      <c r="M33" s="142"/>
      <c r="N33" s="143"/>
      <c r="O33" s="126" t="s">
        <v>15</v>
      </c>
      <c r="P33" s="10" t="s">
        <v>16</v>
      </c>
      <c r="Q33" s="21">
        <v>174.28</v>
      </c>
      <c r="R33" s="12">
        <v>145.26</v>
      </c>
      <c r="S33" s="12"/>
      <c r="T33" s="12"/>
      <c r="U33" s="43">
        <f t="shared" si="7"/>
        <v>159.76999999999998</v>
      </c>
      <c r="V33" s="129"/>
    </row>
    <row r="34" spans="1:22" ht="14.1" customHeight="1" x14ac:dyDescent="0.15">
      <c r="A34" s="141"/>
      <c r="B34" s="142"/>
      <c r="C34" s="143"/>
      <c r="D34" s="127"/>
      <c r="E34" s="7" t="s">
        <v>17</v>
      </c>
      <c r="F34" s="21">
        <v>0</v>
      </c>
      <c r="G34" s="14">
        <v>0</v>
      </c>
      <c r="H34" s="14"/>
      <c r="I34" s="14"/>
      <c r="J34" s="33">
        <f t="shared" si="6"/>
        <v>0</v>
      </c>
      <c r="K34" s="78"/>
      <c r="L34" s="162"/>
      <c r="M34" s="142"/>
      <c r="N34" s="143"/>
      <c r="O34" s="127"/>
      <c r="P34" s="7" t="s">
        <v>17</v>
      </c>
      <c r="Q34" s="21">
        <v>29.55</v>
      </c>
      <c r="R34" s="14">
        <v>19.93</v>
      </c>
      <c r="S34" s="14"/>
      <c r="T34" s="14"/>
      <c r="U34" s="43">
        <f t="shared" si="7"/>
        <v>24.740000000000002</v>
      </c>
      <c r="V34" s="129"/>
    </row>
    <row r="35" spans="1:22" ht="14.1" customHeight="1" x14ac:dyDescent="0.15">
      <c r="A35" s="141"/>
      <c r="B35" s="142"/>
      <c r="C35" s="143"/>
      <c r="D35" s="127"/>
      <c r="E35" s="10" t="s">
        <v>18</v>
      </c>
      <c r="F35" s="29">
        <v>26.57</v>
      </c>
      <c r="G35" s="17">
        <v>50.66</v>
      </c>
      <c r="H35" s="17"/>
      <c r="I35" s="17"/>
      <c r="J35" s="33">
        <f t="shared" si="6"/>
        <v>38.614999999999995</v>
      </c>
      <c r="K35" s="78"/>
      <c r="L35" s="162"/>
      <c r="M35" s="142"/>
      <c r="N35" s="143"/>
      <c r="O35" s="127"/>
      <c r="P35" s="10" t="s">
        <v>18</v>
      </c>
      <c r="Q35" s="29">
        <v>26.67</v>
      </c>
      <c r="R35" s="17">
        <v>28.41</v>
      </c>
      <c r="S35" s="17"/>
      <c r="T35" s="17"/>
      <c r="U35" s="43">
        <f t="shared" si="7"/>
        <v>27.54</v>
      </c>
      <c r="V35" s="129"/>
    </row>
    <row r="36" spans="1:22" ht="14.1" customHeight="1" x14ac:dyDescent="0.15">
      <c r="A36" s="141"/>
      <c r="B36" s="142"/>
      <c r="C36" s="143"/>
      <c r="D36" s="127"/>
      <c r="E36" s="7" t="s">
        <v>19</v>
      </c>
      <c r="F36" s="247">
        <v>0</v>
      </c>
      <c r="G36" s="248">
        <v>0</v>
      </c>
      <c r="H36" s="248"/>
      <c r="I36" s="248"/>
      <c r="J36" s="249">
        <f t="shared" si="6"/>
        <v>0</v>
      </c>
      <c r="K36" s="78"/>
      <c r="L36" s="162"/>
      <c r="M36" s="142"/>
      <c r="N36" s="143"/>
      <c r="O36" s="127"/>
      <c r="P36" s="7" t="s">
        <v>19</v>
      </c>
      <c r="Q36" s="14">
        <v>9.5</v>
      </c>
      <c r="R36" s="12">
        <v>15.2</v>
      </c>
      <c r="S36" s="12"/>
      <c r="T36" s="12"/>
      <c r="U36" s="43">
        <f t="shared" si="7"/>
        <v>12.35</v>
      </c>
      <c r="V36" s="129"/>
    </row>
    <row r="37" spans="1:22" ht="14.1" customHeight="1" x14ac:dyDescent="0.15">
      <c r="A37" s="141"/>
      <c r="B37" s="142"/>
      <c r="C37" s="143"/>
      <c r="D37" s="128"/>
      <c r="E37" s="10" t="s">
        <v>20</v>
      </c>
      <c r="F37" s="248">
        <f>SUM(F33:F36)</f>
        <v>195.45</v>
      </c>
      <c r="G37" s="248">
        <f>SUM(G33:G36)</f>
        <v>200.32</v>
      </c>
      <c r="H37" s="248"/>
      <c r="I37" s="248"/>
      <c r="J37" s="249">
        <f t="shared" si="6"/>
        <v>197.88499999999999</v>
      </c>
      <c r="K37" s="78"/>
      <c r="L37" s="162"/>
      <c r="M37" s="142"/>
      <c r="N37" s="143"/>
      <c r="O37" s="128"/>
      <c r="P37" s="10" t="s">
        <v>20</v>
      </c>
      <c r="Q37" s="12">
        <f>SUM(Q33:Q36)</f>
        <v>240</v>
      </c>
      <c r="R37" s="12">
        <f>SUM(R33:R36)</f>
        <v>208.79999999999998</v>
      </c>
      <c r="S37" s="12"/>
      <c r="T37" s="12"/>
      <c r="U37" s="43">
        <f t="shared" si="7"/>
        <v>224.39999999999998</v>
      </c>
      <c r="V37" s="129"/>
    </row>
    <row r="38" spans="1:22" ht="14.1" customHeight="1" x14ac:dyDescent="0.15">
      <c r="A38" s="141"/>
      <c r="B38" s="142"/>
      <c r="C38" s="143"/>
      <c r="D38" s="66" t="s">
        <v>21</v>
      </c>
      <c r="E38" s="67"/>
      <c r="F38" s="247">
        <f>F37-F32</f>
        <v>-7.5500000000000114</v>
      </c>
      <c r="G38" s="247">
        <f>G37-G32</f>
        <v>-2.3600000000000136</v>
      </c>
      <c r="H38" s="247"/>
      <c r="I38" s="247"/>
      <c r="J38" s="249">
        <f t="shared" si="6"/>
        <v>-4.9550000000000125</v>
      </c>
      <c r="K38" s="78"/>
      <c r="L38" s="162"/>
      <c r="M38" s="142"/>
      <c r="N38" s="143"/>
      <c r="O38" s="66" t="s">
        <v>21</v>
      </c>
      <c r="P38" s="67"/>
      <c r="Q38" s="27">
        <f>Q37-Q32</f>
        <v>25</v>
      </c>
      <c r="R38" s="27">
        <f>R37-R32</f>
        <v>4.7999999999999829</v>
      </c>
      <c r="S38" s="27"/>
      <c r="T38" s="27"/>
      <c r="U38" s="44">
        <f t="shared" si="7"/>
        <v>14.899999999999991</v>
      </c>
      <c r="V38" s="129"/>
    </row>
    <row r="39" spans="1:22" ht="14.1" customHeight="1" x14ac:dyDescent="0.15">
      <c r="A39" s="79"/>
      <c r="B39" s="80"/>
      <c r="C39" s="144"/>
      <c r="D39" s="68" t="s">
        <v>22</v>
      </c>
      <c r="E39" s="69"/>
      <c r="F39" s="20">
        <f>F37/F32</f>
        <v>0.96280788177339893</v>
      </c>
      <c r="G39" s="20">
        <f>G37/G32</f>
        <v>0.98835602920860466</v>
      </c>
      <c r="H39" s="20"/>
      <c r="I39" s="20"/>
      <c r="J39" s="35">
        <f t="shared" si="6"/>
        <v>0.9755819554910018</v>
      </c>
      <c r="K39" s="78"/>
      <c r="L39" s="163"/>
      <c r="M39" s="80"/>
      <c r="N39" s="144"/>
      <c r="O39" s="68" t="s">
        <v>22</v>
      </c>
      <c r="P39" s="69"/>
      <c r="Q39" s="20">
        <f>Q37/Q32</f>
        <v>1.1162790697674418</v>
      </c>
      <c r="R39" s="20">
        <f>R37/R32</f>
        <v>1.0235294117647058</v>
      </c>
      <c r="S39" s="20"/>
      <c r="T39" s="20"/>
      <c r="U39" s="49">
        <f t="shared" si="7"/>
        <v>1.0699042407660739</v>
      </c>
      <c r="V39" s="129"/>
    </row>
    <row r="40" spans="1:22" ht="14.1" customHeight="1" x14ac:dyDescent="0.15">
      <c r="A40" s="7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1"/>
    </row>
    <row r="41" spans="1:22" ht="14.1" customHeight="1" x14ac:dyDescent="0.15">
      <c r="A41" s="168" t="s">
        <v>67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70"/>
      <c r="V41" s="130"/>
    </row>
    <row r="42" spans="1:22" ht="14.1" customHeight="1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4"/>
      <c r="V42" s="130"/>
    </row>
    <row r="43" spans="1:22" ht="14.1" customHeight="1" x14ac:dyDescent="0.15">
      <c r="A43" s="82"/>
      <c r="B43" s="83"/>
      <c r="C43" s="84"/>
      <c r="D43" s="85" t="s">
        <v>6</v>
      </c>
      <c r="E43" s="84"/>
      <c r="F43" s="86" t="s">
        <v>7</v>
      </c>
      <c r="G43" s="86"/>
      <c r="H43" s="86" t="s">
        <v>8</v>
      </c>
      <c r="I43" s="86"/>
      <c r="J43" s="86" t="s">
        <v>9</v>
      </c>
      <c r="K43" s="86"/>
      <c r="L43" s="87" t="s">
        <v>10</v>
      </c>
      <c r="M43" s="88"/>
      <c r="N43" s="88"/>
      <c r="O43" s="89"/>
      <c r="P43" s="86" t="s">
        <v>11</v>
      </c>
      <c r="Q43" s="86"/>
      <c r="R43" s="88" t="s">
        <v>29</v>
      </c>
      <c r="S43" s="88"/>
      <c r="T43" s="88"/>
      <c r="U43" s="90"/>
      <c r="V43" s="130"/>
    </row>
    <row r="44" spans="1:22" ht="14.1" customHeight="1" x14ac:dyDescent="0.15">
      <c r="A44" s="132" t="s">
        <v>30</v>
      </c>
      <c r="B44" s="133"/>
      <c r="C44" s="133"/>
      <c r="D44" s="64" t="s">
        <v>13</v>
      </c>
      <c r="E44" s="65"/>
      <c r="F44" s="91">
        <f>F5+F14+F23+F32+Q5+Q14+Q23+Q32</f>
        <v>2660</v>
      </c>
      <c r="G44" s="92"/>
      <c r="H44" s="93">
        <f>G5+G14+G23+G32+R5+R14+R23+R32</f>
        <v>2645.1</v>
      </c>
      <c r="I44" s="93"/>
      <c r="J44" s="93">
        <f>H5+H14+H23+H32+S5+S14+S23+S32</f>
        <v>0</v>
      </c>
      <c r="K44" s="92"/>
      <c r="L44" s="94">
        <f>I5+I14+I23+I32+T5+T14+T23+T32</f>
        <v>0</v>
      </c>
      <c r="M44" s="95"/>
      <c r="N44" s="95"/>
      <c r="O44" s="95"/>
      <c r="P44" s="96">
        <f t="shared" ref="P44:P51" si="8">AVERAGE(F44:O44)</f>
        <v>1326.2750000000001</v>
      </c>
      <c r="Q44" s="97"/>
      <c r="R44" s="175"/>
      <c r="S44" s="175"/>
      <c r="T44" s="175"/>
      <c r="U44" s="176"/>
      <c r="V44" s="130"/>
    </row>
    <row r="45" spans="1:22" ht="14.1" customHeight="1" x14ac:dyDescent="0.15">
      <c r="A45" s="134"/>
      <c r="B45" s="135"/>
      <c r="C45" s="135"/>
      <c r="D45" s="126" t="s">
        <v>15</v>
      </c>
      <c r="E45" s="10" t="s">
        <v>16</v>
      </c>
      <c r="F45" s="98">
        <f>F6+F15+F24+F33+Q6+Q15+Q24+Q33</f>
        <v>2225.9</v>
      </c>
      <c r="G45" s="99"/>
      <c r="H45" s="100">
        <f>G6+G15+G24+G33+R6+R15+R24+R33</f>
        <v>2102.6400000000003</v>
      </c>
      <c r="I45" s="101"/>
      <c r="J45" s="100">
        <f>H6+H15+H24+H33+S6+S15+S24+S33</f>
        <v>0</v>
      </c>
      <c r="K45" s="101"/>
      <c r="L45" s="102">
        <f>I6+I15+I24+I33+T6+T15+T24+T33</f>
        <v>0</v>
      </c>
      <c r="M45" s="103"/>
      <c r="N45" s="103"/>
      <c r="O45" s="103"/>
      <c r="P45" s="104">
        <f t="shared" si="8"/>
        <v>1082.1350000000002</v>
      </c>
      <c r="Q45" s="105"/>
      <c r="R45" s="78"/>
      <c r="S45" s="78"/>
      <c r="T45" s="78"/>
      <c r="U45" s="177"/>
      <c r="V45" s="130"/>
    </row>
    <row r="46" spans="1:22" ht="14.1" customHeight="1" x14ac:dyDescent="0.15">
      <c r="A46" s="134"/>
      <c r="B46" s="135"/>
      <c r="C46" s="135"/>
      <c r="D46" s="127"/>
      <c r="E46" s="7" t="s">
        <v>17</v>
      </c>
      <c r="F46" s="106">
        <f>F7+F16+F25+F34+Q7+Q16+Q25+Q34</f>
        <v>260.07</v>
      </c>
      <c r="G46" s="102"/>
      <c r="H46" s="107">
        <f>G7+G16+G25+G34+R7+R16+R25+R34</f>
        <v>252.20000000000002</v>
      </c>
      <c r="I46" s="102"/>
      <c r="J46" s="107">
        <f>H7+H16+H25+H34+S7+S16+S25+S34</f>
        <v>0</v>
      </c>
      <c r="K46" s="102"/>
      <c r="L46" s="99">
        <f>I7+I16+I25+I34+T7+T16+T25+T34</f>
        <v>0</v>
      </c>
      <c r="M46" s="108"/>
      <c r="N46" s="108"/>
      <c r="O46" s="108"/>
      <c r="P46" s="109">
        <f t="shared" si="8"/>
        <v>128.0675</v>
      </c>
      <c r="Q46" s="110"/>
      <c r="R46" s="78"/>
      <c r="S46" s="78"/>
      <c r="T46" s="78"/>
      <c r="U46" s="177"/>
      <c r="V46" s="130"/>
    </row>
    <row r="47" spans="1:22" ht="14.1" customHeight="1" x14ac:dyDescent="0.15">
      <c r="A47" s="134"/>
      <c r="B47" s="135"/>
      <c r="C47" s="135"/>
      <c r="D47" s="127"/>
      <c r="E47" s="10" t="s">
        <v>18</v>
      </c>
      <c r="F47" s="111">
        <f>F8+F17+F26+F35+Q8+Q17+Q26+Q35</f>
        <v>927.37999999999988</v>
      </c>
      <c r="G47" s="112"/>
      <c r="H47" s="113">
        <f>G8+G17+G26+G35+R8+R17+R26+R35</f>
        <v>855.8599999999999</v>
      </c>
      <c r="I47" s="113"/>
      <c r="J47" s="113">
        <f>H8+H17+H26+H35+S8+S17+S26+S35</f>
        <v>0</v>
      </c>
      <c r="K47" s="114"/>
      <c r="L47" s="99">
        <f>I8+I17+I26+I35+T8+T17+T26+T35</f>
        <v>0</v>
      </c>
      <c r="M47" s="108"/>
      <c r="N47" s="108"/>
      <c r="O47" s="108"/>
      <c r="P47" s="115">
        <f t="shared" si="8"/>
        <v>445.80999999999995</v>
      </c>
      <c r="Q47" s="116"/>
      <c r="R47" s="78"/>
      <c r="S47" s="78"/>
      <c r="T47" s="78"/>
      <c r="U47" s="177"/>
      <c r="V47" s="130"/>
    </row>
    <row r="48" spans="1:22" ht="14.1" customHeight="1" x14ac:dyDescent="0.15">
      <c r="A48" s="134"/>
      <c r="B48" s="135"/>
      <c r="C48" s="135"/>
      <c r="D48" s="127"/>
      <c r="E48" s="7" t="s">
        <v>19</v>
      </c>
      <c r="F48" s="117">
        <f>F9+F18+F27+F36+Q9+Q18+Q27+Q36</f>
        <v>328.91</v>
      </c>
      <c r="G48" s="107"/>
      <c r="H48" s="107">
        <f>G9+G18+G27+G36+R9+R18+R27+R36</f>
        <v>281.19</v>
      </c>
      <c r="I48" s="107"/>
      <c r="J48" s="107">
        <f>H9+H18+H27+H36+S9+S18+S27+S36</f>
        <v>0</v>
      </c>
      <c r="K48" s="107"/>
      <c r="L48" s="108">
        <f>I9+I18+I27+I36+T9+T18+T27+T36</f>
        <v>0</v>
      </c>
      <c r="M48" s="108"/>
      <c r="N48" s="108"/>
      <c r="O48" s="108"/>
      <c r="P48" s="109">
        <f t="shared" si="8"/>
        <v>152.52500000000001</v>
      </c>
      <c r="Q48" s="110"/>
      <c r="R48" s="78"/>
      <c r="S48" s="78"/>
      <c r="T48" s="78"/>
      <c r="U48" s="177"/>
      <c r="V48" s="130"/>
    </row>
    <row r="49" spans="1:22" ht="14.1" customHeight="1" x14ac:dyDescent="0.15">
      <c r="A49" s="134"/>
      <c r="B49" s="135"/>
      <c r="C49" s="135"/>
      <c r="D49" s="128"/>
      <c r="E49" s="10" t="s">
        <v>20</v>
      </c>
      <c r="F49" s="118">
        <f>SUM(F45:G48)</f>
        <v>3742.26</v>
      </c>
      <c r="G49" s="119"/>
      <c r="H49" s="119">
        <f>SUM(H45:I48)</f>
        <v>3491.89</v>
      </c>
      <c r="I49" s="119"/>
      <c r="J49" s="119">
        <f>SUM(J45:K48)</f>
        <v>0</v>
      </c>
      <c r="K49" s="119"/>
      <c r="L49" s="99">
        <f>SUM(L45:M48)</f>
        <v>0</v>
      </c>
      <c r="M49" s="108"/>
      <c r="N49" s="108"/>
      <c r="O49" s="118"/>
      <c r="P49" s="109">
        <f t="shared" si="8"/>
        <v>1808.5374999999999</v>
      </c>
      <c r="Q49" s="110"/>
      <c r="R49" s="78"/>
      <c r="S49" s="78"/>
      <c r="T49" s="78"/>
      <c r="U49" s="177"/>
      <c r="V49" s="130"/>
    </row>
    <row r="50" spans="1:22" ht="14.1" customHeight="1" x14ac:dyDescent="0.15">
      <c r="A50" s="134"/>
      <c r="B50" s="135"/>
      <c r="C50" s="135"/>
      <c r="D50" s="66" t="s">
        <v>21</v>
      </c>
      <c r="E50" s="67"/>
      <c r="F50" s="118">
        <f>F49-F44</f>
        <v>1082.2600000000002</v>
      </c>
      <c r="G50" s="119"/>
      <c r="H50" s="119">
        <f>H49-H44</f>
        <v>846.79</v>
      </c>
      <c r="I50" s="119"/>
      <c r="J50" s="119">
        <f>J49-J44</f>
        <v>0</v>
      </c>
      <c r="K50" s="119"/>
      <c r="L50" s="99">
        <f>L49-L44</f>
        <v>0</v>
      </c>
      <c r="M50" s="108"/>
      <c r="N50" s="108"/>
      <c r="O50" s="118"/>
      <c r="P50" s="109">
        <f t="shared" si="8"/>
        <v>482.26250000000005</v>
      </c>
      <c r="Q50" s="110"/>
      <c r="R50" s="78"/>
      <c r="S50" s="78"/>
      <c r="T50" s="78"/>
      <c r="U50" s="177"/>
      <c r="V50" s="130"/>
    </row>
    <row r="51" spans="1:22" ht="14.1" customHeight="1" x14ac:dyDescent="0.15">
      <c r="A51" s="136"/>
      <c r="B51" s="137"/>
      <c r="C51" s="137"/>
      <c r="D51" s="68" t="s">
        <v>22</v>
      </c>
      <c r="E51" s="69"/>
      <c r="F51" s="120">
        <f>F49/F44</f>
        <v>1.4068646616541354</v>
      </c>
      <c r="G51" s="121"/>
      <c r="H51" s="121">
        <f>H49/H44</f>
        <v>1.3201353445994479</v>
      </c>
      <c r="I51" s="121"/>
      <c r="J51" s="121" t="e">
        <f>J49/J44</f>
        <v>#DIV/0!</v>
      </c>
      <c r="K51" s="121"/>
      <c r="L51" s="121" t="e">
        <f>L49/L44</f>
        <v>#DIV/0!</v>
      </c>
      <c r="M51" s="121"/>
      <c r="N51" s="121"/>
      <c r="O51" s="121"/>
      <c r="P51" s="122" t="e">
        <f t="shared" si="8"/>
        <v>#DIV/0!</v>
      </c>
      <c r="Q51" s="123"/>
      <c r="R51" s="160"/>
      <c r="S51" s="160"/>
      <c r="T51" s="160"/>
      <c r="U51" s="178"/>
      <c r="V51" s="130"/>
    </row>
    <row r="52" spans="1:22" ht="15" customHeight="1" x14ac:dyDescent="0.15">
      <c r="A52" s="124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31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  <row r="71" spans="17:19" ht="15" customHeight="1" x14ac:dyDescent="0.15">
      <c r="Q71"/>
      <c r="R71"/>
      <c r="S71"/>
    </row>
  </sheetData>
  <mergeCells count="121">
    <mergeCell ref="A52:U52"/>
    <mergeCell ref="D6:D10"/>
    <mergeCell ref="D15:D19"/>
    <mergeCell ref="D24:D28"/>
    <mergeCell ref="D33:D37"/>
    <mergeCell ref="D45:D49"/>
    <mergeCell ref="K4:K39"/>
    <mergeCell ref="O6:O10"/>
    <mergeCell ref="O15:O19"/>
    <mergeCell ref="O24:O28"/>
    <mergeCell ref="O33:O37"/>
    <mergeCell ref="A44:C51"/>
    <mergeCell ref="A32:C39"/>
    <mergeCell ref="A23:C30"/>
    <mergeCell ref="A14:C21"/>
    <mergeCell ref="A5:C12"/>
    <mergeCell ref="L32:N39"/>
    <mergeCell ref="L23:N30"/>
    <mergeCell ref="L14:N21"/>
    <mergeCell ref="L5:N12"/>
    <mergeCell ref="A41:U42"/>
    <mergeCell ref="R44:U51"/>
    <mergeCell ref="D50:E50"/>
    <mergeCell ref="F50:G50"/>
    <mergeCell ref="H50:I50"/>
    <mergeCell ref="J50:K50"/>
    <mergeCell ref="L50:O50"/>
    <mergeCell ref="P50:Q50"/>
    <mergeCell ref="D51:E51"/>
    <mergeCell ref="F51:G51"/>
    <mergeCell ref="H51:I51"/>
    <mergeCell ref="J51:K51"/>
    <mergeCell ref="L51:O51"/>
    <mergeCell ref="P51:Q51"/>
    <mergeCell ref="F48:G48"/>
    <mergeCell ref="H48:I48"/>
    <mergeCell ref="J48:K48"/>
    <mergeCell ref="L48:O48"/>
    <mergeCell ref="P48:Q48"/>
    <mergeCell ref="F49:G49"/>
    <mergeCell ref="H49:I49"/>
    <mergeCell ref="J49:K49"/>
    <mergeCell ref="L49:O49"/>
    <mergeCell ref="P49:Q49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D44:E44"/>
    <mergeCell ref="F44:G44"/>
    <mergeCell ref="H44:I44"/>
    <mergeCell ref="J44:K44"/>
    <mergeCell ref="L44:O44"/>
    <mergeCell ref="P44:Q44"/>
    <mergeCell ref="F45:G45"/>
    <mergeCell ref="H45:I45"/>
    <mergeCell ref="J45:K45"/>
    <mergeCell ref="L45:O45"/>
    <mergeCell ref="P45:Q45"/>
    <mergeCell ref="D38:E38"/>
    <mergeCell ref="O38:P38"/>
    <mergeCell ref="D39:E39"/>
    <mergeCell ref="O39:P39"/>
    <mergeCell ref="A40:V40"/>
    <mergeCell ref="A43:C43"/>
    <mergeCell ref="D43:E43"/>
    <mergeCell ref="F43:G43"/>
    <mergeCell ref="H43:I43"/>
    <mergeCell ref="J43:K43"/>
    <mergeCell ref="L43:O43"/>
    <mergeCell ref="P43:Q43"/>
    <mergeCell ref="R43:U43"/>
    <mergeCell ref="V4:V39"/>
    <mergeCell ref="V41:V52"/>
    <mergeCell ref="D23:E23"/>
    <mergeCell ref="O23:P23"/>
    <mergeCell ref="D29:E29"/>
    <mergeCell ref="O29:P29"/>
    <mergeCell ref="D30:E30"/>
    <mergeCell ref="O30:P30"/>
    <mergeCell ref="A31:J31"/>
    <mergeCell ref="L31:U31"/>
    <mergeCell ref="D32:E32"/>
    <mergeCell ref="O32:P32"/>
    <mergeCell ref="A13:J13"/>
    <mergeCell ref="L13:U13"/>
    <mergeCell ref="D14:E14"/>
    <mergeCell ref="O14:P14"/>
    <mergeCell ref="D20:E20"/>
    <mergeCell ref="O20:P20"/>
    <mergeCell ref="D21:E21"/>
    <mergeCell ref="O21:P21"/>
    <mergeCell ref="A22:J22"/>
    <mergeCell ref="L22:U22"/>
    <mergeCell ref="A4:C4"/>
    <mergeCell ref="D4:E4"/>
    <mergeCell ref="L4:N4"/>
    <mergeCell ref="O4:P4"/>
    <mergeCell ref="D5:E5"/>
    <mergeCell ref="O5:P5"/>
    <mergeCell ref="D11:E11"/>
    <mergeCell ref="O11:P11"/>
    <mergeCell ref="D12:E12"/>
    <mergeCell ref="O12:P12"/>
    <mergeCell ref="O1:P1"/>
    <mergeCell ref="Q1:R1"/>
    <mergeCell ref="S1:T1"/>
    <mergeCell ref="U1:V1"/>
    <mergeCell ref="O2:P2"/>
    <mergeCell ref="Q2:R2"/>
    <mergeCell ref="S2:T2"/>
    <mergeCell ref="U2:V2"/>
    <mergeCell ref="A3:V3"/>
    <mergeCell ref="A1:D2"/>
    <mergeCell ref="E1:N2"/>
  </mergeCells>
  <phoneticPr fontId="21" type="noConversion"/>
  <pageMargins left="0.7" right="0.7" top="0.75" bottom="0.75" header="0.3" footer="0.3"/>
  <pageSetup paperSize="9" orientation="portrait"/>
  <ignoredErrors>
    <ignoredError sqref="Q19 Q37 F37 Q28 Q10 F28 F19 F10" formulaRange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47"/>
  <sheetViews>
    <sheetView zoomScale="95" zoomScaleNormal="95" workbookViewId="0">
      <selection activeCell="I62" sqref="I62:O62"/>
    </sheetView>
  </sheetViews>
  <sheetFormatPr defaultColWidth="8.875" defaultRowHeight="14.25" x14ac:dyDescent="0.15"/>
  <cols>
    <col min="1" max="7" width="8.5" style="195" customWidth="1"/>
    <col min="8" max="8" width="9" style="195" customWidth="1"/>
    <col min="9" max="24" width="8.5" style="195" customWidth="1"/>
    <col min="25" max="16384" width="8.875" style="195"/>
  </cols>
  <sheetData>
    <row r="1" spans="1:17" ht="45" customHeight="1" x14ac:dyDescent="0.15">
      <c r="A1" s="191" t="s">
        <v>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4"/>
    </row>
    <row r="2" spans="1:17" ht="15.95" customHeight="1" x14ac:dyDescent="0.15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8" t="s">
        <v>31</v>
      </c>
      <c r="O2" s="199"/>
      <c r="P2" s="197"/>
    </row>
    <row r="3" spans="1:17" ht="15.95" customHeight="1" x14ac:dyDescent="0.15">
      <c r="A3" s="200" t="s">
        <v>32</v>
      </c>
      <c r="B3" s="201"/>
      <c r="O3" s="202"/>
    </row>
    <row r="4" spans="1:17" x14ac:dyDescent="0.15">
      <c r="A4" s="203" t="s">
        <v>33</v>
      </c>
      <c r="B4" s="204"/>
      <c r="C4" s="205" t="s">
        <v>34</v>
      </c>
      <c r="D4" s="204"/>
      <c r="E4" s="205" t="s">
        <v>35</v>
      </c>
      <c r="F4" s="204"/>
      <c r="G4" s="205" t="s">
        <v>21</v>
      </c>
      <c r="H4" s="204"/>
      <c r="I4" s="205" t="s">
        <v>36</v>
      </c>
      <c r="J4" s="206"/>
      <c r="K4" s="206"/>
      <c r="L4" s="206"/>
      <c r="M4" s="206"/>
      <c r="N4" s="206"/>
      <c r="O4" s="207"/>
    </row>
    <row r="5" spans="1:17" ht="29.1" customHeight="1" x14ac:dyDescent="0.15">
      <c r="A5" s="208" t="s">
        <v>16</v>
      </c>
      <c r="B5" s="209"/>
      <c r="C5" s="210">
        <v>71.62</v>
      </c>
      <c r="D5" s="211"/>
      <c r="E5" s="210">
        <v>70</v>
      </c>
      <c r="F5" s="212"/>
      <c r="G5" s="211">
        <f t="shared" ref="G5:G8" si="0">C5-E5</f>
        <v>1.6200000000000045</v>
      </c>
      <c r="H5" s="211"/>
      <c r="I5" s="213" t="s">
        <v>76</v>
      </c>
      <c r="J5" s="213"/>
      <c r="K5" s="213"/>
      <c r="L5" s="213"/>
      <c r="M5" s="213"/>
      <c r="N5" s="213"/>
      <c r="O5" s="214"/>
    </row>
    <row r="6" spans="1:17" ht="15.95" customHeight="1" x14ac:dyDescent="0.15">
      <c r="A6" s="208" t="s">
        <v>17</v>
      </c>
      <c r="B6" s="209"/>
      <c r="C6" s="210">
        <v>0</v>
      </c>
      <c r="D6" s="211"/>
      <c r="E6" s="210">
        <v>0</v>
      </c>
      <c r="F6" s="212"/>
      <c r="G6" s="211">
        <f t="shared" si="0"/>
        <v>0</v>
      </c>
      <c r="H6" s="211"/>
      <c r="I6" s="215" t="s">
        <v>37</v>
      </c>
      <c r="J6" s="215"/>
      <c r="K6" s="215"/>
      <c r="L6" s="215"/>
      <c r="M6" s="215"/>
      <c r="N6" s="215"/>
      <c r="O6" s="216"/>
    </row>
    <row r="7" spans="1:17" ht="15.95" customHeight="1" x14ac:dyDescent="0.15">
      <c r="A7" s="208" t="s">
        <v>18</v>
      </c>
      <c r="B7" s="209"/>
      <c r="C7" s="210">
        <v>7.68</v>
      </c>
      <c r="D7" s="211"/>
      <c r="E7" s="210">
        <v>10</v>
      </c>
      <c r="F7" s="212"/>
      <c r="G7" s="211">
        <f t="shared" ref="G7:G9" si="1">C7-E7</f>
        <v>-2.3200000000000003</v>
      </c>
      <c r="H7" s="211"/>
      <c r="I7" s="213" t="s">
        <v>77</v>
      </c>
      <c r="J7" s="213"/>
      <c r="K7" s="213"/>
      <c r="L7" s="213"/>
      <c r="M7" s="213"/>
      <c r="N7" s="213"/>
      <c r="O7" s="214"/>
    </row>
    <row r="8" spans="1:17" ht="15.95" customHeight="1" x14ac:dyDescent="0.15">
      <c r="A8" s="208" t="s">
        <v>19</v>
      </c>
      <c r="B8" s="209"/>
      <c r="C8" s="210">
        <v>0</v>
      </c>
      <c r="D8" s="211"/>
      <c r="E8" s="210">
        <v>0</v>
      </c>
      <c r="F8" s="212"/>
      <c r="G8" s="211">
        <f t="shared" si="1"/>
        <v>0</v>
      </c>
      <c r="H8" s="211"/>
      <c r="I8" s="215" t="s">
        <v>37</v>
      </c>
      <c r="J8" s="215"/>
      <c r="K8" s="215"/>
      <c r="L8" s="215"/>
      <c r="M8" s="215"/>
      <c r="N8" s="215"/>
      <c r="O8" s="216"/>
    </row>
    <row r="9" spans="1:17" ht="15.95" customHeight="1" x14ac:dyDescent="0.15">
      <c r="A9" s="208" t="s">
        <v>19</v>
      </c>
      <c r="B9" s="209"/>
      <c r="C9" s="210">
        <f>SUM(C5:D8)</f>
        <v>79.300000000000011</v>
      </c>
      <c r="D9" s="211"/>
      <c r="E9" s="210">
        <f>SUM(E5:F8)</f>
        <v>80</v>
      </c>
      <c r="F9" s="211"/>
      <c r="G9" s="184">
        <f t="shared" si="1"/>
        <v>-0.69999999999998863</v>
      </c>
      <c r="H9" s="184"/>
      <c r="I9" s="215" t="s">
        <v>37</v>
      </c>
      <c r="J9" s="215"/>
      <c r="K9" s="215"/>
      <c r="L9" s="215"/>
      <c r="M9" s="215"/>
      <c r="N9" s="215"/>
      <c r="O9" s="216"/>
    </row>
    <row r="10" spans="1:17" ht="15.95" customHeight="1" x14ac:dyDescent="0.15">
      <c r="A10" s="217"/>
      <c r="O10" s="202"/>
    </row>
    <row r="11" spans="1:17" s="1" customFormat="1" ht="15.95" customHeight="1" x14ac:dyDescent="0.15">
      <c r="A11" s="200" t="s">
        <v>38</v>
      </c>
      <c r="B11" s="201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202"/>
      <c r="P11" s="195"/>
      <c r="Q11" s="195"/>
    </row>
    <row r="12" spans="1:17" s="1" customFormat="1" ht="15.95" customHeight="1" x14ac:dyDescent="0.15">
      <c r="A12" s="203" t="s">
        <v>33</v>
      </c>
      <c r="B12" s="204"/>
      <c r="C12" s="205" t="s">
        <v>34</v>
      </c>
      <c r="D12" s="204"/>
      <c r="E12" s="205" t="s">
        <v>35</v>
      </c>
      <c r="F12" s="204"/>
      <c r="G12" s="205" t="s">
        <v>21</v>
      </c>
      <c r="H12" s="204"/>
      <c r="I12" s="206" t="s">
        <v>36</v>
      </c>
      <c r="J12" s="206"/>
      <c r="K12" s="206"/>
      <c r="L12" s="206"/>
      <c r="M12" s="206"/>
      <c r="N12" s="206"/>
      <c r="O12" s="207"/>
      <c r="P12" s="195"/>
    </row>
    <row r="13" spans="1:17" s="1" customFormat="1" ht="15.95" customHeight="1" x14ac:dyDescent="0.15">
      <c r="A13" s="208" t="s">
        <v>16</v>
      </c>
      <c r="B13" s="209"/>
      <c r="C13" s="210">
        <v>297.8</v>
      </c>
      <c r="D13" s="211"/>
      <c r="E13" s="210">
        <v>222</v>
      </c>
      <c r="F13" s="212"/>
      <c r="G13" s="211">
        <f t="shared" ref="G13:G14" si="2">C13-E13</f>
        <v>75.800000000000011</v>
      </c>
      <c r="H13" s="212"/>
      <c r="I13" s="189" t="s">
        <v>39</v>
      </c>
      <c r="J13" s="189"/>
      <c r="K13" s="189"/>
      <c r="L13" s="189"/>
      <c r="M13" s="189"/>
      <c r="N13" s="189"/>
      <c r="O13" s="190"/>
      <c r="P13" s="195"/>
    </row>
    <row r="14" spans="1:17" s="1" customFormat="1" ht="15.95" customHeight="1" x14ac:dyDescent="0.15">
      <c r="A14" s="208" t="s">
        <v>18</v>
      </c>
      <c r="B14" s="209"/>
      <c r="C14" s="210">
        <v>228.76</v>
      </c>
      <c r="D14" s="211"/>
      <c r="E14" s="210">
        <v>90</v>
      </c>
      <c r="F14" s="212"/>
      <c r="G14" s="211">
        <f t="shared" si="2"/>
        <v>138.76</v>
      </c>
      <c r="H14" s="212"/>
      <c r="I14" s="189" t="s">
        <v>78</v>
      </c>
      <c r="J14" s="189"/>
      <c r="K14" s="189"/>
      <c r="L14" s="189"/>
      <c r="M14" s="189"/>
      <c r="N14" s="189"/>
      <c r="O14" s="190"/>
      <c r="P14" s="195"/>
    </row>
    <row r="15" spans="1:17" s="1" customFormat="1" ht="15.95" customHeight="1" x14ac:dyDescent="0.15">
      <c r="A15" s="208" t="s">
        <v>19</v>
      </c>
      <c r="B15" s="209"/>
      <c r="C15" s="210">
        <v>0.77</v>
      </c>
      <c r="D15" s="211"/>
      <c r="E15" s="210">
        <v>0</v>
      </c>
      <c r="F15" s="212"/>
      <c r="G15" s="211">
        <f>C15-E15</f>
        <v>0.77</v>
      </c>
      <c r="H15" s="212"/>
      <c r="I15" s="189" t="s">
        <v>40</v>
      </c>
      <c r="J15" s="189"/>
      <c r="K15" s="189"/>
      <c r="L15" s="189"/>
      <c r="M15" s="189"/>
      <c r="N15" s="189"/>
      <c r="O15" s="190"/>
      <c r="P15" s="195"/>
    </row>
    <row r="16" spans="1:17" s="1" customFormat="1" ht="15.95" customHeight="1" x14ac:dyDescent="0.15">
      <c r="A16" s="208" t="s">
        <v>19</v>
      </c>
      <c r="B16" s="209"/>
      <c r="C16" s="210">
        <f>SUM(C13:D15)</f>
        <v>527.32999999999993</v>
      </c>
      <c r="D16" s="211"/>
      <c r="E16" s="210">
        <f>SUM(E13:F15)</f>
        <v>312</v>
      </c>
      <c r="F16" s="211"/>
      <c r="G16" s="184">
        <f>C16-E16</f>
        <v>215.32999999999993</v>
      </c>
      <c r="H16" s="184"/>
      <c r="I16" s="189"/>
      <c r="J16" s="189"/>
      <c r="K16" s="189"/>
      <c r="L16" s="189"/>
      <c r="M16" s="189"/>
      <c r="N16" s="189"/>
      <c r="O16" s="190"/>
      <c r="P16" s="195"/>
    </row>
    <row r="17" spans="1:18" s="1" customFormat="1" ht="15.95" customHeight="1" x14ac:dyDescent="0.15">
      <c r="A17" s="217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202"/>
      <c r="P17" s="195"/>
    </row>
    <row r="18" spans="1:18" s="1" customFormat="1" ht="15.95" customHeight="1" x14ac:dyDescent="0.15">
      <c r="A18" s="200" t="s">
        <v>41</v>
      </c>
      <c r="B18" s="201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202"/>
      <c r="P18" s="195"/>
    </row>
    <row r="19" spans="1:18" s="1" customFormat="1" ht="15.95" customHeight="1" x14ac:dyDescent="0.15">
      <c r="A19" s="218" t="s">
        <v>33</v>
      </c>
      <c r="B19" s="183"/>
      <c r="C19" s="205" t="s">
        <v>34</v>
      </c>
      <c r="D19" s="204"/>
      <c r="E19" s="205" t="s">
        <v>35</v>
      </c>
      <c r="F19" s="204"/>
      <c r="G19" s="205" t="s">
        <v>21</v>
      </c>
      <c r="H19" s="204"/>
      <c r="I19" s="205" t="s">
        <v>36</v>
      </c>
      <c r="J19" s="206"/>
      <c r="K19" s="206"/>
      <c r="L19" s="206"/>
      <c r="M19" s="206"/>
      <c r="N19" s="206"/>
      <c r="O19" s="207"/>
      <c r="P19" s="195"/>
    </row>
    <row r="20" spans="1:18" s="1" customFormat="1" ht="28.5" x14ac:dyDescent="0.15">
      <c r="A20" s="219" t="s">
        <v>16</v>
      </c>
      <c r="B20" s="2" t="s">
        <v>42</v>
      </c>
      <c r="C20" s="220">
        <v>20.699999999999996</v>
      </c>
      <c r="D20" s="221"/>
      <c r="E20" s="210">
        <v>22</v>
      </c>
      <c r="F20" s="212"/>
      <c r="G20" s="210">
        <f>C20-E20</f>
        <v>-1.3000000000000043</v>
      </c>
      <c r="H20" s="212"/>
      <c r="I20" s="222"/>
      <c r="J20" s="223"/>
      <c r="K20" s="223"/>
      <c r="L20" s="223"/>
      <c r="M20" s="223"/>
      <c r="N20" s="223"/>
      <c r="O20" s="224"/>
      <c r="P20" s="195"/>
    </row>
    <row r="21" spans="1:18" s="1" customFormat="1" ht="28.5" x14ac:dyDescent="0.15">
      <c r="A21" s="219"/>
      <c r="B21" s="2" t="s">
        <v>43</v>
      </c>
      <c r="C21" s="220">
        <v>10.120000000000001</v>
      </c>
      <c r="D21" s="221"/>
      <c r="E21" s="210">
        <v>11</v>
      </c>
      <c r="F21" s="212"/>
      <c r="G21" s="210">
        <f t="shared" ref="G21:G30" si="3">C21-E21</f>
        <v>-0.87999999999999901</v>
      </c>
      <c r="H21" s="212"/>
      <c r="I21" s="222"/>
      <c r="J21" s="223"/>
      <c r="K21" s="223"/>
      <c r="L21" s="223"/>
      <c r="M21" s="223"/>
      <c r="N21" s="223"/>
      <c r="O21" s="224"/>
      <c r="P21" s="195"/>
    </row>
    <row r="22" spans="1:18" s="1" customFormat="1" ht="28.5" x14ac:dyDescent="0.15">
      <c r="A22" s="219"/>
      <c r="B22" s="2" t="s">
        <v>44</v>
      </c>
      <c r="C22" s="220">
        <v>39.21</v>
      </c>
      <c r="D22" s="221"/>
      <c r="E22" s="210">
        <v>36</v>
      </c>
      <c r="F22" s="212"/>
      <c r="G22" s="210">
        <f t="shared" si="3"/>
        <v>3.2100000000000009</v>
      </c>
      <c r="H22" s="212"/>
      <c r="I22" s="222" t="s">
        <v>69</v>
      </c>
      <c r="J22" s="223"/>
      <c r="K22" s="223"/>
      <c r="L22" s="223"/>
      <c r="M22" s="223"/>
      <c r="N22" s="223"/>
      <c r="O22" s="225"/>
      <c r="P22" s="195"/>
    </row>
    <row r="23" spans="1:18" s="1" customFormat="1" ht="28.5" x14ac:dyDescent="0.15">
      <c r="A23" s="219"/>
      <c r="B23" s="2" t="s">
        <v>45</v>
      </c>
      <c r="C23" s="220">
        <v>7.51</v>
      </c>
      <c r="D23" s="221"/>
      <c r="E23" s="210">
        <v>21.4</v>
      </c>
      <c r="F23" s="212"/>
      <c r="G23" s="210">
        <f t="shared" si="3"/>
        <v>-13.889999999999999</v>
      </c>
      <c r="H23" s="212"/>
      <c r="I23" s="222"/>
      <c r="J23" s="223"/>
      <c r="K23" s="223"/>
      <c r="L23" s="223"/>
      <c r="M23" s="223"/>
      <c r="N23" s="223"/>
      <c r="O23" s="225"/>
      <c r="P23" s="195"/>
    </row>
    <row r="24" spans="1:18" s="1" customFormat="1" x14ac:dyDescent="0.15">
      <c r="A24" s="219" t="s">
        <v>17</v>
      </c>
      <c r="B24" s="226"/>
      <c r="C24" s="210">
        <v>0.22</v>
      </c>
      <c r="D24" s="212"/>
      <c r="E24" s="210">
        <v>0</v>
      </c>
      <c r="F24" s="212"/>
      <c r="G24" s="210">
        <f t="shared" si="3"/>
        <v>0.22</v>
      </c>
      <c r="H24" s="212"/>
      <c r="I24" s="188" t="s">
        <v>46</v>
      </c>
      <c r="J24" s="189"/>
      <c r="K24" s="189"/>
      <c r="L24" s="189"/>
      <c r="M24" s="189"/>
      <c r="N24" s="189"/>
      <c r="O24" s="227"/>
      <c r="P24" s="195"/>
    </row>
    <row r="25" spans="1:18" s="1" customFormat="1" x14ac:dyDescent="0.15">
      <c r="A25" s="219" t="s">
        <v>18</v>
      </c>
      <c r="B25" s="3" t="s">
        <v>47</v>
      </c>
      <c r="C25" s="220">
        <v>18.13</v>
      </c>
      <c r="D25" s="221"/>
      <c r="E25" s="220">
        <v>10</v>
      </c>
      <c r="F25" s="221"/>
      <c r="G25" s="210">
        <f t="shared" si="3"/>
        <v>8.129999999999999</v>
      </c>
      <c r="H25" s="212"/>
      <c r="I25" s="222" t="s">
        <v>70</v>
      </c>
      <c r="J25" s="223"/>
      <c r="K25" s="223"/>
      <c r="L25" s="223"/>
      <c r="M25" s="223"/>
      <c r="N25" s="223"/>
      <c r="O25" s="225"/>
      <c r="P25" s="195"/>
    </row>
    <row r="26" spans="1:18" s="1" customFormat="1" x14ac:dyDescent="0.15">
      <c r="A26" s="219"/>
      <c r="B26" s="3" t="s">
        <v>48</v>
      </c>
      <c r="C26" s="220">
        <v>2.2599999999999998</v>
      </c>
      <c r="D26" s="221"/>
      <c r="E26" s="220">
        <v>7</v>
      </c>
      <c r="F26" s="221"/>
      <c r="G26" s="210">
        <f t="shared" si="3"/>
        <v>-4.74</v>
      </c>
      <c r="H26" s="212"/>
      <c r="I26" s="188"/>
      <c r="J26" s="189"/>
      <c r="K26" s="189"/>
      <c r="L26" s="189"/>
      <c r="M26" s="189"/>
      <c r="N26" s="189"/>
      <c r="O26" s="227"/>
      <c r="P26" s="195"/>
    </row>
    <row r="27" spans="1:18" s="1" customFormat="1" x14ac:dyDescent="0.15">
      <c r="A27" s="219"/>
      <c r="B27" s="3" t="s">
        <v>49</v>
      </c>
      <c r="C27" s="220">
        <v>24.15</v>
      </c>
      <c r="D27" s="221"/>
      <c r="E27" s="220">
        <v>20</v>
      </c>
      <c r="F27" s="221"/>
      <c r="G27" s="210">
        <f t="shared" si="3"/>
        <v>4.1499999999999986</v>
      </c>
      <c r="H27" s="212"/>
      <c r="I27" s="223" t="s">
        <v>71</v>
      </c>
      <c r="J27" s="189"/>
      <c r="K27" s="189"/>
      <c r="L27" s="189"/>
      <c r="M27" s="189"/>
      <c r="N27" s="189"/>
      <c r="O27" s="227"/>
      <c r="P27" s="195"/>
    </row>
    <row r="28" spans="1:18" s="1" customFormat="1" x14ac:dyDescent="0.15">
      <c r="A28" s="219"/>
      <c r="B28" s="3" t="s">
        <v>50</v>
      </c>
      <c r="C28" s="220">
        <v>24.12</v>
      </c>
      <c r="D28" s="221"/>
      <c r="E28" s="220">
        <v>22</v>
      </c>
      <c r="F28" s="221"/>
      <c r="G28" s="210">
        <f t="shared" si="3"/>
        <v>2.120000000000001</v>
      </c>
      <c r="H28" s="212"/>
      <c r="I28" s="189" t="s">
        <v>72</v>
      </c>
      <c r="J28" s="189"/>
      <c r="K28" s="189"/>
      <c r="L28" s="189"/>
      <c r="M28" s="189"/>
      <c r="N28" s="189"/>
      <c r="O28" s="227"/>
      <c r="P28" s="195"/>
    </row>
    <row r="29" spans="1:18" s="1" customFormat="1" x14ac:dyDescent="0.15">
      <c r="A29" s="219" t="s">
        <v>19</v>
      </c>
      <c r="B29" s="226"/>
      <c r="C29" s="210">
        <v>0</v>
      </c>
      <c r="D29" s="212"/>
      <c r="E29" s="210">
        <v>0</v>
      </c>
      <c r="F29" s="212"/>
      <c r="G29" s="210">
        <f t="shared" si="3"/>
        <v>0</v>
      </c>
      <c r="H29" s="212"/>
      <c r="I29" s="228"/>
      <c r="J29" s="228"/>
      <c r="K29" s="228"/>
      <c r="L29" s="228"/>
      <c r="M29" s="228"/>
      <c r="N29" s="228"/>
      <c r="O29" s="229"/>
      <c r="P29" s="195"/>
    </row>
    <row r="30" spans="1:18" s="1" customFormat="1" x14ac:dyDescent="0.15">
      <c r="A30" s="219" t="s">
        <v>79</v>
      </c>
      <c r="B30" s="226"/>
      <c r="C30" s="210">
        <f>SUM(C20:D29)</f>
        <v>146.42000000000002</v>
      </c>
      <c r="D30" s="212"/>
      <c r="E30" s="210">
        <f>SUM(E20:F29)</f>
        <v>149.4</v>
      </c>
      <c r="F30" s="212"/>
      <c r="G30" s="210">
        <f t="shared" si="3"/>
        <v>-2.9799999999999898</v>
      </c>
      <c r="H30" s="212"/>
      <c r="I30" s="228"/>
      <c r="J30" s="228"/>
      <c r="K30" s="228"/>
      <c r="L30" s="228"/>
      <c r="M30" s="228"/>
      <c r="N30" s="228"/>
      <c r="O30" s="229"/>
      <c r="P30" s="195"/>
    </row>
    <row r="31" spans="1:18" s="1" customFormat="1" ht="15.95" customHeight="1" x14ac:dyDescent="0.15">
      <c r="A31" s="217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202"/>
      <c r="P31" s="195"/>
    </row>
    <row r="32" spans="1:18" s="230" customFormat="1" ht="15.95" customHeight="1" x14ac:dyDescent="0.15">
      <c r="A32" s="200" t="s">
        <v>51</v>
      </c>
      <c r="B32" s="201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202"/>
      <c r="P32" s="195"/>
      <c r="Q32" s="195"/>
      <c r="R32" s="195"/>
    </row>
    <row r="33" spans="1:19" s="230" customFormat="1" ht="15.95" customHeight="1" x14ac:dyDescent="0.15">
      <c r="A33" s="203" t="s">
        <v>33</v>
      </c>
      <c r="B33" s="204"/>
      <c r="C33" s="205" t="s">
        <v>34</v>
      </c>
      <c r="D33" s="204"/>
      <c r="E33" s="205" t="s">
        <v>35</v>
      </c>
      <c r="F33" s="204"/>
      <c r="G33" s="205" t="s">
        <v>21</v>
      </c>
      <c r="H33" s="204"/>
      <c r="I33" s="205" t="s">
        <v>36</v>
      </c>
      <c r="J33" s="206"/>
      <c r="K33" s="206"/>
      <c r="L33" s="206"/>
      <c r="M33" s="206"/>
      <c r="N33" s="206"/>
      <c r="O33" s="207"/>
      <c r="P33" s="195"/>
    </row>
    <row r="34" spans="1:19" s="230" customFormat="1" ht="15.95" customHeight="1" x14ac:dyDescent="0.15">
      <c r="A34" s="208" t="s">
        <v>16</v>
      </c>
      <c r="B34" s="209"/>
      <c r="C34" s="210">
        <v>149.66</v>
      </c>
      <c r="D34" s="212"/>
      <c r="E34" s="210">
        <v>172.68</v>
      </c>
      <c r="F34" s="212"/>
      <c r="G34" s="210">
        <f>C34-E34</f>
        <v>-23.02000000000001</v>
      </c>
      <c r="H34" s="212"/>
      <c r="I34" s="231" t="s">
        <v>73</v>
      </c>
      <c r="J34" s="232"/>
      <c r="K34" s="232"/>
      <c r="L34" s="232"/>
      <c r="M34" s="232"/>
      <c r="N34" s="232"/>
      <c r="O34" s="233"/>
      <c r="P34" s="195"/>
    </row>
    <row r="35" spans="1:19" s="230" customFormat="1" ht="15.95" customHeight="1" x14ac:dyDescent="0.15">
      <c r="A35" s="208" t="s">
        <v>17</v>
      </c>
      <c r="B35" s="209"/>
      <c r="C35" s="210">
        <v>0</v>
      </c>
      <c r="D35" s="212"/>
      <c r="E35" s="210">
        <v>0</v>
      </c>
      <c r="F35" s="212"/>
      <c r="G35" s="210">
        <f t="shared" ref="G35:G37" si="4">C35-E35</f>
        <v>0</v>
      </c>
      <c r="H35" s="212"/>
      <c r="I35" s="234" t="s">
        <v>52</v>
      </c>
      <c r="J35" s="228"/>
      <c r="K35" s="228"/>
      <c r="L35" s="228"/>
      <c r="M35" s="228"/>
      <c r="N35" s="228"/>
      <c r="O35" s="229"/>
      <c r="P35" s="195"/>
    </row>
    <row r="36" spans="1:19" ht="15.95" customHeight="1" x14ac:dyDescent="0.15">
      <c r="A36" s="208" t="s">
        <v>18</v>
      </c>
      <c r="B36" s="209"/>
      <c r="C36" s="210">
        <v>50.66</v>
      </c>
      <c r="D36" s="212"/>
      <c r="E36" s="210">
        <v>30</v>
      </c>
      <c r="F36" s="212"/>
      <c r="G36" s="210">
        <f t="shared" si="4"/>
        <v>20.659999999999997</v>
      </c>
      <c r="H36" s="212"/>
      <c r="I36" s="231" t="s">
        <v>74</v>
      </c>
      <c r="J36" s="232"/>
      <c r="K36" s="232"/>
      <c r="L36" s="232"/>
      <c r="M36" s="232"/>
      <c r="N36" s="232"/>
      <c r="O36" s="233"/>
    </row>
    <row r="37" spans="1:19" ht="15.95" customHeight="1" x14ac:dyDescent="0.15">
      <c r="A37" s="208" t="s">
        <v>19</v>
      </c>
      <c r="B37" s="209"/>
      <c r="C37" s="210">
        <v>0</v>
      </c>
      <c r="D37" s="212"/>
      <c r="E37" s="210">
        <v>0</v>
      </c>
      <c r="F37" s="212"/>
      <c r="G37" s="210">
        <f t="shared" si="4"/>
        <v>0</v>
      </c>
      <c r="H37" s="212"/>
      <c r="I37" s="234" t="s">
        <v>52</v>
      </c>
      <c r="J37" s="228"/>
      <c r="K37" s="228"/>
      <c r="L37" s="228"/>
      <c r="M37" s="228"/>
      <c r="N37" s="228"/>
      <c r="O37" s="229"/>
    </row>
    <row r="38" spans="1:19" s="236" customFormat="1" ht="15.95" customHeight="1" x14ac:dyDescent="0.15">
      <c r="A38" s="208" t="s">
        <v>79</v>
      </c>
      <c r="B38" s="209"/>
      <c r="C38" s="235">
        <f>SUM(C34:D37)</f>
        <v>200.32</v>
      </c>
      <c r="D38" s="235"/>
      <c r="E38" s="235">
        <f>SUM(E34:F37)</f>
        <v>202.68</v>
      </c>
      <c r="F38" s="235"/>
      <c r="G38" s="184">
        <f>E38-C38</f>
        <v>2.3600000000000136</v>
      </c>
      <c r="H38" s="184"/>
      <c r="I38" s="228"/>
      <c r="J38" s="228"/>
      <c r="K38" s="228"/>
      <c r="L38" s="228"/>
      <c r="M38" s="228"/>
      <c r="N38" s="228"/>
      <c r="O38" s="229"/>
      <c r="P38" s="195"/>
      <c r="Q38" s="195"/>
      <c r="R38" s="195"/>
      <c r="S38" s="195"/>
    </row>
    <row r="39" spans="1:19" ht="15.95" customHeight="1" x14ac:dyDescent="0.15">
      <c r="A39" s="217"/>
      <c r="O39" s="202"/>
    </row>
    <row r="40" spans="1:19" s="236" customFormat="1" ht="15.95" customHeight="1" x14ac:dyDescent="0.15">
      <c r="A40" s="200" t="s">
        <v>53</v>
      </c>
      <c r="B40" s="201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202"/>
      <c r="P40" s="195"/>
      <c r="Q40" s="195"/>
      <c r="R40" s="195"/>
    </row>
    <row r="41" spans="1:19" s="236" customFormat="1" ht="15.95" customHeight="1" x14ac:dyDescent="0.15">
      <c r="A41" s="203" t="s">
        <v>33</v>
      </c>
      <c r="B41" s="204"/>
      <c r="C41" s="205" t="s">
        <v>34</v>
      </c>
      <c r="D41" s="204"/>
      <c r="E41" s="205" t="s">
        <v>35</v>
      </c>
      <c r="F41" s="204"/>
      <c r="G41" s="205" t="s">
        <v>21</v>
      </c>
      <c r="H41" s="204"/>
      <c r="I41" s="205" t="s">
        <v>36</v>
      </c>
      <c r="J41" s="206"/>
      <c r="K41" s="206"/>
      <c r="L41" s="206"/>
      <c r="M41" s="206"/>
      <c r="N41" s="206"/>
      <c r="O41" s="207"/>
      <c r="P41" s="195"/>
      <c r="Q41" s="195"/>
      <c r="R41" s="195"/>
    </row>
    <row r="42" spans="1:19" s="236" customFormat="1" ht="15.95" customHeight="1" x14ac:dyDescent="0.15">
      <c r="A42" s="208" t="s">
        <v>16</v>
      </c>
      <c r="B42" s="209"/>
      <c r="C42" s="210">
        <v>101.35</v>
      </c>
      <c r="D42" s="211"/>
      <c r="E42" s="184">
        <v>100</v>
      </c>
      <c r="F42" s="184"/>
      <c r="G42" s="184">
        <f t="shared" ref="G42:G45" si="5">C42-E42</f>
        <v>1.3499999999999943</v>
      </c>
      <c r="H42" s="184"/>
      <c r="I42" s="228"/>
      <c r="J42" s="228"/>
      <c r="K42" s="228"/>
      <c r="L42" s="228"/>
      <c r="M42" s="228"/>
      <c r="N42" s="228"/>
      <c r="O42" s="229"/>
      <c r="P42" s="195"/>
      <c r="Q42" s="195"/>
      <c r="R42" s="195"/>
    </row>
    <row r="43" spans="1:19" s="236" customFormat="1" ht="15.95" customHeight="1" x14ac:dyDescent="0.15">
      <c r="A43" s="208" t="s">
        <v>17</v>
      </c>
      <c r="B43" s="209"/>
      <c r="C43" s="210">
        <v>0</v>
      </c>
      <c r="D43" s="211"/>
      <c r="E43" s="184">
        <v>0</v>
      </c>
      <c r="F43" s="184"/>
      <c r="G43" s="184">
        <v>0</v>
      </c>
      <c r="H43" s="184"/>
      <c r="I43" s="228"/>
      <c r="J43" s="228"/>
      <c r="K43" s="228"/>
      <c r="L43" s="228"/>
      <c r="M43" s="228"/>
      <c r="N43" s="228"/>
      <c r="O43" s="229"/>
      <c r="P43" s="195"/>
      <c r="Q43" s="195"/>
      <c r="R43" s="195"/>
      <c r="S43" s="195"/>
    </row>
    <row r="44" spans="1:19" s="236" customFormat="1" ht="15.95" customHeight="1" x14ac:dyDescent="0.15">
      <c r="A44" s="208" t="s">
        <v>18</v>
      </c>
      <c r="B44" s="209"/>
      <c r="C44" s="210">
        <v>138.38</v>
      </c>
      <c r="D44" s="211"/>
      <c r="E44" s="184">
        <v>100</v>
      </c>
      <c r="F44" s="184"/>
      <c r="G44" s="184">
        <f t="shared" si="5"/>
        <v>38.379999999999995</v>
      </c>
      <c r="H44" s="184"/>
      <c r="I44" s="228" t="s">
        <v>75</v>
      </c>
      <c r="J44" s="228"/>
      <c r="K44" s="228"/>
      <c r="L44" s="228"/>
      <c r="M44" s="228"/>
      <c r="N44" s="228"/>
      <c r="O44" s="237"/>
      <c r="P44" s="195"/>
      <c r="Q44" s="195"/>
      <c r="R44" s="195"/>
      <c r="S44" s="195"/>
    </row>
    <row r="45" spans="1:19" s="236" customFormat="1" ht="15.95" customHeight="1" x14ac:dyDescent="0.15">
      <c r="A45" s="208" t="s">
        <v>19</v>
      </c>
      <c r="B45" s="209"/>
      <c r="C45" s="210">
        <v>6.72</v>
      </c>
      <c r="D45" s="211"/>
      <c r="E45" s="184">
        <v>0</v>
      </c>
      <c r="F45" s="184"/>
      <c r="G45" s="184">
        <f t="shared" si="5"/>
        <v>6.72</v>
      </c>
      <c r="H45" s="184"/>
      <c r="I45" s="228"/>
      <c r="J45" s="228"/>
      <c r="K45" s="228"/>
      <c r="L45" s="228"/>
      <c r="M45" s="228"/>
      <c r="N45" s="228"/>
      <c r="O45" s="229"/>
      <c r="P45" s="195"/>
      <c r="Q45" s="195"/>
      <c r="R45" s="195"/>
      <c r="S45" s="195"/>
    </row>
    <row r="46" spans="1:19" s="236" customFormat="1" ht="15.95" customHeight="1" x14ac:dyDescent="0.15">
      <c r="A46" s="208" t="s">
        <v>79</v>
      </c>
      <c r="B46" s="209"/>
      <c r="C46" s="235">
        <f>SUM(C42:D45)</f>
        <v>246.45</v>
      </c>
      <c r="D46" s="235"/>
      <c r="E46" s="235">
        <f>SUM(E42:F45)</f>
        <v>200</v>
      </c>
      <c r="F46" s="235"/>
      <c r="G46" s="184">
        <f>C46-E46</f>
        <v>46.449999999999989</v>
      </c>
      <c r="H46" s="184"/>
      <c r="I46" s="228"/>
      <c r="J46" s="228"/>
      <c r="K46" s="228"/>
      <c r="L46" s="228"/>
      <c r="M46" s="228"/>
      <c r="N46" s="228"/>
      <c r="O46" s="229"/>
      <c r="P46" s="195"/>
      <c r="Q46" s="195"/>
      <c r="R46" s="195"/>
      <c r="S46" s="195"/>
    </row>
    <row r="47" spans="1:19" s="236" customFormat="1" ht="15.95" customHeight="1" x14ac:dyDescent="0.15">
      <c r="A47" s="217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202"/>
      <c r="P47" s="195"/>
      <c r="Q47" s="195"/>
      <c r="R47" s="195"/>
      <c r="S47" s="195"/>
    </row>
    <row r="48" spans="1:19" ht="15.95" customHeight="1" x14ac:dyDescent="0.15">
      <c r="A48" s="200" t="s">
        <v>54</v>
      </c>
      <c r="B48" s="201"/>
      <c r="O48" s="202"/>
    </row>
    <row r="49" spans="1:28" s="1" customFormat="1" ht="15.95" customHeight="1" x14ac:dyDescent="0.15">
      <c r="A49" s="218" t="s">
        <v>33</v>
      </c>
      <c r="B49" s="183"/>
      <c r="C49" s="183" t="s">
        <v>34</v>
      </c>
      <c r="D49" s="183"/>
      <c r="E49" s="183" t="s">
        <v>35</v>
      </c>
      <c r="F49" s="183"/>
      <c r="G49" s="183" t="s">
        <v>21</v>
      </c>
      <c r="H49" s="183"/>
      <c r="I49" s="183" t="s">
        <v>36</v>
      </c>
      <c r="J49" s="183"/>
      <c r="K49" s="183"/>
      <c r="L49" s="183"/>
      <c r="M49" s="183"/>
      <c r="N49" s="183"/>
      <c r="O49" s="238"/>
      <c r="P49" s="195"/>
    </row>
    <row r="50" spans="1:28" s="1" customFormat="1" ht="15.95" customHeight="1" x14ac:dyDescent="0.15">
      <c r="A50" s="185" t="s">
        <v>16</v>
      </c>
      <c r="B50" s="186"/>
      <c r="C50" s="235">
        <v>958.91000000000008</v>
      </c>
      <c r="D50" s="235"/>
      <c r="E50" s="184">
        <v>600</v>
      </c>
      <c r="F50" s="184"/>
      <c r="G50" s="184">
        <f t="shared" ref="G50:G54" si="6">C50-E50</f>
        <v>358.91000000000008</v>
      </c>
      <c r="H50" s="184"/>
      <c r="I50" s="222" t="s">
        <v>55</v>
      </c>
      <c r="J50" s="223"/>
      <c r="K50" s="223"/>
      <c r="L50" s="223"/>
      <c r="M50" s="223"/>
      <c r="N50" s="223"/>
      <c r="O50" s="224"/>
      <c r="P50" s="195"/>
    </row>
    <row r="51" spans="1:28" s="1" customFormat="1" ht="15.95" customHeight="1" x14ac:dyDescent="0.15">
      <c r="A51" s="185" t="s">
        <v>17</v>
      </c>
      <c r="B51" s="186"/>
      <c r="C51" s="235">
        <v>96.75</v>
      </c>
      <c r="D51" s="235"/>
      <c r="E51" s="184">
        <v>100</v>
      </c>
      <c r="F51" s="184"/>
      <c r="G51" s="184">
        <f t="shared" si="6"/>
        <v>-3.25</v>
      </c>
      <c r="H51" s="184"/>
      <c r="I51" s="188" t="s">
        <v>56</v>
      </c>
      <c r="J51" s="189"/>
      <c r="K51" s="189"/>
      <c r="L51" s="189"/>
      <c r="M51" s="189"/>
      <c r="N51" s="189"/>
      <c r="O51" s="190"/>
      <c r="P51" s="195"/>
    </row>
    <row r="52" spans="1:28" s="1" customFormat="1" ht="15.95" customHeight="1" x14ac:dyDescent="0.15">
      <c r="A52" s="185" t="s">
        <v>18</v>
      </c>
      <c r="B52" s="186"/>
      <c r="C52" s="235">
        <v>204.18</v>
      </c>
      <c r="D52" s="235"/>
      <c r="E52" s="184">
        <v>200</v>
      </c>
      <c r="F52" s="184"/>
      <c r="G52" s="184">
        <f t="shared" si="6"/>
        <v>4.1800000000000068</v>
      </c>
      <c r="H52" s="184"/>
      <c r="I52" s="222" t="s">
        <v>57</v>
      </c>
      <c r="J52" s="223"/>
      <c r="K52" s="223"/>
      <c r="L52" s="223"/>
      <c r="M52" s="223"/>
      <c r="N52" s="223"/>
      <c r="O52" s="224"/>
      <c r="P52" s="195"/>
    </row>
    <row r="53" spans="1:28" s="1" customFormat="1" ht="15.95" customHeight="1" x14ac:dyDescent="0.15">
      <c r="A53" s="185" t="s">
        <v>58</v>
      </c>
      <c r="B53" s="186"/>
      <c r="C53" s="235">
        <v>0</v>
      </c>
      <c r="D53" s="235"/>
      <c r="E53" s="184">
        <v>0</v>
      </c>
      <c r="F53" s="184"/>
      <c r="G53" s="184">
        <f t="shared" si="6"/>
        <v>0</v>
      </c>
      <c r="H53" s="184"/>
      <c r="I53" s="188"/>
      <c r="J53" s="189"/>
      <c r="K53" s="189"/>
      <c r="L53" s="189"/>
      <c r="M53" s="189"/>
      <c r="N53" s="189"/>
      <c r="O53" s="190"/>
      <c r="P53" s="195"/>
    </row>
    <row r="54" spans="1:28" s="1" customFormat="1" ht="15.95" customHeight="1" x14ac:dyDescent="0.15">
      <c r="A54" s="185" t="s">
        <v>19</v>
      </c>
      <c r="B54" s="186"/>
      <c r="C54" s="235">
        <v>258.20999999999998</v>
      </c>
      <c r="D54" s="235"/>
      <c r="E54" s="184">
        <v>300</v>
      </c>
      <c r="F54" s="184"/>
      <c r="G54" s="184">
        <f t="shared" si="6"/>
        <v>-41.79000000000002</v>
      </c>
      <c r="H54" s="184"/>
      <c r="I54" s="188" t="s">
        <v>59</v>
      </c>
      <c r="J54" s="189"/>
      <c r="K54" s="189"/>
      <c r="L54" s="189"/>
      <c r="M54" s="189"/>
      <c r="N54" s="189"/>
      <c r="O54" s="190"/>
      <c r="P54" s="195"/>
      <c r="S54" s="195"/>
    </row>
    <row r="55" spans="1:28" s="1" customFormat="1" ht="15.95" customHeight="1" x14ac:dyDescent="0.15">
      <c r="A55" s="185" t="s">
        <v>20</v>
      </c>
      <c r="B55" s="186"/>
      <c r="C55" s="235">
        <v>1518.0500000000002</v>
      </c>
      <c r="D55" s="235"/>
      <c r="E55" s="184">
        <v>1200</v>
      </c>
      <c r="F55" s="184"/>
      <c r="G55" s="184">
        <f>C55-E55</f>
        <v>318.05000000000018</v>
      </c>
      <c r="H55" s="184"/>
      <c r="I55" s="188"/>
      <c r="J55" s="189"/>
      <c r="K55" s="189"/>
      <c r="L55" s="189"/>
      <c r="M55" s="189"/>
      <c r="N55" s="189"/>
      <c r="O55" s="190"/>
      <c r="P55" s="195"/>
      <c r="S55" s="195"/>
    </row>
    <row r="56" spans="1:28" s="1" customFormat="1" ht="15.95" customHeight="1" x14ac:dyDescent="0.15">
      <c r="A56" s="217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202"/>
      <c r="P56" s="195"/>
      <c r="S56" s="195"/>
    </row>
    <row r="57" spans="1:28" s="1" customFormat="1" ht="15.95" customHeight="1" x14ac:dyDescent="0.15">
      <c r="A57" s="200" t="s">
        <v>60</v>
      </c>
      <c r="B57" s="201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202"/>
      <c r="P57" s="195"/>
      <c r="Q57" s="195"/>
      <c r="R57" s="195"/>
    </row>
    <row r="58" spans="1:28" s="1" customFormat="1" ht="15.95" customHeight="1" x14ac:dyDescent="0.15">
      <c r="A58" s="203" t="s">
        <v>33</v>
      </c>
      <c r="B58" s="204"/>
      <c r="C58" s="205" t="s">
        <v>34</v>
      </c>
      <c r="D58" s="204"/>
      <c r="E58" s="205" t="s">
        <v>35</v>
      </c>
      <c r="F58" s="204"/>
      <c r="G58" s="205" t="s">
        <v>21</v>
      </c>
      <c r="H58" s="204"/>
      <c r="I58" s="205" t="s">
        <v>36</v>
      </c>
      <c r="J58" s="206"/>
      <c r="K58" s="206"/>
      <c r="L58" s="206"/>
      <c r="M58" s="206"/>
      <c r="N58" s="206"/>
      <c r="O58" s="207"/>
      <c r="P58" s="195"/>
    </row>
    <row r="59" spans="1:28" s="1" customFormat="1" ht="15.95" customHeight="1" x14ac:dyDescent="0.15">
      <c r="A59" s="208" t="s">
        <v>16</v>
      </c>
      <c r="B59" s="209"/>
      <c r="C59" s="210">
        <v>300.5</v>
      </c>
      <c r="D59" s="211"/>
      <c r="E59" s="184">
        <v>300</v>
      </c>
      <c r="F59" s="184"/>
      <c r="G59" s="184">
        <f t="shared" ref="G59:G62" si="7">C59-E59</f>
        <v>0.5</v>
      </c>
      <c r="H59" s="184"/>
      <c r="I59" s="223"/>
      <c r="J59" s="223"/>
      <c r="K59" s="223"/>
      <c r="L59" s="223"/>
      <c r="M59" s="223"/>
      <c r="N59" s="223"/>
      <c r="O59" s="224"/>
      <c r="P59" s="195"/>
    </row>
    <row r="60" spans="1:28" s="1" customFormat="1" ht="15.95" customHeight="1" x14ac:dyDescent="0.15">
      <c r="A60" s="208" t="s">
        <v>17</v>
      </c>
      <c r="B60" s="209"/>
      <c r="C60" s="210">
        <v>135.30000000000001</v>
      </c>
      <c r="D60" s="211"/>
      <c r="E60" s="184">
        <v>150</v>
      </c>
      <c r="F60" s="184"/>
      <c r="G60" s="184">
        <f t="shared" si="7"/>
        <v>-14.699999999999989</v>
      </c>
      <c r="H60" s="184"/>
      <c r="I60" s="228"/>
      <c r="J60" s="228"/>
      <c r="K60" s="228"/>
      <c r="L60" s="228"/>
      <c r="M60" s="228"/>
      <c r="N60" s="228"/>
      <c r="O60" s="229"/>
      <c r="P60" s="195"/>
      <c r="AB60" s="239"/>
    </row>
    <row r="61" spans="1:28" s="1" customFormat="1" ht="15.95" customHeight="1" x14ac:dyDescent="0.15">
      <c r="A61" s="208" t="s">
        <v>18</v>
      </c>
      <c r="B61" s="209"/>
      <c r="C61" s="210">
        <v>129.13</v>
      </c>
      <c r="D61" s="211"/>
      <c r="E61" s="184">
        <v>150</v>
      </c>
      <c r="F61" s="184"/>
      <c r="G61" s="184">
        <f t="shared" si="7"/>
        <v>-20.870000000000005</v>
      </c>
      <c r="H61" s="184"/>
      <c r="I61" s="223"/>
      <c r="J61" s="223"/>
      <c r="K61" s="223"/>
      <c r="L61" s="223"/>
      <c r="M61" s="223"/>
      <c r="N61" s="223"/>
      <c r="O61" s="224"/>
      <c r="P61" s="195"/>
      <c r="AB61" s="239"/>
    </row>
    <row r="62" spans="1:28" s="1" customFormat="1" ht="15.95" customHeight="1" x14ac:dyDescent="0.15">
      <c r="A62" s="208" t="s">
        <v>19</v>
      </c>
      <c r="B62" s="209"/>
      <c r="C62" s="210">
        <v>0.28999999999999998</v>
      </c>
      <c r="D62" s="211"/>
      <c r="E62" s="184">
        <v>0</v>
      </c>
      <c r="F62" s="184"/>
      <c r="G62" s="184">
        <f t="shared" si="7"/>
        <v>0.28999999999999998</v>
      </c>
      <c r="H62" s="184"/>
      <c r="I62" s="228"/>
      <c r="J62" s="228"/>
      <c r="K62" s="228"/>
      <c r="L62" s="228"/>
      <c r="M62" s="228"/>
      <c r="N62" s="228"/>
      <c r="O62" s="229"/>
      <c r="P62" s="195"/>
      <c r="AB62" s="239"/>
    </row>
    <row r="63" spans="1:28" s="1" customFormat="1" ht="15.95" customHeight="1" x14ac:dyDescent="0.15">
      <c r="A63" s="208" t="s">
        <v>79</v>
      </c>
      <c r="B63" s="209"/>
      <c r="C63" s="210">
        <f>SUM(C59:D62)</f>
        <v>565.22</v>
      </c>
      <c r="D63" s="211"/>
      <c r="E63" s="210">
        <f>SUM(E59:F62)</f>
        <v>600</v>
      </c>
      <c r="F63" s="211"/>
      <c r="G63" s="184">
        <f>C63-E63</f>
        <v>-34.779999999999973</v>
      </c>
      <c r="H63" s="184"/>
      <c r="I63" s="228"/>
      <c r="J63" s="228"/>
      <c r="K63" s="228"/>
      <c r="L63" s="228"/>
      <c r="M63" s="228"/>
      <c r="N63" s="228"/>
      <c r="O63" s="229"/>
      <c r="P63" s="195"/>
      <c r="AB63" s="239"/>
    </row>
    <row r="64" spans="1:28" s="1" customFormat="1" ht="15.95" customHeight="1" x14ac:dyDescent="0.15">
      <c r="A64" s="217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202"/>
      <c r="P64" s="195"/>
      <c r="AB64" s="239"/>
    </row>
    <row r="65" spans="1:26" ht="15.95" customHeight="1" x14ac:dyDescent="0.15">
      <c r="A65" s="200" t="s">
        <v>61</v>
      </c>
      <c r="B65" s="201"/>
      <c r="O65" s="202"/>
    </row>
    <row r="66" spans="1:26" s="1" customFormat="1" ht="15.95" customHeight="1" x14ac:dyDescent="0.15">
      <c r="A66" s="203" t="s">
        <v>33</v>
      </c>
      <c r="B66" s="204"/>
      <c r="C66" s="205" t="s">
        <v>34</v>
      </c>
      <c r="D66" s="204"/>
      <c r="E66" s="205" t="s">
        <v>35</v>
      </c>
      <c r="F66" s="204"/>
      <c r="G66" s="205" t="s">
        <v>21</v>
      </c>
      <c r="H66" s="204"/>
      <c r="I66" s="205" t="s">
        <v>36</v>
      </c>
      <c r="J66" s="206"/>
      <c r="K66" s="206"/>
      <c r="L66" s="206"/>
      <c r="M66" s="206"/>
      <c r="N66" s="206"/>
      <c r="O66" s="207"/>
      <c r="P66" s="195"/>
      <c r="Q66" s="195"/>
      <c r="R66" s="195"/>
    </row>
    <row r="67" spans="1:26" s="1" customFormat="1" ht="44.1" customHeight="1" x14ac:dyDescent="0.15">
      <c r="A67" s="208" t="s">
        <v>16</v>
      </c>
      <c r="B67" s="209"/>
      <c r="C67" s="184">
        <v>145.26</v>
      </c>
      <c r="D67" s="210"/>
      <c r="E67" s="184">
        <v>144</v>
      </c>
      <c r="F67" s="184"/>
      <c r="G67" s="184">
        <f t="shared" ref="G67:G70" si="8">C67-E67</f>
        <v>1.2599999999999909</v>
      </c>
      <c r="H67" s="184"/>
      <c r="I67" s="223" t="s">
        <v>62</v>
      </c>
      <c r="J67" s="223"/>
      <c r="K67" s="223"/>
      <c r="L67" s="223"/>
      <c r="M67" s="223"/>
      <c r="N67" s="223"/>
      <c r="O67" s="224"/>
      <c r="P67" s="195"/>
      <c r="Q67" s="195"/>
      <c r="R67" s="195"/>
    </row>
    <row r="68" spans="1:26" s="1" customFormat="1" ht="15.95" customHeight="1" x14ac:dyDescent="0.15">
      <c r="A68" s="208" t="s">
        <v>17</v>
      </c>
      <c r="B68" s="209"/>
      <c r="C68" s="184">
        <v>19.93</v>
      </c>
      <c r="D68" s="210"/>
      <c r="E68" s="184">
        <v>25</v>
      </c>
      <c r="F68" s="184"/>
      <c r="G68" s="184">
        <f t="shared" si="8"/>
        <v>-5.07</v>
      </c>
      <c r="H68" s="184"/>
      <c r="I68" s="189" t="s">
        <v>63</v>
      </c>
      <c r="J68" s="189"/>
      <c r="K68" s="189"/>
      <c r="L68" s="189"/>
      <c r="M68" s="189"/>
      <c r="N68" s="189"/>
      <c r="O68" s="190"/>
      <c r="P68" s="195"/>
      <c r="Q68" s="195"/>
      <c r="R68" s="195"/>
    </row>
    <row r="69" spans="1:26" s="1" customFormat="1" ht="15.95" customHeight="1" x14ac:dyDescent="0.15">
      <c r="A69" s="208" t="s">
        <v>18</v>
      </c>
      <c r="B69" s="209"/>
      <c r="C69" s="184">
        <v>28.41</v>
      </c>
      <c r="D69" s="210"/>
      <c r="E69" s="184">
        <v>35</v>
      </c>
      <c r="F69" s="184"/>
      <c r="G69" s="184">
        <f t="shared" si="8"/>
        <v>-6.59</v>
      </c>
      <c r="H69" s="184"/>
      <c r="I69" s="189" t="s">
        <v>64</v>
      </c>
      <c r="J69" s="189"/>
      <c r="K69" s="189"/>
      <c r="L69" s="189"/>
      <c r="M69" s="189"/>
      <c r="N69" s="189"/>
      <c r="O69" s="190"/>
      <c r="P69" s="195"/>
      <c r="Q69" s="195"/>
      <c r="R69" s="195"/>
    </row>
    <row r="70" spans="1:26" s="1" customFormat="1" ht="15.95" customHeight="1" x14ac:dyDescent="0.15">
      <c r="A70" s="208" t="s">
        <v>19</v>
      </c>
      <c r="B70" s="209"/>
      <c r="C70" s="210">
        <v>15.2</v>
      </c>
      <c r="D70" s="211"/>
      <c r="E70" s="184">
        <v>0</v>
      </c>
      <c r="F70" s="184"/>
      <c r="G70" s="184">
        <f t="shared" si="8"/>
        <v>15.2</v>
      </c>
      <c r="H70" s="184"/>
      <c r="I70" s="189" t="s">
        <v>65</v>
      </c>
      <c r="J70" s="189"/>
      <c r="K70" s="189"/>
      <c r="L70" s="189"/>
      <c r="M70" s="189"/>
      <c r="N70" s="189"/>
      <c r="O70" s="190"/>
      <c r="P70" s="195"/>
      <c r="Q70" s="195"/>
      <c r="R70" s="195"/>
    </row>
    <row r="71" spans="1:26" s="1" customFormat="1" ht="15.95" customHeight="1" x14ac:dyDescent="0.15">
      <c r="A71" s="208" t="s">
        <v>20</v>
      </c>
      <c r="B71" s="209"/>
      <c r="C71" s="240">
        <f>SUM(C67:D70)</f>
        <v>208.79999999999998</v>
      </c>
      <c r="D71" s="241"/>
      <c r="E71" s="240">
        <f>SUM(E67:F70)</f>
        <v>204</v>
      </c>
      <c r="F71" s="241"/>
      <c r="G71" s="184">
        <f>C71-E71</f>
        <v>4.7999999999999829</v>
      </c>
      <c r="H71" s="184"/>
      <c r="I71" s="228"/>
      <c r="J71" s="228"/>
      <c r="K71" s="228"/>
      <c r="L71" s="228"/>
      <c r="M71" s="228"/>
      <c r="N71" s="228"/>
      <c r="O71" s="229"/>
      <c r="P71" s="195"/>
      <c r="Q71" s="195"/>
      <c r="R71" s="195"/>
    </row>
    <row r="72" spans="1:26" s="1" customFormat="1" ht="15.95" customHeight="1" x14ac:dyDescent="0.15">
      <c r="A72" s="242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4"/>
      <c r="P72" s="195"/>
      <c r="Q72" s="195"/>
      <c r="R72" s="195"/>
    </row>
    <row r="73" spans="1:26" s="1" customFormat="1" ht="15.95" customHeight="1" x14ac:dyDescent="0.15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</row>
    <row r="74" spans="1:26" s="1" customFormat="1" ht="15.95" customHeight="1" x14ac:dyDescent="0.15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</row>
    <row r="75" spans="1:26" ht="15.95" customHeight="1" x14ac:dyDescent="0.15"/>
    <row r="76" spans="1:26" ht="15.95" customHeight="1" x14ac:dyDescent="0.15"/>
    <row r="77" spans="1:26" ht="15.95" customHeight="1" x14ac:dyDescent="0.15"/>
    <row r="78" spans="1:26" s="1" customFormat="1" ht="15.95" customHeight="1" x14ac:dyDescent="0.15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</row>
    <row r="79" spans="1:26" s="1" customFormat="1" ht="15.95" customHeight="1" x14ac:dyDescent="0.15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</row>
    <row r="80" spans="1:26" s="1" customFormat="1" ht="15.95" customHeight="1" x14ac:dyDescent="0.15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</row>
    <row r="81" spans="1:26" s="245" customFormat="1" ht="15.95" customHeight="1" x14ac:dyDescent="0.15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</row>
    <row r="82" spans="1:26" s="245" customFormat="1" ht="15.95" customHeight="1" x14ac:dyDescent="0.15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</row>
    <row r="83" spans="1:26" s="245" customFormat="1" ht="15.95" customHeight="1" x14ac:dyDescent="0.15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</row>
    <row r="84" spans="1:26" s="245" customFormat="1" ht="15.95" customHeight="1" x14ac:dyDescent="0.15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</row>
    <row r="85" spans="1:26" s="245" customFormat="1" ht="15.95" customHeight="1" x14ac:dyDescent="0.15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</row>
    <row r="86" spans="1:26" s="245" customFormat="1" ht="15.95" customHeight="1" x14ac:dyDescent="0.15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</row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15.95" customHeight="1" x14ac:dyDescent="0.15"/>
    <row r="94" spans="1:26" ht="15.95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</sheetData>
  <mergeCells count="274">
    <mergeCell ref="A30:B30"/>
    <mergeCell ref="C30:D30"/>
    <mergeCell ref="E30:F30"/>
    <mergeCell ref="G30:H30"/>
    <mergeCell ref="I30:O30"/>
    <mergeCell ref="A16:B16"/>
    <mergeCell ref="C16:D16"/>
    <mergeCell ref="E16:F16"/>
    <mergeCell ref="G16:H16"/>
    <mergeCell ref="I16:O16"/>
    <mergeCell ref="A46:B46"/>
    <mergeCell ref="C46:D46"/>
    <mergeCell ref="E46:F46"/>
    <mergeCell ref="G46:H46"/>
    <mergeCell ref="I46:O46"/>
    <mergeCell ref="A38:B38"/>
    <mergeCell ref="C38:D38"/>
    <mergeCell ref="E38:F38"/>
    <mergeCell ref="G38:H38"/>
    <mergeCell ref="I38:O38"/>
    <mergeCell ref="A63:B63"/>
    <mergeCell ref="C63:D63"/>
    <mergeCell ref="E63:F63"/>
    <mergeCell ref="G63:H63"/>
    <mergeCell ref="I63:O63"/>
    <mergeCell ref="A70:B70"/>
    <mergeCell ref="C70:D70"/>
    <mergeCell ref="E70:F70"/>
    <mergeCell ref="G70:H70"/>
    <mergeCell ref="I70:O70"/>
    <mergeCell ref="A71:B71"/>
    <mergeCell ref="C71:D71"/>
    <mergeCell ref="E71:F71"/>
    <mergeCell ref="G71:H71"/>
    <mergeCell ref="I71:O71"/>
    <mergeCell ref="A68:B68"/>
    <mergeCell ref="C68:D68"/>
    <mergeCell ref="E68:F68"/>
    <mergeCell ref="G68:H68"/>
    <mergeCell ref="I68:O68"/>
    <mergeCell ref="A69:B69"/>
    <mergeCell ref="C69:D69"/>
    <mergeCell ref="E69:F69"/>
    <mergeCell ref="G69:H69"/>
    <mergeCell ref="I69:O69"/>
    <mergeCell ref="A65:B65"/>
    <mergeCell ref="A66:B66"/>
    <mergeCell ref="C66:D66"/>
    <mergeCell ref="E66:F66"/>
    <mergeCell ref="G66:H66"/>
    <mergeCell ref="I66:O66"/>
    <mergeCell ref="A67:B67"/>
    <mergeCell ref="C67:D67"/>
    <mergeCell ref="E67:F67"/>
    <mergeCell ref="G67:H67"/>
    <mergeCell ref="I67:O67"/>
    <mergeCell ref="A61:B61"/>
    <mergeCell ref="C61:D61"/>
    <mergeCell ref="E61:F61"/>
    <mergeCell ref="G61:H61"/>
    <mergeCell ref="I61:O61"/>
    <mergeCell ref="A62:B62"/>
    <mergeCell ref="C62:D62"/>
    <mergeCell ref="E62:F62"/>
    <mergeCell ref="G62:H62"/>
    <mergeCell ref="I62:O62"/>
    <mergeCell ref="A59:B59"/>
    <mergeCell ref="C59:D59"/>
    <mergeCell ref="E59:F59"/>
    <mergeCell ref="G59:H59"/>
    <mergeCell ref="I59:O59"/>
    <mergeCell ref="A60:B60"/>
    <mergeCell ref="C60:D60"/>
    <mergeCell ref="E60:F60"/>
    <mergeCell ref="G60:H60"/>
    <mergeCell ref="I60:O60"/>
    <mergeCell ref="A55:B55"/>
    <mergeCell ref="C55:D55"/>
    <mergeCell ref="E55:F55"/>
    <mergeCell ref="G55:H55"/>
    <mergeCell ref="I55:O55"/>
    <mergeCell ref="A57:B57"/>
    <mergeCell ref="A58:B58"/>
    <mergeCell ref="C58:D58"/>
    <mergeCell ref="E58:F58"/>
    <mergeCell ref="G58:H58"/>
    <mergeCell ref="I58:O58"/>
    <mergeCell ref="A53:B53"/>
    <mergeCell ref="C53:D53"/>
    <mergeCell ref="E53:F53"/>
    <mergeCell ref="G53:H53"/>
    <mergeCell ref="I53:O53"/>
    <mergeCell ref="A54:B54"/>
    <mergeCell ref="C54:D54"/>
    <mergeCell ref="E54:F54"/>
    <mergeCell ref="G54:H54"/>
    <mergeCell ref="I54:O54"/>
    <mergeCell ref="A51:B51"/>
    <mergeCell ref="C51:D51"/>
    <mergeCell ref="E51:F51"/>
    <mergeCell ref="G51:H51"/>
    <mergeCell ref="I51:O51"/>
    <mergeCell ref="A52:B52"/>
    <mergeCell ref="C52:D52"/>
    <mergeCell ref="E52:F52"/>
    <mergeCell ref="G52:H52"/>
    <mergeCell ref="I52:O52"/>
    <mergeCell ref="A48:B48"/>
    <mergeCell ref="A49:B49"/>
    <mergeCell ref="C49:D49"/>
    <mergeCell ref="E49:F49"/>
    <mergeCell ref="G49:H49"/>
    <mergeCell ref="I49:O49"/>
    <mergeCell ref="A50:B50"/>
    <mergeCell ref="C50:D50"/>
    <mergeCell ref="E50:F50"/>
    <mergeCell ref="G50:H50"/>
    <mergeCell ref="I50:O50"/>
    <mergeCell ref="A44:B44"/>
    <mergeCell ref="C44:D44"/>
    <mergeCell ref="E44:F44"/>
    <mergeCell ref="G44:H44"/>
    <mergeCell ref="I44:O44"/>
    <mergeCell ref="A45:B45"/>
    <mergeCell ref="C45:D45"/>
    <mergeCell ref="E45:F45"/>
    <mergeCell ref="G45:H45"/>
    <mergeCell ref="I45:O45"/>
    <mergeCell ref="A42:B42"/>
    <mergeCell ref="C42:D42"/>
    <mergeCell ref="E42:F42"/>
    <mergeCell ref="G42:H42"/>
    <mergeCell ref="I42:O42"/>
    <mergeCell ref="A43:B43"/>
    <mergeCell ref="C43:D43"/>
    <mergeCell ref="E43:F43"/>
    <mergeCell ref="G43:H43"/>
    <mergeCell ref="I43:O43"/>
    <mergeCell ref="A37:B37"/>
    <mergeCell ref="C37:D37"/>
    <mergeCell ref="E37:F37"/>
    <mergeCell ref="G37:H37"/>
    <mergeCell ref="I37:O37"/>
    <mergeCell ref="A40:B40"/>
    <mergeCell ref="A41:B41"/>
    <mergeCell ref="C41:D41"/>
    <mergeCell ref="E41:F41"/>
    <mergeCell ref="G41:H41"/>
    <mergeCell ref="I41:O41"/>
    <mergeCell ref="A35:B35"/>
    <mergeCell ref="C35:D35"/>
    <mergeCell ref="E35:F35"/>
    <mergeCell ref="G35:H35"/>
    <mergeCell ref="I35:O35"/>
    <mergeCell ref="A36:B36"/>
    <mergeCell ref="C36:D36"/>
    <mergeCell ref="E36:F36"/>
    <mergeCell ref="G36:H36"/>
    <mergeCell ref="I36:O36"/>
    <mergeCell ref="A32:B32"/>
    <mergeCell ref="A33:B33"/>
    <mergeCell ref="C33:D33"/>
    <mergeCell ref="E33:F33"/>
    <mergeCell ref="G33:H33"/>
    <mergeCell ref="I33:O33"/>
    <mergeCell ref="A34:B34"/>
    <mergeCell ref="C34:D34"/>
    <mergeCell ref="E34:F34"/>
    <mergeCell ref="G34:H34"/>
    <mergeCell ref="I34:O34"/>
    <mergeCell ref="C28:D28"/>
    <mergeCell ref="E28:F28"/>
    <mergeCell ref="G28:H28"/>
    <mergeCell ref="I28:O28"/>
    <mergeCell ref="A29:B29"/>
    <mergeCell ref="C29:D29"/>
    <mergeCell ref="E29:F29"/>
    <mergeCell ref="G29:H29"/>
    <mergeCell ref="I29:O29"/>
    <mergeCell ref="A25:A28"/>
    <mergeCell ref="C25:D25"/>
    <mergeCell ref="E25:F25"/>
    <mergeCell ref="G25:H25"/>
    <mergeCell ref="I25:O25"/>
    <mergeCell ref="C26:D26"/>
    <mergeCell ref="E26:F26"/>
    <mergeCell ref="G26:H26"/>
    <mergeCell ref="I26:O26"/>
    <mergeCell ref="C27:D27"/>
    <mergeCell ref="E27:F27"/>
    <mergeCell ref="G27:H27"/>
    <mergeCell ref="I27:O27"/>
    <mergeCell ref="C23:D23"/>
    <mergeCell ref="E23:F23"/>
    <mergeCell ref="G23:H23"/>
    <mergeCell ref="I23:O23"/>
    <mergeCell ref="A24:B24"/>
    <mergeCell ref="C24:D24"/>
    <mergeCell ref="E24:F24"/>
    <mergeCell ref="G24:H24"/>
    <mergeCell ref="I24:O24"/>
    <mergeCell ref="A20:A23"/>
    <mergeCell ref="C20:D20"/>
    <mergeCell ref="E20:F20"/>
    <mergeCell ref="G20:H20"/>
    <mergeCell ref="I20:O20"/>
    <mergeCell ref="C21:D21"/>
    <mergeCell ref="E21:F21"/>
    <mergeCell ref="G21:H21"/>
    <mergeCell ref="I21:O21"/>
    <mergeCell ref="C22:D22"/>
    <mergeCell ref="E22:F22"/>
    <mergeCell ref="G22:H22"/>
    <mergeCell ref="I22:O22"/>
    <mergeCell ref="A15:B15"/>
    <mergeCell ref="C15:D15"/>
    <mergeCell ref="E15:F15"/>
    <mergeCell ref="G15:H15"/>
    <mergeCell ref="I15:O15"/>
    <mergeCell ref="A18:B18"/>
    <mergeCell ref="A19:B19"/>
    <mergeCell ref="C19:D19"/>
    <mergeCell ref="E19:F19"/>
    <mergeCell ref="G19:H19"/>
    <mergeCell ref="I19:O19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8:B8"/>
    <mergeCell ref="C8:D8"/>
    <mergeCell ref="E8:F8"/>
    <mergeCell ref="G8:H8"/>
    <mergeCell ref="I8:O8"/>
    <mergeCell ref="A11:B11"/>
    <mergeCell ref="A12:B12"/>
    <mergeCell ref="C12:D12"/>
    <mergeCell ref="E12:F12"/>
    <mergeCell ref="G12:H12"/>
    <mergeCell ref="I12:O12"/>
    <mergeCell ref="A9:B9"/>
    <mergeCell ref="C9:D9"/>
    <mergeCell ref="E9:F9"/>
    <mergeCell ref="G9:H9"/>
    <mergeCell ref="I9:O9"/>
    <mergeCell ref="A6:B6"/>
    <mergeCell ref="C6:D6"/>
    <mergeCell ref="E6:F6"/>
    <mergeCell ref="G6:H6"/>
    <mergeCell ref="I6:O6"/>
    <mergeCell ref="A7:B7"/>
    <mergeCell ref="C7:D7"/>
    <mergeCell ref="E7:F7"/>
    <mergeCell ref="G7:H7"/>
    <mergeCell ref="I7:O7"/>
    <mergeCell ref="A1:O1"/>
    <mergeCell ref="N2:O2"/>
    <mergeCell ref="A3:B3"/>
    <mergeCell ref="A4:B4"/>
    <mergeCell ref="C4:D4"/>
    <mergeCell ref="E4:F4"/>
    <mergeCell ref="G4:H4"/>
    <mergeCell ref="I4:O4"/>
    <mergeCell ref="A5:B5"/>
    <mergeCell ref="C5:D5"/>
    <mergeCell ref="E5:F5"/>
    <mergeCell ref="G5:H5"/>
    <mergeCell ref="I5:O5"/>
  </mergeCells>
  <phoneticPr fontId="21" type="noConversion"/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</vt:lpstr>
      <vt:lpstr>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2017-10-26T08:20:00Z</dcterms:created>
  <dcterms:modified xsi:type="dcterms:W3CDTF">2020-08-20T09:08:19Z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