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  <sheet name="Sheet3" sheetId="3" r:id="rId2"/>
  </sheets>
  <externalReferences>
    <externalReference r:id="rId3"/>
    <externalReference r:id="rId4"/>
  </externalReferences>
  <definedNames>
    <definedName name="_xlnm._FilterDatabase" localSheetId="0" hidden="1">Sheet1!$A$1:$L$10</definedName>
  </definedNames>
  <calcPr calcId="144525"/>
</workbook>
</file>

<file path=xl/sharedStrings.xml><?xml version="1.0" encoding="utf-8"?>
<sst xmlns="http://schemas.openxmlformats.org/spreadsheetml/2006/main" count="44" uniqueCount="39">
  <si>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</si>
  <si>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</si>
  <si>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</si>
  <si>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</si>
  <si>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</si>
  <si>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</si>
  <si>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</si>
  <si>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</si>
  <si>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</si>
  <si>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</si>
  <si>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</si>
  <si>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</si>
  <si>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</si>
  <si>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</si>
  <si>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</si>
  <si>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</si>
  <si>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</si>
  <si>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</si>
  <si>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2020.09</t>
  </si>
  <si>
    <t>317059665533</t>
  </si>
  <si>
    <t>王巨云</t>
  </si>
  <si>
    <t>132930196410261613</t>
  </si>
  <si>
    <t>317059669973</t>
  </si>
  <si>
    <t>张之海</t>
  </si>
  <si>
    <t>132930196704232236</t>
  </si>
  <si>
    <t>317059674789</t>
  </si>
  <si>
    <t>王万新</t>
  </si>
  <si>
    <t>132930197305251637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</si>
  <si>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</si>
  <si>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</si>
  <si>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</si>
  <si>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</si>
  <si>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</si>
  <si>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</si>
  <si>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</si>
  <si>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</si>
  <si>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合计</t>
  </si>
  <si>
    <t>编制：汪梦娜</t>
  </si>
  <si>
    <t>电话：18911422660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</si>
</sst>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3" fillId="27" borderId="5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9" sqref="H9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19" t="s">
        <v>12</v>
      </c>
      <c r="K3" s="20" t="s">
        <v>13</v>
      </c>
      <c r="L3" s="20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3180</v>
      </c>
      <c r="F4" s="12">
        <v>5</v>
      </c>
      <c r="G4" s="12">
        <v>5</v>
      </c>
      <c r="H4" s="12">
        <v>318</v>
      </c>
      <c r="I4" s="21" t="s">
        <v>18</v>
      </c>
      <c r="J4" s="13">
        <f>VLOOKUP(D4,[1]缴费信息明细!D$5:J$307,7,0)</f>
        <v>15732729237</v>
      </c>
      <c r="K4" s="12" t="str">
        <f>VLOOKUP(D4,[1]缴费信息明细!D$5:K$307,8,0)</f>
        <v>已婚</v>
      </c>
      <c r="L4" s="22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4180</v>
      </c>
      <c r="F5" s="12">
        <v>5</v>
      </c>
      <c r="G5" s="12">
        <v>5</v>
      </c>
      <c r="H5" s="12">
        <v>418</v>
      </c>
      <c r="I5" s="21" t="s">
        <v>18</v>
      </c>
      <c r="J5" s="13">
        <f>VLOOKUP(D5,[1]缴费信息明细!D$5:J$307,7,0)</f>
        <v>15511724006</v>
      </c>
      <c r="K5" s="12" t="str">
        <f>VLOOKUP(D5,[1]缴费信息明细!D$5:K$307,8,0)</f>
        <v>已婚</v>
      </c>
      <c r="L5" s="22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3180</v>
      </c>
      <c r="F6" s="12">
        <v>5</v>
      </c>
      <c r="G6" s="12">
        <v>5</v>
      </c>
      <c r="H6" s="12">
        <v>318</v>
      </c>
      <c r="I6" s="21" t="s">
        <v>18</v>
      </c>
      <c r="J6" s="13" t="str">
        <f>VLOOKUP(D6,[1]缴费信息明细!D$5:J$307,7,0)</f>
        <v>13731751228</v>
      </c>
      <c r="K6" s="12" t="str">
        <f>VLOOKUP(D6,[1]缴费信息明细!D$5:K$307,8,0)</f>
        <v>已婚</v>
      </c>
      <c r="L6" s="22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3180</v>
      </c>
      <c r="F7" s="12">
        <v>5</v>
      </c>
      <c r="G7" s="12">
        <v>5</v>
      </c>
      <c r="H7" s="12">
        <v>318</v>
      </c>
      <c r="I7" s="21" t="s">
        <v>18</v>
      </c>
      <c r="J7" s="13" t="str">
        <f>VLOOKUP(D7,[1]缴费信息明细!D$5:J$307,7,0)</f>
        <v>15127722586</v>
      </c>
      <c r="K7" s="12" t="str">
        <f>VLOOKUP(D7,[1]缴费信息明细!D$5:K$307,8,0)</f>
        <v>已婚</v>
      </c>
      <c r="L7" s="22"/>
    </row>
    <row r="8" s="1" customFormat="1" spans="1:12">
      <c r="A8" s="11">
        <v>5</v>
      </c>
      <c r="B8" s="12" t="s">
        <v>28</v>
      </c>
      <c r="C8" s="14" t="s">
        <v>29</v>
      </c>
      <c r="D8" s="15" t="s">
        <v>30</v>
      </c>
      <c r="E8" s="12">
        <v>4180</v>
      </c>
      <c r="F8" s="12">
        <v>5</v>
      </c>
      <c r="G8" s="12">
        <v>5</v>
      </c>
      <c r="H8" s="12">
        <v>418</v>
      </c>
      <c r="I8" s="21" t="s">
        <v>18</v>
      </c>
      <c r="J8" s="13" t="s">
        <v>31</v>
      </c>
      <c r="K8" s="22" t="str">
        <f>VLOOKUP(C8,[2]Sheet1!C$3:D$382,2,0)</f>
        <v>已婚</v>
      </c>
      <c r="L8" s="22"/>
    </row>
    <row r="9" s="1" customFormat="1" spans="1:12">
      <c r="A9" s="11">
        <v>6</v>
      </c>
      <c r="B9" s="12" t="s">
        <v>32</v>
      </c>
      <c r="C9" s="14" t="s">
        <v>33</v>
      </c>
      <c r="D9" s="15" t="s">
        <v>34</v>
      </c>
      <c r="E9" s="12">
        <v>3180</v>
      </c>
      <c r="F9" s="12">
        <v>5</v>
      </c>
      <c r="G9" s="12">
        <v>5</v>
      </c>
      <c r="H9" s="12">
        <v>318</v>
      </c>
      <c r="I9" s="21" t="s">
        <v>18</v>
      </c>
      <c r="J9" s="13">
        <v>17761520565</v>
      </c>
      <c r="K9" s="22" t="s">
        <v>35</v>
      </c>
      <c r="L9" s="22"/>
    </row>
    <row r="10" s="1" customFormat="1" spans="1:12">
      <c r="A10" s="14" t="s">
        <v>36</v>
      </c>
      <c r="B10" s="12"/>
      <c r="C10" s="12"/>
      <c r="D10" s="12"/>
      <c r="E10" s="12"/>
      <c r="F10" s="12"/>
      <c r="G10" s="12"/>
      <c r="H10" s="12">
        <f>SUM(H4:H9)</f>
        <v>2108</v>
      </c>
      <c r="I10" s="12"/>
      <c r="J10" s="12"/>
      <c r="K10" s="12"/>
      <c r="L10" s="12"/>
    </row>
    <row r="13" s="1" customFormat="1" spans="2:8">
      <c r="B13" s="16" t="s">
        <v>37</v>
      </c>
      <c r="D13" s="4"/>
      <c r="E13" s="17" t="s">
        <v>38</v>
      </c>
      <c r="F13" s="18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2019-10-06T07:59:00Z</dcterms:created>
  <dcterms:modified xsi:type="dcterms:W3CDTF">2020-09-14T09:55:30Z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