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8" windowWidth="14808" windowHeight="8016"/>
  </bookViews>
  <sheets>
    <sheet name="资产表" sheetId="1" r:id="rId1"/>
    <sheet name="负债表" sheetId="2" r:id="rId2"/>
    <sheet name="利润表" sheetId="3" r:id="rId3"/>
  </sheets>
  <calcPr calcId="145621"/>
</workbook>
</file>

<file path=xl/calcChain.xml><?xml version="1.0" encoding="utf-8"?>
<calcChain xmlns="http://schemas.openxmlformats.org/spreadsheetml/2006/main">
  <c r="F19" i="2" l="1"/>
  <c r="F29" i="2" s="1"/>
  <c r="D18" i="1"/>
  <c r="D16" i="2"/>
  <c r="F18" i="3"/>
  <c r="F22" i="3" s="1"/>
  <c r="F24" i="3" s="1"/>
  <c r="F26" i="3" s="1"/>
  <c r="F29" i="3" s="1"/>
  <c r="G18" i="3"/>
  <c r="G22" i="3" s="1"/>
  <c r="G24" i="3" s="1"/>
  <c r="G26" i="3" s="1"/>
  <c r="D18" i="3"/>
  <c r="D22" i="3" s="1"/>
  <c r="D24" i="3" s="1"/>
  <c r="D26" i="3" s="1"/>
  <c r="D29" i="3" s="1"/>
  <c r="D37" i="1"/>
  <c r="E37" i="1"/>
  <c r="F37" i="1"/>
  <c r="E18" i="1"/>
  <c r="E38" i="1" s="1"/>
  <c r="F18" i="1"/>
  <c r="D28" i="2"/>
  <c r="E28" i="2"/>
  <c r="F28" i="2"/>
  <c r="D19" i="2"/>
  <c r="D29" i="2" s="1"/>
  <c r="E19" i="2"/>
  <c r="E29" i="2" s="1"/>
  <c r="E40" i="2" s="1"/>
  <c r="D37" i="2"/>
  <c r="E37" i="2"/>
  <c r="F37" i="2"/>
  <c r="F39" i="2" s="1"/>
  <c r="D39" i="2"/>
  <c r="E39" i="2"/>
  <c r="D34" i="2"/>
  <c r="C39" i="2"/>
  <c r="C37" i="2"/>
  <c r="C28" i="2"/>
  <c r="C19" i="2"/>
  <c r="C29" i="2" s="1"/>
  <c r="C40" i="2" s="1"/>
  <c r="C37" i="1"/>
  <c r="C18" i="1"/>
  <c r="C38" i="1" s="1"/>
  <c r="E6" i="3"/>
  <c r="E18" i="3" s="1"/>
  <c r="E22" i="3" s="1"/>
  <c r="E24" i="3" s="1"/>
  <c r="E26" i="3" s="1"/>
  <c r="E29" i="3" s="1"/>
  <c r="E7" i="3"/>
  <c r="C40" i="1" l="1"/>
  <c r="E40" i="1"/>
  <c r="F38" i="1"/>
  <c r="D38" i="1"/>
  <c r="F40" i="2"/>
  <c r="F40" i="1" s="1"/>
  <c r="G29" i="3"/>
  <c r="D40" i="2"/>
  <c r="D43" i="2"/>
  <c r="D40" i="1" l="1"/>
  <c r="F42" i="2"/>
</calcChain>
</file>

<file path=xl/sharedStrings.xml><?xml version="1.0" encoding="utf-8"?>
<sst xmlns="http://schemas.openxmlformats.org/spreadsheetml/2006/main" count="165" uniqueCount="146">
  <si>
    <t>合并资产负债表</t>
  </si>
  <si>
    <t>编制单位: 河北光华荣昌汽车部件有限公司</t>
  </si>
  <si>
    <t>金额单位：人民币元</t>
  </si>
  <si>
    <t>资      产</t>
  </si>
  <si>
    <t>行次</t>
  </si>
  <si>
    <t>合并</t>
  </si>
  <si>
    <t>母公司</t>
  </si>
  <si>
    <t>2019年</t>
  </si>
  <si>
    <t>流动资产：</t>
  </si>
  <si>
    <t xml:space="preserve"> 货币资金</t>
  </si>
  <si>
    <t xml:space="preserve"> 交易性金融资产</t>
  </si>
  <si>
    <t xml:space="preserve"> 应收票据</t>
  </si>
  <si>
    <t xml:space="preserve"> 应收账款</t>
  </si>
  <si>
    <t xml:space="preserve"> 预付款项</t>
  </si>
  <si>
    <t xml:space="preserve"> 应收利息</t>
  </si>
  <si>
    <t xml:space="preserve"> 应收股利</t>
  </si>
  <si>
    <t xml:space="preserve"> 其他应收款</t>
  </si>
  <si>
    <t xml:space="preserve"> 存货</t>
  </si>
  <si>
    <t xml:space="preserve"> 一年内到期的非流动资产</t>
  </si>
  <si>
    <t xml:space="preserve"> 其他流动资产</t>
  </si>
  <si>
    <t xml:space="preserve">   流动资产合计</t>
  </si>
  <si>
    <t>非流动资产：</t>
  </si>
  <si>
    <t xml:space="preserve"> 可供出售金融资产</t>
  </si>
  <si>
    <t xml:space="preserve"> 持有至到期投资</t>
  </si>
  <si>
    <t xml:space="preserve"> 长期应收款</t>
  </si>
  <si>
    <t xml:space="preserve"> 长期股权投资</t>
  </si>
  <si>
    <t xml:space="preserve"> 投资性房地产</t>
  </si>
  <si>
    <t xml:space="preserve"> 固定资产</t>
  </si>
  <si>
    <t xml:space="preserve"> 在建工程</t>
  </si>
  <si>
    <t xml:space="preserve"> 工程物资</t>
  </si>
  <si>
    <t xml:space="preserve"> 固定资产清理</t>
  </si>
  <si>
    <t xml:space="preserve"> 生产性生物资产</t>
  </si>
  <si>
    <t xml:space="preserve"> 油气资产</t>
  </si>
  <si>
    <t xml:space="preserve"> 无形资产</t>
  </si>
  <si>
    <t xml:space="preserve"> 开发支出</t>
  </si>
  <si>
    <t xml:space="preserve"> 商誉</t>
  </si>
  <si>
    <t xml:space="preserve"> 长期待摊费用</t>
  </si>
  <si>
    <t xml:space="preserve"> 递延所得税资产</t>
  </si>
  <si>
    <t xml:space="preserve"> 其他非流动资产</t>
  </si>
  <si>
    <t xml:space="preserve">   非流动资产合计</t>
  </si>
  <si>
    <t xml:space="preserve"> 资产总计</t>
  </si>
  <si>
    <t>合并资产负债表(续)</t>
  </si>
  <si>
    <t>负债和股东权益</t>
  </si>
  <si>
    <t>流动负债：</t>
  </si>
  <si>
    <t xml:space="preserve"> 短期借款  </t>
  </si>
  <si>
    <t xml:space="preserve"> 交易性金融负债</t>
  </si>
  <si>
    <t xml:space="preserve"> 应付票据</t>
  </si>
  <si>
    <t xml:space="preserve"> 应付账款</t>
  </si>
  <si>
    <t xml:space="preserve"> 预收款项</t>
  </si>
  <si>
    <t xml:space="preserve"> 应付职工薪酬</t>
  </si>
  <si>
    <t xml:space="preserve"> 应交税费</t>
  </si>
  <si>
    <t xml:space="preserve"> 应付利息</t>
  </si>
  <si>
    <t xml:space="preserve"> 应付股利</t>
  </si>
  <si>
    <t xml:space="preserve"> 其他应付款</t>
  </si>
  <si>
    <t xml:space="preserve"> 一年内到期的非流动负债</t>
  </si>
  <si>
    <t xml:space="preserve"> 其他流动负债</t>
  </si>
  <si>
    <t xml:space="preserve">   流动负债合计</t>
  </si>
  <si>
    <t>非流动负债：</t>
  </si>
  <si>
    <t xml:space="preserve">  长期借款</t>
  </si>
  <si>
    <t xml:space="preserve">  应付债券</t>
  </si>
  <si>
    <t xml:space="preserve"> 长期应付款</t>
  </si>
  <si>
    <t xml:space="preserve"> 专项应付款</t>
  </si>
  <si>
    <t xml:space="preserve"> 预计负债</t>
  </si>
  <si>
    <t xml:space="preserve"> 递延所得税负债</t>
  </si>
  <si>
    <t xml:space="preserve"> 其他非流动负债</t>
  </si>
  <si>
    <t xml:space="preserve">   非流动负债合计</t>
  </si>
  <si>
    <t xml:space="preserve">     负债合计</t>
  </si>
  <si>
    <t>股东权益：</t>
  </si>
  <si>
    <t>实收资本</t>
  </si>
  <si>
    <t>资本公积</t>
  </si>
  <si>
    <t>减：库存股</t>
  </si>
  <si>
    <t>盈余公积</t>
  </si>
  <si>
    <t>未分配利润</t>
  </si>
  <si>
    <t>外币报表折算差额</t>
  </si>
  <si>
    <t>归属于母公司所有者权益合计</t>
  </si>
  <si>
    <t>少数股东权益</t>
  </si>
  <si>
    <t>股东权益合计</t>
  </si>
  <si>
    <t>负债和股东权益总计</t>
  </si>
  <si>
    <t>合并利润表</t>
  </si>
  <si>
    <t>项        目</t>
  </si>
  <si>
    <t>科目名称</t>
  </si>
  <si>
    <t>2020年1-6月</t>
  </si>
  <si>
    <t xml:space="preserve">2019年 </t>
  </si>
  <si>
    <t>一、营业收入</t>
  </si>
  <si>
    <t xml:space="preserve"> 营业收入</t>
  </si>
  <si>
    <t xml:space="preserve">    减：营业成本</t>
  </si>
  <si>
    <t xml:space="preserve"> 营业成本</t>
  </si>
  <si>
    <t xml:space="preserve">       营业税费</t>
  </si>
  <si>
    <t xml:space="preserve"> 营业税金及附加</t>
  </si>
  <si>
    <t xml:space="preserve">       销售费用</t>
  </si>
  <si>
    <t xml:space="preserve"> 销售费用</t>
  </si>
  <si>
    <t xml:space="preserve">       管理费用</t>
  </si>
  <si>
    <t xml:space="preserve"> 管理费用</t>
  </si>
  <si>
    <t>研发费用</t>
  </si>
  <si>
    <t xml:space="preserve">       财务费用</t>
  </si>
  <si>
    <t xml:space="preserve"> 财务费用</t>
  </si>
  <si>
    <t xml:space="preserve">       资产减值损失</t>
  </si>
  <si>
    <t xml:space="preserve"> 资产减值损失</t>
  </si>
  <si>
    <t xml:space="preserve">   加：公允价值变动收益（损失以“－”号填列）</t>
  </si>
  <si>
    <t xml:space="preserve"> 公允价值变动收益 </t>
  </si>
  <si>
    <t xml:space="preserve">        其他收益</t>
  </si>
  <si>
    <t xml:space="preserve">       投资收益（损失以“-”号填列）</t>
  </si>
  <si>
    <t xml:space="preserve"> 投资收益 </t>
  </si>
  <si>
    <t xml:space="preserve">         其中：对联营企业和合营企业的投资收益</t>
  </si>
  <si>
    <t xml:space="preserve">          </t>
  </si>
  <si>
    <t>二、营业利润（损失以“－”号填列）</t>
  </si>
  <si>
    <t xml:space="preserve">    加：营业外收入</t>
  </si>
  <si>
    <t xml:space="preserve"> 营业外收入</t>
  </si>
  <si>
    <t xml:space="preserve">    减：营业外支出</t>
  </si>
  <si>
    <t xml:space="preserve"> 营业外支出</t>
  </si>
  <si>
    <t xml:space="preserve">          其中：非流动资产处置损失</t>
  </si>
  <si>
    <t xml:space="preserve"> </t>
  </si>
  <si>
    <t>三、利润总额（亏损总额以“－”号填列)</t>
  </si>
  <si>
    <t xml:space="preserve">    减：所得税费用</t>
  </si>
  <si>
    <t xml:space="preserve"> 所得税费用</t>
  </si>
  <si>
    <t>四、净利润（净亏损以"－"号填列）</t>
  </si>
  <si>
    <t>（一）按经营持续性分类</t>
  </si>
  <si>
    <t>1、持续经营净利润（净亏损以“-”号填列）</t>
  </si>
  <si>
    <t>2、终止经营净利润（净亏损以“-”号填列）</t>
  </si>
  <si>
    <t>（二）按所有权归属分类</t>
  </si>
  <si>
    <t>1、归属于母公司所有者的净利润</t>
  </si>
  <si>
    <t>2、少数股东损益</t>
  </si>
  <si>
    <t>五、其他综合收益的税后净额</t>
  </si>
  <si>
    <t>归属于母公司股东的其他综合收益的税后净额</t>
  </si>
  <si>
    <t>（一）以后不能重分类进损益的其他综合收益</t>
  </si>
  <si>
    <t>1、重新计量设定受益计划净负债或净资产的变动</t>
  </si>
  <si>
    <t>2、权益法下在被投资单位不能重分类进损益的其他综合收益中享有的份额</t>
  </si>
  <si>
    <t>3、其他</t>
  </si>
  <si>
    <t>（二）以后将重分类进损益的其他综合收益</t>
  </si>
  <si>
    <t>1、权益法下在被投资单位以后将重分类进损益的其他综合收益中享有的份额</t>
  </si>
  <si>
    <t>2、可供出售金融资产公允价值变动损益</t>
  </si>
  <si>
    <t>3、持有至到期投资重分类为可供出售金融资产损益</t>
  </si>
  <si>
    <t>4、现金流量套期损益的有效部分</t>
  </si>
  <si>
    <t>5、外币财务报表折算差额</t>
  </si>
  <si>
    <t>6、自用房地产或作为存货的房地产转换为以公允价值计量的投资性房地产在转换日公允价值大于账面价值部分</t>
  </si>
  <si>
    <t>7、多次交易分步处置子公司股权构成一揽子交易的，丧失控制权之前各次交易处置价款与对应净资产账面价值份额的差额</t>
  </si>
  <si>
    <t>8、其他</t>
  </si>
  <si>
    <t>归属于少数股东的其他综合收益的税后净额</t>
  </si>
  <si>
    <t>六、综合收益总额</t>
  </si>
  <si>
    <t>归属于母公司股东的综合收益总额</t>
  </si>
  <si>
    <t>归属于少数股东的综合收益总额</t>
  </si>
  <si>
    <t>七、每股收益</t>
  </si>
  <si>
    <t>基本每股收益</t>
  </si>
  <si>
    <t>稀释每股收益</t>
  </si>
  <si>
    <t>2020年6月末</t>
    <phoneticPr fontId="2" type="noConversion"/>
  </si>
  <si>
    <t>2020年1-6月</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</si>
</sst>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 #,##0.00_ ;_ * \-#,##0.00_ ;_ * &quot;-&quot;??_ ;_ @_ "/>
  </numFmts>
  <fonts count="3" x14ac:knownFonts="1">
    <font>
      <sz val="11"/>
      <color theme="1"/>
      <name val="宋体"/>
      <family val="2"/>
      <scheme val="minor"/>
    </font>
    <font>
      <sz val="11"/>
      <color theme="1"/>
      <name val="宋体"/>
      <family val="2"/>
      <scheme val="minor"/>
    </font>
    <font>
      <sz val="9"/>
      <name val="宋体"/>
      <family val="3"/>
      <charset val="134"/>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alignment vertical="center"/>
    </xf>
  </cellStyleXfs>
  <cellXfs count="9">
    <xf numFmtId="0" fontId="0" fillId="0" borderId="0" xfId="0"/>
    <xf numFmtId="0" fontId="0" fillId="0" borderId="1" xfId="0" applyBorder="1"/>
    <xf numFmtId="0" fontId="0" fillId="0" borderId="0" xfId="0"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43" fontId="0" fillId="0" borderId="1" xfId="1" applyFont="1" applyBorder="1" applyAlignment="1"/>
    <xf numFmtId="31" fontId="0" fillId="0" borderId="0" xfId="0" applyNumberFormat="1" applyAlignment="1">
      <alignment horizontal="center"/>
    </xf>
    <xf numFmtId="43" fontId="0" fillId="0" borderId="0" xfId="0" applyNumberFormat="1"/>
  </cellXfs>
  <cellStyles count="2">
    <cellStyle name="常规" xfId="0" builtinId="0"/>
    <cellStyle name="千位分隔" xfId="1" builtin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tabSelected="1" workbookViewId="0">
      <selection activeCell="K11" sqref="K11"/>
    </sheetView>
  </sheetViews>
  <sheetFormatPr defaultRowHeight="14.4" x14ac:dyDescent="0.25"/>
  <cols>
    <col min="1" max="1" width="22.6640625" customWidth="1"/>
    <col min="3" max="3" width="18.33203125" bestFit="1" customWidth="1"/>
    <col min="4" max="4" width="20.44140625" bestFit="1" customWidth="1"/>
    <col min="5" max="5" width="18.33203125" bestFit="1" customWidth="1"/>
    <col min="6" max="6" width="20.5546875" bestFit="1" customWidth="1"/>
  </cols>
  <sheetData>
    <row r="1" spans="1:6" x14ac:dyDescent="0.25">
      <c r="A1" s="2" t="s">
        <v>0</v>
      </c>
      <c r="B1" s="2"/>
      <c r="C1" s="2"/>
      <c r="D1" s="2"/>
      <c r="E1" s="2"/>
      <c r="F1" s="2"/>
    </row>
    <row r="2" spans="1:6" x14ac:dyDescent="0.25">
      <c r="A2" s="7">
        <v>44012</v>
      </c>
      <c r="B2" s="2"/>
      <c r="C2" s="2"/>
      <c r="D2" s="2"/>
      <c r="E2" s="2"/>
      <c r="F2" s="2"/>
    </row>
    <row r="3" spans="1:6" x14ac:dyDescent="0.25">
      <c r="A3" t="s">
        <v>1</v>
      </c>
      <c r="F3" t="s">
        <v>2</v>
      </c>
    </row>
    <row r="4" spans="1:6" x14ac:dyDescent="0.25">
      <c r="A4" s="1" t="s">
        <v>3</v>
      </c>
      <c r="B4" s="1" t="s">
        <v>4</v>
      </c>
      <c r="C4" s="4" t="s">
        <v>5</v>
      </c>
      <c r="D4" s="5"/>
      <c r="E4" s="4" t="s">
        <v>6</v>
      </c>
      <c r="F4" s="5"/>
    </row>
    <row r="5" spans="1:6" x14ac:dyDescent="0.25">
      <c r="A5" s="1"/>
      <c r="B5" s="1"/>
      <c r="C5" s="3" t="s">
        <v>7</v>
      </c>
      <c r="D5" s="3" t="s">
        <v>144</v>
      </c>
      <c r="E5" s="3" t="s">
        <v>7</v>
      </c>
      <c r="F5" s="3" t="s">
        <v>144</v>
      </c>
    </row>
    <row r="6" spans="1:6" x14ac:dyDescent="0.25">
      <c r="A6" s="1" t="s">
        <v>8</v>
      </c>
      <c r="B6" s="1">
        <v>1</v>
      </c>
      <c r="C6" s="1"/>
      <c r="D6" s="1"/>
      <c r="E6" s="1"/>
      <c r="F6" s="1"/>
    </row>
    <row r="7" spans="1:6" x14ac:dyDescent="0.25">
      <c r="A7" s="1" t="s">
        <v>9</v>
      </c>
      <c r="B7" s="1">
        <v>2</v>
      </c>
      <c r="C7" s="6">
        <v>23483293.390000001</v>
      </c>
      <c r="D7" s="6">
        <v>18350056.040000003</v>
      </c>
      <c r="E7" s="6">
        <v>1043906.13</v>
      </c>
      <c r="F7" s="6">
        <v>467331.13</v>
      </c>
    </row>
    <row r="8" spans="1:6" x14ac:dyDescent="0.25">
      <c r="A8" s="1" t="s">
        <v>10</v>
      </c>
      <c r="B8" s="1">
        <v>3</v>
      </c>
      <c r="C8" s="6"/>
      <c r="D8" s="6">
        <v>0</v>
      </c>
      <c r="E8" s="6">
        <v>0</v>
      </c>
      <c r="F8" s="6">
        <v>0</v>
      </c>
    </row>
    <row r="9" spans="1:6" x14ac:dyDescent="0.25">
      <c r="A9" s="1" t="s">
        <v>11</v>
      </c>
      <c r="B9" s="1">
        <v>4</v>
      </c>
      <c r="C9" s="6">
        <v>15470000</v>
      </c>
      <c r="D9" s="6">
        <v>21383318.050000001</v>
      </c>
      <c r="E9" s="6">
        <v>1600000</v>
      </c>
      <c r="F9" s="6">
        <v>5053318.05</v>
      </c>
    </row>
    <row r="10" spans="1:6" x14ac:dyDescent="0.25">
      <c r="A10" s="1" t="s">
        <v>12</v>
      </c>
      <c r="B10" s="1">
        <v>5</v>
      </c>
      <c r="C10" s="6">
        <v>232739014.12</v>
      </c>
      <c r="D10" s="6">
        <v>274291121.63999999</v>
      </c>
      <c r="E10" s="6">
        <v>263593424.57999998</v>
      </c>
      <c r="F10" s="6">
        <v>297735477.75</v>
      </c>
    </row>
    <row r="11" spans="1:6" x14ac:dyDescent="0.25">
      <c r="A11" s="1" t="s">
        <v>13</v>
      </c>
      <c r="B11" s="1">
        <v>6</v>
      </c>
      <c r="C11" s="6">
        <v>33283692.41</v>
      </c>
      <c r="D11" s="6">
        <v>63169540.709999993</v>
      </c>
      <c r="E11" s="6">
        <v>10121771.369999999</v>
      </c>
      <c r="F11" s="6">
        <v>13552951.66</v>
      </c>
    </row>
    <row r="12" spans="1:6" x14ac:dyDescent="0.25">
      <c r="A12" s="1" t="s">
        <v>14</v>
      </c>
      <c r="B12" s="1">
        <v>7</v>
      </c>
      <c r="C12" s="6"/>
      <c r="D12" s="6">
        <v>0</v>
      </c>
      <c r="E12" s="6">
        <v>0</v>
      </c>
      <c r="F12" s="6">
        <v>0</v>
      </c>
    </row>
    <row r="13" spans="1:6" x14ac:dyDescent="0.25">
      <c r="A13" s="1" t="s">
        <v>15</v>
      </c>
      <c r="B13" s="1">
        <v>8</v>
      </c>
      <c r="C13" s="6"/>
      <c r="D13" s="6">
        <v>0</v>
      </c>
      <c r="E13" s="6">
        <v>0</v>
      </c>
      <c r="F13" s="6">
        <v>0</v>
      </c>
    </row>
    <row r="14" spans="1:6" x14ac:dyDescent="0.25">
      <c r="A14" s="1" t="s">
        <v>16</v>
      </c>
      <c r="B14" s="1">
        <v>9</v>
      </c>
      <c r="C14" s="6">
        <v>29523011.659999982</v>
      </c>
      <c r="D14" s="6">
        <v>20209122.180000007</v>
      </c>
      <c r="E14" s="6">
        <v>17425649</v>
      </c>
      <c r="F14" s="6">
        <v>10453870.15</v>
      </c>
    </row>
    <row r="15" spans="1:6" x14ac:dyDescent="0.25">
      <c r="A15" s="1" t="s">
        <v>17</v>
      </c>
      <c r="B15" s="1">
        <v>10</v>
      </c>
      <c r="C15" s="6">
        <v>234669772.92000002</v>
      </c>
      <c r="D15" s="6">
        <v>189002992.41000003</v>
      </c>
      <c r="E15" s="6">
        <v>77058873.310000002</v>
      </c>
      <c r="F15" s="6">
        <v>82147632.239999995</v>
      </c>
    </row>
    <row r="16" spans="1:6" x14ac:dyDescent="0.25">
      <c r="A16" s="1" t="s">
        <v>18</v>
      </c>
      <c r="B16" s="1">
        <v>11</v>
      </c>
      <c r="C16" s="6"/>
      <c r="D16" s="6">
        <v>0</v>
      </c>
      <c r="E16" s="6">
        <v>0</v>
      </c>
      <c r="F16" s="6">
        <v>0</v>
      </c>
    </row>
    <row r="17" spans="1:6" x14ac:dyDescent="0.25">
      <c r="A17" s="1" t="s">
        <v>19</v>
      </c>
      <c r="B17" s="1">
        <v>12</v>
      </c>
      <c r="C17" s="6">
        <v>203730.51</v>
      </c>
      <c r="D17" s="6">
        <v>0</v>
      </c>
      <c r="E17" s="6">
        <v>0</v>
      </c>
      <c r="F17" s="6">
        <v>0</v>
      </c>
    </row>
    <row r="18" spans="1:6" x14ac:dyDescent="0.25">
      <c r="A18" s="1" t="s">
        <v>20</v>
      </c>
      <c r="B18" s="1">
        <v>13</v>
      </c>
      <c r="C18" s="6">
        <f>SUM(C7:C17)</f>
        <v>569372515.00999999</v>
      </c>
      <c r="D18" s="6">
        <f t="shared" ref="D18:F18" si="0">SUM(D7:D17)</f>
        <v>586406151.02999997</v>
      </c>
      <c r="E18" s="6">
        <f t="shared" si="0"/>
        <v>370843624.38999999</v>
      </c>
      <c r="F18" s="6">
        <f t="shared" si="0"/>
        <v>409410580.98000002</v>
      </c>
    </row>
    <row r="19" spans="1:6" x14ac:dyDescent="0.25">
      <c r="A19" s="1" t="s">
        <v>21</v>
      </c>
      <c r="B19" s="1">
        <v>14</v>
      </c>
      <c r="C19" s="6"/>
      <c r="D19" s="6"/>
      <c r="E19" s="6"/>
      <c r="F19" s="6"/>
    </row>
    <row r="20" spans="1:6" x14ac:dyDescent="0.25">
      <c r="A20" s="1" t="s">
        <v>22</v>
      </c>
      <c r="B20" s="1">
        <v>15</v>
      </c>
      <c r="C20" s="6">
        <v>0</v>
      </c>
      <c r="D20" s="6">
        <v>0</v>
      </c>
      <c r="E20" s="6">
        <v>0</v>
      </c>
      <c r="F20" s="6">
        <v>0</v>
      </c>
    </row>
    <row r="21" spans="1:6" x14ac:dyDescent="0.25">
      <c r="A21" s="1" t="s">
        <v>23</v>
      </c>
      <c r="B21" s="1">
        <v>16</v>
      </c>
      <c r="C21" s="6">
        <v>0</v>
      </c>
      <c r="D21" s="6">
        <v>0</v>
      </c>
      <c r="E21" s="6">
        <v>0</v>
      </c>
      <c r="F21" s="6">
        <v>0</v>
      </c>
    </row>
    <row r="22" spans="1:6" x14ac:dyDescent="0.25">
      <c r="A22" s="1" t="s">
        <v>24</v>
      </c>
      <c r="B22" s="1">
        <v>17</v>
      </c>
      <c r="C22" s="6">
        <v>0</v>
      </c>
      <c r="D22" s="6">
        <v>0</v>
      </c>
      <c r="E22" s="6">
        <v>0</v>
      </c>
      <c r="F22" s="6">
        <v>0</v>
      </c>
    </row>
    <row r="23" spans="1:6" x14ac:dyDescent="0.25">
      <c r="A23" s="1" t="s">
        <v>25</v>
      </c>
      <c r="B23" s="1">
        <v>18</v>
      </c>
      <c r="C23" s="6">
        <v>12999999.999999829</v>
      </c>
      <c r="D23" s="6">
        <v>28000000</v>
      </c>
      <c r="E23" s="6">
        <v>109536600</v>
      </c>
      <c r="F23" s="6">
        <v>109536600</v>
      </c>
    </row>
    <row r="24" spans="1:6" x14ac:dyDescent="0.25">
      <c r="A24" s="1" t="s">
        <v>26</v>
      </c>
      <c r="B24" s="1">
        <v>19</v>
      </c>
      <c r="C24" s="6">
        <v>0</v>
      </c>
      <c r="D24" s="6">
        <v>0</v>
      </c>
      <c r="E24" s="6">
        <v>0</v>
      </c>
      <c r="F24" s="6">
        <v>0</v>
      </c>
    </row>
    <row r="25" spans="1:6" x14ac:dyDescent="0.25">
      <c r="A25" s="1" t="s">
        <v>27</v>
      </c>
      <c r="B25" s="1">
        <v>20</v>
      </c>
      <c r="C25" s="6">
        <v>223570724.31999999</v>
      </c>
      <c r="D25" s="6">
        <v>212985161.42999998</v>
      </c>
      <c r="E25" s="6">
        <v>125059637.04000001</v>
      </c>
      <c r="F25" s="6">
        <v>122157217.34999999</v>
      </c>
    </row>
    <row r="26" spans="1:6" x14ac:dyDescent="0.25">
      <c r="A26" s="1" t="s">
        <v>28</v>
      </c>
      <c r="B26" s="1">
        <v>21</v>
      </c>
      <c r="C26" s="6">
        <v>18238462.329999998</v>
      </c>
      <c r="D26" s="6">
        <v>12731357.819999998</v>
      </c>
      <c r="E26" s="6">
        <v>5088761.41</v>
      </c>
      <c r="F26" s="6">
        <v>3589141.94</v>
      </c>
    </row>
    <row r="27" spans="1:6" x14ac:dyDescent="0.25">
      <c r="A27" s="1" t="s">
        <v>29</v>
      </c>
      <c r="B27" s="1">
        <v>22</v>
      </c>
      <c r="C27" s="6"/>
      <c r="D27" s="6">
        <v>0</v>
      </c>
      <c r="E27" s="6">
        <v>0</v>
      </c>
      <c r="F27" s="6">
        <v>0</v>
      </c>
    </row>
    <row r="28" spans="1:6" x14ac:dyDescent="0.25">
      <c r="A28" s="1" t="s">
        <v>30</v>
      </c>
      <c r="B28" s="1">
        <v>23</v>
      </c>
      <c r="C28" s="6"/>
      <c r="D28" s="6">
        <v>0</v>
      </c>
      <c r="E28" s="6">
        <v>0</v>
      </c>
      <c r="F28" s="6">
        <v>0</v>
      </c>
    </row>
    <row r="29" spans="1:6" x14ac:dyDescent="0.25">
      <c r="A29" s="1" t="s">
        <v>31</v>
      </c>
      <c r="B29" s="1">
        <v>24</v>
      </c>
      <c r="C29" s="6"/>
      <c r="D29" s="6">
        <v>0</v>
      </c>
      <c r="E29" s="6">
        <v>0</v>
      </c>
      <c r="F29" s="6">
        <v>0</v>
      </c>
    </row>
    <row r="30" spans="1:6" x14ac:dyDescent="0.25">
      <c r="A30" s="1" t="s">
        <v>32</v>
      </c>
      <c r="B30" s="1">
        <v>25</v>
      </c>
      <c r="C30" s="6"/>
      <c r="D30" s="6">
        <v>0</v>
      </c>
      <c r="E30" s="6">
        <v>0</v>
      </c>
      <c r="F30" s="6">
        <v>0</v>
      </c>
    </row>
    <row r="31" spans="1:6" x14ac:dyDescent="0.25">
      <c r="A31" s="1" t="s">
        <v>33</v>
      </c>
      <c r="B31" s="1">
        <v>26</v>
      </c>
      <c r="C31" s="6">
        <v>39566528.810000002</v>
      </c>
      <c r="D31" s="6">
        <v>39628447.329999998</v>
      </c>
      <c r="E31" s="6">
        <v>13540707.449999999</v>
      </c>
      <c r="F31" s="6">
        <v>13388587.279999999</v>
      </c>
    </row>
    <row r="32" spans="1:6" x14ac:dyDescent="0.25">
      <c r="A32" s="1" t="s">
        <v>34</v>
      </c>
      <c r="B32" s="1">
        <v>27</v>
      </c>
      <c r="C32" s="6">
        <v>58591932.399999991</v>
      </c>
      <c r="D32" s="6">
        <v>60861238.079999998</v>
      </c>
      <c r="E32" s="6">
        <v>7143260.8399999999</v>
      </c>
      <c r="F32" s="6">
        <v>7143260.8399999999</v>
      </c>
    </row>
    <row r="33" spans="1:6" x14ac:dyDescent="0.25">
      <c r="A33" s="1" t="s">
        <v>35</v>
      </c>
      <c r="B33" s="1">
        <v>28</v>
      </c>
      <c r="C33" s="6">
        <v>10536600</v>
      </c>
      <c r="D33" s="6">
        <v>15857400</v>
      </c>
      <c r="E33" s="6">
        <v>0</v>
      </c>
      <c r="F33" s="6">
        <v>0</v>
      </c>
    </row>
    <row r="34" spans="1:6" x14ac:dyDescent="0.25">
      <c r="A34" s="1" t="s">
        <v>36</v>
      </c>
      <c r="B34" s="1">
        <v>29</v>
      </c>
      <c r="C34" s="6">
        <v>1697184.38</v>
      </c>
      <c r="D34" s="6">
        <v>1498940.55</v>
      </c>
      <c r="E34" s="6">
        <v>891580.86</v>
      </c>
      <c r="F34" s="6">
        <v>697638.78</v>
      </c>
    </row>
    <row r="35" spans="1:6" x14ac:dyDescent="0.25">
      <c r="A35" s="1" t="s">
        <v>37</v>
      </c>
      <c r="B35" s="1">
        <v>30</v>
      </c>
      <c r="C35" s="6"/>
      <c r="D35" s="6">
        <v>0</v>
      </c>
      <c r="E35" s="6">
        <v>0</v>
      </c>
      <c r="F35" s="6">
        <v>0</v>
      </c>
    </row>
    <row r="36" spans="1:6" x14ac:dyDescent="0.25">
      <c r="A36" s="1" t="s">
        <v>38</v>
      </c>
      <c r="B36" s="1">
        <v>31</v>
      </c>
      <c r="C36" s="6">
        <v>769437.49</v>
      </c>
      <c r="D36" s="6">
        <v>148646.79</v>
      </c>
      <c r="E36" s="6">
        <v>0</v>
      </c>
      <c r="F36" s="6">
        <v>0</v>
      </c>
    </row>
    <row r="37" spans="1:6" x14ac:dyDescent="0.25">
      <c r="A37" s="1" t="s">
        <v>39</v>
      </c>
      <c r="B37" s="1">
        <v>32</v>
      </c>
      <c r="C37" s="6">
        <f>SUM(C23:C36)</f>
        <v>365970869.72999978</v>
      </c>
      <c r="D37" s="6">
        <f t="shared" ref="D37:F37" si="1">SUM(D23:D36)</f>
        <v>371711192</v>
      </c>
      <c r="E37" s="6">
        <f t="shared" si="1"/>
        <v>261260547.60000002</v>
      </c>
      <c r="F37" s="6">
        <f t="shared" si="1"/>
        <v>256512446.19</v>
      </c>
    </row>
    <row r="38" spans="1:6" x14ac:dyDescent="0.25">
      <c r="A38" s="1" t="s">
        <v>40</v>
      </c>
      <c r="B38" s="1">
        <v>33</v>
      </c>
      <c r="C38" s="6">
        <f>C18+C37</f>
        <v>935343384.73999977</v>
      </c>
      <c r="D38" s="6">
        <f t="shared" ref="D38:F38" si="2">D18+D37</f>
        <v>958117343.02999997</v>
      </c>
      <c r="E38" s="6">
        <f t="shared" si="2"/>
        <v>632104171.99000001</v>
      </c>
      <c r="F38" s="6">
        <f t="shared" si="2"/>
        <v>665923027.17000008</v>
      </c>
    </row>
    <row r="40" spans="1:6" x14ac:dyDescent="0.25">
      <c r="C40" s="8">
        <f>C38-负债表!C40</f>
        <v>0</v>
      </c>
      <c r="D40" s="8">
        <f>D38-负债表!D40</f>
        <v>0</v>
      </c>
      <c r="E40" s="8">
        <f>E38-负债表!E40</f>
        <v>0</v>
      </c>
      <c r="F40" s="8">
        <f>F38-负债表!F40</f>
        <v>0</v>
      </c>
    </row>
  </sheetData>
  <mergeCells count="4">
    <mergeCell ref="E4:F4"/>
    <mergeCell ref="C4:D4"/>
    <mergeCell ref="A1:F1"/>
    <mergeCell ref="A2:F2"/>
  </mergeCells>
  <phoneticPr fontId="2"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3"/>
  <sheetViews>
    <sheetView workbookViewId="0">
      <selection activeCell="G15" sqref="G15"/>
    </sheetView>
  </sheetViews>
  <sheetFormatPr defaultRowHeight="14.4" x14ac:dyDescent="0.25"/>
  <cols>
    <col min="1" max="1" width="18.6640625" customWidth="1"/>
    <col min="2" max="2" width="9" customWidth="1"/>
    <col min="3" max="3" width="17.44140625" customWidth="1"/>
    <col min="4" max="4" width="21.21875" customWidth="1"/>
    <col min="5" max="6" width="17.44140625" customWidth="1"/>
    <col min="7" max="8" width="18.33203125" bestFit="1" customWidth="1"/>
  </cols>
  <sheetData>
    <row r="1" spans="1:7" x14ac:dyDescent="0.25">
      <c r="A1" s="2" t="s">
        <v>41</v>
      </c>
      <c r="B1" s="2"/>
      <c r="C1" s="2"/>
      <c r="D1" s="2"/>
      <c r="E1" s="2"/>
      <c r="F1" s="2"/>
    </row>
    <row r="2" spans="1:7" x14ac:dyDescent="0.25">
      <c r="A2" s="7">
        <v>44012</v>
      </c>
      <c r="B2" s="2"/>
      <c r="C2" s="2"/>
      <c r="D2" s="2"/>
      <c r="E2" s="2"/>
      <c r="F2" s="2"/>
    </row>
    <row r="3" spans="1:7" x14ac:dyDescent="0.25">
      <c r="A3" t="s">
        <v>1</v>
      </c>
      <c r="F3" t="s">
        <v>2</v>
      </c>
    </row>
    <row r="4" spans="1:7" x14ac:dyDescent="0.25">
      <c r="A4" s="1" t="s">
        <v>42</v>
      </c>
      <c r="B4" s="1" t="s">
        <v>4</v>
      </c>
      <c r="C4" s="4" t="s">
        <v>5</v>
      </c>
      <c r="D4" s="5"/>
      <c r="E4" s="4" t="s">
        <v>6</v>
      </c>
      <c r="F4" s="5"/>
    </row>
    <row r="5" spans="1:7" x14ac:dyDescent="0.25">
      <c r="A5" s="1"/>
      <c r="B5" s="1"/>
      <c r="C5" s="3" t="s">
        <v>7</v>
      </c>
      <c r="D5" s="3" t="s">
        <v>144</v>
      </c>
      <c r="E5" s="3" t="s">
        <v>7</v>
      </c>
      <c r="F5" s="3" t="s">
        <v>144</v>
      </c>
    </row>
    <row r="6" spans="1:7" x14ac:dyDescent="0.25">
      <c r="A6" s="1" t="s">
        <v>43</v>
      </c>
      <c r="B6" s="1">
        <v>34</v>
      </c>
      <c r="C6" s="1"/>
      <c r="D6" s="1"/>
      <c r="E6" s="1"/>
      <c r="F6" s="1"/>
    </row>
    <row r="7" spans="1:7" x14ac:dyDescent="0.25">
      <c r="A7" s="1" t="s">
        <v>44</v>
      </c>
      <c r="B7" s="1">
        <v>35</v>
      </c>
      <c r="C7" s="6">
        <v>182945031.19999999</v>
      </c>
      <c r="D7" s="6">
        <v>183700000</v>
      </c>
      <c r="E7" s="6">
        <v>51640000</v>
      </c>
      <c r="F7" s="6">
        <v>60340000</v>
      </c>
      <c r="G7" s="8"/>
    </row>
    <row r="8" spans="1:7" x14ac:dyDescent="0.25">
      <c r="A8" s="1" t="s">
        <v>45</v>
      </c>
      <c r="B8" s="1">
        <v>36</v>
      </c>
      <c r="C8" s="6"/>
      <c r="D8" s="6">
        <v>0</v>
      </c>
      <c r="E8" s="6">
        <v>0</v>
      </c>
      <c r="F8" s="6">
        <v>0</v>
      </c>
    </row>
    <row r="9" spans="1:7" x14ac:dyDescent="0.25">
      <c r="A9" s="1" t="s">
        <v>46</v>
      </c>
      <c r="B9" s="1">
        <v>37</v>
      </c>
      <c r="C9" s="6"/>
      <c r="D9" s="6">
        <v>6236967.3399999999</v>
      </c>
      <c r="E9" s="6">
        <v>0</v>
      </c>
      <c r="F9" s="6"/>
    </row>
    <row r="10" spans="1:7" x14ac:dyDescent="0.25">
      <c r="A10" s="1" t="s">
        <v>47</v>
      </c>
      <c r="B10" s="1">
        <v>38</v>
      </c>
      <c r="C10" s="6">
        <v>379898382.53999996</v>
      </c>
      <c r="D10" s="6">
        <v>380538611.18000007</v>
      </c>
      <c r="E10" s="6">
        <v>190983905.59999999</v>
      </c>
      <c r="F10" s="6">
        <v>206258291.62</v>
      </c>
    </row>
    <row r="11" spans="1:7" x14ac:dyDescent="0.25">
      <c r="A11" s="1" t="s">
        <v>48</v>
      </c>
      <c r="B11" s="1">
        <v>39</v>
      </c>
      <c r="C11" s="6">
        <v>2265352.09</v>
      </c>
      <c r="D11" s="6">
        <v>9777594.9700000007</v>
      </c>
      <c r="E11" s="6">
        <v>0</v>
      </c>
      <c r="F11" s="6">
        <v>0</v>
      </c>
    </row>
    <row r="12" spans="1:7" x14ac:dyDescent="0.25">
      <c r="A12" s="1" t="s">
        <v>49</v>
      </c>
      <c r="B12" s="1">
        <v>40</v>
      </c>
      <c r="C12" s="6">
        <v>13812862.589999998</v>
      </c>
      <c r="D12" s="6">
        <v>14611512.159999998</v>
      </c>
      <c r="E12" s="6">
        <v>3302344.18</v>
      </c>
      <c r="F12" s="6">
        <v>4658995.2699999996</v>
      </c>
    </row>
    <row r="13" spans="1:7" x14ac:dyDescent="0.25">
      <c r="A13" s="1" t="s">
        <v>50</v>
      </c>
      <c r="B13" s="1">
        <v>41</v>
      </c>
      <c r="C13" s="6">
        <v>-2154165.4599999995</v>
      </c>
      <c r="D13" s="6">
        <v>-2498131.4499999997</v>
      </c>
      <c r="E13" s="6">
        <v>2151027.6100000003</v>
      </c>
      <c r="F13" s="6">
        <v>3194753.98</v>
      </c>
    </row>
    <row r="14" spans="1:7" x14ac:dyDescent="0.25">
      <c r="A14" s="1" t="s">
        <v>51</v>
      </c>
      <c r="B14" s="1">
        <v>42</v>
      </c>
      <c r="C14" s="6"/>
      <c r="D14" s="6">
        <v>0</v>
      </c>
      <c r="E14" s="6">
        <v>0</v>
      </c>
      <c r="F14" s="6">
        <v>0</v>
      </c>
    </row>
    <row r="15" spans="1:7" x14ac:dyDescent="0.25">
      <c r="A15" s="1" t="s">
        <v>52</v>
      </c>
      <c r="B15" s="1">
        <v>43</v>
      </c>
      <c r="C15" s="6"/>
      <c r="D15" s="6">
        <v>0</v>
      </c>
      <c r="E15" s="6">
        <v>0</v>
      </c>
      <c r="F15" s="6">
        <v>0</v>
      </c>
    </row>
    <row r="16" spans="1:7" x14ac:dyDescent="0.25">
      <c r="A16" s="1" t="s">
        <v>53</v>
      </c>
      <c r="B16" s="1">
        <v>44</v>
      </c>
      <c r="C16" s="6">
        <v>33961081.13000004</v>
      </c>
      <c r="D16" s="6">
        <f>108158235.82-13173551.94-50000000</f>
        <v>44984683.879999995</v>
      </c>
      <c r="E16" s="6">
        <v>5501171.4900000002</v>
      </c>
      <c r="F16" s="6">
        <v>5501868.5499999998</v>
      </c>
    </row>
    <row r="17" spans="1:6" x14ac:dyDescent="0.25">
      <c r="A17" s="1" t="s">
        <v>54</v>
      </c>
      <c r="B17" s="1">
        <v>45</v>
      </c>
      <c r="C17" s="6"/>
      <c r="D17" s="6">
        <v>0</v>
      </c>
      <c r="E17" s="6"/>
      <c r="F17" s="6"/>
    </row>
    <row r="18" spans="1:6" x14ac:dyDescent="0.25">
      <c r="A18" s="1" t="s">
        <v>55</v>
      </c>
      <c r="B18" s="1">
        <v>46</v>
      </c>
      <c r="C18" s="6"/>
      <c r="D18" s="6">
        <v>0</v>
      </c>
      <c r="E18" s="6"/>
      <c r="F18" s="6"/>
    </row>
    <row r="19" spans="1:6" x14ac:dyDescent="0.25">
      <c r="A19" s="1" t="s">
        <v>56</v>
      </c>
      <c r="B19" s="1">
        <v>47</v>
      </c>
      <c r="C19" s="6">
        <f>SUM(C7:C18)</f>
        <v>610728544.09000003</v>
      </c>
      <c r="D19" s="6">
        <f t="shared" ref="D19:F19" si="0">SUM(D7:D18)</f>
        <v>637351238.08000004</v>
      </c>
      <c r="E19" s="6">
        <f t="shared" si="0"/>
        <v>253578448.88000003</v>
      </c>
      <c r="F19" s="6">
        <f t="shared" si="0"/>
        <v>279953909.42000002</v>
      </c>
    </row>
    <row r="20" spans="1:6" x14ac:dyDescent="0.25">
      <c r="A20" s="1" t="s">
        <v>57</v>
      </c>
      <c r="B20" s="1">
        <v>48</v>
      </c>
      <c r="C20" s="6"/>
      <c r="D20" s="6"/>
      <c r="E20" s="6"/>
      <c r="F20" s="6"/>
    </row>
    <row r="21" spans="1:6" x14ac:dyDescent="0.25">
      <c r="A21" s="1" t="s">
        <v>58</v>
      </c>
      <c r="B21" s="1">
        <v>49</v>
      </c>
      <c r="C21" s="6">
        <v>29700000</v>
      </c>
      <c r="D21" s="6">
        <v>29600000</v>
      </c>
      <c r="E21" s="6">
        <v>29700000</v>
      </c>
      <c r="F21" s="6">
        <v>29600000</v>
      </c>
    </row>
    <row r="22" spans="1:6" x14ac:dyDescent="0.25">
      <c r="A22" s="1" t="s">
        <v>59</v>
      </c>
      <c r="B22" s="1">
        <v>50</v>
      </c>
      <c r="C22" s="6">
        <v>0</v>
      </c>
      <c r="D22" s="6">
        <v>0</v>
      </c>
      <c r="E22" s="6"/>
      <c r="F22" s="6"/>
    </row>
    <row r="23" spans="1:6" x14ac:dyDescent="0.25">
      <c r="A23" s="1" t="s">
        <v>60</v>
      </c>
      <c r="B23" s="1">
        <v>51</v>
      </c>
      <c r="C23" s="6">
        <v>29245832.630000003</v>
      </c>
      <c r="D23" s="6">
        <v>17250731.280000001</v>
      </c>
      <c r="E23" s="6">
        <v>14485108.48</v>
      </c>
      <c r="F23" s="6">
        <v>9097997.4399999995</v>
      </c>
    </row>
    <row r="24" spans="1:6" x14ac:dyDescent="0.25">
      <c r="A24" s="1" t="s">
        <v>61</v>
      </c>
      <c r="B24" s="1">
        <v>52</v>
      </c>
      <c r="C24" s="6">
        <v>0</v>
      </c>
      <c r="D24" s="6">
        <v>0</v>
      </c>
      <c r="E24" s="6"/>
      <c r="F24" s="6"/>
    </row>
    <row r="25" spans="1:6" x14ac:dyDescent="0.25">
      <c r="A25" s="1" t="s">
        <v>62</v>
      </c>
      <c r="B25" s="1">
        <v>53</v>
      </c>
      <c r="C25" s="6">
        <v>2475230.2400000002</v>
      </c>
      <c r="D25" s="6">
        <v>5604016.8399999999</v>
      </c>
      <c r="E25" s="6"/>
      <c r="F25" s="6"/>
    </row>
    <row r="26" spans="1:6" x14ac:dyDescent="0.25">
      <c r="A26" s="1" t="s">
        <v>63</v>
      </c>
      <c r="B26" s="1">
        <v>54</v>
      </c>
      <c r="C26" s="6">
        <v>0</v>
      </c>
      <c r="D26" s="6">
        <v>0</v>
      </c>
      <c r="E26" s="6"/>
      <c r="F26" s="6"/>
    </row>
    <row r="27" spans="1:6" x14ac:dyDescent="0.25">
      <c r="A27" s="1" t="s">
        <v>64</v>
      </c>
      <c r="B27" s="1">
        <v>55</v>
      </c>
      <c r="C27" s="6">
        <v>0</v>
      </c>
      <c r="D27" s="6">
        <v>0</v>
      </c>
      <c r="E27" s="6"/>
      <c r="F27" s="6"/>
    </row>
    <row r="28" spans="1:6" x14ac:dyDescent="0.25">
      <c r="A28" s="1" t="s">
        <v>65</v>
      </c>
      <c r="B28" s="1">
        <v>56</v>
      </c>
      <c r="C28" s="6">
        <f>SUM(C21:C27)</f>
        <v>61421062.870000005</v>
      </c>
      <c r="D28" s="6">
        <f t="shared" ref="D28:F28" si="1">SUM(D21:D27)</f>
        <v>52454748.120000005</v>
      </c>
      <c r="E28" s="6">
        <f t="shared" si="1"/>
        <v>44185108.480000004</v>
      </c>
      <c r="F28" s="6">
        <f t="shared" si="1"/>
        <v>38697997.439999998</v>
      </c>
    </row>
    <row r="29" spans="1:6" x14ac:dyDescent="0.25">
      <c r="A29" s="1" t="s">
        <v>66</v>
      </c>
      <c r="B29" s="1">
        <v>57</v>
      </c>
      <c r="C29" s="6">
        <f>C19+C28</f>
        <v>672149606.96000004</v>
      </c>
      <c r="D29" s="6">
        <f t="shared" ref="D29:F29" si="2">D19+D28</f>
        <v>689805986.20000005</v>
      </c>
      <c r="E29" s="6">
        <f t="shared" si="2"/>
        <v>297763557.36000001</v>
      </c>
      <c r="F29" s="6">
        <f t="shared" si="2"/>
        <v>318651906.86000001</v>
      </c>
    </row>
    <row r="30" spans="1:6" x14ac:dyDescent="0.25">
      <c r="A30" s="1" t="s">
        <v>67</v>
      </c>
      <c r="B30" s="1">
        <v>58</v>
      </c>
      <c r="C30" s="6"/>
      <c r="D30" s="6"/>
      <c r="E30" s="6"/>
      <c r="F30" s="6"/>
    </row>
    <row r="31" spans="1:6" x14ac:dyDescent="0.25">
      <c r="A31" s="1" t="s">
        <v>68</v>
      </c>
      <c r="B31" s="1">
        <v>59</v>
      </c>
      <c r="C31" s="6">
        <v>95010000</v>
      </c>
      <c r="D31" s="6">
        <v>95010000</v>
      </c>
      <c r="E31" s="6">
        <v>95010000</v>
      </c>
      <c r="F31" s="6">
        <v>95010000</v>
      </c>
    </row>
    <row r="32" spans="1:6" x14ac:dyDescent="0.25">
      <c r="A32" s="1" t="s">
        <v>69</v>
      </c>
      <c r="B32" s="1">
        <v>60</v>
      </c>
      <c r="C32" s="6">
        <v>204205231.31999999</v>
      </c>
      <c r="D32" s="6">
        <v>204205231.31999999</v>
      </c>
      <c r="E32" s="6">
        <v>204205231.31999999</v>
      </c>
      <c r="F32" s="6">
        <v>204205231.31999999</v>
      </c>
    </row>
    <row r="33" spans="1:8" x14ac:dyDescent="0.25">
      <c r="A33" s="1" t="s">
        <v>70</v>
      </c>
      <c r="B33" s="1">
        <v>61</v>
      </c>
      <c r="C33" s="6"/>
      <c r="D33" s="6">
        <v>0</v>
      </c>
      <c r="E33" s="6"/>
      <c r="F33" s="6"/>
    </row>
    <row r="34" spans="1:8" x14ac:dyDescent="0.25">
      <c r="A34" s="1" t="s">
        <v>71</v>
      </c>
      <c r="B34" s="1">
        <v>62</v>
      </c>
      <c r="C34" s="6">
        <v>2366523.9199999995</v>
      </c>
      <c r="D34" s="6">
        <f>C34</f>
        <v>2366523.9199999995</v>
      </c>
      <c r="E34" s="6">
        <v>2366523.92</v>
      </c>
      <c r="F34" s="6">
        <v>2366523.92</v>
      </c>
    </row>
    <row r="35" spans="1:8" x14ac:dyDescent="0.25">
      <c r="A35" s="1" t="s">
        <v>72</v>
      </c>
      <c r="B35" s="1">
        <v>63</v>
      </c>
      <c r="C35" s="6">
        <v>-38387977.460000001</v>
      </c>
      <c r="D35" s="6">
        <v>-33270398.410000011</v>
      </c>
      <c r="E35" s="6">
        <v>32758859.390000001</v>
      </c>
      <c r="F35" s="6">
        <v>45689365.069999985</v>
      </c>
      <c r="G35" s="8"/>
      <c r="H35" s="8"/>
    </row>
    <row r="36" spans="1:8" x14ac:dyDescent="0.25">
      <c r="A36" s="1" t="s">
        <v>73</v>
      </c>
      <c r="B36" s="1">
        <v>64</v>
      </c>
      <c r="C36" s="6"/>
      <c r="D36" s="6"/>
      <c r="E36" s="6"/>
      <c r="F36" s="6"/>
      <c r="G36" s="8"/>
    </row>
    <row r="37" spans="1:8" x14ac:dyDescent="0.25">
      <c r="A37" s="1" t="s">
        <v>74</v>
      </c>
      <c r="B37" s="1">
        <v>65</v>
      </c>
      <c r="C37" s="6">
        <f>SUM(C31:C35)</f>
        <v>263193777.78</v>
      </c>
      <c r="D37" s="6">
        <f t="shared" ref="D37:F37" si="3">SUM(D31:D35)</f>
        <v>268311356.82999998</v>
      </c>
      <c r="E37" s="6">
        <f t="shared" si="3"/>
        <v>334340614.63</v>
      </c>
      <c r="F37" s="6">
        <f t="shared" si="3"/>
        <v>347271120.31</v>
      </c>
    </row>
    <row r="38" spans="1:8" x14ac:dyDescent="0.25">
      <c r="A38" s="1" t="s">
        <v>75</v>
      </c>
      <c r="B38" s="1">
        <v>66</v>
      </c>
      <c r="C38" s="6"/>
      <c r="D38" s="6"/>
      <c r="E38" s="6"/>
      <c r="F38" s="6"/>
    </row>
    <row r="39" spans="1:8" x14ac:dyDescent="0.25">
      <c r="A39" s="1" t="s">
        <v>76</v>
      </c>
      <c r="B39" s="1">
        <v>67</v>
      </c>
      <c r="C39" s="6">
        <f>C37</f>
        <v>263193777.78</v>
      </c>
      <c r="D39" s="6">
        <f t="shared" ref="D39:F39" si="4">D37</f>
        <v>268311356.82999998</v>
      </c>
      <c r="E39" s="6">
        <f t="shared" si="4"/>
        <v>334340614.63</v>
      </c>
      <c r="F39" s="6">
        <f t="shared" si="4"/>
        <v>347271120.31</v>
      </c>
    </row>
    <row r="40" spans="1:8" x14ac:dyDescent="0.25">
      <c r="A40" s="1" t="s">
        <v>77</v>
      </c>
      <c r="B40" s="1">
        <v>68</v>
      </c>
      <c r="C40" s="6">
        <f>C39+C29</f>
        <v>935343384.74000001</v>
      </c>
      <c r="D40" s="6">
        <f t="shared" ref="D40:F40" si="5">D39+D29</f>
        <v>958117343.02999997</v>
      </c>
      <c r="E40" s="6">
        <f t="shared" si="5"/>
        <v>632104171.99000001</v>
      </c>
      <c r="F40" s="6">
        <f t="shared" si="5"/>
        <v>665923027.17000008</v>
      </c>
    </row>
    <row r="41" spans="1:8" x14ac:dyDescent="0.25">
      <c r="A41" s="1"/>
      <c r="B41" s="1"/>
      <c r="C41" s="6"/>
      <c r="D41" s="6"/>
      <c r="E41" s="6"/>
      <c r="F41" s="6"/>
    </row>
    <row r="42" spans="1:8" x14ac:dyDescent="0.25">
      <c r="F42" s="8">
        <f>资产表!F38-负债表!F40</f>
        <v>0</v>
      </c>
    </row>
    <row r="43" spans="1:8" x14ac:dyDescent="0.25">
      <c r="D43" s="8">
        <f>D40-资产表!D38</f>
        <v>0</v>
      </c>
    </row>
  </sheetData>
  <mergeCells count="4">
    <mergeCell ref="A1:F1"/>
    <mergeCell ref="C4:D4"/>
    <mergeCell ref="E4:F4"/>
    <mergeCell ref="A2:F2"/>
  </mergeCells>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2"/>
  <sheetViews>
    <sheetView workbookViewId="0">
      <selection activeCell="F12" sqref="F12"/>
    </sheetView>
  </sheetViews>
  <sheetFormatPr defaultRowHeight="14.4" x14ac:dyDescent="0.25"/>
  <cols>
    <col min="1" max="1" width="38.6640625" customWidth="1"/>
    <col min="2" max="2" width="17" customWidth="1"/>
    <col min="4" max="4" width="18.33203125" bestFit="1" customWidth="1"/>
    <col min="5" max="5" width="19.88671875" customWidth="1"/>
    <col min="6" max="6" width="22" customWidth="1"/>
    <col min="7" max="7" width="20.5546875" bestFit="1" customWidth="1"/>
  </cols>
  <sheetData>
    <row r="1" spans="1:7" x14ac:dyDescent="0.25">
      <c r="A1" s="2" t="s">
        <v>78</v>
      </c>
      <c r="B1" s="2"/>
      <c r="C1" s="2"/>
      <c r="D1" s="2"/>
      <c r="E1" s="2"/>
      <c r="F1" s="2"/>
      <c r="G1" s="2"/>
    </row>
    <row r="2" spans="1:7" x14ac:dyDescent="0.25">
      <c r="A2" s="2" t="s">
        <v>145</v>
      </c>
      <c r="B2" s="2"/>
      <c r="C2" s="2"/>
      <c r="D2" s="2"/>
      <c r="E2" s="2"/>
      <c r="F2" s="2"/>
      <c r="G2" s="2"/>
    </row>
    <row r="3" spans="1:7" x14ac:dyDescent="0.25">
      <c r="A3" t="s">
        <v>1</v>
      </c>
      <c r="G3" t="s">
        <v>2</v>
      </c>
    </row>
    <row r="4" spans="1:7" x14ac:dyDescent="0.25">
      <c r="A4" s="1" t="s">
        <v>79</v>
      </c>
      <c r="B4" s="1"/>
      <c r="C4" s="1" t="s">
        <v>4</v>
      </c>
      <c r="D4" s="4" t="s">
        <v>5</v>
      </c>
      <c r="E4" s="5"/>
      <c r="F4" s="4" t="s">
        <v>6</v>
      </c>
      <c r="G4" s="5"/>
    </row>
    <row r="5" spans="1:7" x14ac:dyDescent="0.25">
      <c r="A5" s="1"/>
      <c r="B5" s="1" t="s">
        <v>80</v>
      </c>
      <c r="C5" s="1"/>
      <c r="D5" s="3" t="s">
        <v>7</v>
      </c>
      <c r="E5" s="3" t="s">
        <v>81</v>
      </c>
      <c r="F5" s="3" t="s">
        <v>82</v>
      </c>
      <c r="G5" s="3" t="s">
        <v>81</v>
      </c>
    </row>
    <row r="6" spans="1:7" x14ac:dyDescent="0.25">
      <c r="A6" s="1" t="s">
        <v>83</v>
      </c>
      <c r="B6" s="1" t="s">
        <v>84</v>
      </c>
      <c r="C6" s="1">
        <v>1</v>
      </c>
      <c r="D6" s="6">
        <v>682198629.63999999</v>
      </c>
      <c r="E6" s="6">
        <f>297764997.01-5288000</f>
        <v>292476997.00999999</v>
      </c>
      <c r="F6" s="6">
        <v>336982677.69000006</v>
      </c>
      <c r="G6" s="6">
        <v>190951082.91</v>
      </c>
    </row>
    <row r="7" spans="1:7" x14ac:dyDescent="0.25">
      <c r="A7" s="1" t="s">
        <v>85</v>
      </c>
      <c r="B7" s="1" t="s">
        <v>86</v>
      </c>
      <c r="C7" s="1">
        <v>2</v>
      </c>
      <c r="D7" s="6">
        <v>562557110.51999998</v>
      </c>
      <c r="E7" s="6">
        <f>215707818.12+3954900</f>
        <v>219662718.12</v>
      </c>
      <c r="F7" s="6">
        <v>289801289.85000008</v>
      </c>
      <c r="G7" s="6">
        <v>158608905.49000001</v>
      </c>
    </row>
    <row r="8" spans="1:7" x14ac:dyDescent="0.25">
      <c r="A8" s="1" t="s">
        <v>87</v>
      </c>
      <c r="B8" s="1" t="s">
        <v>88</v>
      </c>
      <c r="C8" s="1">
        <v>3</v>
      </c>
      <c r="D8" s="6">
        <v>3831622.08</v>
      </c>
      <c r="E8" s="6">
        <v>2238236.85</v>
      </c>
      <c r="F8" s="6">
        <v>1790684.48</v>
      </c>
      <c r="G8" s="6">
        <v>1215283.98</v>
      </c>
    </row>
    <row r="9" spans="1:7" x14ac:dyDescent="0.25">
      <c r="A9" s="1" t="s">
        <v>89</v>
      </c>
      <c r="B9" s="1" t="s">
        <v>90</v>
      </c>
      <c r="C9" s="1">
        <v>4</v>
      </c>
      <c r="D9" s="6">
        <v>28467464.789999999</v>
      </c>
      <c r="E9" s="6">
        <v>17873558.279999997</v>
      </c>
      <c r="F9" s="6">
        <v>13150753.859999999</v>
      </c>
      <c r="G9" s="6">
        <v>7552428.0899999999</v>
      </c>
    </row>
    <row r="10" spans="1:7" x14ac:dyDescent="0.25">
      <c r="A10" s="1" t="s">
        <v>91</v>
      </c>
      <c r="B10" s="1" t="s">
        <v>92</v>
      </c>
      <c r="C10" s="1">
        <v>5</v>
      </c>
      <c r="D10" s="6">
        <v>53803057.600000001</v>
      </c>
      <c r="E10" s="6">
        <v>34885084</v>
      </c>
      <c r="F10" s="6">
        <v>12216548.800000001</v>
      </c>
      <c r="G10" s="6">
        <v>3777921.4</v>
      </c>
    </row>
    <row r="11" spans="1:7" x14ac:dyDescent="0.25">
      <c r="A11" s="1" t="s">
        <v>93</v>
      </c>
      <c r="B11" s="1"/>
      <c r="C11" s="1"/>
      <c r="D11" s="6"/>
      <c r="E11" s="6">
        <v>1484060.6400000006</v>
      </c>
      <c r="F11" s="6"/>
      <c r="G11" s="6">
        <v>1484060.6400000006</v>
      </c>
    </row>
    <row r="12" spans="1:7" x14ac:dyDescent="0.25">
      <c r="A12" s="1" t="s">
        <v>94</v>
      </c>
      <c r="B12" s="1" t="s">
        <v>95</v>
      </c>
      <c r="C12" s="1">
        <v>6</v>
      </c>
      <c r="D12" s="6">
        <v>17362416.760000002</v>
      </c>
      <c r="E12" s="6">
        <v>7196229.9000000004</v>
      </c>
      <c r="F12" s="6">
        <v>6874058.0099999998</v>
      </c>
      <c r="G12" s="6">
        <v>2377547.4099999997</v>
      </c>
    </row>
    <row r="13" spans="1:7" x14ac:dyDescent="0.25">
      <c r="A13" s="1" t="s">
        <v>96</v>
      </c>
      <c r="B13" s="1" t="s">
        <v>97</v>
      </c>
      <c r="C13" s="1">
        <v>7</v>
      </c>
      <c r="D13" s="6">
        <v>1911076.97</v>
      </c>
      <c r="E13" s="6">
        <v>2130325.52</v>
      </c>
      <c r="F13" s="6"/>
      <c r="G13" s="6">
        <v>2130325.52</v>
      </c>
    </row>
    <row r="14" spans="1:7" x14ac:dyDescent="0.25">
      <c r="A14" s="1" t="s">
        <v>98</v>
      </c>
      <c r="B14" s="1" t="s">
        <v>99</v>
      </c>
      <c r="C14" s="1">
        <v>8</v>
      </c>
      <c r="D14" s="6"/>
      <c r="E14" s="6">
        <v>0</v>
      </c>
      <c r="F14" s="6"/>
      <c r="G14" s="6"/>
    </row>
    <row r="15" spans="1:7" x14ac:dyDescent="0.25">
      <c r="A15" s="1" t="s">
        <v>100</v>
      </c>
      <c r="B15" s="1"/>
      <c r="C15" s="1">
        <v>9</v>
      </c>
      <c r="D15" s="6"/>
      <c r="E15" s="6"/>
      <c r="F15" s="6"/>
      <c r="G15" s="6"/>
    </row>
    <row r="16" spans="1:7" x14ac:dyDescent="0.25">
      <c r="A16" s="1" t="s">
        <v>101</v>
      </c>
      <c r="B16" s="1" t="s">
        <v>102</v>
      </c>
      <c r="C16" s="1">
        <v>10</v>
      </c>
      <c r="D16" s="6">
        <v>0</v>
      </c>
      <c r="E16" s="6">
        <v>0</v>
      </c>
      <c r="F16" s="6"/>
      <c r="G16" s="6"/>
    </row>
    <row r="17" spans="1:8" x14ac:dyDescent="0.25">
      <c r="A17" s="1" t="s">
        <v>103</v>
      </c>
      <c r="B17" s="1" t="s">
        <v>104</v>
      </c>
      <c r="C17" s="1">
        <v>11</v>
      </c>
      <c r="D17" s="6"/>
      <c r="E17" s="6"/>
      <c r="F17" s="6"/>
      <c r="G17" s="6"/>
    </row>
    <row r="18" spans="1:8" x14ac:dyDescent="0.25">
      <c r="A18" s="1" t="s">
        <v>105</v>
      </c>
      <c r="B18" s="1"/>
      <c r="C18" s="1">
        <v>12</v>
      </c>
      <c r="D18" s="6">
        <f>D6-D7-D8-D9-D10-D12-D13-D11</f>
        <v>14265880.919999996</v>
      </c>
      <c r="E18" s="6">
        <f t="shared" ref="E18:G18" si="0">E6-E7-E8-E9-E10-E12-E13-E11</f>
        <v>7006783.6999999899</v>
      </c>
      <c r="F18" s="6">
        <f t="shared" si="0"/>
        <v>13149342.689999977</v>
      </c>
      <c r="G18" s="6">
        <f t="shared" si="0"/>
        <v>13804610.379999988</v>
      </c>
    </row>
    <row r="19" spans="1:8" x14ac:dyDescent="0.25">
      <c r="A19" s="1" t="s">
        <v>106</v>
      </c>
      <c r="B19" s="1" t="s">
        <v>107</v>
      </c>
      <c r="C19" s="1">
        <v>13</v>
      </c>
      <c r="D19" s="6">
        <v>1760518.1799999997</v>
      </c>
      <c r="E19" s="6">
        <v>156280.69999999998</v>
      </c>
      <c r="F19" s="6">
        <v>359016.05</v>
      </c>
      <c r="G19" s="6">
        <v>44047.79</v>
      </c>
    </row>
    <row r="20" spans="1:8" x14ac:dyDescent="0.25">
      <c r="A20" s="1" t="s">
        <v>108</v>
      </c>
      <c r="B20" s="1" t="s">
        <v>109</v>
      </c>
      <c r="C20" s="1">
        <v>14</v>
      </c>
      <c r="D20" s="6">
        <v>550223.80999999994</v>
      </c>
      <c r="E20" s="6">
        <v>337388.08000000007</v>
      </c>
      <c r="F20" s="6">
        <v>11650.54</v>
      </c>
      <c r="G20" s="6">
        <v>214.08</v>
      </c>
    </row>
    <row r="21" spans="1:8" x14ac:dyDescent="0.25">
      <c r="A21" s="1" t="s">
        <v>110</v>
      </c>
      <c r="B21" s="1" t="s">
        <v>111</v>
      </c>
      <c r="C21" s="1">
        <v>15</v>
      </c>
      <c r="D21" s="6"/>
      <c r="E21" s="6"/>
      <c r="F21" s="6"/>
      <c r="G21" s="6"/>
    </row>
    <row r="22" spans="1:8" x14ac:dyDescent="0.25">
      <c r="A22" s="1" t="s">
        <v>112</v>
      </c>
      <c r="B22" s="1"/>
      <c r="C22" s="1">
        <v>16</v>
      </c>
      <c r="D22" s="6">
        <f>D18+D19-D20</f>
        <v>15476175.289999995</v>
      </c>
      <c r="E22" s="6">
        <f t="shared" ref="E22:G22" si="1">E18+E19-E20</f>
        <v>6825676.3199999901</v>
      </c>
      <c r="F22" s="6">
        <f t="shared" si="1"/>
        <v>13496708.199999979</v>
      </c>
      <c r="G22" s="6">
        <f t="shared" si="1"/>
        <v>13848444.089999987</v>
      </c>
    </row>
    <row r="23" spans="1:8" x14ac:dyDescent="0.25">
      <c r="A23" s="1" t="s">
        <v>113</v>
      </c>
      <c r="B23" s="1" t="s">
        <v>114</v>
      </c>
      <c r="C23" s="1">
        <v>17</v>
      </c>
      <c r="D23" s="6">
        <v>2675821.3299999996</v>
      </c>
      <c r="E23" s="6">
        <v>1708097.27</v>
      </c>
      <c r="F23" s="6">
        <v>2025214.13</v>
      </c>
      <c r="G23" s="6">
        <v>917938.41</v>
      </c>
    </row>
    <row r="24" spans="1:8" x14ac:dyDescent="0.25">
      <c r="A24" s="1" t="s">
        <v>115</v>
      </c>
      <c r="B24" s="1"/>
      <c r="C24" s="1">
        <v>18</v>
      </c>
      <c r="D24" s="6">
        <f>D22-D23</f>
        <v>12800353.959999995</v>
      </c>
      <c r="E24" s="6">
        <f t="shared" ref="E24:G24" si="2">E22-E23</f>
        <v>5117579.0499999896</v>
      </c>
      <c r="F24" s="6">
        <f t="shared" si="2"/>
        <v>11471494.069999978</v>
      </c>
      <c r="G24" s="6">
        <f t="shared" si="2"/>
        <v>12930505.679999987</v>
      </c>
    </row>
    <row r="25" spans="1:8" x14ac:dyDescent="0.25">
      <c r="A25" s="1" t="s">
        <v>116</v>
      </c>
      <c r="B25" s="1"/>
      <c r="C25" s="1">
        <v>19</v>
      </c>
      <c r="D25" s="6"/>
      <c r="E25" s="6"/>
      <c r="F25" s="6"/>
      <c r="G25" s="6"/>
    </row>
    <row r="26" spans="1:8" x14ac:dyDescent="0.25">
      <c r="A26" s="1" t="s">
        <v>117</v>
      </c>
      <c r="B26" s="1"/>
      <c r="C26" s="1">
        <v>20</v>
      </c>
      <c r="D26" s="6">
        <f>D24</f>
        <v>12800353.959999995</v>
      </c>
      <c r="E26" s="6">
        <f t="shared" ref="E26:G26" si="3">E24</f>
        <v>5117579.0499999896</v>
      </c>
      <c r="F26" s="6">
        <f t="shared" si="3"/>
        <v>11471494.069999978</v>
      </c>
      <c r="G26" s="6">
        <f t="shared" si="3"/>
        <v>12930505.679999987</v>
      </c>
    </row>
    <row r="27" spans="1:8" x14ac:dyDescent="0.25">
      <c r="A27" s="1" t="s">
        <v>118</v>
      </c>
      <c r="B27" s="1"/>
      <c r="C27" s="1">
        <v>21</v>
      </c>
      <c r="D27" s="6"/>
      <c r="E27" s="6"/>
      <c r="F27" s="6"/>
      <c r="G27" s="6"/>
    </row>
    <row r="28" spans="1:8" x14ac:dyDescent="0.25">
      <c r="A28" s="1" t="s">
        <v>119</v>
      </c>
      <c r="B28" s="1"/>
      <c r="C28" s="1">
        <v>22</v>
      </c>
      <c r="D28" s="6"/>
      <c r="E28" s="6"/>
      <c r="F28" s="6"/>
      <c r="G28" s="6"/>
      <c r="H28" t="s">
        <v>111</v>
      </c>
    </row>
    <row r="29" spans="1:8" x14ac:dyDescent="0.25">
      <c r="A29" s="1" t="s">
        <v>120</v>
      </c>
      <c r="B29" s="1"/>
      <c r="C29" s="1">
        <v>23</v>
      </c>
      <c r="D29" s="6">
        <f>D26</f>
        <v>12800353.959999995</v>
      </c>
      <c r="E29" s="6">
        <f t="shared" ref="E29:G29" si="4">E26</f>
        <v>5117579.0499999896</v>
      </c>
      <c r="F29" s="6">
        <f t="shared" si="4"/>
        <v>11471494.069999978</v>
      </c>
      <c r="G29" s="6">
        <f t="shared" si="4"/>
        <v>12930505.679999987</v>
      </c>
    </row>
    <row r="30" spans="1:8" x14ac:dyDescent="0.25">
      <c r="A30" s="1" t="s">
        <v>121</v>
      </c>
      <c r="B30" s="1"/>
      <c r="C30" s="1">
        <v>24</v>
      </c>
      <c r="D30" s="6"/>
      <c r="E30" s="6"/>
      <c r="F30" s="6"/>
      <c r="G30" s="6"/>
    </row>
    <row r="31" spans="1:8" x14ac:dyDescent="0.25">
      <c r="A31" s="1" t="s">
        <v>122</v>
      </c>
      <c r="B31" s="1"/>
      <c r="C31" s="1">
        <v>25</v>
      </c>
      <c r="D31" s="6"/>
      <c r="E31" s="6"/>
      <c r="F31" s="6"/>
      <c r="G31" s="6"/>
    </row>
    <row r="32" spans="1:8" x14ac:dyDescent="0.25">
      <c r="A32" s="1" t="s">
        <v>123</v>
      </c>
      <c r="B32" s="1"/>
      <c r="C32" s="1">
        <v>26</v>
      </c>
      <c r="D32" s="6"/>
      <c r="E32" s="6"/>
      <c r="F32" s="6"/>
      <c r="G32" s="6"/>
    </row>
    <row r="33" spans="1:7" x14ac:dyDescent="0.25">
      <c r="A33" s="1" t="s">
        <v>124</v>
      </c>
      <c r="B33" s="1"/>
      <c r="C33" s="1">
        <v>27</v>
      </c>
      <c r="D33" s="6"/>
      <c r="E33" s="6"/>
      <c r="F33" s="6"/>
      <c r="G33" s="6"/>
    </row>
    <row r="34" spans="1:7" x14ac:dyDescent="0.25">
      <c r="A34" s="1" t="s">
        <v>125</v>
      </c>
      <c r="B34" s="1"/>
      <c r="C34" s="1">
        <v>28</v>
      </c>
      <c r="D34" s="6"/>
      <c r="E34" s="6"/>
      <c r="F34" s="6"/>
      <c r="G34" s="6"/>
    </row>
    <row r="35" spans="1:7" x14ac:dyDescent="0.25">
      <c r="A35" s="1" t="s">
        <v>126</v>
      </c>
      <c r="B35" s="1"/>
      <c r="C35" s="1">
        <v>29</v>
      </c>
      <c r="D35" s="6"/>
      <c r="E35" s="6"/>
      <c r="F35" s="6"/>
      <c r="G35" s="6"/>
    </row>
    <row r="36" spans="1:7" x14ac:dyDescent="0.25">
      <c r="A36" s="1" t="s">
        <v>127</v>
      </c>
      <c r="B36" s="1"/>
      <c r="C36" s="1">
        <v>30</v>
      </c>
      <c r="D36" s="6"/>
      <c r="E36" s="6"/>
      <c r="F36" s="6"/>
      <c r="G36" s="6"/>
    </row>
    <row r="37" spans="1:7" x14ac:dyDescent="0.25">
      <c r="A37" s="1" t="s">
        <v>128</v>
      </c>
      <c r="B37" s="1"/>
      <c r="C37" s="1">
        <v>31</v>
      </c>
      <c r="D37" s="6"/>
      <c r="E37" s="6"/>
      <c r="F37" s="6"/>
      <c r="G37" s="6"/>
    </row>
    <row r="38" spans="1:7" x14ac:dyDescent="0.25">
      <c r="A38" s="1" t="s">
        <v>129</v>
      </c>
      <c r="B38" s="1"/>
      <c r="C38" s="1">
        <v>32</v>
      </c>
      <c r="D38" s="6"/>
      <c r="E38" s="6"/>
      <c r="F38" s="6"/>
      <c r="G38" s="6"/>
    </row>
    <row r="39" spans="1:7" x14ac:dyDescent="0.25">
      <c r="A39" s="1" t="s">
        <v>130</v>
      </c>
      <c r="B39" s="1"/>
      <c r="C39" s="1">
        <v>33</v>
      </c>
      <c r="D39" s="6"/>
      <c r="E39" s="6"/>
      <c r="F39" s="6"/>
      <c r="G39" s="6"/>
    </row>
    <row r="40" spans="1:7" x14ac:dyDescent="0.25">
      <c r="A40" s="1" t="s">
        <v>131</v>
      </c>
      <c r="B40" s="1"/>
      <c r="C40" s="1">
        <v>34</v>
      </c>
      <c r="D40" s="6"/>
      <c r="E40" s="6"/>
      <c r="F40" s="6"/>
      <c r="G40" s="6"/>
    </row>
    <row r="41" spans="1:7" x14ac:dyDescent="0.25">
      <c r="A41" s="1" t="s">
        <v>132</v>
      </c>
      <c r="B41" s="1"/>
      <c r="C41" s="1">
        <v>35</v>
      </c>
      <c r="D41" s="6"/>
      <c r="E41" s="6"/>
      <c r="F41" s="6"/>
      <c r="G41" s="6"/>
    </row>
    <row r="42" spans="1:7" x14ac:dyDescent="0.25">
      <c r="A42" s="1" t="s">
        <v>133</v>
      </c>
      <c r="B42" s="1"/>
      <c r="C42" s="1">
        <v>36</v>
      </c>
      <c r="D42" s="6"/>
      <c r="E42" s="6"/>
      <c r="F42" s="6"/>
      <c r="G42" s="6"/>
    </row>
    <row r="43" spans="1:7" x14ac:dyDescent="0.25">
      <c r="A43" s="1" t="s">
        <v>134</v>
      </c>
      <c r="B43" s="1"/>
      <c r="C43" s="1">
        <v>37</v>
      </c>
      <c r="D43" s="6"/>
      <c r="E43" s="6"/>
      <c r="F43" s="6"/>
      <c r="G43" s="6"/>
    </row>
    <row r="44" spans="1:7" x14ac:dyDescent="0.25">
      <c r="A44" s="1" t="s">
        <v>135</v>
      </c>
      <c r="B44" s="1"/>
      <c r="C44" s="1">
        <v>38</v>
      </c>
      <c r="D44" s="6"/>
      <c r="E44" s="6"/>
      <c r="F44" s="6"/>
      <c r="G44" s="6"/>
    </row>
    <row r="45" spans="1:7" x14ac:dyDescent="0.25">
      <c r="A45" s="1" t="s">
        <v>136</v>
      </c>
      <c r="B45" s="1"/>
      <c r="C45" s="1">
        <v>39</v>
      </c>
      <c r="D45" s="6"/>
      <c r="E45" s="6"/>
      <c r="F45" s="6"/>
      <c r="G45" s="6"/>
    </row>
    <row r="46" spans="1:7" x14ac:dyDescent="0.25">
      <c r="A46" s="1" t="s">
        <v>137</v>
      </c>
      <c r="B46" s="1"/>
      <c r="C46" s="1">
        <v>40</v>
      </c>
      <c r="D46" s="6"/>
      <c r="E46" s="6"/>
      <c r="F46" s="6"/>
      <c r="G46" s="6"/>
    </row>
    <row r="47" spans="1:7" x14ac:dyDescent="0.25">
      <c r="A47" s="1" t="s">
        <v>138</v>
      </c>
      <c r="B47" s="1"/>
      <c r="C47" s="1">
        <v>41</v>
      </c>
      <c r="D47" s="6"/>
      <c r="E47" s="6"/>
      <c r="F47" s="6"/>
      <c r="G47" s="6"/>
    </row>
    <row r="48" spans="1:7" x14ac:dyDescent="0.25">
      <c r="A48" s="1" t="s">
        <v>139</v>
      </c>
      <c r="B48" s="1"/>
      <c r="C48" s="1">
        <v>42</v>
      </c>
      <c r="D48" s="6"/>
      <c r="E48" s="6"/>
      <c r="F48" s="6"/>
      <c r="G48" s="6"/>
    </row>
    <row r="49" spans="1:7" x14ac:dyDescent="0.25">
      <c r="A49" s="1" t="s">
        <v>140</v>
      </c>
      <c r="B49" s="1"/>
      <c r="C49" s="1">
        <v>43</v>
      </c>
      <c r="D49" s="6">
        <v>0</v>
      </c>
      <c r="E49" s="6"/>
      <c r="F49" s="6"/>
      <c r="G49" s="6"/>
    </row>
    <row r="50" spans="1:7" x14ac:dyDescent="0.25">
      <c r="A50" s="1" t="s">
        <v>141</v>
      </c>
      <c r="B50" s="1"/>
      <c r="C50" s="1">
        <v>44</v>
      </c>
      <c r="D50" s="1"/>
      <c r="E50" s="1"/>
      <c r="F50" s="1"/>
      <c r="G50" s="1"/>
    </row>
    <row r="51" spans="1:7" x14ac:dyDescent="0.25">
      <c r="A51" s="1" t="s">
        <v>142</v>
      </c>
      <c r="B51" s="1"/>
      <c r="C51" s="1">
        <v>45</v>
      </c>
      <c r="D51" s="1"/>
      <c r="E51" s="1"/>
      <c r="F51" s="1"/>
      <c r="G51" s="1"/>
    </row>
    <row r="52" spans="1:7" x14ac:dyDescent="0.25">
      <c r="A52" s="1" t="s">
        <v>143</v>
      </c>
      <c r="B52" s="1"/>
      <c r="C52" s="1">
        <v>46</v>
      </c>
      <c r="D52" s="1"/>
      <c r="E52" s="1"/>
      <c r="F52" s="1"/>
      <c r="G52" s="1"/>
    </row>
  </sheetData>
  <mergeCells count="4">
    <mergeCell ref="A1:G1"/>
    <mergeCell ref="A2:G2"/>
    <mergeCell ref="D4:E4"/>
    <mergeCell ref="F4:G4"/>
  </mergeCells>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资产表</vt:lpstr>
      <vt:lpstr>负债表</vt:lpstr>
      <vt:lpstr>利润表</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2020-08-18T11:42:48Z</dcterms:modified>
</cp:coreProperties>
</file>