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concurrentCalc="0"/>
</workbook>
</file>

<file path=xl/calcChain.xml><?xml version="1.0" encoding="utf-8"?>
<calcChain xmlns="http://schemas.openxmlformats.org/spreadsheetml/2006/main">
  <c r="O10" i="2"/>
  <c r="N19"/>
  <c r="O19"/>
  <c r="O28" l="1"/>
  <c r="N21" i="6"/>
  <c r="I21"/>
  <c r="G15"/>
  <c r="O26" i="2"/>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4"/>
  <c r="I14"/>
  <c r="J14"/>
  <c r="K14"/>
  <c r="L14"/>
  <c r="M14"/>
  <c r="H19"/>
  <c r="I19"/>
  <c r="J19"/>
  <c r="K19"/>
  <c r="L19"/>
  <c r="M19"/>
  <c r="G20"/>
  <c r="H20"/>
  <c r="I20"/>
  <c r="J20"/>
  <c r="K20"/>
  <c r="L20"/>
  <c r="M20"/>
  <c r="N20"/>
  <c r="O20"/>
  <c r="P27" i="1"/>
  <c r="P28"/>
  <c r="P25"/>
  <c r="I16"/>
  <c r="I15"/>
  <c r="C20" i="2"/>
  <c r="I38" i="1"/>
  <c r="L10" i="2"/>
  <c r="H10"/>
  <c r="T15" i="1"/>
  <c r="O15" s="1"/>
  <c r="T16"/>
  <c r="T17"/>
  <c r="P17" s="1"/>
  <c r="Q17" s="1"/>
  <c r="S13"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M16" i="1"/>
  <c r="N16" s="1"/>
  <c r="P23"/>
  <c r="Q23" s="1"/>
  <c r="S23" i="2" s="1"/>
  <c r="M28" i="1"/>
  <c r="N28" s="1"/>
  <c r="M27"/>
  <c r="N27" s="1"/>
  <c r="Q20" i="2"/>
  <c r="G19"/>
  <c r="Q19" s="1"/>
  <c r="G14"/>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Q39" i="1"/>
  <c r="S10" i="2"/>
  <c r="S29" s="1"/>
  <c r="G28" l="1"/>
  <c r="Q18"/>
  <c r="Q17"/>
  <c r="Q14"/>
  <c r="Q13"/>
  <c r="Q10"/>
  <c r="Q16"/>
  <c r="Q15"/>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<sst xmlns="http://schemas.openxmlformats.org/spreadsheetml/2006/main" count="225" uniqueCount="154">
  <si>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</si>
  <si>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</si>
  <si>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</si>
  <si>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</si>
  <si>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</si>
  <si>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</si>
  <si>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</si>
  <si>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</si>
  <si>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</si>
  <si>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</si>
  <si>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</si>
  <si>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</si>
  <si>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</si>
  <si>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</si>
  <si>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</si>
  <si>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</si>
  <si>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</si>
  <si>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</si>
  <si>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</si>
  <si>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</si>
  <si>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</si>
  <si>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</si>
  <si>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</si>
  <si>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</si>
  <si>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</si>
  <si>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</si>
  <si>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</si>
  <si>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</si>
  <si>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</si>
  <si>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</si>
  <si>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</si>
  <si>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</si>
  <si>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</si>
  <si>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</si>
  <si>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</si>
  <si>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</si>
  <si>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</si>
  <si>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</si>
  <si>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</si>
  <si>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</si>
  <si>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</si>
  <si>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</si>
  <si>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</si>
  <si>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</si>
  <si>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</si>
  <si>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</si>
  <si>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</si>
  <si>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</si>
  <si>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</si>
  <si>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</si>
  <si>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</si>
  <si>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</si>
  <si>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</si>
  <si>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</si>
  <si>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</si>
  <si>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</si>
  <si>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</si>
  <si>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</si>
  <si>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</si>
  <si>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</si>
  <si>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</si>
  <si>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</si>
  <si>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</si>
  <si>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</si>
  <si>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</si>
  <si>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</si>
  <si>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</si>
  <si>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</si>
  <si>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</si>
  <si>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</si>
  <si>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</si>
  <si>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</si>
  <si>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</si>
  <si>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</si>
  <si>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</si>
  <si>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</si>
  <si>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</si>
  <si>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</si>
  <si>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</si>
  <si>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</si>
  <si>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</si>
  <si>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</si>
  <si>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</si>
  <si>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</si>
  <si>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</si>
  <si>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</si>
  <si>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</si>
  <si>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</si>
  <si>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</si>
  <si>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</si>
  <si>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</si>
  <si>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</si>
  <si>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</si>
  <si>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</si>
  <si>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</si>
  <si>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</si>
  <si>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</si>
  <si>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</si>
  <si>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</si>
  <si>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</si>
  <si>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</si>
  <si>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</si>
  <si>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</si>
  <si>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</si>
  <si>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</si>
  <si>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</si>
  <si>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</si>
  <si>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</si>
  <si>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</si>
  <si>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</si>
  <si>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</si>
  <si>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</si>
  <si>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</si>
  <si>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</si>
  <si>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</si>
  <si>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</si>
  <si>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</si>
  <si>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</si>
  <si>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</si>
  <si>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</si>
  <si>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</si>
  <si>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</si>
  <si>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</si>
  <si>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</si>
  <si>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</si>
  <si>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</si>
  <si>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</si>
  <si>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</si>
  <si>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</si>
  <si>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</si>
  <si>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</si>
  <si>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</si>
  <si>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</si>
  <si>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</si>
  <si>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</si>
  <si>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</si>
  <si>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</si>
  <si>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</si>
  <si>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</si>
  <si>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</si>
  <si>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</si>
  <si>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</si>
  <si>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</si>
  <si>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</si>
  <si>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</si>
  <si>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</si>
  <si>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</si>
  <si>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系统集成部</t>
    <phoneticPr fontId="0" type="noConversion"/>
  </si>
  <si>
    <t>姚明阳</t>
  </si>
  <si>
    <t>6214 6800 2646 2638</t>
  </si>
  <si>
    <t>北京银行学知支行</t>
  </si>
  <si>
    <t>姚明阳</t>
    <phoneticPr fontId="0" type="noConversion"/>
  </si>
  <si>
    <t>卡客车ECAS项目</t>
    <phoneticPr fontId="2" type="noConversion"/>
  </si>
  <si>
    <t>商务招待福田生产线班长、生产人员，让福田方面协助维修处理7~8月反馈的部分ECAS问题</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</si>
</sst>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14"/>
      <color theme="1"/>
      <name val="宋体"/>
      <family val="3"/>
      <charset val="134"/>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9">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182" fontId="18" fillId="0" borderId="21" xfId="0" applyNumberFormat="1" applyFont="1" applyFill="1" applyBorder="1" applyAlignment="1">
      <alignment horizontal="center" vertical="center" wrapText="1"/>
    </xf>
    <xf numFmtId="0" fontId="38" fillId="0" borderId="21" xfId="0" applyFont="1" applyFill="1" applyBorder="1" applyAlignment="1">
      <alignment horizontal="center" vertical="center"/>
    </xf>
    <xf numFmtId="0" fontId="38" fillId="0" borderId="21" xfId="0" applyFont="1" applyFill="1" applyBorder="1" applyAlignment="1">
      <alignment horizontal="center" vertical="center" wrapText="1"/>
    </xf>
    <xf numFmtId="0" fontId="35" fillId="0" borderId="27"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zoomScale="67" zoomScaleNormal="75" zoomScalePageLayoutView="67" workbookViewId="0">
      <selection activeCell="J10" sqref="J10"/>
    </sheetView>
  </sheetViews>
  <sheetFormatPr defaultColWidth="2.6640625" defaultRowHeight="12.75"/>
  <cols>
    <col min="1" max="1" width="7.83203125" style="54" customWidth="1"/>
    <col min="2" max="2" width="33.1640625" style="54" customWidth="1"/>
    <col min="3" max="3" width="46.33203125" style="54" customWidth="1"/>
    <col min="4" max="15" width="17" style="54" customWidth="1"/>
    <col min="16" max="16" width="2.6640625" style="54"/>
    <col min="17" max="17" width="10.1640625" style="54" bestFit="1" customWidth="1"/>
    <col min="18" max="30" width="0" style="54" hidden="1" customWidth="1"/>
    <col min="31" max="16384" width="2.6640625" style="54"/>
  </cols>
  <sheetData>
    <row r="1" spans="1:19" ht="19.5">
      <c r="A1" s="118"/>
    </row>
    <row r="2" spans="1:19" ht="27" customHeight="1">
      <c r="A2" s="142" t="s">
        <v>131</v>
      </c>
      <c r="B2" s="69"/>
      <c r="C2" s="69"/>
    </row>
    <row r="3" spans="1:19" ht="24" customHeight="1">
      <c r="B3" s="119"/>
      <c r="C3" s="119"/>
      <c r="H3" s="101"/>
      <c r="I3" s="55"/>
      <c r="J3" s="55"/>
    </row>
    <row r="4" spans="1:19" ht="37.5" customHeight="1">
      <c r="A4" s="144" t="s">
        <v>132</v>
      </c>
      <c r="B4" s="141"/>
      <c r="C4" s="120"/>
      <c r="G4" s="56"/>
      <c r="K4" s="57"/>
    </row>
    <row r="5" spans="1:19" ht="27.75">
      <c r="A5" s="121"/>
      <c r="B5" s="121"/>
      <c r="C5" s="120"/>
      <c r="G5" s="117"/>
      <c r="H5" s="57"/>
      <c r="I5" s="57"/>
      <c r="J5" s="57"/>
      <c r="K5" s="57"/>
      <c r="M5" s="58"/>
    </row>
    <row r="6" spans="1:19" ht="21">
      <c r="A6" s="128" t="s">
        <v>114</v>
      </c>
      <c r="B6" s="152">
        <v>44121</v>
      </c>
      <c r="C6" s="128" t="s">
        <v>146</v>
      </c>
      <c r="D6" s="129"/>
      <c r="E6" s="130" t="s">
        <v>127</v>
      </c>
      <c r="F6" s="153" t="s">
        <v>147</v>
      </c>
      <c r="G6" s="129"/>
      <c r="H6" s="129"/>
      <c r="I6" s="129"/>
      <c r="J6" s="129"/>
      <c r="K6" s="129"/>
      <c r="L6" s="130" t="s">
        <v>115</v>
      </c>
      <c r="M6" s="129"/>
    </row>
    <row r="7" spans="1:19" ht="22.5" customHeight="1">
      <c r="A7" s="145"/>
      <c r="B7" s="146"/>
      <c r="C7" s="146"/>
      <c r="D7" s="174" t="s">
        <v>135</v>
      </c>
      <c r="E7" s="174" t="s">
        <v>122</v>
      </c>
      <c r="F7" s="174" t="s">
        <v>123</v>
      </c>
      <c r="G7" s="174" t="s">
        <v>117</v>
      </c>
      <c r="H7" s="174" t="s">
        <v>136</v>
      </c>
      <c r="I7" s="174" t="s">
        <v>125</v>
      </c>
      <c r="J7" s="174" t="s">
        <v>137</v>
      </c>
      <c r="K7" s="174" t="s">
        <v>138</v>
      </c>
      <c r="L7" s="174" t="s">
        <v>139</v>
      </c>
      <c r="M7" s="174" t="s">
        <v>126</v>
      </c>
      <c r="N7" s="174" t="s">
        <v>124</v>
      </c>
      <c r="O7" s="174" t="s">
        <v>118</v>
      </c>
      <c r="P7" s="58"/>
      <c r="Q7" s="58"/>
      <c r="R7" s="58"/>
    </row>
    <row r="8" spans="1:19" ht="22.5" customHeight="1">
      <c r="A8" s="149" t="s">
        <v>116</v>
      </c>
      <c r="B8" s="150" t="s">
        <v>133</v>
      </c>
      <c r="C8" s="150" t="s">
        <v>134</v>
      </c>
      <c r="D8" s="175"/>
      <c r="E8" s="175"/>
      <c r="F8" s="175"/>
      <c r="G8" s="175"/>
      <c r="H8" s="175"/>
      <c r="I8" s="175"/>
      <c r="J8" s="175"/>
      <c r="K8" s="175"/>
      <c r="L8" s="175"/>
      <c r="M8" s="175"/>
      <c r="N8" s="175"/>
      <c r="O8" s="175"/>
      <c r="P8" s="58"/>
      <c r="Q8" s="58"/>
      <c r="R8" s="58"/>
    </row>
    <row r="9" spans="1:19">
      <c r="A9" s="63"/>
      <c r="B9" s="64"/>
      <c r="C9" s="64"/>
      <c r="D9" s="147" t="s">
        <v>105</v>
      </c>
      <c r="E9" s="148" t="s">
        <v>105</v>
      </c>
      <c r="F9" s="147" t="s">
        <v>105</v>
      </c>
      <c r="G9" s="148" t="s">
        <v>105</v>
      </c>
      <c r="H9" s="148" t="s">
        <v>105</v>
      </c>
      <c r="I9" s="148" t="s">
        <v>105</v>
      </c>
      <c r="J9" s="148" t="s">
        <v>105</v>
      </c>
      <c r="K9" s="148" t="s">
        <v>105</v>
      </c>
      <c r="L9" s="148" t="s">
        <v>105</v>
      </c>
      <c r="M9" s="148" t="s">
        <v>105</v>
      </c>
      <c r="N9" s="148" t="s">
        <v>105</v>
      </c>
      <c r="O9" s="148" t="s">
        <v>105</v>
      </c>
      <c r="P9" s="58"/>
      <c r="Q9" s="58"/>
      <c r="R9" s="58"/>
    </row>
    <row r="10" spans="1:19" s="105" customFormat="1" ht="75" customHeight="1">
      <c r="A10" s="155">
        <v>1</v>
      </c>
      <c r="B10" s="154" t="s">
        <v>152</v>
      </c>
      <c r="C10" s="158" t="s">
        <v>153</v>
      </c>
      <c r="D10" s="103"/>
      <c r="E10" s="103"/>
      <c r="F10" s="103"/>
      <c r="G10" s="103">
        <v>335</v>
      </c>
      <c r="H10" s="103">
        <f>IF(Input!$D15="Hotel  Accommodation",F10,0)</f>
        <v>0</v>
      </c>
      <c r="I10" s="103">
        <f>IF(Input!$D15="Hotel Food",F10,0)</f>
        <v>0</v>
      </c>
      <c r="J10" s="103"/>
      <c r="K10" s="103">
        <f>IF(Input!$D15="Hotel  Other",F10,0)</f>
        <v>0</v>
      </c>
      <c r="L10" s="103">
        <f>IF(Input!$D15="Non-hotel Subsistence",F10,0)</f>
        <v>0</v>
      </c>
      <c r="M10" s="104">
        <f>IF(Input!$D15="Entertaining",F10,0)</f>
        <v>0</v>
      </c>
      <c r="N10" s="103"/>
      <c r="O10" s="103">
        <f>SUM(D10:N10)</f>
        <v>335</v>
      </c>
      <c r="Q10" s="105" t="e">
        <f>IF(#REF!&lt;&gt;SUM(G10:O10),"ERROR","O.K.")</f>
        <v>#REF!</v>
      </c>
      <c r="S10" s="105">
        <f>Input!Q15</f>
        <v>0</v>
      </c>
    </row>
    <row r="11" spans="1:19" s="105" customFormat="1" ht="45.2" customHeight="1">
      <c r="A11" s="155"/>
      <c r="B11" s="154"/>
      <c r="C11" s="157"/>
      <c r="D11" s="103"/>
      <c r="E11" s="103"/>
      <c r="F11" s="103"/>
      <c r="G11" s="103"/>
      <c r="H11" s="103"/>
      <c r="I11" s="103"/>
      <c r="J11" s="103"/>
      <c r="K11" s="103"/>
      <c r="L11" s="103"/>
      <c r="M11" s="104"/>
      <c r="N11" s="103"/>
      <c r="O11" s="103"/>
      <c r="Q11" s="105" t="e">
        <f>IF(#REF!&lt;&gt;SUM(G11:O11),"ERROR","O.K.")</f>
        <v>#REF!</v>
      </c>
      <c r="S11" s="105">
        <f ca="1">Input!Q16</f>
        <v>0</v>
      </c>
    </row>
    <row r="12" spans="1:19" s="105" customFormat="1" ht="45.2" customHeight="1">
      <c r="A12" s="155"/>
      <c r="B12" s="154"/>
      <c r="C12" s="157"/>
      <c r="D12" s="103"/>
      <c r="E12" s="103"/>
      <c r="F12" s="103"/>
      <c r="G12" s="103"/>
      <c r="H12" s="140"/>
      <c r="I12" s="143"/>
      <c r="J12" s="103"/>
      <c r="K12" s="103"/>
      <c r="L12" s="103"/>
      <c r="M12" s="104"/>
      <c r="N12" s="103"/>
      <c r="O12" s="103"/>
    </row>
    <row r="13" spans="1:19" s="105" customFormat="1" ht="45.2" customHeight="1">
      <c r="A13" s="155"/>
      <c r="B13" s="154"/>
      <c r="C13" s="157"/>
      <c r="D13" s="103"/>
      <c r="E13" s="103"/>
      <c r="F13" s="103"/>
      <c r="G13" s="103"/>
      <c r="H13" s="103"/>
      <c r="I13" s="103"/>
      <c r="J13" s="103"/>
      <c r="K13" s="103"/>
      <c r="L13" s="103"/>
      <c r="M13" s="104"/>
      <c r="N13" s="103"/>
      <c r="O13" s="103"/>
      <c r="Q13" s="105" t="e">
        <f>IF(#REF!&lt;&gt;SUM(G13:O13),"ERROR","O.K.")</f>
        <v>#REF!</v>
      </c>
      <c r="S13" s="105">
        <f ca="1">Input!Q17</f>
        <v>0</v>
      </c>
    </row>
    <row r="14" spans="1:19" s="105" customFormat="1" ht="45.2" customHeight="1">
      <c r="A14" s="155"/>
      <c r="B14" s="154"/>
      <c r="C14" s="156"/>
      <c r="D14" s="103"/>
      <c r="E14" s="103"/>
      <c r="F14" s="103"/>
      <c r="G14" s="103">
        <f>IF(Input!$D18="Travel",F14,0)</f>
        <v>0</v>
      </c>
      <c r="H14" s="103">
        <f>IF(Input!$D18="Hotel  Accommodation",F14,0)</f>
        <v>0</v>
      </c>
      <c r="I14" s="103">
        <f>IF(Input!$D18="Hotel Food",F14,0)</f>
        <v>0</v>
      </c>
      <c r="J14" s="103">
        <f>IF(Input!$D18="Hotel  Telephone",F14,0)</f>
        <v>0</v>
      </c>
      <c r="K14" s="103">
        <f>IF(Input!$D18="Hotel  Other",F14,0)</f>
        <v>0</v>
      </c>
      <c r="L14" s="103">
        <f>IF(Input!$D18="Non-hotel Subsistence",F14,0)</f>
        <v>0</v>
      </c>
      <c r="M14" s="104">
        <f>IF(Input!$D18="Entertaining",F14,0)</f>
        <v>0</v>
      </c>
      <c r="N14" s="103"/>
      <c r="O14" s="103"/>
      <c r="Q14" s="105" t="e">
        <f>IF(#REF!&lt;&gt;SUM(G14:O14),"ERROR","O.K.")</f>
        <v>#REF!</v>
      </c>
    </row>
    <row r="15" spans="1:19" s="105" customFormat="1" ht="45.2" customHeight="1">
      <c r="A15" s="155"/>
      <c r="B15" s="154"/>
      <c r="C15" s="156"/>
      <c r="D15" s="103"/>
      <c r="E15" s="103"/>
      <c r="F15" s="103"/>
      <c r="G15" s="103"/>
      <c r="H15" s="103"/>
      <c r="I15" s="103"/>
      <c r="J15" s="103"/>
      <c r="K15" s="103"/>
      <c r="L15" s="103"/>
      <c r="M15" s="104"/>
      <c r="N15" s="103"/>
      <c r="O15" s="103"/>
      <c r="Q15" s="105" t="e">
        <f>IF(#REF!&lt;&gt;SUM(G15:O15),"ERROR","O.K.")</f>
        <v>#REF!</v>
      </c>
    </row>
    <row r="16" spans="1:19" s="105" customFormat="1" ht="45.2" customHeight="1">
      <c r="A16" s="155"/>
      <c r="B16" s="154"/>
      <c r="C16" s="156"/>
      <c r="D16" s="103"/>
      <c r="E16" s="103"/>
      <c r="F16" s="103"/>
      <c r="G16" s="103"/>
      <c r="H16" s="103"/>
      <c r="I16" s="103"/>
      <c r="J16" s="103"/>
      <c r="K16" s="103"/>
      <c r="L16" s="103"/>
      <c r="M16" s="104"/>
      <c r="N16" s="103"/>
      <c r="O16" s="103"/>
      <c r="Q16" s="105" t="e">
        <f>IF(#REF!&lt;&gt;SUM(G16:O16),"ERROR","O.K.")</f>
        <v>#REF!</v>
      </c>
    </row>
    <row r="17" spans="1:19" s="105" customFormat="1" ht="45.2" customHeight="1">
      <c r="A17" s="155"/>
      <c r="B17" s="154"/>
      <c r="C17" s="156"/>
      <c r="D17" s="103"/>
      <c r="E17" s="103"/>
      <c r="F17" s="103"/>
      <c r="G17" s="103"/>
      <c r="H17" s="103"/>
      <c r="I17" s="103"/>
      <c r="J17" s="103"/>
      <c r="K17" s="103"/>
      <c r="L17" s="103"/>
      <c r="M17" s="104"/>
      <c r="N17" s="103"/>
      <c r="O17" s="103"/>
      <c r="Q17" s="105" t="e">
        <f>IF(#REF!&lt;&gt;SUM(G17:O17),"ERROR","O.K.")</f>
        <v>#REF!</v>
      </c>
    </row>
    <row r="18" spans="1:19" s="105" customFormat="1" ht="45.2" customHeight="1">
      <c r="A18" s="155"/>
      <c r="B18" s="154"/>
      <c r="C18" s="156"/>
      <c r="D18" s="103"/>
      <c r="E18" s="103"/>
      <c r="F18" s="103"/>
      <c r="G18" s="103"/>
      <c r="H18" s="103"/>
      <c r="I18" s="103"/>
      <c r="J18" s="103"/>
      <c r="K18" s="103"/>
      <c r="L18" s="103"/>
      <c r="M18" s="104"/>
      <c r="N18" s="103"/>
      <c r="O18" s="103"/>
      <c r="Q18" s="105" t="e">
        <f>IF(#REF!&lt;&gt;SUM(G18:O18),"ERROR","O.K.")</f>
        <v>#REF!</v>
      </c>
      <c r="S18" s="105">
        <f ca="1">Input!Q18</f>
        <v>0</v>
      </c>
    </row>
    <row r="19" spans="1:19" s="105" customFormat="1" ht="27.75" customHeight="1">
      <c r="A19" s="155"/>
      <c r="B19" s="106"/>
      <c r="C19" s="156"/>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 t="shared" ref="O19" si="0">SUM(D19,N19)</f>
        <v>0</v>
      </c>
      <c r="Q19" s="105" t="e">
        <f ca="1">IF(#REF!&lt;&gt;SUM(G19:O19),"ERROR","O.K.")</f>
        <v>#REF!</v>
      </c>
      <c r="S19" s="105">
        <f ca="1">Input!Q19</f>
        <v>0</v>
      </c>
    </row>
    <row r="20" spans="1:19" s="105" customFormat="1" ht="27.75" hidden="1" customHeight="1">
      <c r="A20" s="155">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 ca="1">Input!Q20</f>
        <v>0</v>
      </c>
    </row>
    <row r="21" spans="1:19" s="105" customFormat="1" ht="27.75" hidden="1" customHeight="1">
      <c r="A21" s="155">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 ca="1">Input!Q21</f>
        <v>0</v>
      </c>
    </row>
    <row r="22" spans="1:19" s="105" customFormat="1" ht="27.75" hidden="1" customHeight="1">
      <c r="A22" s="155">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 ca="1">Input!Q22</f>
        <v>0</v>
      </c>
    </row>
    <row r="23" spans="1:19" s="105" customFormat="1" ht="27.75" hidden="1" customHeight="1">
      <c r="A23" s="155">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 ca="1">Input!Q23</f>
        <v>0</v>
      </c>
    </row>
    <row r="24" spans="1:19" s="105" customFormat="1" ht="27.75" hidden="1" customHeight="1">
      <c r="A24" s="155">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 ca="1">Input!Q29</f>
        <v>0</v>
      </c>
    </row>
    <row r="25" spans="1:19" s="105" customFormat="1" ht="27.75" hidden="1" customHeight="1">
      <c r="A25" s="155">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55">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55">
        <v>18</v>
      </c>
      <c r="B27" s="106"/>
      <c r="C27" s="102" t="str">
        <f>T(Input!C32)</f>
        <v/>
      </c>
      <c r="D27" s="103"/>
      <c r="E27" s="103"/>
      <c r="F27" s="122"/>
      <c r="G27" s="122">
        <f>IF(Input!$D31="Travel",F27,0)</f>
        <v>0</v>
      </c>
      <c r="H27" s="122">
        <f>IF(Input!$D31="Hotel  Accommodation",F27,0)</f>
        <v>0</v>
      </c>
      <c r="I27" s="122">
        <f>IF(Input!$D31="Hotel Food",F27,0)</f>
        <v>0</v>
      </c>
      <c r="J27" s="122">
        <f>IF(Input!$D31="Hotel  Telephone",F27,0)</f>
        <v>0</v>
      </c>
      <c r="K27" s="122">
        <f>IF(Input!$D31="Hotel  Other",F27,0)</f>
        <v>0</v>
      </c>
      <c r="L27" s="122">
        <f>IF(Input!$D31="Non-hotel Subsistence",F27,0)</f>
        <v>0</v>
      </c>
      <c r="M27" s="123">
        <f>IF(Input!$D31="Entertaining",F27,0)</f>
        <v>0</v>
      </c>
      <c r="N27" s="122">
        <f>IF(Input!$D31="Training",F27,0)</f>
        <v>0</v>
      </c>
      <c r="O27" s="122">
        <f>IF(Input!$D31="Other",F27,0)</f>
        <v>0</v>
      </c>
      <c r="Q27" s="105" t="e">
        <f>IF(#REF!&lt;&gt;SUM(G27:O27),"ERROR","O.K.")</f>
        <v>#REF!</v>
      </c>
      <c r="S27" s="105">
        <f ca="1">Input!Q32</f>
        <v>0</v>
      </c>
    </row>
    <row r="28" spans="1:19" ht="18.75" customHeight="1">
      <c r="A28" s="59"/>
      <c r="B28" s="131" t="s">
        <v>119</v>
      </c>
      <c r="C28" s="132"/>
      <c r="D28" s="133"/>
      <c r="E28" s="133"/>
      <c r="F28" s="134"/>
      <c r="G28" s="134">
        <f t="shared" ref="G28:N28" si="1">SUM(G10:G27)</f>
        <v>335</v>
      </c>
      <c r="H28" s="134">
        <f t="shared" si="1"/>
        <v>0</v>
      </c>
      <c r="I28" s="134">
        <f t="shared" si="1"/>
        <v>0</v>
      </c>
      <c r="J28" s="134">
        <f t="shared" si="1"/>
        <v>0</v>
      </c>
      <c r="K28" s="134">
        <f t="shared" si="1"/>
        <v>0</v>
      </c>
      <c r="L28" s="134">
        <f t="shared" si="1"/>
        <v>0</v>
      </c>
      <c r="M28" s="134">
        <f t="shared" si="1"/>
        <v>0</v>
      </c>
      <c r="N28" s="134">
        <f t="shared" si="1"/>
        <v>0</v>
      </c>
      <c r="O28" s="134">
        <f>SUM(O10:O19)</f>
        <v>335</v>
      </c>
      <c r="Q28" s="54" t="e">
        <f>IF(#REF!&lt;&gt;Input!I40,"ERROR","O.K.")</f>
        <v>#REF!</v>
      </c>
    </row>
    <row r="29" spans="1:19" s="87" customFormat="1" ht="22.5" customHeight="1">
      <c r="A29" s="161" t="s">
        <v>144</v>
      </c>
      <c r="B29" s="161"/>
      <c r="C29" s="151" t="s">
        <v>145</v>
      </c>
      <c r="D29" s="161" t="s">
        <v>141</v>
      </c>
      <c r="E29" s="161"/>
      <c r="F29" s="162"/>
      <c r="G29" s="161" t="s">
        <v>142</v>
      </c>
      <c r="H29" s="161"/>
      <c r="I29" s="162"/>
      <c r="J29" s="161" t="s">
        <v>143</v>
      </c>
      <c r="K29" s="161"/>
      <c r="L29" s="162"/>
      <c r="M29" s="163" t="s">
        <v>120</v>
      </c>
      <c r="N29" s="163"/>
      <c r="O29" s="163"/>
      <c r="S29" s="87">
        <f ca="1">SUM(S10:S28)</f>
        <v>0</v>
      </c>
    </row>
    <row r="30" spans="1:19" ht="20.25" customHeight="1">
      <c r="A30" s="161"/>
      <c r="B30" s="161"/>
      <c r="C30" s="161"/>
      <c r="D30" s="161"/>
      <c r="E30" s="161"/>
      <c r="F30" s="161"/>
      <c r="G30" s="167"/>
      <c r="H30" s="168"/>
      <c r="I30" s="168"/>
      <c r="J30" s="161"/>
      <c r="K30" s="161"/>
      <c r="L30" s="161"/>
      <c r="M30" s="173"/>
      <c r="N30" s="173"/>
      <c r="O30" s="173"/>
    </row>
    <row r="31" spans="1:19" ht="21.75" customHeight="1">
      <c r="A31" s="161"/>
      <c r="B31" s="161"/>
      <c r="C31" s="161"/>
      <c r="D31" s="161"/>
      <c r="E31" s="161"/>
      <c r="F31" s="161"/>
      <c r="G31" s="169"/>
      <c r="H31" s="170"/>
      <c r="I31" s="170"/>
      <c r="J31" s="161"/>
      <c r="K31" s="161"/>
      <c r="L31" s="161"/>
      <c r="M31" s="173"/>
      <c r="N31" s="173"/>
      <c r="O31" s="173"/>
    </row>
    <row r="32" spans="1:19" ht="21.75" customHeight="1">
      <c r="A32" s="161"/>
      <c r="B32" s="161"/>
      <c r="C32" s="161"/>
      <c r="D32" s="161"/>
      <c r="E32" s="161"/>
      <c r="F32" s="161"/>
      <c r="G32" s="169"/>
      <c r="H32" s="170"/>
      <c r="I32" s="170"/>
      <c r="J32" s="161"/>
      <c r="K32" s="161"/>
      <c r="L32" s="161"/>
      <c r="M32" s="173"/>
      <c r="N32" s="173"/>
      <c r="O32" s="173"/>
    </row>
    <row r="33" spans="1:15" ht="21.75" customHeight="1">
      <c r="A33" s="161"/>
      <c r="B33" s="161"/>
      <c r="C33" s="161"/>
      <c r="D33" s="161"/>
      <c r="E33" s="161"/>
      <c r="F33" s="161"/>
      <c r="G33" s="169"/>
      <c r="H33" s="170"/>
      <c r="I33" s="170"/>
      <c r="J33" s="161"/>
      <c r="K33" s="161"/>
      <c r="L33" s="161"/>
      <c r="M33" s="173"/>
      <c r="N33" s="173"/>
      <c r="O33" s="173"/>
    </row>
    <row r="34" spans="1:15" ht="19.5" customHeight="1">
      <c r="A34" s="161"/>
      <c r="B34" s="161"/>
      <c r="C34" s="161"/>
      <c r="D34" s="161"/>
      <c r="E34" s="161"/>
      <c r="F34" s="161"/>
      <c r="G34" s="169"/>
      <c r="H34" s="170"/>
      <c r="I34" s="170"/>
      <c r="J34" s="161"/>
      <c r="K34" s="161"/>
      <c r="L34" s="161"/>
      <c r="M34" s="173"/>
      <c r="N34" s="173"/>
      <c r="O34" s="173"/>
    </row>
    <row r="35" spans="1:15" ht="7.5" customHeight="1">
      <c r="A35" s="161"/>
      <c r="B35" s="161"/>
      <c r="C35" s="161"/>
      <c r="D35" s="161"/>
      <c r="E35" s="161"/>
      <c r="F35" s="161"/>
      <c r="G35" s="171"/>
      <c r="H35" s="172"/>
      <c r="I35" s="172"/>
      <c r="J35" s="161"/>
      <c r="K35" s="161"/>
      <c r="L35" s="161"/>
      <c r="M35" s="173"/>
      <c r="N35" s="173"/>
      <c r="O35" s="173"/>
    </row>
    <row r="36" spans="1:15" ht="41.25" customHeight="1">
      <c r="A36" s="66"/>
      <c r="B36" s="67"/>
      <c r="D36" s="60"/>
      <c r="E36" s="60"/>
      <c r="F36" s="60"/>
      <c r="G36" s="60"/>
      <c r="H36" s="60"/>
      <c r="I36" s="60"/>
      <c r="J36" s="60"/>
      <c r="K36" s="138" t="s">
        <v>128</v>
      </c>
      <c r="L36" s="138"/>
      <c r="M36" s="164" t="s">
        <v>148</v>
      </c>
      <c r="N36" s="164"/>
      <c r="O36" s="164"/>
    </row>
    <row r="37" spans="1:15" ht="36.75" customHeight="1">
      <c r="A37" s="66"/>
      <c r="B37" s="66"/>
      <c r="C37" s="124" t="s">
        <v>140</v>
      </c>
      <c r="K37" s="139" t="s">
        <v>129</v>
      </c>
      <c r="L37" s="139"/>
      <c r="M37" s="165" t="s">
        <v>149</v>
      </c>
      <c r="N37" s="165"/>
      <c r="O37" s="165"/>
    </row>
    <row r="38" spans="1:15" ht="42.75" customHeight="1">
      <c r="A38" s="125"/>
      <c r="B38" s="126"/>
      <c r="C38" s="127"/>
      <c r="D38" s="135" t="s">
        <v>121</v>
      </c>
      <c r="E38" s="159" t="s">
        <v>151</v>
      </c>
      <c r="F38" s="160"/>
      <c r="G38" s="137"/>
      <c r="H38" s="136"/>
      <c r="I38" s="136"/>
      <c r="J38" s="136"/>
      <c r="K38" s="139" t="s">
        <v>130</v>
      </c>
      <c r="L38" s="139"/>
      <c r="M38" s="166" t="s">
        <v>150</v>
      </c>
      <c r="N38" s="166"/>
      <c r="O38" s="166"/>
    </row>
    <row r="39" spans="1:15">
      <c r="A39" s="66"/>
      <c r="B39" s="66"/>
      <c r="C39" s="66"/>
      <c r="D39" s="66"/>
      <c r="E39" s="66"/>
      <c r="F39" s="66"/>
      <c r="G39" s="66"/>
      <c r="H39" s="66"/>
      <c r="I39" s="66"/>
      <c r="J39" s="66"/>
      <c r="K39" s="66"/>
      <c r="L39" s="66"/>
      <c r="M39" s="66"/>
      <c r="N39" s="66"/>
      <c r="O39" s="66"/>
    </row>
  </sheetData>
  <mergeCells count="27">
    <mergeCell ref="O7:O8"/>
    <mergeCell ref="D7:D8"/>
    <mergeCell ref="F7:F8"/>
    <mergeCell ref="E7:E8"/>
    <mergeCell ref="N7:N8"/>
    <mergeCell ref="M7:M8"/>
    <mergeCell ref="L7:L8"/>
    <mergeCell ref="G7:G8"/>
    <mergeCell ref="H7:H8"/>
    <mergeCell ref="I7:I8"/>
    <mergeCell ref="J7:J8"/>
    <mergeCell ref="K7:K8"/>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s>
  <phoneticPr fontId="0" type="noConversion"/>
  <conditionalFormatting sqref="G1:H2 B1:B4 A1:A2 D1:F6 H3:H6 G4:G6 I1:O6 A4:B4 D9:O11 A12:O28 A6:A13 B7:B14 O11:O13 C1:C11">
    <cfRule type="expression" dxfId="1" priority="69" stopIfTrue="1">
      <formula>$S$29&gt;0</formula>
    </cfRule>
  </conditionalFormatting>
  <conditionalFormatting sqref="H12 E6 B2:B3 A2 A6 C2:C6 L6 D9:O9 D7:O7 A4">
    <cfRule type="expression" dxfId="0" priority="70" stopIfTrue="1">
      <formula>$R$27&gt;0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8" t="s">
        <v>89</v>
      </c>
      <c r="B1" s="178"/>
      <c r="C1" s="178"/>
    </row>
    <row r="3" spans="1:3" ht="37.5" customHeight="1">
      <c r="A3" s="93">
        <v>1</v>
      </c>
      <c r="B3" s="177" t="s">
        <v>88</v>
      </c>
      <c r="C3" s="177"/>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6" t="s">
        <v>90</v>
      </c>
      <c r="C14" s="176"/>
    </row>
    <row r="15" spans="1:3">
      <c r="A15" s="93"/>
    </row>
    <row r="16" spans="1:3">
      <c r="A16" s="93">
        <v>3</v>
      </c>
      <c r="B16" t="s">
        <v>85</v>
      </c>
    </row>
    <row r="17" spans="1:3">
      <c r="A17" s="93"/>
    </row>
    <row r="18" spans="1:3">
      <c r="A18" s="93">
        <v>4</v>
      </c>
      <c r="B18" t="s">
        <v>86</v>
      </c>
    </row>
    <row r="19" spans="1:3">
      <c r="A19" s="93"/>
    </row>
    <row r="20" spans="1:3" ht="26.25" customHeight="1">
      <c r="A20" s="93">
        <v>5</v>
      </c>
      <c r="B20" s="176" t="s">
        <v>93</v>
      </c>
      <c r="C20" s="176"/>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2020-10-17T01:29:32Z</cp:lastPrinted>
  <dcterms:created xsi:type="dcterms:W3CDTF">1998-01-13T09:32:03Z</dcterms:created>
  <dcterms:modified xsi:type="dcterms:W3CDTF">2020-10-17T01:30:24Z</dcterms:modified>
</cp:coreProperties>
</file>