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河北付款\"/>
    </mc:Choice>
  </mc:AlternateContent>
  <bookViews>
    <workbookView xWindow="0" yWindow="0" windowWidth="19200" windowHeight="11856"/>
  </bookViews>
  <sheets>
    <sheet name="1月账期" sheetId="4" r:id="rId1"/>
    <sheet name="Sheet3" sheetId="5" r:id="rId2"/>
  </sheets>
  <externalReferences>
    <externalReference r:id="rId3"/>
  </externalReferences>
  <definedNames>
    <definedName name="_xlnm._FilterDatabase" localSheetId="0" hidden="1">'1月账期'!$A$2:$I$7</definedName>
    <definedName name="_xlnm._FilterDatabase" localSheetId="1" hidden="1">Sheet3!$A$1:$M$32</definedName>
  </definedNames>
  <calcPr calcId="162913"/>
</workbook>
</file>

<file path=xl/calcChain.xml><?xml version="1.0" encoding="utf-8"?>
<calcChain xmlns="http://schemas.openxmlformats.org/spreadsheetml/2006/main">
  <c r="E6" i="4" l="1"/>
  <c r="N32" i="5" l="1"/>
  <c r="M32" i="5"/>
  <c r="L32" i="5"/>
  <c r="K32" i="5"/>
  <c r="N31" i="5"/>
  <c r="M31" i="5"/>
  <c r="L31" i="5"/>
  <c r="K31" i="5"/>
  <c r="N30" i="5"/>
  <c r="M30" i="5"/>
  <c r="L30" i="5"/>
  <c r="K30" i="5"/>
  <c r="N29" i="5"/>
  <c r="M29" i="5"/>
  <c r="L29" i="5"/>
  <c r="K29" i="5"/>
  <c r="N28" i="5"/>
  <c r="M28" i="5"/>
  <c r="L28" i="5"/>
  <c r="K28" i="5"/>
  <c r="N27" i="5"/>
  <c r="M27" i="5"/>
  <c r="L27" i="5"/>
  <c r="K27" i="5"/>
  <c r="N26" i="5"/>
  <c r="M26" i="5"/>
  <c r="L26" i="5"/>
  <c r="K26" i="5"/>
  <c r="N25" i="5"/>
  <c r="M25" i="5"/>
  <c r="L25" i="5"/>
  <c r="K25" i="5"/>
  <c r="N24" i="5"/>
  <c r="M24" i="5"/>
  <c r="L24" i="5"/>
  <c r="K24" i="5"/>
  <c r="N23" i="5"/>
  <c r="M23" i="5"/>
  <c r="L23" i="5"/>
  <c r="K23" i="5"/>
  <c r="N22" i="5"/>
  <c r="M22" i="5"/>
  <c r="L22" i="5"/>
  <c r="K22" i="5"/>
  <c r="N21" i="5"/>
  <c r="M21" i="5"/>
  <c r="L21" i="5"/>
  <c r="K21" i="5"/>
  <c r="N20" i="5"/>
  <c r="M20" i="5"/>
  <c r="L20" i="5"/>
  <c r="K20" i="5"/>
  <c r="N19" i="5"/>
  <c r="M19" i="5"/>
  <c r="L19" i="5"/>
  <c r="K19" i="5"/>
  <c r="N18" i="5"/>
  <c r="M18" i="5"/>
  <c r="L18" i="5"/>
  <c r="K18" i="5"/>
  <c r="N17" i="5"/>
  <c r="M17" i="5"/>
  <c r="L17" i="5"/>
  <c r="K17" i="5"/>
  <c r="N16" i="5"/>
  <c r="M16" i="5"/>
  <c r="L16" i="5"/>
  <c r="K16" i="5"/>
  <c r="N15" i="5"/>
  <c r="M15" i="5"/>
  <c r="L15" i="5"/>
  <c r="K15" i="5"/>
  <c r="N14" i="5"/>
  <c r="M14" i="5"/>
  <c r="L14" i="5"/>
  <c r="K14" i="5"/>
  <c r="N13" i="5"/>
  <c r="M13" i="5"/>
  <c r="L13" i="5"/>
  <c r="K13" i="5"/>
  <c r="N12" i="5"/>
  <c r="M12" i="5"/>
  <c r="L12" i="5"/>
  <c r="K12" i="5"/>
  <c r="N11" i="5"/>
  <c r="M11" i="5"/>
  <c r="L11" i="5"/>
  <c r="K11" i="5"/>
  <c r="N10" i="5"/>
  <c r="M10" i="5"/>
  <c r="L10" i="5"/>
  <c r="K10" i="5"/>
  <c r="N9" i="5"/>
  <c r="M9" i="5"/>
  <c r="L9" i="5"/>
  <c r="K9" i="5"/>
  <c r="N8" i="5"/>
  <c r="M8" i="5"/>
  <c r="L8" i="5"/>
  <c r="K8" i="5"/>
  <c r="N7" i="5"/>
  <c r="M7" i="5"/>
  <c r="L7" i="5"/>
  <c r="K7" i="5"/>
  <c r="N6" i="5"/>
  <c r="M6" i="5"/>
  <c r="L6" i="5"/>
  <c r="K6" i="5"/>
  <c r="N5" i="5"/>
  <c r="M5" i="5"/>
  <c r="L5" i="5"/>
  <c r="K5" i="5"/>
  <c r="N4" i="5"/>
  <c r="M4" i="5"/>
  <c r="L4" i="5"/>
  <c r="K4" i="5"/>
  <c r="N3" i="5"/>
  <c r="M3" i="5"/>
  <c r="L3" i="5"/>
  <c r="K3" i="5"/>
  <c r="K33" i="5" s="1"/>
  <c r="N2" i="5"/>
  <c r="M2" i="5"/>
  <c r="L2" i="5"/>
  <c r="K2" i="5"/>
  <c r="C6" i="4"/>
  <c r="C7" i="4" l="1"/>
  <c r="F7" i="4"/>
  <c r="E7" i="4"/>
</calcChain>
</file>

<file path=xl/sharedStrings.xml><?xml version="1.0" encoding="utf-8"?>
<sst xmlns="http://schemas.openxmlformats.org/spreadsheetml/2006/main" count="69" uniqueCount="68">
  <si>
    <t>河北后视镜工厂21年1月份供应商付款计划</t>
  </si>
  <si>
    <t xml:space="preserve">编号 </t>
  </si>
  <si>
    <t>供应商</t>
  </si>
  <si>
    <t>挂账款</t>
  </si>
  <si>
    <t>账期</t>
  </si>
  <si>
    <t>到期应付款</t>
  </si>
  <si>
    <t>付款金额（元）</t>
  </si>
  <si>
    <t>扣点</t>
  </si>
  <si>
    <t>备注</t>
  </si>
  <si>
    <t>实际付款</t>
  </si>
  <si>
    <t>承兑</t>
  </si>
  <si>
    <t>沃尔瓦格涂料（廊坊）有限公司</t>
  </si>
  <si>
    <t>天津精美特表面技术有限公司</t>
  </si>
  <si>
    <t>好银行承兑</t>
  </si>
  <si>
    <t>黄骅市鑫祺汽车配件有限公司</t>
  </si>
  <si>
    <t>浙江佳龙电子有限公司</t>
  </si>
  <si>
    <t>合计</t>
  </si>
  <si>
    <t>应付账款 AP_sub</t>
  </si>
  <si>
    <t>AP_c 名称</t>
  </si>
  <si>
    <t>小于30天</t>
  </si>
  <si>
    <t>超过30天</t>
  </si>
  <si>
    <t>超过60天</t>
  </si>
  <si>
    <t>超过90天</t>
  </si>
  <si>
    <t>超过120天</t>
  </si>
  <si>
    <t>超过150天</t>
  </si>
  <si>
    <t>超过180天</t>
  </si>
  <si>
    <t>合计金额</t>
  </si>
  <si>
    <t>60天到期金额</t>
  </si>
  <si>
    <t>90天到期金额</t>
  </si>
  <si>
    <t>120天到期金额</t>
  </si>
  <si>
    <t>北京浦东三浦标准件有限公司</t>
  </si>
  <si>
    <t>北京嘉威达商贸有限公司</t>
  </si>
  <si>
    <t>1911184A</t>
  </si>
  <si>
    <t>万华化学(烟台)销售有限公司</t>
  </si>
  <si>
    <t>黄骅市泰行汽车配件厂</t>
  </si>
  <si>
    <t>黄骅市长生汽车灯镜有限公司</t>
  </si>
  <si>
    <t>1913025A</t>
  </si>
  <si>
    <t>河北新强力机械制造有限公司</t>
  </si>
  <si>
    <t>黄骅市建昌塑料制品有限公司</t>
  </si>
  <si>
    <t>深州市卓伦橡塑磨具有限公司</t>
  </si>
  <si>
    <t>河北宏广橡塑金属制品有限公司</t>
  </si>
  <si>
    <t>保定兆龙通用电器塑业有限公司</t>
  </si>
  <si>
    <t>河北省南皮县利辉五金接插件厂</t>
  </si>
  <si>
    <t>1913247A</t>
  </si>
  <si>
    <t>德州志鹏海绵制品有限公司</t>
  </si>
  <si>
    <t>文安县德实汽车配件有限公司</t>
  </si>
  <si>
    <t>河北锐翰汽车零部件有限公司</t>
  </si>
  <si>
    <t>黄骅汇铭汽车部件有限公司</t>
  </si>
  <si>
    <t>江苏力乐汽车部件股份有限公司</t>
  </si>
  <si>
    <t>常州华阳万联汽车附件有限公司</t>
  </si>
  <si>
    <t>1932389A</t>
  </si>
  <si>
    <t>溧阳鑫岩汽车零部件有限公司</t>
  </si>
  <si>
    <t>江阴市信佳科贸有限公司</t>
  </si>
  <si>
    <t>杭州阳晨聚氨酯制品有限公司</t>
  </si>
  <si>
    <t>泉州福兴塑料五金有限公司</t>
  </si>
  <si>
    <t>厦门凯平化工有限公司</t>
  </si>
  <si>
    <t>苏州苏宁标准件有限公司</t>
  </si>
  <si>
    <t>山东金达汽车部件制造有限公司</t>
  </si>
  <si>
    <t>襄阳杰创化工新材料有限公司</t>
  </si>
  <si>
    <t>苏州贝莱得新材料科技有限公司</t>
  </si>
  <si>
    <t>西安美泰汽车试件有限责任公司</t>
  </si>
  <si>
    <t>L2034</t>
  </si>
  <si>
    <t>陕西朝阳包装材料有限公司</t>
  </si>
  <si>
    <t>L4272</t>
  </si>
  <si>
    <t>西安聚丙商贸有限公司</t>
  </si>
  <si>
    <t>L4700</t>
  </si>
  <si>
    <t>西安市浐灞生态区弘茂五金机电</t>
  </si>
  <si>
    <t>1月底付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</si>
</sst>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 "/>
    <numFmt numFmtId="177" formatCode="0_ "/>
  </numFmts>
  <fonts count="11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6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10"/>
      <color theme="0"/>
      <name val="微软雅黑"/>
      <family val="2"/>
      <charset val="134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2" borderId="0" xfId="0" applyFill="1">
      <alignment vertical="center"/>
    </xf>
    <xf numFmtId="4" fontId="1" fillId="0" borderId="0" xfId="0" applyNumberFormat="1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2" borderId="0" xfId="0" applyFont="1" applyFill="1">
      <alignment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58" fontId="8" fillId="3" borderId="3" xfId="0" applyNumberFormat="1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176" fontId="4" fillId="4" borderId="3" xfId="0" applyNumberFormat="1" applyFont="1" applyFill="1" applyBorder="1" applyAlignment="1">
      <alignment vertical="center"/>
    </xf>
    <xf numFmtId="177" fontId="4" fillId="4" borderId="3" xfId="0" applyNumberFormat="1" applyFont="1" applyFill="1" applyBorder="1" applyAlignment="1">
      <alignment vertical="center"/>
    </xf>
    <xf numFmtId="176" fontId="4" fillId="5" borderId="3" xfId="0" applyNumberFormat="1" applyFont="1" applyFill="1" applyBorder="1" applyAlignment="1">
      <alignment vertical="center"/>
    </xf>
    <xf numFmtId="10" fontId="4" fillId="4" borderId="3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right" vertical="center"/>
    </xf>
    <xf numFmtId="0" fontId="8" fillId="3" borderId="4" xfId="0" applyFont="1" applyFill="1" applyBorder="1" applyAlignment="1">
      <alignment horizontal="righ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7827;&#21271;21&#24180;1&#26376;&#20184;&#27454;-&#35270;&#35273;&#2127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5"/>
    </sheetNames>
    <sheetDataSet>
      <sheetData sheetId="0">
        <row r="2">
          <cell r="Y2" t="str">
            <v>单位：元</v>
          </cell>
        </row>
        <row r="3">
          <cell r="D3" t="str">
            <v>供应商名称</v>
          </cell>
          <cell r="E3" t="str">
            <v>2020年7月底应付款账面余额</v>
          </cell>
          <cell r="F3" t="str">
            <v>2020.08月付款金额</v>
          </cell>
          <cell r="G3" t="str">
            <v>2020.09月付款金额</v>
          </cell>
          <cell r="H3" t="str">
            <v>2020.10月付款金额</v>
          </cell>
          <cell r="I3" t="str">
            <v>2020.11月付款金额</v>
          </cell>
          <cell r="J3" t="str">
            <v>2020.12月付款金额</v>
          </cell>
          <cell r="K3" t="str">
            <v>2021.1月付款金额</v>
          </cell>
          <cell r="L3" t="str">
            <v>截止2020年8月底到期金额</v>
          </cell>
          <cell r="T3" t="str">
            <v>计划支付</v>
          </cell>
          <cell r="Y3" t="str">
            <v>实际支付</v>
          </cell>
          <cell r="AA3" t="str">
            <v>当月实际支付比例</v>
          </cell>
          <cell r="AB3" t="str">
            <v>备注</v>
          </cell>
        </row>
        <row r="4">
          <cell r="L4" t="str">
            <v>截止2020年7月到期应付款（扣除已付款）</v>
          </cell>
          <cell r="M4" t="str">
            <v>2020年8月挂账金额</v>
          </cell>
          <cell r="N4" t="str">
            <v>合计</v>
          </cell>
          <cell r="O4" t="str">
            <v>2020年9月挂账金额</v>
          </cell>
          <cell r="P4" t="str">
            <v>2020年10月挂账金额</v>
          </cell>
          <cell r="Q4" t="str">
            <v>2020年11月挂账金额</v>
          </cell>
          <cell r="R4" t="str">
            <v>2020年12月挂账金额</v>
          </cell>
          <cell r="S4" t="str">
            <v>2021年1月挂账金额</v>
          </cell>
          <cell r="T4" t="str">
            <v>现金扣点</v>
          </cell>
          <cell r="U4" t="str">
            <v>承兑</v>
          </cell>
          <cell r="V4" t="str">
            <v>标准付款系数</v>
          </cell>
          <cell r="W4" t="str">
            <v>标准支付金额</v>
          </cell>
          <cell r="X4" t="str">
            <v>压缩后计划支付金额</v>
          </cell>
          <cell r="Y4" t="str">
            <v>实际支付金额</v>
          </cell>
          <cell r="Z4" t="str">
            <v>1月计划未支付金额</v>
          </cell>
        </row>
        <row r="5">
          <cell r="D5" t="str">
            <v>北京多宾城建筑机械有限公司</v>
          </cell>
          <cell r="E5">
            <v>1689866.68</v>
          </cell>
          <cell r="F5">
            <v>600000</v>
          </cell>
          <cell r="G5">
            <v>300000</v>
          </cell>
          <cell r="H5">
            <v>0</v>
          </cell>
          <cell r="I5">
            <v>200000</v>
          </cell>
          <cell r="J5">
            <v>83743</v>
          </cell>
          <cell r="L5">
            <v>506123.67999999993</v>
          </cell>
          <cell r="M5">
            <v>317864.88</v>
          </cell>
          <cell r="N5">
            <v>1070234.42</v>
          </cell>
          <cell r="O5">
            <v>246245.86</v>
          </cell>
          <cell r="P5">
            <v>259313.25</v>
          </cell>
          <cell r="Q5">
            <v>381702.97</v>
          </cell>
          <cell r="R5">
            <v>327503.75</v>
          </cell>
          <cell r="V5">
            <v>0.6</v>
          </cell>
          <cell r="W5">
            <v>642140.65199999989</v>
          </cell>
          <cell r="X5">
            <v>600000</v>
          </cell>
          <cell r="Y5">
            <v>300000</v>
          </cell>
          <cell r="Z5">
            <v>300000</v>
          </cell>
          <cell r="AA5">
            <v>0.28031241977808941</v>
          </cell>
          <cell r="AC5">
            <v>2038754.39</v>
          </cell>
        </row>
        <row r="6">
          <cell r="D6" t="str">
            <v>黄骅市恒伟五金制品有限公司</v>
          </cell>
          <cell r="E6">
            <v>1443244.32</v>
          </cell>
          <cell r="F6">
            <v>80340</v>
          </cell>
          <cell r="G6">
            <v>300000</v>
          </cell>
          <cell r="H6">
            <v>150000</v>
          </cell>
          <cell r="I6">
            <v>400000</v>
          </cell>
          <cell r="J6">
            <v>300000</v>
          </cell>
          <cell r="L6">
            <v>212904.32000000007</v>
          </cell>
          <cell r="M6">
            <v>416901.58</v>
          </cell>
          <cell r="N6">
            <v>1232384.0100000002</v>
          </cell>
          <cell r="O6">
            <v>602578.11</v>
          </cell>
          <cell r="P6">
            <v>399040.03</v>
          </cell>
          <cell r="Q6">
            <v>0</v>
          </cell>
          <cell r="R6">
            <v>1220368.28</v>
          </cell>
          <cell r="V6">
            <v>0.5</v>
          </cell>
          <cell r="W6">
            <v>616192.00500000012</v>
          </cell>
          <cell r="X6">
            <v>600000</v>
          </cell>
          <cell r="Y6">
            <v>300000</v>
          </cell>
          <cell r="Z6">
            <v>300000</v>
          </cell>
          <cell r="AA6">
            <v>0.24343061705255323</v>
          </cell>
          <cell r="AC6">
            <v>2851792.3200000003</v>
          </cell>
        </row>
        <row r="7">
          <cell r="D7" t="str">
            <v>黄骅市雍丰塑料制品有限公司</v>
          </cell>
          <cell r="E7">
            <v>2138266.0499999998</v>
          </cell>
          <cell r="F7">
            <v>0</v>
          </cell>
          <cell r="G7">
            <v>200000</v>
          </cell>
          <cell r="H7">
            <v>150000</v>
          </cell>
          <cell r="I7">
            <v>0</v>
          </cell>
          <cell r="J7">
            <v>200000</v>
          </cell>
          <cell r="L7">
            <v>1588266.0499999998</v>
          </cell>
          <cell r="M7">
            <v>351391.66</v>
          </cell>
          <cell r="N7">
            <v>1939657.7099999997</v>
          </cell>
          <cell r="O7">
            <v>172625.04</v>
          </cell>
          <cell r="P7">
            <v>226512.47</v>
          </cell>
          <cell r="Q7">
            <v>0</v>
          </cell>
          <cell r="R7">
            <v>502194.21</v>
          </cell>
          <cell r="V7">
            <v>0.3</v>
          </cell>
          <cell r="W7">
            <v>581897.31299999985</v>
          </cell>
          <cell r="X7">
            <v>450000</v>
          </cell>
          <cell r="Y7">
            <v>190000</v>
          </cell>
          <cell r="Z7">
            <v>260000</v>
          </cell>
          <cell r="AA7">
            <v>9.7955427403735085E-2</v>
          </cell>
          <cell r="AC7">
            <v>2840989.4299999997</v>
          </cell>
        </row>
        <row r="8">
          <cell r="D8" t="str">
            <v>沃尔瓦格涂料（廊坊）有限公司</v>
          </cell>
          <cell r="E8">
            <v>63982.93</v>
          </cell>
          <cell r="F8">
            <v>0</v>
          </cell>
          <cell r="G8">
            <v>0</v>
          </cell>
          <cell r="H8">
            <v>210618.87</v>
          </cell>
          <cell r="I8">
            <v>0</v>
          </cell>
          <cell r="J8">
            <v>210321.09</v>
          </cell>
          <cell r="L8">
            <v>-356957.03</v>
          </cell>
          <cell r="M8">
            <v>146635.94</v>
          </cell>
          <cell r="N8">
            <v>333761.63</v>
          </cell>
          <cell r="O8">
            <v>210321.09</v>
          </cell>
          <cell r="P8">
            <v>188359.85</v>
          </cell>
          <cell r="Q8">
            <v>145401.78</v>
          </cell>
          <cell r="R8">
            <v>163724.81</v>
          </cell>
          <cell r="V8">
            <v>1</v>
          </cell>
          <cell r="W8">
            <v>333761.63</v>
          </cell>
          <cell r="X8">
            <v>188359.85</v>
          </cell>
          <cell r="Z8">
            <v>188359.85</v>
          </cell>
          <cell r="AA8">
            <v>0</v>
          </cell>
          <cell r="AC8">
            <v>497486.44</v>
          </cell>
        </row>
        <row r="9">
          <cell r="D9" t="str">
            <v>宁波精成车业有限公司</v>
          </cell>
          <cell r="E9">
            <v>968134.12</v>
          </cell>
          <cell r="F9">
            <v>0</v>
          </cell>
          <cell r="G9">
            <v>500000</v>
          </cell>
          <cell r="H9">
            <v>650000</v>
          </cell>
          <cell r="I9">
            <v>0</v>
          </cell>
          <cell r="J9">
            <v>700000</v>
          </cell>
          <cell r="L9">
            <v>-881865.88</v>
          </cell>
          <cell r="M9">
            <v>198121.78</v>
          </cell>
          <cell r="N9">
            <v>210091.93999999994</v>
          </cell>
          <cell r="O9">
            <v>243606.08</v>
          </cell>
          <cell r="P9">
            <v>413197.1</v>
          </cell>
          <cell r="Q9">
            <v>237032.86</v>
          </cell>
          <cell r="R9">
            <v>107053.94</v>
          </cell>
          <cell r="V9">
            <v>0.8</v>
          </cell>
          <cell r="W9">
            <v>168073.55199999997</v>
          </cell>
          <cell r="X9">
            <v>150000</v>
          </cell>
          <cell r="Z9">
            <v>150000</v>
          </cell>
          <cell r="AA9">
            <v>0</v>
          </cell>
          <cell r="AC9">
            <v>317145.87999999995</v>
          </cell>
        </row>
        <row r="10">
          <cell r="D10" t="str">
            <v>青岛盛有电子科技有限公司</v>
          </cell>
          <cell r="E10">
            <v>0</v>
          </cell>
          <cell r="F10">
            <v>305900</v>
          </cell>
          <cell r="G10">
            <v>229000</v>
          </cell>
          <cell r="H10">
            <v>127000</v>
          </cell>
          <cell r="I10">
            <v>91400</v>
          </cell>
          <cell r="J10">
            <v>376400</v>
          </cell>
          <cell r="L10">
            <v>-1129700</v>
          </cell>
          <cell r="M10">
            <v>305900</v>
          </cell>
          <cell r="N10">
            <v>52500</v>
          </cell>
          <cell r="O10">
            <v>229000</v>
          </cell>
          <cell r="P10">
            <v>134600</v>
          </cell>
          <cell r="Q10">
            <v>282200</v>
          </cell>
          <cell r="R10">
            <v>230500</v>
          </cell>
          <cell r="V10">
            <v>1</v>
          </cell>
          <cell r="W10">
            <v>52500</v>
          </cell>
          <cell r="X10">
            <v>52500</v>
          </cell>
          <cell r="Z10">
            <v>52500</v>
          </cell>
          <cell r="AA10">
            <v>0</v>
          </cell>
          <cell r="AC10">
            <v>52500</v>
          </cell>
        </row>
        <row r="11">
          <cell r="D11" t="str">
            <v>纳新塑化（上海）有限公司</v>
          </cell>
          <cell r="E11">
            <v>381940</v>
          </cell>
          <cell r="F11">
            <v>95485</v>
          </cell>
          <cell r="G11">
            <v>190970</v>
          </cell>
          <cell r="H11">
            <v>0</v>
          </cell>
          <cell r="I11">
            <v>95485</v>
          </cell>
          <cell r="J11">
            <v>286455.01</v>
          </cell>
          <cell r="L11">
            <v>-286455.01</v>
          </cell>
          <cell r="M11">
            <v>0</v>
          </cell>
          <cell r="N11">
            <v>95485</v>
          </cell>
          <cell r="O11">
            <v>190970.01</v>
          </cell>
          <cell r="P11">
            <v>95485</v>
          </cell>
          <cell r="Q11">
            <v>95485</v>
          </cell>
          <cell r="R11">
            <v>381940.01</v>
          </cell>
          <cell r="V11">
            <v>1</v>
          </cell>
          <cell r="W11">
            <v>95485</v>
          </cell>
          <cell r="X11">
            <v>95485</v>
          </cell>
          <cell r="Z11">
            <v>95485</v>
          </cell>
          <cell r="AA11">
            <v>0</v>
          </cell>
          <cell r="AC11">
            <v>477425.01</v>
          </cell>
        </row>
        <row r="12">
          <cell r="D12" t="str">
            <v>天津精美特表面技术有限公司</v>
          </cell>
          <cell r="E12">
            <v>888987.63</v>
          </cell>
          <cell r="F12">
            <v>599722.93999999994</v>
          </cell>
          <cell r="G12">
            <v>289264.69</v>
          </cell>
          <cell r="H12">
            <v>207170.44</v>
          </cell>
          <cell r="I12">
            <v>100000</v>
          </cell>
          <cell r="J12">
            <v>384178.19</v>
          </cell>
          <cell r="L12">
            <v>-691348.62999999989</v>
          </cell>
          <cell r="M12">
            <v>307170.44</v>
          </cell>
          <cell r="N12">
            <v>291078.03000000014</v>
          </cell>
          <cell r="O12">
            <v>189642.93</v>
          </cell>
          <cell r="P12">
            <v>194535.26</v>
          </cell>
          <cell r="Q12">
            <v>291078.03000000003</v>
          </cell>
          <cell r="R12">
            <v>257075.28</v>
          </cell>
          <cell r="V12">
            <v>1</v>
          </cell>
          <cell r="W12">
            <v>291078.03000000014</v>
          </cell>
          <cell r="X12">
            <v>291078.03000000003</v>
          </cell>
          <cell r="Z12">
            <v>291078.03000000003</v>
          </cell>
          <cell r="AA12">
            <v>0</v>
          </cell>
          <cell r="AC12">
            <v>548153.31000000017</v>
          </cell>
        </row>
        <row r="13">
          <cell r="D13" t="str">
            <v>黄骅市常郭镇街西纸箱厂</v>
          </cell>
          <cell r="E13">
            <v>830021.09</v>
          </cell>
          <cell r="F13">
            <v>26143</v>
          </cell>
          <cell r="G13">
            <v>150000</v>
          </cell>
          <cell r="H13">
            <v>0</v>
          </cell>
          <cell r="I13">
            <v>0</v>
          </cell>
          <cell r="J13">
            <v>140000</v>
          </cell>
          <cell r="L13">
            <v>513878.08999999997</v>
          </cell>
          <cell r="M13">
            <v>111317.44</v>
          </cell>
          <cell r="N13">
            <v>625195.53</v>
          </cell>
          <cell r="O13">
            <v>93993.11</v>
          </cell>
          <cell r="P13">
            <v>98613.67</v>
          </cell>
          <cell r="Q13">
            <v>157380.99</v>
          </cell>
          <cell r="R13">
            <v>96960.37</v>
          </cell>
          <cell r="V13">
            <v>0.3</v>
          </cell>
          <cell r="W13">
            <v>187558.65900000001</v>
          </cell>
          <cell r="X13">
            <v>150000</v>
          </cell>
          <cell r="Y13">
            <v>100000</v>
          </cell>
          <cell r="Z13">
            <v>50000</v>
          </cell>
          <cell r="AA13">
            <v>0.15994995997492176</v>
          </cell>
          <cell r="AC13">
            <v>1072143.67</v>
          </cell>
        </row>
        <row r="14">
          <cell r="D14" t="str">
            <v>天津金发新材料有限公司</v>
          </cell>
          <cell r="E14">
            <v>1859888.35</v>
          </cell>
          <cell r="F14">
            <v>1235183.3500000001</v>
          </cell>
          <cell r="G14">
            <v>221107.5</v>
          </cell>
          <cell r="H14">
            <v>500000</v>
          </cell>
          <cell r="I14">
            <v>0</v>
          </cell>
          <cell r="J14">
            <v>125297.5</v>
          </cell>
          <cell r="L14">
            <v>-221700</v>
          </cell>
          <cell r="M14">
            <v>110100</v>
          </cell>
          <cell r="N14">
            <v>223200</v>
          </cell>
          <cell r="O14">
            <v>111600</v>
          </cell>
          <cell r="P14">
            <v>55800</v>
          </cell>
          <cell r="Q14">
            <v>167400</v>
          </cell>
          <cell r="R14">
            <v>146300</v>
          </cell>
          <cell r="V14">
            <v>1</v>
          </cell>
          <cell r="W14">
            <v>223200</v>
          </cell>
          <cell r="X14">
            <v>223200</v>
          </cell>
          <cell r="Y14">
            <v>55800</v>
          </cell>
          <cell r="Z14">
            <v>167400</v>
          </cell>
          <cell r="AA14">
            <v>0.25</v>
          </cell>
          <cell r="AC14">
            <v>369500</v>
          </cell>
        </row>
        <row r="15">
          <cell r="D15" t="str">
            <v>北京奇美玉隆商贸有限责任公司</v>
          </cell>
          <cell r="E15">
            <v>84777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100000</v>
          </cell>
          <cell r="L15">
            <v>-15223</v>
          </cell>
          <cell r="M15">
            <v>26800</v>
          </cell>
          <cell r="N15">
            <v>273200</v>
          </cell>
          <cell r="O15">
            <v>0</v>
          </cell>
          <cell r="P15">
            <v>0</v>
          </cell>
          <cell r="Q15">
            <v>261623</v>
          </cell>
          <cell r="R15">
            <v>290500</v>
          </cell>
          <cell r="V15">
            <v>1</v>
          </cell>
          <cell r="W15">
            <v>273200</v>
          </cell>
          <cell r="X15">
            <v>273200</v>
          </cell>
          <cell r="Z15">
            <v>273200</v>
          </cell>
          <cell r="AA15">
            <v>0</v>
          </cell>
          <cell r="AC15">
            <v>563700</v>
          </cell>
        </row>
        <row r="16">
          <cell r="D16" t="str">
            <v>黄骅市鑫祺汽车配件有限公司</v>
          </cell>
          <cell r="E16">
            <v>410954.83</v>
          </cell>
          <cell r="F16">
            <v>0</v>
          </cell>
          <cell r="G16">
            <v>0</v>
          </cell>
          <cell r="H16">
            <v>150000</v>
          </cell>
          <cell r="I16">
            <v>100000</v>
          </cell>
          <cell r="J16">
            <v>100000</v>
          </cell>
          <cell r="L16">
            <v>60954.830000000016</v>
          </cell>
          <cell r="M16">
            <v>52780.800000000003</v>
          </cell>
          <cell r="N16">
            <v>243435.52000000002</v>
          </cell>
          <cell r="O16">
            <v>129699.89</v>
          </cell>
          <cell r="P16">
            <v>165363.48000000001</v>
          </cell>
          <cell r="Q16">
            <v>170844.66</v>
          </cell>
          <cell r="R16">
            <v>130286.51</v>
          </cell>
          <cell r="V16">
            <v>0.5</v>
          </cell>
          <cell r="W16">
            <v>121717.76000000001</v>
          </cell>
          <cell r="X16">
            <v>100000</v>
          </cell>
          <cell r="Y16">
            <v>50000</v>
          </cell>
          <cell r="Z16">
            <v>50000</v>
          </cell>
          <cell r="AA16">
            <v>0.20539319816598661</v>
          </cell>
          <cell r="AC16">
            <v>709930.17</v>
          </cell>
        </row>
        <row r="17">
          <cell r="D17" t="str">
            <v>黄骅市亚征汽车配件有限公司</v>
          </cell>
          <cell r="E17">
            <v>1109625.99</v>
          </cell>
          <cell r="F17">
            <v>0</v>
          </cell>
          <cell r="G17">
            <v>200000</v>
          </cell>
          <cell r="H17">
            <v>150000</v>
          </cell>
          <cell r="I17">
            <v>100000</v>
          </cell>
          <cell r="J17">
            <v>100000</v>
          </cell>
          <cell r="L17">
            <v>559625.99</v>
          </cell>
          <cell r="M17">
            <v>221274.87</v>
          </cell>
          <cell r="N17">
            <v>780900.86</v>
          </cell>
          <cell r="O17">
            <v>95650.45</v>
          </cell>
          <cell r="P17">
            <v>133915.20000000001</v>
          </cell>
          <cell r="Q17">
            <v>145758.76999999999</v>
          </cell>
          <cell r="R17">
            <v>111037.63</v>
          </cell>
          <cell r="V17">
            <v>0.3</v>
          </cell>
          <cell r="W17">
            <v>234270.258</v>
          </cell>
          <cell r="X17">
            <v>200000</v>
          </cell>
          <cell r="Y17">
            <v>100000</v>
          </cell>
          <cell r="Z17">
            <v>100000</v>
          </cell>
          <cell r="AA17">
            <v>0.1280572286730482</v>
          </cell>
          <cell r="AC17">
            <v>1267262.9100000001</v>
          </cell>
        </row>
        <row r="18">
          <cell r="D18" t="str">
            <v>黄骅市瑞丰五金制品有限公司</v>
          </cell>
          <cell r="E18">
            <v>627024.34</v>
          </cell>
          <cell r="F18">
            <v>0</v>
          </cell>
          <cell r="G18">
            <v>200000</v>
          </cell>
          <cell r="H18">
            <v>0</v>
          </cell>
          <cell r="I18">
            <v>0</v>
          </cell>
          <cell r="J18">
            <v>100000</v>
          </cell>
          <cell r="L18">
            <v>327024.33999999997</v>
          </cell>
          <cell r="M18">
            <v>59308.46</v>
          </cell>
          <cell r="N18">
            <v>386332.8</v>
          </cell>
          <cell r="O18">
            <v>53907.6</v>
          </cell>
          <cell r="P18">
            <v>62019.37</v>
          </cell>
          <cell r="Q18">
            <v>76160.11</v>
          </cell>
          <cell r="R18">
            <v>63632.83</v>
          </cell>
          <cell r="V18">
            <v>0.3</v>
          </cell>
          <cell r="W18">
            <v>115899.84</v>
          </cell>
          <cell r="X18">
            <v>100000</v>
          </cell>
          <cell r="Y18">
            <v>80000</v>
          </cell>
          <cell r="Z18">
            <v>20000</v>
          </cell>
          <cell r="AA18">
            <v>0.20707535057856855</v>
          </cell>
          <cell r="AC18">
            <v>642052.71</v>
          </cell>
        </row>
        <row r="19">
          <cell r="D19" t="str">
            <v>黄骅市建昌塑料制品有限公司</v>
          </cell>
          <cell r="E19">
            <v>1073045.68</v>
          </cell>
          <cell r="F19">
            <v>0</v>
          </cell>
          <cell r="G19">
            <v>671612.78</v>
          </cell>
          <cell r="H19">
            <v>50000</v>
          </cell>
          <cell r="I19">
            <v>0</v>
          </cell>
          <cell r="J19">
            <v>100000</v>
          </cell>
          <cell r="L19">
            <v>251432.89999999991</v>
          </cell>
          <cell r="M19">
            <v>24555.919999999998</v>
          </cell>
          <cell r="N19">
            <v>275988.81999999989</v>
          </cell>
          <cell r="O19">
            <v>152572.69</v>
          </cell>
          <cell r="P19">
            <v>0</v>
          </cell>
          <cell r="Q19">
            <v>153646.46</v>
          </cell>
          <cell r="R19">
            <v>100056.41</v>
          </cell>
          <cell r="V19">
            <v>0.3</v>
          </cell>
          <cell r="W19">
            <v>82796.645999999964</v>
          </cell>
          <cell r="X19">
            <v>80000</v>
          </cell>
          <cell r="Z19">
            <v>80000</v>
          </cell>
          <cell r="AA19">
            <v>0</v>
          </cell>
          <cell r="AC19">
            <v>682264.37999999989</v>
          </cell>
        </row>
        <row r="20">
          <cell r="D20" t="str">
            <v>黄骅市俊隆五金包装有限公司</v>
          </cell>
          <cell r="E20">
            <v>202621.11</v>
          </cell>
          <cell r="F20">
            <v>0</v>
          </cell>
          <cell r="G20">
            <v>100000</v>
          </cell>
          <cell r="H20">
            <v>0</v>
          </cell>
          <cell r="I20">
            <v>0</v>
          </cell>
          <cell r="J20">
            <v>100000</v>
          </cell>
          <cell r="L20">
            <v>2621.109999999986</v>
          </cell>
          <cell r="M20">
            <v>27202.560000000001</v>
          </cell>
          <cell r="N20">
            <v>73761.169999999984</v>
          </cell>
          <cell r="O20">
            <v>0</v>
          </cell>
          <cell r="P20">
            <v>43937.5</v>
          </cell>
          <cell r="Q20">
            <v>24117.79</v>
          </cell>
          <cell r="R20">
            <v>0</v>
          </cell>
          <cell r="V20">
            <v>1</v>
          </cell>
          <cell r="W20">
            <v>73761.169999999984</v>
          </cell>
          <cell r="X20">
            <v>70000</v>
          </cell>
          <cell r="Z20">
            <v>70000</v>
          </cell>
          <cell r="AA20">
            <v>0</v>
          </cell>
          <cell r="AC20">
            <v>97878.959999999992</v>
          </cell>
        </row>
        <row r="21">
          <cell r="D21" t="str">
            <v>佛山市顺德区聚达汽车部件有限公司</v>
          </cell>
          <cell r="E21">
            <v>318435.83</v>
          </cell>
          <cell r="F21">
            <v>100000</v>
          </cell>
          <cell r="G21">
            <v>100000</v>
          </cell>
          <cell r="H21">
            <v>100000</v>
          </cell>
          <cell r="I21">
            <v>0</v>
          </cell>
          <cell r="J21">
            <v>60000</v>
          </cell>
          <cell r="L21">
            <v>-41564.169999999984</v>
          </cell>
          <cell r="M21">
            <v>41482.35</v>
          </cell>
          <cell r="N21">
            <v>2069.7000000000148</v>
          </cell>
          <cell r="O21">
            <v>2151.52</v>
          </cell>
          <cell r="P21">
            <v>0</v>
          </cell>
          <cell r="Q21">
            <v>43129.84</v>
          </cell>
          <cell r="R21">
            <v>0</v>
          </cell>
          <cell r="V21">
            <v>1</v>
          </cell>
          <cell r="W21">
            <v>2069.7000000000148</v>
          </cell>
          <cell r="X21">
            <v>0</v>
          </cell>
          <cell r="Z21">
            <v>0</v>
          </cell>
          <cell r="AA21">
            <v>0</v>
          </cell>
          <cell r="AC21">
            <v>45199.540000000008</v>
          </cell>
        </row>
        <row r="22">
          <cell r="D22" t="str">
            <v>黄骅市京港机电设备有限公司</v>
          </cell>
          <cell r="E22">
            <v>717495.92</v>
          </cell>
          <cell r="F22">
            <v>0</v>
          </cell>
          <cell r="G22">
            <v>324816.5</v>
          </cell>
          <cell r="H22">
            <v>100000</v>
          </cell>
          <cell r="I22">
            <v>0</v>
          </cell>
          <cell r="J22">
            <v>50000</v>
          </cell>
          <cell r="L22">
            <v>242679.42000000004</v>
          </cell>
          <cell r="M22">
            <v>373012.47</v>
          </cell>
          <cell r="N22">
            <v>615691.89</v>
          </cell>
          <cell r="O22">
            <v>0</v>
          </cell>
          <cell r="P22">
            <v>283888.12</v>
          </cell>
          <cell r="Q22">
            <v>0</v>
          </cell>
          <cell r="R22">
            <v>0</v>
          </cell>
          <cell r="V22">
            <v>0.3</v>
          </cell>
          <cell r="W22">
            <v>184707.56700000001</v>
          </cell>
          <cell r="X22">
            <v>150000</v>
          </cell>
          <cell r="Y22">
            <v>60000</v>
          </cell>
          <cell r="Z22">
            <v>90000</v>
          </cell>
          <cell r="AA22">
            <v>9.7451340474859913E-2</v>
          </cell>
          <cell r="AC22">
            <v>899580.01</v>
          </cell>
        </row>
        <row r="23">
          <cell r="D23" t="str">
            <v>上海奔德汽车零部件有限公司</v>
          </cell>
          <cell r="E23">
            <v>366024.21</v>
          </cell>
          <cell r="F23">
            <v>0</v>
          </cell>
          <cell r="G23">
            <v>200000</v>
          </cell>
          <cell r="H23">
            <v>50000</v>
          </cell>
          <cell r="I23">
            <v>0</v>
          </cell>
          <cell r="J23">
            <v>130000</v>
          </cell>
          <cell r="L23">
            <v>-13975.789999999979</v>
          </cell>
          <cell r="M23">
            <v>119709.42</v>
          </cell>
          <cell r="N23">
            <v>105733.63000000002</v>
          </cell>
          <cell r="O23">
            <v>0</v>
          </cell>
          <cell r="P23">
            <v>13882.36</v>
          </cell>
          <cell r="Q23">
            <v>37042.54</v>
          </cell>
          <cell r="R23">
            <v>59020.6</v>
          </cell>
          <cell r="V23">
            <v>0.5</v>
          </cell>
          <cell r="W23">
            <v>52866.81500000001</v>
          </cell>
          <cell r="X23">
            <v>50000</v>
          </cell>
          <cell r="Z23">
            <v>50000</v>
          </cell>
          <cell r="AA23">
            <v>0</v>
          </cell>
          <cell r="AC23">
            <v>215679.13000000003</v>
          </cell>
        </row>
        <row r="24">
          <cell r="D24" t="str">
            <v>黄骅市顺亿汽车部件有限公司</v>
          </cell>
          <cell r="E24">
            <v>358365.01</v>
          </cell>
          <cell r="F24">
            <v>0</v>
          </cell>
          <cell r="G24">
            <v>0</v>
          </cell>
          <cell r="H24">
            <v>0</v>
          </cell>
          <cell r="I24">
            <v>50000</v>
          </cell>
          <cell r="J24">
            <v>48500</v>
          </cell>
          <cell r="L24">
            <v>259865.01</v>
          </cell>
          <cell r="M24">
            <v>89709.3</v>
          </cell>
          <cell r="N24">
            <v>349574.31</v>
          </cell>
          <cell r="O24">
            <v>59078.65</v>
          </cell>
          <cell r="P24">
            <v>71639.37</v>
          </cell>
          <cell r="Q24">
            <v>0</v>
          </cell>
          <cell r="R24">
            <v>219684.14</v>
          </cell>
          <cell r="V24">
            <v>0.4</v>
          </cell>
          <cell r="W24">
            <v>139829.72400000002</v>
          </cell>
          <cell r="X24">
            <v>150000</v>
          </cell>
          <cell r="Y24">
            <v>100000</v>
          </cell>
          <cell r="Z24">
            <v>50000</v>
          </cell>
          <cell r="AA24">
            <v>0.28606221092162065</v>
          </cell>
          <cell r="AC24">
            <v>699976.47</v>
          </cell>
        </row>
        <row r="25">
          <cell r="D25" t="str">
            <v>昆山维尔利环保科技有限公司</v>
          </cell>
          <cell r="E25">
            <v>174770.69</v>
          </cell>
          <cell r="F25">
            <v>0</v>
          </cell>
          <cell r="G25">
            <v>150000</v>
          </cell>
          <cell r="H25">
            <v>0</v>
          </cell>
          <cell r="I25">
            <v>0</v>
          </cell>
          <cell r="J25">
            <v>90470</v>
          </cell>
          <cell r="L25">
            <v>-65699.31</v>
          </cell>
          <cell r="M25">
            <v>0</v>
          </cell>
          <cell r="N25">
            <v>29137.550000000003</v>
          </cell>
          <cell r="O25">
            <v>0</v>
          </cell>
          <cell r="P25">
            <v>94836.86</v>
          </cell>
          <cell r="Q25">
            <v>0</v>
          </cell>
          <cell r="R25">
            <v>0</v>
          </cell>
          <cell r="V25">
            <v>1</v>
          </cell>
          <cell r="W25">
            <v>29137.550000000003</v>
          </cell>
          <cell r="X25">
            <v>29137.55</v>
          </cell>
          <cell r="Z25">
            <v>29137.55</v>
          </cell>
          <cell r="AA25">
            <v>0</v>
          </cell>
          <cell r="AC25">
            <v>29137.550000000003</v>
          </cell>
        </row>
        <row r="26">
          <cell r="D26" t="str">
            <v>徐州华夏电子有限公司</v>
          </cell>
          <cell r="E26">
            <v>219620.73</v>
          </cell>
          <cell r="F26">
            <v>150000</v>
          </cell>
          <cell r="G26">
            <v>0</v>
          </cell>
          <cell r="H26">
            <v>40000</v>
          </cell>
          <cell r="I26">
            <v>0</v>
          </cell>
          <cell r="J26">
            <v>104584.93</v>
          </cell>
          <cell r="L26">
            <v>-74964.199999999983</v>
          </cell>
          <cell r="M26">
            <v>0</v>
          </cell>
          <cell r="N26">
            <v>34329.400000000016</v>
          </cell>
          <cell r="O26">
            <v>74964.2</v>
          </cell>
          <cell r="P26">
            <v>0</v>
          </cell>
          <cell r="Q26">
            <v>34329.4</v>
          </cell>
          <cell r="R26">
            <v>14712.6</v>
          </cell>
          <cell r="V26">
            <v>1</v>
          </cell>
          <cell r="W26">
            <v>34329.400000000016</v>
          </cell>
          <cell r="X26">
            <v>34329.4</v>
          </cell>
          <cell r="Z26">
            <v>34329.4</v>
          </cell>
          <cell r="AA26">
            <v>0</v>
          </cell>
          <cell r="AC26">
            <v>49042.000000000015</v>
          </cell>
        </row>
        <row r="27">
          <cell r="D27" t="str">
            <v>沧州旭兴五金制品有限公司</v>
          </cell>
          <cell r="E27">
            <v>120869</v>
          </cell>
          <cell r="F27">
            <v>0</v>
          </cell>
          <cell r="G27">
            <v>50000</v>
          </cell>
          <cell r="H27">
            <v>50000</v>
          </cell>
          <cell r="I27">
            <v>0</v>
          </cell>
          <cell r="J27">
            <v>50000</v>
          </cell>
          <cell r="L27">
            <v>-29131</v>
          </cell>
          <cell r="M27">
            <v>50237.32</v>
          </cell>
          <cell r="N27">
            <v>91479.84</v>
          </cell>
          <cell r="O27">
            <v>70373.52</v>
          </cell>
          <cell r="P27">
            <v>0</v>
          </cell>
          <cell r="Q27">
            <v>0</v>
          </cell>
          <cell r="R27">
            <v>0</v>
          </cell>
          <cell r="V27">
            <v>0.8</v>
          </cell>
          <cell r="W27">
            <v>73183.872000000003</v>
          </cell>
          <cell r="X27">
            <v>50000</v>
          </cell>
          <cell r="Z27">
            <v>50000</v>
          </cell>
          <cell r="AA27">
            <v>0</v>
          </cell>
          <cell r="AC27">
            <v>91479.84</v>
          </cell>
        </row>
        <row r="28">
          <cell r="D28" t="str">
            <v>北京捷安思丽技术开发有限公司</v>
          </cell>
          <cell r="E28">
            <v>117375.87</v>
          </cell>
          <cell r="F28">
            <v>0</v>
          </cell>
          <cell r="G28">
            <v>100000</v>
          </cell>
          <cell r="H28">
            <v>0</v>
          </cell>
          <cell r="I28">
            <v>0</v>
          </cell>
          <cell r="J28">
            <v>80000</v>
          </cell>
          <cell r="L28">
            <v>-62624.130000000005</v>
          </cell>
          <cell r="M28">
            <v>21847.19</v>
          </cell>
          <cell r="N28">
            <v>40831.39</v>
          </cell>
          <cell r="O28">
            <v>30119.3</v>
          </cell>
          <cell r="P28">
            <v>23346.38</v>
          </cell>
          <cell r="Q28">
            <v>28142.65</v>
          </cell>
          <cell r="R28">
            <v>56751.72</v>
          </cell>
          <cell r="V28">
            <v>0.8</v>
          </cell>
          <cell r="W28">
            <v>32665.112000000001</v>
          </cell>
          <cell r="X28">
            <v>30000</v>
          </cell>
          <cell r="Z28">
            <v>30000</v>
          </cell>
          <cell r="AA28">
            <v>0</v>
          </cell>
          <cell r="AC28">
            <v>97583.11</v>
          </cell>
        </row>
        <row r="29">
          <cell r="D29" t="str">
            <v>芜湖市卓人汽车配件有限公司</v>
          </cell>
          <cell r="E29">
            <v>230465.96</v>
          </cell>
          <cell r="F29">
            <v>50000</v>
          </cell>
          <cell r="G29">
            <v>50000</v>
          </cell>
          <cell r="H29">
            <v>50000</v>
          </cell>
          <cell r="I29">
            <v>0</v>
          </cell>
          <cell r="J29">
            <v>50000</v>
          </cell>
          <cell r="L29">
            <v>30465.959999999992</v>
          </cell>
          <cell r="M29">
            <v>0</v>
          </cell>
          <cell r="N29">
            <v>105507.48999999999</v>
          </cell>
          <cell r="O29">
            <v>75041.53</v>
          </cell>
          <cell r="P29">
            <v>53193.59</v>
          </cell>
          <cell r="Q29">
            <v>76253.289999999994</v>
          </cell>
          <cell r="R29">
            <v>65325.72</v>
          </cell>
          <cell r="V29">
            <v>0.5</v>
          </cell>
          <cell r="W29">
            <v>52753.744999999995</v>
          </cell>
          <cell r="X29">
            <v>50000</v>
          </cell>
          <cell r="Y29">
            <v>40000</v>
          </cell>
          <cell r="Z29">
            <v>10000</v>
          </cell>
          <cell r="AA29">
            <v>0.3791200037077937</v>
          </cell>
          <cell r="AC29">
            <v>300280.08999999997</v>
          </cell>
        </row>
        <row r="30">
          <cell r="D30" t="str">
            <v>北京北鸿科科技发展有限公司</v>
          </cell>
          <cell r="E30">
            <v>36000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36000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V30">
            <v>1</v>
          </cell>
          <cell r="W30">
            <v>0</v>
          </cell>
          <cell r="X30">
            <v>0</v>
          </cell>
          <cell r="Z30">
            <v>0</v>
          </cell>
          <cell r="AA30" t="e">
            <v>#DIV/0!</v>
          </cell>
          <cell r="AC30">
            <v>0</v>
          </cell>
        </row>
        <row r="31">
          <cell r="D31" t="str">
            <v>黄骅市渤海庆丰车辆灯镜厂</v>
          </cell>
          <cell r="E31">
            <v>339468.41</v>
          </cell>
          <cell r="F31">
            <v>0</v>
          </cell>
          <cell r="G31">
            <v>100000</v>
          </cell>
          <cell r="H31">
            <v>0</v>
          </cell>
          <cell r="I31">
            <v>50000</v>
          </cell>
          <cell r="J31">
            <v>30000</v>
          </cell>
          <cell r="L31">
            <v>159468.40999999997</v>
          </cell>
          <cell r="M31">
            <v>0</v>
          </cell>
          <cell r="N31">
            <v>159468.40999999997</v>
          </cell>
          <cell r="O31">
            <v>0</v>
          </cell>
          <cell r="P31">
            <v>0</v>
          </cell>
          <cell r="Q31">
            <v>129357.22</v>
          </cell>
          <cell r="R31">
            <v>0</v>
          </cell>
          <cell r="V31">
            <v>0.5</v>
          </cell>
          <cell r="W31">
            <v>79734.204999999987</v>
          </cell>
          <cell r="X31">
            <v>60000</v>
          </cell>
          <cell r="Y31">
            <v>50000</v>
          </cell>
          <cell r="Z31">
            <v>10000</v>
          </cell>
          <cell r="AA31">
            <v>0.31354172277757086</v>
          </cell>
          <cell r="AC31">
            <v>288825.63</v>
          </cell>
        </row>
        <row r="32">
          <cell r="D32" t="str">
            <v>河北航凌电路板有限公司</v>
          </cell>
          <cell r="E32">
            <v>41210.839999999997</v>
          </cell>
          <cell r="F32">
            <v>0</v>
          </cell>
          <cell r="G32">
            <v>50000</v>
          </cell>
          <cell r="H32">
            <v>50000</v>
          </cell>
          <cell r="I32">
            <v>0</v>
          </cell>
          <cell r="J32">
            <v>38000</v>
          </cell>
          <cell r="L32">
            <v>-96789.16</v>
          </cell>
          <cell r="M32">
            <v>67958.2</v>
          </cell>
          <cell r="N32">
            <v>100508.84</v>
          </cell>
          <cell r="O32">
            <v>30690.799999999999</v>
          </cell>
          <cell r="P32">
            <v>0</v>
          </cell>
          <cell r="Q32">
            <v>98649</v>
          </cell>
          <cell r="R32">
            <v>0</v>
          </cell>
          <cell r="V32">
            <v>0.9</v>
          </cell>
          <cell r="W32">
            <v>90457.956000000006</v>
          </cell>
          <cell r="X32">
            <v>80000</v>
          </cell>
          <cell r="Z32">
            <v>80000</v>
          </cell>
          <cell r="AA32">
            <v>0</v>
          </cell>
          <cell r="AC32">
            <v>100508.84</v>
          </cell>
        </row>
        <row r="33">
          <cell r="D33" t="str">
            <v>黄骅市元周五金制品有限公司</v>
          </cell>
          <cell r="E33">
            <v>146735.24</v>
          </cell>
          <cell r="F33">
            <v>50000</v>
          </cell>
          <cell r="G33">
            <v>50000</v>
          </cell>
          <cell r="H33">
            <v>40000</v>
          </cell>
          <cell r="I33">
            <v>0</v>
          </cell>
          <cell r="J33">
            <v>30000</v>
          </cell>
          <cell r="L33">
            <v>-23264.760000000009</v>
          </cell>
          <cell r="M33">
            <v>29317.09</v>
          </cell>
          <cell r="N33">
            <v>30469.899999999991</v>
          </cell>
          <cell r="O33">
            <v>14589.71</v>
          </cell>
          <cell r="P33">
            <v>9827.86</v>
          </cell>
          <cell r="Q33">
            <v>19669.22</v>
          </cell>
          <cell r="R33">
            <v>23667.759999999998</v>
          </cell>
          <cell r="V33">
            <v>0.9</v>
          </cell>
          <cell r="W33">
            <v>27422.909999999993</v>
          </cell>
          <cell r="X33">
            <v>20000</v>
          </cell>
          <cell r="Z33">
            <v>20000</v>
          </cell>
          <cell r="AA33">
            <v>0</v>
          </cell>
          <cell r="AC33">
            <v>73806.87999999999</v>
          </cell>
        </row>
        <row r="34">
          <cell r="D34" t="str">
            <v>沧州鑫晟纸制品有限公司</v>
          </cell>
          <cell r="E34">
            <v>190057.93</v>
          </cell>
          <cell r="F34">
            <v>0</v>
          </cell>
          <cell r="G34">
            <v>50000</v>
          </cell>
          <cell r="H34">
            <v>0</v>
          </cell>
          <cell r="I34">
            <v>30000</v>
          </cell>
          <cell r="J34">
            <v>30000</v>
          </cell>
          <cell r="L34">
            <v>80057.929999999993</v>
          </cell>
          <cell r="M34">
            <v>0</v>
          </cell>
          <cell r="N34">
            <v>80057.929999999993</v>
          </cell>
          <cell r="O34">
            <v>64396.53</v>
          </cell>
          <cell r="P34">
            <v>13399.19</v>
          </cell>
          <cell r="Q34">
            <v>0</v>
          </cell>
          <cell r="R34">
            <v>40339.43</v>
          </cell>
          <cell r="V34">
            <v>0.5</v>
          </cell>
          <cell r="W34">
            <v>40028.964999999997</v>
          </cell>
          <cell r="X34">
            <v>30000</v>
          </cell>
          <cell r="Z34">
            <v>30000</v>
          </cell>
          <cell r="AA34">
            <v>0</v>
          </cell>
          <cell r="AC34">
            <v>198193.08</v>
          </cell>
        </row>
        <row r="35">
          <cell r="D35" t="str">
            <v>黄骅市保俊成复合彩印厂</v>
          </cell>
          <cell r="E35">
            <v>88610.41</v>
          </cell>
          <cell r="F35">
            <v>50000</v>
          </cell>
          <cell r="G35">
            <v>0</v>
          </cell>
          <cell r="H35">
            <v>0</v>
          </cell>
          <cell r="I35">
            <v>0</v>
          </cell>
          <cell r="J35">
            <v>30000</v>
          </cell>
          <cell r="L35">
            <v>8610.4100000000035</v>
          </cell>
          <cell r="M35">
            <v>9315.86</v>
          </cell>
          <cell r="N35">
            <v>32499.740000000005</v>
          </cell>
          <cell r="O35">
            <v>0</v>
          </cell>
          <cell r="P35">
            <v>14573.47</v>
          </cell>
          <cell r="Q35">
            <v>0</v>
          </cell>
          <cell r="R35">
            <v>15118.89</v>
          </cell>
          <cell r="V35">
            <v>0.8</v>
          </cell>
          <cell r="W35">
            <v>25999.792000000005</v>
          </cell>
          <cell r="X35">
            <v>20000</v>
          </cell>
          <cell r="Z35">
            <v>20000</v>
          </cell>
          <cell r="AA35">
            <v>0</v>
          </cell>
          <cell r="AC35">
            <v>47618.630000000005</v>
          </cell>
        </row>
        <row r="36">
          <cell r="D36" t="str">
            <v>深州市安广顺机械配件有限公司</v>
          </cell>
          <cell r="E36">
            <v>69631.67</v>
          </cell>
          <cell r="F36">
            <v>0</v>
          </cell>
          <cell r="G36">
            <v>30000</v>
          </cell>
          <cell r="H36">
            <v>0</v>
          </cell>
          <cell r="I36">
            <v>0</v>
          </cell>
          <cell r="J36">
            <v>20000</v>
          </cell>
          <cell r="L36">
            <v>19631.669999999998</v>
          </cell>
          <cell r="M36">
            <v>10251.94</v>
          </cell>
          <cell r="N36">
            <v>29883.61</v>
          </cell>
          <cell r="O36">
            <v>4978.6899999999996</v>
          </cell>
          <cell r="P36">
            <v>5910.41</v>
          </cell>
          <cell r="Q36">
            <v>5852.59</v>
          </cell>
          <cell r="R36">
            <v>35106.019999999997</v>
          </cell>
          <cell r="V36">
            <v>0.8</v>
          </cell>
          <cell r="W36">
            <v>23906.888000000003</v>
          </cell>
          <cell r="X36">
            <v>20000</v>
          </cell>
          <cell r="Z36">
            <v>20000</v>
          </cell>
          <cell r="AA36">
            <v>0</v>
          </cell>
          <cell r="AC36">
            <v>81731.320000000007</v>
          </cell>
        </row>
        <row r="37">
          <cell r="D37" t="str">
            <v>北京华北轻合金有限公司</v>
          </cell>
          <cell r="E37">
            <v>62662.57</v>
          </cell>
          <cell r="F37">
            <v>0</v>
          </cell>
          <cell r="G37">
            <v>50000</v>
          </cell>
          <cell r="H37">
            <v>0</v>
          </cell>
          <cell r="I37">
            <v>0</v>
          </cell>
          <cell r="J37">
            <v>10000</v>
          </cell>
          <cell r="L37">
            <v>2662.5699999999997</v>
          </cell>
          <cell r="M37">
            <v>27303.96</v>
          </cell>
          <cell r="N37">
            <v>29966.53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V37">
            <v>0.8</v>
          </cell>
          <cell r="W37">
            <v>23973.224000000002</v>
          </cell>
          <cell r="X37">
            <v>20000</v>
          </cell>
          <cell r="Z37">
            <v>20000</v>
          </cell>
          <cell r="AA37">
            <v>0</v>
          </cell>
          <cell r="AC37">
            <v>29966.53</v>
          </cell>
        </row>
        <row r="38">
          <cell r="D38" t="str">
            <v>北京鑫隆仁景塑胶材料科技有限公司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V38">
            <v>0.3</v>
          </cell>
          <cell r="W38">
            <v>0</v>
          </cell>
          <cell r="X38">
            <v>0</v>
          </cell>
          <cell r="Z38">
            <v>0</v>
          </cell>
          <cell r="AA38" t="e">
            <v>#DIV/0!</v>
          </cell>
          <cell r="AC38">
            <v>0</v>
          </cell>
        </row>
        <row r="39">
          <cell r="D39" t="str">
            <v>建生裕科（上海）贸易有限公司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V39">
            <v>0.3</v>
          </cell>
          <cell r="W39">
            <v>0</v>
          </cell>
          <cell r="X39">
            <v>0</v>
          </cell>
          <cell r="Z39">
            <v>0</v>
          </cell>
          <cell r="AA39" t="e">
            <v>#DIV/0!</v>
          </cell>
          <cell r="AC39">
            <v>0</v>
          </cell>
        </row>
        <row r="40">
          <cell r="D40" t="str">
            <v>中山市锐星新材料科技有限公司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V40">
            <v>0.3</v>
          </cell>
          <cell r="W40">
            <v>0</v>
          </cell>
          <cell r="X40">
            <v>0</v>
          </cell>
          <cell r="Z40">
            <v>0</v>
          </cell>
          <cell r="AA40" t="e">
            <v>#DIV/0!</v>
          </cell>
          <cell r="AC40">
            <v>0</v>
          </cell>
        </row>
        <row r="41">
          <cell r="D41" t="str">
            <v>河北省雄县龙华橡塑有限公司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V41">
            <v>0.3</v>
          </cell>
          <cell r="W41">
            <v>0</v>
          </cell>
          <cell r="X41">
            <v>0</v>
          </cell>
          <cell r="Z41">
            <v>0</v>
          </cell>
          <cell r="AA41" t="e">
            <v>#DIV/0!</v>
          </cell>
          <cell r="AC41">
            <v>0</v>
          </cell>
        </row>
        <row r="42">
          <cell r="D42" t="str">
            <v>东莞市兴亿塑胶原料有限公司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12740</v>
          </cell>
          <cell r="L42">
            <v>-12740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12740</v>
          </cell>
          <cell r="V42">
            <v>1</v>
          </cell>
          <cell r="W42">
            <v>0</v>
          </cell>
          <cell r="X42">
            <v>0</v>
          </cell>
          <cell r="Z42">
            <v>0</v>
          </cell>
          <cell r="AA42" t="e">
            <v>#DIV/0!</v>
          </cell>
          <cell r="AC42">
            <v>0</v>
          </cell>
        </row>
        <row r="43">
          <cell r="D43" t="str">
            <v>涿州市天彤压铸制品有限公司</v>
          </cell>
          <cell r="E43">
            <v>0</v>
          </cell>
          <cell r="F43">
            <v>0</v>
          </cell>
          <cell r="G43">
            <v>0</v>
          </cell>
          <cell r="H43">
            <v>5650</v>
          </cell>
          <cell r="I43">
            <v>0</v>
          </cell>
          <cell r="J43">
            <v>0</v>
          </cell>
          <cell r="L43">
            <v>-5650</v>
          </cell>
          <cell r="M43">
            <v>0</v>
          </cell>
          <cell r="N43">
            <v>0</v>
          </cell>
          <cell r="O43">
            <v>0</v>
          </cell>
          <cell r="P43">
            <v>5650</v>
          </cell>
          <cell r="Q43">
            <v>0</v>
          </cell>
          <cell r="R43">
            <v>0</v>
          </cell>
          <cell r="V43">
            <v>0.3</v>
          </cell>
          <cell r="W43">
            <v>0</v>
          </cell>
          <cell r="X43">
            <v>0</v>
          </cell>
          <cell r="Z43">
            <v>0</v>
          </cell>
          <cell r="AA43" t="e">
            <v>#DIV/0!</v>
          </cell>
          <cell r="AC43">
            <v>0</v>
          </cell>
        </row>
        <row r="44">
          <cell r="D44" t="str">
            <v>中广核俊尔新材料有限公司</v>
          </cell>
          <cell r="E44">
            <v>248600</v>
          </cell>
          <cell r="F44">
            <v>0</v>
          </cell>
          <cell r="G44">
            <v>124300</v>
          </cell>
          <cell r="H44">
            <v>124300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V44">
            <v>1</v>
          </cell>
          <cell r="W44">
            <v>0</v>
          </cell>
          <cell r="X44">
            <v>0</v>
          </cell>
          <cell r="Z44">
            <v>0</v>
          </cell>
          <cell r="AA44" t="e">
            <v>#DIV/0!</v>
          </cell>
          <cell r="AC44">
            <v>0</v>
          </cell>
        </row>
        <row r="45">
          <cell r="D45" t="str">
            <v>天津市腾达永恒科技有限公司</v>
          </cell>
          <cell r="E45">
            <v>184825.74</v>
          </cell>
          <cell r="F45">
            <v>100000</v>
          </cell>
          <cell r="G45">
            <v>50000</v>
          </cell>
          <cell r="H45">
            <v>0</v>
          </cell>
          <cell r="I45">
            <v>0</v>
          </cell>
          <cell r="J45">
            <v>34825.74</v>
          </cell>
          <cell r="L45">
            <v>-7.2759576141834259E-12</v>
          </cell>
          <cell r="M45">
            <v>0</v>
          </cell>
          <cell r="N45">
            <v>-7.2759576141834259E-12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V45">
            <v>0.8</v>
          </cell>
          <cell r="W45">
            <v>-5.820766091346741E-12</v>
          </cell>
          <cell r="X45">
            <v>0</v>
          </cell>
          <cell r="Z45">
            <v>0</v>
          </cell>
          <cell r="AA45">
            <v>0</v>
          </cell>
          <cell r="AC45">
            <v>-7.2759576141834259E-12</v>
          </cell>
        </row>
        <row r="46">
          <cell r="D46" t="str">
            <v>泊头市鑫洪金属制品有限公司</v>
          </cell>
          <cell r="E46">
            <v>71263.539999999994</v>
          </cell>
          <cell r="F46">
            <v>0</v>
          </cell>
          <cell r="G46">
            <v>20000</v>
          </cell>
          <cell r="H46">
            <v>0</v>
          </cell>
          <cell r="I46">
            <v>20000</v>
          </cell>
          <cell r="J46">
            <v>0</v>
          </cell>
          <cell r="L46">
            <v>31263.539999999994</v>
          </cell>
          <cell r="M46">
            <v>0</v>
          </cell>
          <cell r="N46">
            <v>31263.539999999994</v>
          </cell>
          <cell r="O46">
            <v>0</v>
          </cell>
          <cell r="P46">
            <v>0</v>
          </cell>
          <cell r="Q46">
            <v>25070.83</v>
          </cell>
          <cell r="R46">
            <v>0</v>
          </cell>
          <cell r="V46">
            <v>0.5</v>
          </cell>
          <cell r="W46">
            <v>15631.769999999997</v>
          </cell>
          <cell r="X46">
            <v>15000</v>
          </cell>
          <cell r="Z46">
            <v>15000</v>
          </cell>
          <cell r="AA46">
            <v>0</v>
          </cell>
          <cell r="AC46">
            <v>56334.369999999995</v>
          </cell>
        </row>
        <row r="47">
          <cell r="D47" t="str">
            <v>合肥光码商贸有限公司</v>
          </cell>
          <cell r="E47">
            <v>48025.26</v>
          </cell>
          <cell r="F47">
            <v>30000</v>
          </cell>
          <cell r="G47">
            <v>0</v>
          </cell>
          <cell r="H47">
            <v>0</v>
          </cell>
          <cell r="I47">
            <v>10000</v>
          </cell>
          <cell r="J47">
            <v>0</v>
          </cell>
          <cell r="L47">
            <v>8025.260000000002</v>
          </cell>
          <cell r="M47">
            <v>8939.35</v>
          </cell>
          <cell r="N47">
            <v>24793.82</v>
          </cell>
          <cell r="O47">
            <v>7829.21</v>
          </cell>
          <cell r="P47">
            <v>0</v>
          </cell>
          <cell r="Q47">
            <v>0</v>
          </cell>
          <cell r="R47">
            <v>11890.62</v>
          </cell>
          <cell r="V47">
            <v>1</v>
          </cell>
          <cell r="W47">
            <v>24793.82</v>
          </cell>
          <cell r="X47">
            <v>20000</v>
          </cell>
          <cell r="Z47">
            <v>20000</v>
          </cell>
          <cell r="AA47">
            <v>0</v>
          </cell>
          <cell r="AC47">
            <v>36684.44</v>
          </cell>
        </row>
        <row r="48">
          <cell r="D48" t="str">
            <v>文登太成电子有限公司</v>
          </cell>
          <cell r="E48">
            <v>104797.9</v>
          </cell>
          <cell r="F48">
            <v>0</v>
          </cell>
          <cell r="G48">
            <v>100000</v>
          </cell>
          <cell r="H48">
            <v>0</v>
          </cell>
          <cell r="I48">
            <v>0</v>
          </cell>
          <cell r="J48">
            <v>70000</v>
          </cell>
          <cell r="L48">
            <v>-65202.100000000006</v>
          </cell>
          <cell r="M48">
            <v>23584.9</v>
          </cell>
          <cell r="N48">
            <v>38571.459999999992</v>
          </cell>
          <cell r="O48">
            <v>51886.78</v>
          </cell>
          <cell r="P48">
            <v>0</v>
          </cell>
          <cell r="Q48">
            <v>28301.88</v>
          </cell>
          <cell r="R48">
            <v>28301.88</v>
          </cell>
          <cell r="V48">
            <v>0.9</v>
          </cell>
          <cell r="W48">
            <v>34714.313999999991</v>
          </cell>
          <cell r="X48">
            <v>30000</v>
          </cell>
          <cell r="Z48">
            <v>30000</v>
          </cell>
          <cell r="AA48">
            <v>0</v>
          </cell>
          <cell r="AC48">
            <v>66873.34</v>
          </cell>
        </row>
        <row r="49">
          <cell r="D49" t="str">
            <v>浙江佳龙电子有限公司</v>
          </cell>
          <cell r="E49">
            <v>1610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L49">
            <v>1610</v>
          </cell>
          <cell r="M49">
            <v>0</v>
          </cell>
          <cell r="N49">
            <v>14610</v>
          </cell>
          <cell r="O49">
            <v>13000</v>
          </cell>
          <cell r="P49">
            <v>0</v>
          </cell>
          <cell r="Q49">
            <v>0</v>
          </cell>
          <cell r="R49">
            <v>11700</v>
          </cell>
          <cell r="V49">
            <v>0.9</v>
          </cell>
          <cell r="W49">
            <v>13149</v>
          </cell>
          <cell r="X49">
            <v>0</v>
          </cell>
          <cell r="Z49">
            <v>0</v>
          </cell>
          <cell r="AA49">
            <v>0</v>
          </cell>
          <cell r="AC49">
            <v>26310</v>
          </cell>
        </row>
        <row r="50">
          <cell r="D50" t="str">
            <v>洛阳宏润塑业有限公司</v>
          </cell>
          <cell r="E50">
            <v>259670</v>
          </cell>
          <cell r="F50">
            <v>259670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V50">
            <v>1</v>
          </cell>
          <cell r="W50">
            <v>0</v>
          </cell>
          <cell r="X50">
            <v>0</v>
          </cell>
          <cell r="Z50">
            <v>0</v>
          </cell>
          <cell r="AA50" t="e">
            <v>#DIV/0!</v>
          </cell>
          <cell r="AC50">
            <v>0</v>
          </cell>
        </row>
        <row r="51">
          <cell r="D51" t="str">
            <v>黄骅市齐西纺织五金配件厂</v>
          </cell>
          <cell r="E51">
            <v>2814.74</v>
          </cell>
          <cell r="F51">
            <v>0</v>
          </cell>
          <cell r="G51">
            <v>2814.74</v>
          </cell>
          <cell r="H51">
            <v>0</v>
          </cell>
          <cell r="I51">
            <v>0</v>
          </cell>
          <cell r="J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535.73</v>
          </cell>
          <cell r="V51">
            <v>1</v>
          </cell>
          <cell r="W51">
            <v>0</v>
          </cell>
          <cell r="X51">
            <v>0</v>
          </cell>
          <cell r="Z51">
            <v>0</v>
          </cell>
          <cell r="AA51" t="e">
            <v>#DIV/0!</v>
          </cell>
          <cell r="AC51">
            <v>535.73</v>
          </cell>
        </row>
        <row r="52">
          <cell r="D52" t="str">
            <v>南京磐纳科技发展有限公司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V52">
            <v>0.3</v>
          </cell>
          <cell r="W52">
            <v>0</v>
          </cell>
          <cell r="X52">
            <v>0</v>
          </cell>
          <cell r="Z52">
            <v>0</v>
          </cell>
          <cell r="AA52" t="e">
            <v>#DIV/0!</v>
          </cell>
          <cell r="AC52">
            <v>0</v>
          </cell>
        </row>
        <row r="53">
          <cell r="D53" t="str">
            <v>天津万塑新材料科技有限公司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15000</v>
          </cell>
          <cell r="J53">
            <v>0</v>
          </cell>
          <cell r="L53">
            <v>-15000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15000</v>
          </cell>
          <cell r="R53">
            <v>0</v>
          </cell>
          <cell r="V53">
            <v>1</v>
          </cell>
          <cell r="W53">
            <v>0</v>
          </cell>
          <cell r="X53">
            <v>0</v>
          </cell>
          <cell r="Z53">
            <v>0</v>
          </cell>
          <cell r="AA53" t="e">
            <v>#DIV/0!</v>
          </cell>
          <cell r="AC53">
            <v>0</v>
          </cell>
        </row>
        <row r="54">
          <cell r="D54" t="str">
            <v>东来涂料技术（上海）股份有限公司</v>
          </cell>
          <cell r="E54">
            <v>355399.21</v>
          </cell>
          <cell r="F54">
            <v>355399.21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V54">
            <v>0.8</v>
          </cell>
          <cell r="W54">
            <v>0</v>
          </cell>
          <cell r="X54">
            <v>0</v>
          </cell>
          <cell r="Z54">
            <v>0</v>
          </cell>
          <cell r="AA54" t="e">
            <v>#DIV/0!</v>
          </cell>
          <cell r="AC54">
            <v>0</v>
          </cell>
        </row>
        <row r="55">
          <cell r="D55" t="str">
            <v>苏州智华汽车电子有限公司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V55">
            <v>0.8</v>
          </cell>
          <cell r="W55">
            <v>0</v>
          </cell>
          <cell r="X55">
            <v>0</v>
          </cell>
          <cell r="Z55">
            <v>0</v>
          </cell>
          <cell r="AA55" t="e">
            <v>#DIV/0!</v>
          </cell>
          <cell r="AC55">
            <v>0</v>
          </cell>
        </row>
        <row r="56">
          <cell r="D56" t="str">
            <v>苏州耀腾光电有限公司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V56">
            <v>0.8</v>
          </cell>
          <cell r="W56">
            <v>0</v>
          </cell>
          <cell r="X56">
            <v>0</v>
          </cell>
          <cell r="Z56">
            <v>0</v>
          </cell>
          <cell r="AA56" t="e">
            <v>#DIV/0!</v>
          </cell>
          <cell r="AC56">
            <v>0</v>
          </cell>
        </row>
        <row r="57">
          <cell r="D57" t="str">
            <v>阿克苏诺贝尔涂料（天津）有限公司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V57">
            <v>1</v>
          </cell>
          <cell r="W57">
            <v>0</v>
          </cell>
          <cell r="X57">
            <v>0</v>
          </cell>
          <cell r="Z57">
            <v>0</v>
          </cell>
          <cell r="AA57" t="e">
            <v>#DIV/0!</v>
          </cell>
          <cell r="AC57">
            <v>0</v>
          </cell>
        </row>
        <row r="58">
          <cell r="D58" t="str">
            <v>成都市万特塑料有限公司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V58">
            <v>0.3</v>
          </cell>
          <cell r="W58">
            <v>0</v>
          </cell>
          <cell r="X58">
            <v>0</v>
          </cell>
          <cell r="Z58">
            <v>0</v>
          </cell>
          <cell r="AA58" t="e">
            <v>#DIV/0!</v>
          </cell>
          <cell r="AC58">
            <v>0</v>
          </cell>
        </row>
        <row r="59">
          <cell r="D59" t="str">
            <v>南皮国名冲压件厂</v>
          </cell>
          <cell r="E59">
            <v>875.18</v>
          </cell>
          <cell r="F59">
            <v>0</v>
          </cell>
          <cell r="G59">
            <v>0</v>
          </cell>
          <cell r="H59">
            <v>875.18</v>
          </cell>
          <cell r="I59">
            <v>0</v>
          </cell>
          <cell r="J59">
            <v>3265.49</v>
          </cell>
          <cell r="L59">
            <v>-3265.49</v>
          </cell>
          <cell r="M59">
            <v>0</v>
          </cell>
          <cell r="N59">
            <v>4.5474735088646412E-13</v>
          </cell>
          <cell r="O59">
            <v>0</v>
          </cell>
          <cell r="P59">
            <v>750.09</v>
          </cell>
          <cell r="Q59">
            <v>2515.4</v>
          </cell>
          <cell r="R59">
            <v>0</v>
          </cell>
          <cell r="V59">
            <v>1</v>
          </cell>
          <cell r="W59">
            <v>4.5474735088646412E-13</v>
          </cell>
          <cell r="X59">
            <v>0</v>
          </cell>
          <cell r="Z59">
            <v>0</v>
          </cell>
          <cell r="AA59">
            <v>0</v>
          </cell>
          <cell r="AC59">
            <v>4.5474735088646412E-13</v>
          </cell>
        </row>
        <row r="60">
          <cell r="D60" t="str">
            <v>多科迪（北京）塑胶颜料有限公司</v>
          </cell>
          <cell r="E60">
            <v>0</v>
          </cell>
          <cell r="F60">
            <v>0</v>
          </cell>
          <cell r="G60">
            <v>5700</v>
          </cell>
          <cell r="H60">
            <v>3990</v>
          </cell>
          <cell r="I60">
            <v>6840</v>
          </cell>
          <cell r="J60">
            <v>5700</v>
          </cell>
          <cell r="L60">
            <v>-22230</v>
          </cell>
          <cell r="M60">
            <v>0</v>
          </cell>
          <cell r="N60">
            <v>5700</v>
          </cell>
          <cell r="O60">
            <v>5700</v>
          </cell>
          <cell r="P60">
            <v>3990</v>
          </cell>
          <cell r="Q60">
            <v>6840</v>
          </cell>
          <cell r="R60">
            <v>11400</v>
          </cell>
          <cell r="V60">
            <v>1</v>
          </cell>
          <cell r="W60">
            <v>5700</v>
          </cell>
          <cell r="X60">
            <v>5700</v>
          </cell>
          <cell r="Z60">
            <v>5700</v>
          </cell>
          <cell r="AA60">
            <v>0</v>
          </cell>
          <cell r="AC60">
            <v>5700</v>
          </cell>
        </row>
        <row r="61">
          <cell r="D61" t="str">
            <v>孟村回族自治县旭日汽车配件厂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V61">
            <v>0.3</v>
          </cell>
          <cell r="W61">
            <v>0</v>
          </cell>
          <cell r="X61">
            <v>0</v>
          </cell>
          <cell r="Z61">
            <v>0</v>
          </cell>
          <cell r="AA61" t="e">
            <v>#DIV/0!</v>
          </cell>
          <cell r="AC61">
            <v>0</v>
          </cell>
        </row>
        <row r="62">
          <cell r="D62" t="str">
            <v>上海沪熙商贸有限公司</v>
          </cell>
          <cell r="E62">
            <v>10650</v>
          </cell>
          <cell r="F62">
            <v>10650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V62">
            <v>1</v>
          </cell>
          <cell r="W62">
            <v>0</v>
          </cell>
          <cell r="X62">
            <v>0</v>
          </cell>
          <cell r="Z62">
            <v>0</v>
          </cell>
          <cell r="AA62" t="e">
            <v>#DIV/0!</v>
          </cell>
          <cell r="AC62">
            <v>0</v>
          </cell>
        </row>
        <row r="63">
          <cell r="D63" t="str">
            <v>沧州茂源电器部件有限公司</v>
          </cell>
          <cell r="E63">
            <v>29636.12</v>
          </cell>
          <cell r="F63">
            <v>0</v>
          </cell>
          <cell r="G63">
            <v>0</v>
          </cell>
          <cell r="H63">
            <v>29636.12</v>
          </cell>
          <cell r="I63">
            <v>0</v>
          </cell>
          <cell r="J63">
            <v>0</v>
          </cell>
          <cell r="L63">
            <v>0</v>
          </cell>
          <cell r="M63">
            <v>0</v>
          </cell>
          <cell r="N63">
            <v>3141.77</v>
          </cell>
          <cell r="O63">
            <v>0</v>
          </cell>
          <cell r="P63">
            <v>0</v>
          </cell>
          <cell r="Q63">
            <v>3141.77</v>
          </cell>
          <cell r="R63">
            <v>0</v>
          </cell>
          <cell r="V63">
            <v>1</v>
          </cell>
          <cell r="W63">
            <v>3141.77</v>
          </cell>
          <cell r="X63">
            <v>3141.77</v>
          </cell>
          <cell r="Z63">
            <v>3141.77</v>
          </cell>
          <cell r="AA63">
            <v>0</v>
          </cell>
          <cell r="AC63">
            <v>3141.77</v>
          </cell>
        </row>
        <row r="64">
          <cell r="D64" t="str">
            <v>温州万福机电有限公司</v>
          </cell>
          <cell r="E64">
            <v>38630.120000000003</v>
          </cell>
          <cell r="F64">
            <v>38630.120000000003</v>
          </cell>
          <cell r="G64">
            <v>0</v>
          </cell>
          <cell r="H64">
            <v>11158.53</v>
          </cell>
          <cell r="I64">
            <v>0</v>
          </cell>
          <cell r="J64">
            <v>1394.82</v>
          </cell>
          <cell r="L64">
            <v>-12553.35</v>
          </cell>
          <cell r="M64">
            <v>11158.53</v>
          </cell>
          <cell r="N64">
            <v>9763.7099999999991</v>
          </cell>
          <cell r="O64">
            <v>0</v>
          </cell>
          <cell r="P64">
            <v>1394.82</v>
          </cell>
          <cell r="Q64">
            <v>9763.7099999999991</v>
          </cell>
          <cell r="R64">
            <v>0</v>
          </cell>
          <cell r="V64">
            <v>1</v>
          </cell>
          <cell r="W64">
            <v>9763.7099999999991</v>
          </cell>
          <cell r="X64">
            <v>9763.7099999999991</v>
          </cell>
          <cell r="Z64">
            <v>9763.7099999999991</v>
          </cell>
          <cell r="AA64">
            <v>0</v>
          </cell>
          <cell r="AC64">
            <v>9763.7099999999991</v>
          </cell>
        </row>
        <row r="65">
          <cell r="D65" t="str">
            <v>慕斯汽车后视镜系统（无锡）有限公司</v>
          </cell>
          <cell r="E65">
            <v>306624.14</v>
          </cell>
          <cell r="F65">
            <v>296421.59999999998</v>
          </cell>
          <cell r="G65">
            <v>10202.540000000001</v>
          </cell>
          <cell r="H65">
            <v>0</v>
          </cell>
          <cell r="I65">
            <v>0</v>
          </cell>
          <cell r="J65">
            <v>0</v>
          </cell>
          <cell r="L65">
            <v>3.637978807091713E-11</v>
          </cell>
          <cell r="M65">
            <v>0</v>
          </cell>
          <cell r="N65">
            <v>3.637978807091713E-11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V65">
            <v>1</v>
          </cell>
          <cell r="W65">
            <v>3.637978807091713E-11</v>
          </cell>
          <cell r="X65">
            <v>0</v>
          </cell>
          <cell r="Z65">
            <v>0</v>
          </cell>
          <cell r="AA65">
            <v>0</v>
          </cell>
          <cell r="AC65">
            <v>3.637978807091713E-11</v>
          </cell>
        </row>
        <row r="66">
          <cell r="D66" t="str">
            <v>黄骅市俊有塑染经销处</v>
          </cell>
          <cell r="E66">
            <v>10680</v>
          </cell>
          <cell r="F66">
            <v>0</v>
          </cell>
          <cell r="G66">
            <v>15276</v>
          </cell>
          <cell r="H66">
            <v>19080</v>
          </cell>
          <cell r="I66">
            <v>0</v>
          </cell>
          <cell r="J66">
            <v>5250</v>
          </cell>
          <cell r="L66">
            <v>-28926</v>
          </cell>
          <cell r="M66">
            <v>15276</v>
          </cell>
          <cell r="N66">
            <v>0</v>
          </cell>
          <cell r="O66">
            <v>0</v>
          </cell>
          <cell r="P66">
            <v>8400</v>
          </cell>
          <cell r="Q66">
            <v>0</v>
          </cell>
          <cell r="R66">
            <v>5250</v>
          </cell>
          <cell r="V66">
            <v>1</v>
          </cell>
          <cell r="W66">
            <v>0</v>
          </cell>
          <cell r="X66">
            <v>0</v>
          </cell>
          <cell r="Z66">
            <v>0</v>
          </cell>
          <cell r="AA66" t="e">
            <v>#DIV/0!</v>
          </cell>
          <cell r="AC66">
            <v>0</v>
          </cell>
        </row>
        <row r="67">
          <cell r="D67" t="str">
            <v>天津利迪科技发展有限公司</v>
          </cell>
          <cell r="E67">
            <v>0</v>
          </cell>
          <cell r="F67">
            <v>0</v>
          </cell>
          <cell r="G67">
            <v>17300</v>
          </cell>
          <cell r="H67">
            <v>0</v>
          </cell>
          <cell r="I67">
            <v>0</v>
          </cell>
          <cell r="J67">
            <v>0</v>
          </cell>
          <cell r="L67">
            <v>-17300</v>
          </cell>
          <cell r="M67">
            <v>0</v>
          </cell>
          <cell r="N67">
            <v>0</v>
          </cell>
          <cell r="O67">
            <v>17300</v>
          </cell>
          <cell r="P67">
            <v>0</v>
          </cell>
          <cell r="Q67">
            <v>0</v>
          </cell>
          <cell r="R67">
            <v>0</v>
          </cell>
          <cell r="V67">
            <v>1</v>
          </cell>
          <cell r="W67">
            <v>0</v>
          </cell>
          <cell r="X67">
            <v>0</v>
          </cell>
          <cell r="Z67">
            <v>0</v>
          </cell>
          <cell r="AA67" t="e">
            <v>#DIV/0!</v>
          </cell>
          <cell r="AC67">
            <v>0</v>
          </cell>
        </row>
        <row r="68">
          <cell r="D68" t="str">
            <v>北京兴塑化工产品有限公司</v>
          </cell>
          <cell r="E68">
            <v>0</v>
          </cell>
          <cell r="F68">
            <v>57900</v>
          </cell>
          <cell r="G68">
            <v>0</v>
          </cell>
          <cell r="H68">
            <v>65400</v>
          </cell>
          <cell r="I68">
            <v>52680</v>
          </cell>
          <cell r="J68">
            <v>265500</v>
          </cell>
          <cell r="L68">
            <v>-441480</v>
          </cell>
          <cell r="M68">
            <v>57900</v>
          </cell>
          <cell r="N68">
            <v>0</v>
          </cell>
          <cell r="O68">
            <v>0</v>
          </cell>
          <cell r="P68">
            <v>65400</v>
          </cell>
          <cell r="Q68">
            <v>52680</v>
          </cell>
          <cell r="R68">
            <v>265500</v>
          </cell>
          <cell r="V68">
            <v>1</v>
          </cell>
          <cell r="W68">
            <v>0</v>
          </cell>
          <cell r="X68">
            <v>0</v>
          </cell>
          <cell r="Z68">
            <v>0</v>
          </cell>
          <cell r="AA68" t="e">
            <v>#DIV/0!</v>
          </cell>
          <cell r="AC68">
            <v>0</v>
          </cell>
        </row>
        <row r="69">
          <cell r="D69" t="str">
            <v>无锡市汇源机械科技有限公司</v>
          </cell>
          <cell r="E69">
            <v>0</v>
          </cell>
          <cell r="F69">
            <v>65540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L69">
            <v>-65540</v>
          </cell>
          <cell r="M69">
            <v>65540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15478.29</v>
          </cell>
          <cell r="V69">
            <v>1</v>
          </cell>
          <cell r="W69">
            <v>0</v>
          </cell>
          <cell r="X69">
            <v>0</v>
          </cell>
          <cell r="Z69">
            <v>0</v>
          </cell>
          <cell r="AA69" t="e">
            <v>#DIV/0!</v>
          </cell>
          <cell r="AC69">
            <v>15478.29</v>
          </cell>
        </row>
        <row r="70">
          <cell r="D70" t="str">
            <v>黄骅市友联嘉悦商贸有限公司</v>
          </cell>
          <cell r="E70">
            <v>0</v>
          </cell>
          <cell r="F70">
            <v>0</v>
          </cell>
          <cell r="G70">
            <v>107587.5</v>
          </cell>
          <cell r="H70">
            <v>0</v>
          </cell>
          <cell r="I70">
            <v>27450</v>
          </cell>
          <cell r="J70">
            <v>0</v>
          </cell>
          <cell r="L70">
            <v>-135037.5</v>
          </cell>
          <cell r="M70">
            <v>0</v>
          </cell>
          <cell r="N70">
            <v>0</v>
          </cell>
          <cell r="O70">
            <v>107587.5</v>
          </cell>
          <cell r="P70">
            <v>0</v>
          </cell>
          <cell r="Q70">
            <v>27450</v>
          </cell>
          <cell r="R70">
            <v>0</v>
          </cell>
          <cell r="V70">
            <v>1</v>
          </cell>
          <cell r="W70">
            <v>0</v>
          </cell>
          <cell r="X70">
            <v>0</v>
          </cell>
          <cell r="Z70">
            <v>0</v>
          </cell>
          <cell r="AA70" t="e">
            <v>#DIV/0!</v>
          </cell>
          <cell r="AC70">
            <v>0</v>
          </cell>
        </row>
        <row r="71">
          <cell r="D71" t="str">
            <v>中山市华胜汽车部件有限公司</v>
          </cell>
          <cell r="E71">
            <v>35470.699999999997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30000</v>
          </cell>
          <cell r="L71">
            <v>5470.6999999999971</v>
          </cell>
          <cell r="M71">
            <v>0</v>
          </cell>
          <cell r="N71">
            <v>5470.6999999999971</v>
          </cell>
          <cell r="O71">
            <v>0</v>
          </cell>
          <cell r="P71">
            <v>0</v>
          </cell>
          <cell r="Q71">
            <v>0</v>
          </cell>
          <cell r="R71">
            <v>14577</v>
          </cell>
          <cell r="V71">
            <v>1</v>
          </cell>
          <cell r="W71">
            <v>5470.6999999999971</v>
          </cell>
          <cell r="X71">
            <v>0</v>
          </cell>
          <cell r="Z71">
            <v>0</v>
          </cell>
          <cell r="AC71">
            <v>20047.699999999997</v>
          </cell>
        </row>
        <row r="72">
          <cell r="D72" t="str">
            <v>合计</v>
          </cell>
          <cell r="E72">
            <v>19079753.059999999</v>
          </cell>
          <cell r="F72">
            <v>4556985.22</v>
          </cell>
          <cell r="G72">
            <v>5309952.25</v>
          </cell>
          <cell r="H72">
            <v>3084879.14</v>
          </cell>
          <cell r="I72">
            <v>1348855</v>
          </cell>
          <cell r="J72">
            <v>4722625.7700000005</v>
          </cell>
          <cell r="K72">
            <v>0</v>
          </cell>
          <cell r="L72">
            <v>56455.679999999629</v>
          </cell>
          <cell r="M72">
            <v>3699870.2099999986</v>
          </cell>
          <cell r="N72">
            <v>10077732.600000001</v>
          </cell>
          <cell r="O72">
            <v>3352100.7999999993</v>
          </cell>
          <cell r="P72">
            <v>3140774.7</v>
          </cell>
          <cell r="Q72">
            <v>3233021.76</v>
          </cell>
          <cell r="R72">
            <v>5036234.4299999978</v>
          </cell>
          <cell r="S72">
            <v>0</v>
          </cell>
          <cell r="W72">
            <v>5118965.024000003</v>
          </cell>
          <cell r="X72">
            <v>4500895.3099999996</v>
          </cell>
          <cell r="Y72">
            <v>1425800</v>
          </cell>
          <cell r="Z72">
            <v>3075095.3099999996</v>
          </cell>
        </row>
        <row r="74">
          <cell r="E74" t="str">
            <v>审核</v>
          </cell>
          <cell r="H74" t="str">
            <v>复核</v>
          </cell>
          <cell r="P74" t="str">
            <v>批准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N7"/>
  <sheetViews>
    <sheetView tabSelected="1" workbookViewId="0">
      <selection activeCell="E17" sqref="E17"/>
    </sheetView>
  </sheetViews>
  <sheetFormatPr defaultColWidth="9" defaultRowHeight="15" x14ac:dyDescent="0.25"/>
  <cols>
    <col min="1" max="1" width="5.33203125" style="8" customWidth="1"/>
    <col min="2" max="2" width="25.44140625" style="10" customWidth="1"/>
    <col min="3" max="3" width="14.109375" style="11" bestFit="1" customWidth="1"/>
    <col min="4" max="4" width="9.77734375" style="12" bestFit="1" customWidth="1"/>
    <col min="5" max="5" width="14.109375" style="13" bestFit="1" customWidth="1"/>
    <col min="6" max="6" width="19.6640625" style="11" bestFit="1" customWidth="1"/>
    <col min="7" max="7" width="9.77734375" style="11" bestFit="1" customWidth="1"/>
    <col min="8" max="8" width="8.33203125" style="11" customWidth="1"/>
    <col min="9" max="9" width="8.88671875" style="12" customWidth="1"/>
    <col min="10" max="16384" width="9" style="7"/>
  </cols>
  <sheetData>
    <row r="1" spans="1:14" s="4" customFormat="1" ht="23.4" x14ac:dyDescent="0.25">
      <c r="A1" s="29" t="s">
        <v>0</v>
      </c>
      <c r="B1" s="29"/>
      <c r="C1" s="29"/>
      <c r="D1" s="29"/>
      <c r="E1" s="30"/>
      <c r="F1" s="29"/>
      <c r="G1" s="29"/>
      <c r="H1" s="29"/>
      <c r="I1" s="29"/>
    </row>
    <row r="2" spans="1:14" s="5" customFormat="1" ht="21" customHeight="1" x14ac:dyDescent="0.25">
      <c r="A2" s="31" t="s">
        <v>1</v>
      </c>
      <c r="B2" s="31" t="s">
        <v>2</v>
      </c>
      <c r="C2" s="31" t="s">
        <v>3</v>
      </c>
      <c r="D2" s="31" t="s">
        <v>4</v>
      </c>
      <c r="E2" s="33" t="s">
        <v>5</v>
      </c>
      <c r="F2" s="15" t="s">
        <v>6</v>
      </c>
      <c r="G2" s="31" t="s">
        <v>7</v>
      </c>
      <c r="H2" s="14"/>
      <c r="I2" s="31" t="s">
        <v>8</v>
      </c>
    </row>
    <row r="3" spans="1:14" s="5" customFormat="1" ht="19.05" customHeight="1" x14ac:dyDescent="0.25">
      <c r="A3" s="32"/>
      <c r="B3" s="32"/>
      <c r="C3" s="32"/>
      <c r="D3" s="32"/>
      <c r="E3" s="34"/>
      <c r="F3" s="17" t="s">
        <v>67</v>
      </c>
      <c r="G3" s="32"/>
      <c r="H3" s="16" t="s">
        <v>9</v>
      </c>
      <c r="I3" s="32"/>
    </row>
    <row r="4" spans="1:14" s="8" customFormat="1" ht="15.6" x14ac:dyDescent="0.25">
      <c r="A4" s="18">
        <v>5</v>
      </c>
      <c r="B4" s="19" t="s">
        <v>11</v>
      </c>
      <c r="C4" s="20">
        <v>497486.44</v>
      </c>
      <c r="D4" s="21">
        <v>30</v>
      </c>
      <c r="E4" s="20">
        <v>333761.63</v>
      </c>
      <c r="F4" s="22">
        <v>188359.85</v>
      </c>
      <c r="G4" s="23">
        <v>0</v>
      </c>
      <c r="H4" s="20"/>
      <c r="I4" s="20" t="s">
        <v>10</v>
      </c>
      <c r="J4" s="28"/>
      <c r="K4" s="28"/>
      <c r="L4" s="28"/>
      <c r="M4" s="5"/>
      <c r="N4" s="5"/>
    </row>
    <row r="5" spans="1:14" s="6" customFormat="1" ht="15.6" x14ac:dyDescent="0.25">
      <c r="A5" s="18">
        <v>6</v>
      </c>
      <c r="B5" s="19" t="s">
        <v>12</v>
      </c>
      <c r="C5" s="20">
        <v>548153.31000000006</v>
      </c>
      <c r="D5" s="21">
        <v>30</v>
      </c>
      <c r="E5" s="20">
        <v>291078.03000000003</v>
      </c>
      <c r="F5" s="22">
        <v>291078.03000000003</v>
      </c>
      <c r="G5" s="23">
        <v>0</v>
      </c>
      <c r="H5" s="20"/>
      <c r="I5" s="20" t="s">
        <v>13</v>
      </c>
      <c r="J5" s="28"/>
      <c r="K5" s="28"/>
      <c r="L5" s="28"/>
      <c r="M5" s="5"/>
      <c r="N5" s="5"/>
    </row>
    <row r="6" spans="1:14" customFormat="1" x14ac:dyDescent="0.25">
      <c r="A6" s="18">
        <v>46</v>
      </c>
      <c r="B6" s="19" t="s">
        <v>15</v>
      </c>
      <c r="C6" s="20">
        <f>VLOOKUP(B6,'[1]1.5'!$D:$AC,26,0)</f>
        <v>26310</v>
      </c>
      <c r="D6" s="21">
        <v>60</v>
      </c>
      <c r="E6" s="20">
        <f>VLOOKUP(B6,'[1]1.5'!$D:$N,11,0)</f>
        <v>14610</v>
      </c>
      <c r="F6" s="20">
        <v>10000</v>
      </c>
      <c r="G6" s="20"/>
      <c r="H6" s="20"/>
      <c r="I6" s="20"/>
    </row>
    <row r="7" spans="1:14" s="9" customFormat="1" ht="15.6" x14ac:dyDescent="0.25">
      <c r="B7" s="24" t="s">
        <v>16</v>
      </c>
      <c r="C7" s="25">
        <f>SUM(C4:C6)</f>
        <v>1071949.75</v>
      </c>
      <c r="D7" s="26"/>
      <c r="E7" s="25">
        <f>SUM(E4:E6)</f>
        <v>639449.66</v>
      </c>
      <c r="F7" s="25">
        <f>SUM(F4:F6)</f>
        <v>489437.88</v>
      </c>
      <c r="G7" s="27"/>
      <c r="H7" s="25"/>
      <c r="I7" s="26"/>
    </row>
  </sheetData>
  <autoFilter ref="A2:I7"/>
  <mergeCells count="9">
    <mergeCell ref="J4:L5"/>
    <mergeCell ref="A1:I1"/>
    <mergeCell ref="A2:A3"/>
    <mergeCell ref="B2:B3"/>
    <mergeCell ref="C2:C3"/>
    <mergeCell ref="D2:D3"/>
    <mergeCell ref="E2:E3"/>
    <mergeCell ref="G2:G3"/>
    <mergeCell ref="I2:I3"/>
  </mergeCells>
  <phoneticPr fontId="10" type="noConversion"/>
  <pageMargins left="0.23611111111111099" right="0.156944444444444" top="0.51180555555555596" bottom="0.66874999999999996" header="0.35416666666666702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activeCell="C2" sqref="C2:C32"/>
    </sheetView>
  </sheetViews>
  <sheetFormatPr defaultColWidth="9" defaultRowHeight="14.4" x14ac:dyDescent="0.25"/>
  <cols>
    <col min="1" max="1" width="9.33203125" style="2" customWidth="1"/>
    <col min="2" max="2" width="16.44140625" style="2" customWidth="1"/>
    <col min="3" max="3" width="29.6640625" style="2" customWidth="1"/>
    <col min="4" max="4" width="16" style="2" customWidth="1"/>
    <col min="5" max="5" width="14.88671875" style="2" customWidth="1"/>
    <col min="6" max="7" width="13.77734375" style="2" customWidth="1"/>
    <col min="8" max="9" width="14.88671875" style="2" customWidth="1"/>
    <col min="10" max="11" width="16" style="2" customWidth="1"/>
    <col min="12" max="12" width="11.44140625" style="2"/>
    <col min="13" max="13" width="12.6640625" style="2"/>
    <col min="14" max="14" width="11.44140625" style="2"/>
    <col min="15" max="15" width="10.33203125" style="2"/>
    <col min="16" max="16384" width="9" style="2"/>
  </cols>
  <sheetData>
    <row r="1" spans="1:14" x14ac:dyDescent="0.25">
      <c r="A1" s="2" t="s">
        <v>2</v>
      </c>
      <c r="B1" s="2" t="s">
        <v>17</v>
      </c>
      <c r="C1" s="2" t="s">
        <v>18</v>
      </c>
      <c r="D1" s="2" t="s">
        <v>19</v>
      </c>
      <c r="E1" s="2" t="s">
        <v>20</v>
      </c>
      <c r="F1" s="2" t="s">
        <v>21</v>
      </c>
      <c r="G1" s="2" t="s">
        <v>22</v>
      </c>
      <c r="H1" s="2" t="s">
        <v>23</v>
      </c>
      <c r="I1" s="2" t="s">
        <v>24</v>
      </c>
      <c r="J1" s="2" t="s">
        <v>25</v>
      </c>
      <c r="K1" s="2" t="s">
        <v>26</v>
      </c>
      <c r="L1" s="2" t="s">
        <v>27</v>
      </c>
      <c r="M1" s="2" t="s">
        <v>28</v>
      </c>
      <c r="N1" s="2" t="s">
        <v>29</v>
      </c>
    </row>
    <row r="2" spans="1:14" s="1" customFormat="1" x14ac:dyDescent="0.25">
      <c r="A2" s="1">
        <v>1911127</v>
      </c>
      <c r="B2" s="1">
        <v>2202</v>
      </c>
      <c r="C2" s="1" t="s">
        <v>30</v>
      </c>
      <c r="D2" s="1">
        <v>0</v>
      </c>
      <c r="E2" s="1">
        <v>0</v>
      </c>
      <c r="F2" s="1">
        <v>0</v>
      </c>
      <c r="G2" s="3">
        <v>35539.86</v>
      </c>
      <c r="H2" s="3">
        <v>37332.94</v>
      </c>
      <c r="I2" s="3">
        <v>34166.370000000003</v>
      </c>
      <c r="J2" s="3">
        <v>225549.68</v>
      </c>
      <c r="K2" s="3">
        <f t="shared" ref="K2:K8" si="0">SUM(D2:J2)</f>
        <v>332588.84999999998</v>
      </c>
      <c r="L2" s="1">
        <f t="shared" ref="L2:L8" si="1">F2+G2+H2+I2+J2</f>
        <v>332588.84999999998</v>
      </c>
      <c r="M2" s="1">
        <f t="shared" ref="M2:M8" si="2">G2+H2+I2+J2</f>
        <v>332588.84999999998</v>
      </c>
      <c r="N2" s="1">
        <f t="shared" ref="N2:N8" si="3">H2+I2+J2</f>
        <v>297048.99</v>
      </c>
    </row>
    <row r="3" spans="1:14" s="1" customFormat="1" x14ac:dyDescent="0.25">
      <c r="A3" s="1">
        <v>1911157</v>
      </c>
      <c r="B3" s="1">
        <v>2202</v>
      </c>
      <c r="C3" s="1" t="s">
        <v>31</v>
      </c>
      <c r="D3" s="3">
        <v>4813.8</v>
      </c>
      <c r="E3" s="1">
        <v>0</v>
      </c>
      <c r="F3" s="3">
        <v>6090.7</v>
      </c>
      <c r="G3" s="1">
        <v>0</v>
      </c>
      <c r="H3" s="1">
        <v>0</v>
      </c>
      <c r="I3" s="3">
        <v>11650.3</v>
      </c>
      <c r="J3" s="3">
        <v>7703.34</v>
      </c>
      <c r="K3" s="3">
        <f t="shared" si="0"/>
        <v>30258.14</v>
      </c>
      <c r="L3" s="1">
        <f t="shared" si="1"/>
        <v>25444.34</v>
      </c>
      <c r="M3" s="1">
        <f t="shared" si="2"/>
        <v>19353.64</v>
      </c>
      <c r="N3" s="1">
        <f t="shared" si="3"/>
        <v>19353.64</v>
      </c>
    </row>
    <row r="4" spans="1:14" s="1" customFormat="1" x14ac:dyDescent="0.25">
      <c r="A4" s="1" t="s">
        <v>32</v>
      </c>
      <c r="B4" s="1">
        <v>2202</v>
      </c>
      <c r="C4" s="1" t="s">
        <v>33</v>
      </c>
      <c r="D4" s="3">
        <v>1000000</v>
      </c>
      <c r="E4" s="1">
        <v>0</v>
      </c>
      <c r="F4" s="3">
        <v>244392.41</v>
      </c>
      <c r="G4" s="1">
        <v>0</v>
      </c>
      <c r="H4" s="1">
        <v>0</v>
      </c>
      <c r="I4" s="1">
        <v>0.09</v>
      </c>
      <c r="J4" s="1">
        <v>0</v>
      </c>
      <c r="K4" s="3">
        <f t="shared" si="0"/>
        <v>1244392.5</v>
      </c>
      <c r="L4" s="1">
        <f t="shared" si="1"/>
        <v>244392.5</v>
      </c>
      <c r="M4" s="1">
        <f t="shared" si="2"/>
        <v>0.09</v>
      </c>
      <c r="N4" s="1">
        <f t="shared" si="3"/>
        <v>0.09</v>
      </c>
    </row>
    <row r="5" spans="1:14" s="1" customFormat="1" x14ac:dyDescent="0.25">
      <c r="A5" s="1">
        <v>1913001</v>
      </c>
      <c r="B5" s="1">
        <v>2202</v>
      </c>
      <c r="C5" s="1" t="s">
        <v>34</v>
      </c>
      <c r="D5" s="1">
        <v>0</v>
      </c>
      <c r="E5" s="3">
        <v>77090.66</v>
      </c>
      <c r="F5" s="3">
        <v>75363.73</v>
      </c>
      <c r="G5" s="3">
        <v>183131.98</v>
      </c>
      <c r="H5" s="1">
        <v>0</v>
      </c>
      <c r="I5" s="1">
        <v>0</v>
      </c>
      <c r="J5" s="3">
        <v>103825.05</v>
      </c>
      <c r="K5" s="3">
        <f t="shared" si="0"/>
        <v>439411.42</v>
      </c>
      <c r="L5" s="1">
        <f t="shared" si="1"/>
        <v>362320.76</v>
      </c>
      <c r="M5" s="1">
        <f t="shared" si="2"/>
        <v>286957.03000000003</v>
      </c>
      <c r="N5" s="1">
        <f t="shared" si="3"/>
        <v>103825.05</v>
      </c>
    </row>
    <row r="6" spans="1:14" s="1" customFormat="1" x14ac:dyDescent="0.25">
      <c r="A6" s="1">
        <v>1913005</v>
      </c>
      <c r="B6" s="1">
        <v>2202</v>
      </c>
      <c r="C6" s="1" t="s">
        <v>35</v>
      </c>
      <c r="D6" s="3">
        <v>975081.48</v>
      </c>
      <c r="E6" s="3">
        <v>2379362.61</v>
      </c>
      <c r="F6" s="3">
        <v>2110835.15</v>
      </c>
      <c r="G6" s="3">
        <v>2282636.48</v>
      </c>
      <c r="H6" s="3">
        <v>126906.08</v>
      </c>
      <c r="I6" s="3">
        <v>0</v>
      </c>
      <c r="J6" s="1">
        <v>0</v>
      </c>
      <c r="K6" s="3">
        <f t="shared" si="0"/>
        <v>7874821.8000000007</v>
      </c>
      <c r="L6" s="1">
        <f t="shared" si="1"/>
        <v>4520377.71</v>
      </c>
      <c r="M6" s="1">
        <f t="shared" si="2"/>
        <v>2409542.56</v>
      </c>
      <c r="N6" s="1">
        <f t="shared" si="3"/>
        <v>126906.08</v>
      </c>
    </row>
    <row r="7" spans="1:14" s="1" customFormat="1" x14ac:dyDescent="0.25">
      <c r="A7" s="1">
        <v>1913017</v>
      </c>
      <c r="B7" s="1">
        <v>2202</v>
      </c>
      <c r="C7" s="1" t="s">
        <v>14</v>
      </c>
      <c r="D7" s="3">
        <v>14927.97</v>
      </c>
      <c r="E7" s="3">
        <v>23122.05</v>
      </c>
      <c r="F7" s="1">
        <v>0</v>
      </c>
      <c r="G7" s="3">
        <v>9988.9699999999993</v>
      </c>
      <c r="H7" s="3">
        <v>20221.849999999999</v>
      </c>
      <c r="I7" s="3">
        <v>12771.38</v>
      </c>
      <c r="J7" s="3">
        <v>58929.04</v>
      </c>
      <c r="K7" s="3">
        <f t="shared" si="0"/>
        <v>139961.26</v>
      </c>
      <c r="L7" s="1">
        <f t="shared" si="1"/>
        <v>101911.23999999999</v>
      </c>
      <c r="M7" s="1">
        <f t="shared" si="2"/>
        <v>101911.23999999999</v>
      </c>
      <c r="N7" s="1">
        <f t="shared" si="3"/>
        <v>91922.26999999999</v>
      </c>
    </row>
    <row r="8" spans="1:14" s="1" customFormat="1" x14ac:dyDescent="0.25">
      <c r="A8" s="1" t="s">
        <v>36</v>
      </c>
      <c r="B8" s="1">
        <v>2202</v>
      </c>
      <c r="C8" s="1" t="s">
        <v>37</v>
      </c>
      <c r="D8" s="3">
        <v>487395.46</v>
      </c>
      <c r="E8" s="3">
        <v>530982.02</v>
      </c>
      <c r="F8" s="3">
        <v>261928.05</v>
      </c>
      <c r="G8" s="3">
        <v>602111.69999999995</v>
      </c>
      <c r="H8" s="3">
        <v>1056784.3500000001</v>
      </c>
      <c r="I8" s="3">
        <v>504933.97</v>
      </c>
      <c r="J8" s="3">
        <v>0</v>
      </c>
      <c r="K8" s="3">
        <f t="shared" si="0"/>
        <v>3444135.55</v>
      </c>
      <c r="L8" s="1">
        <f t="shared" si="1"/>
        <v>2425758.0700000003</v>
      </c>
      <c r="M8" s="1">
        <f t="shared" si="2"/>
        <v>2163830.02</v>
      </c>
      <c r="N8" s="1">
        <f t="shared" si="3"/>
        <v>1561718.32</v>
      </c>
    </row>
    <row r="9" spans="1:14" s="1" customFormat="1" x14ac:dyDescent="0.25">
      <c r="A9" s="1">
        <v>1913101</v>
      </c>
      <c r="B9" s="1">
        <v>2202</v>
      </c>
      <c r="C9" s="1" t="s">
        <v>38</v>
      </c>
      <c r="D9" s="3">
        <v>46770.2</v>
      </c>
      <c r="E9" s="3">
        <v>46942.51</v>
      </c>
      <c r="F9" s="3">
        <v>25420.14</v>
      </c>
      <c r="G9" s="3">
        <v>49424.9</v>
      </c>
      <c r="H9" s="3">
        <v>82480.2</v>
      </c>
      <c r="I9" s="3">
        <v>60090.74</v>
      </c>
      <c r="J9" s="3">
        <v>45482.77</v>
      </c>
      <c r="K9" s="3">
        <f t="shared" ref="K9:K17" si="4">SUM(D9:J9)</f>
        <v>356611.46</v>
      </c>
      <c r="L9" s="1">
        <f t="shared" ref="L9:L17" si="5">F9+G9+H9+I9+J9</f>
        <v>262898.75</v>
      </c>
      <c r="M9" s="1">
        <f t="shared" ref="M9:M17" si="6">G9+H9+I9+J9</f>
        <v>237478.61</v>
      </c>
      <c r="N9" s="1">
        <f t="shared" ref="N9:N17" si="7">H9+I9+J9</f>
        <v>188053.71</v>
      </c>
    </row>
    <row r="10" spans="1:14" s="1" customFormat="1" x14ac:dyDescent="0.25">
      <c r="A10" s="1">
        <v>1913200</v>
      </c>
      <c r="B10" s="1">
        <v>2202</v>
      </c>
      <c r="C10" s="1" t="s">
        <v>39</v>
      </c>
      <c r="D10" s="3">
        <v>200776.05</v>
      </c>
      <c r="E10" s="3">
        <v>218510.89</v>
      </c>
      <c r="F10" s="3">
        <v>109118.61</v>
      </c>
      <c r="G10" s="3">
        <v>248534.26</v>
      </c>
      <c r="H10" s="3">
        <v>430863.87</v>
      </c>
      <c r="I10" s="3">
        <v>320404.2</v>
      </c>
      <c r="J10" s="3">
        <v>32432.19</v>
      </c>
      <c r="K10" s="3">
        <f t="shared" si="4"/>
        <v>1560640.07</v>
      </c>
      <c r="L10" s="1">
        <f t="shared" si="5"/>
        <v>1141353.1299999999</v>
      </c>
      <c r="M10" s="1">
        <f t="shared" si="6"/>
        <v>1032234.52</v>
      </c>
      <c r="N10" s="1">
        <f t="shared" si="7"/>
        <v>783700.26</v>
      </c>
    </row>
    <row r="11" spans="1:14" s="1" customFormat="1" x14ac:dyDescent="0.25">
      <c r="A11" s="1">
        <v>1913210</v>
      </c>
      <c r="B11" s="1">
        <v>2202</v>
      </c>
      <c r="C11" s="1" t="s">
        <v>40</v>
      </c>
      <c r="D11" s="3">
        <v>92705.08</v>
      </c>
      <c r="E11" s="1">
        <v>0</v>
      </c>
      <c r="F11" s="1">
        <v>0</v>
      </c>
      <c r="G11" s="3">
        <v>65624.639999999999</v>
      </c>
      <c r="H11" s="3">
        <v>22907.360000000001</v>
      </c>
      <c r="I11" s="1">
        <v>0</v>
      </c>
      <c r="J11" s="1">
        <v>0</v>
      </c>
      <c r="K11" s="3">
        <f t="shared" si="4"/>
        <v>181237.08000000002</v>
      </c>
      <c r="L11" s="1">
        <f t="shared" si="5"/>
        <v>88532</v>
      </c>
      <c r="M11" s="1">
        <f t="shared" si="6"/>
        <v>88532</v>
      </c>
      <c r="N11" s="1">
        <f t="shared" si="7"/>
        <v>22907.360000000001</v>
      </c>
    </row>
    <row r="12" spans="1:14" s="1" customFormat="1" x14ac:dyDescent="0.25">
      <c r="A12" s="1">
        <v>1913219</v>
      </c>
      <c r="B12" s="1">
        <v>2202</v>
      </c>
      <c r="C12" s="1" t="s">
        <v>41</v>
      </c>
      <c r="D12" s="3">
        <v>6644.4</v>
      </c>
      <c r="E12" s="1">
        <v>0</v>
      </c>
      <c r="F12" s="3">
        <v>2214.8000000000002</v>
      </c>
      <c r="G12" s="3">
        <v>11074</v>
      </c>
      <c r="H12" s="1">
        <v>0</v>
      </c>
      <c r="I12" s="1">
        <v>0</v>
      </c>
      <c r="J12" s="3">
        <v>2123.4</v>
      </c>
      <c r="K12" s="3">
        <f t="shared" si="4"/>
        <v>22056.600000000002</v>
      </c>
      <c r="L12" s="1">
        <f t="shared" si="5"/>
        <v>15412.199999999999</v>
      </c>
      <c r="M12" s="1">
        <f t="shared" si="6"/>
        <v>13197.4</v>
      </c>
      <c r="N12" s="1">
        <f t="shared" si="7"/>
        <v>2123.4</v>
      </c>
    </row>
    <row r="13" spans="1:14" s="1" customFormat="1" x14ac:dyDescent="0.25">
      <c r="A13" s="1">
        <v>1913236</v>
      </c>
      <c r="B13" s="1">
        <v>2202</v>
      </c>
      <c r="C13" s="1" t="s">
        <v>42</v>
      </c>
      <c r="D13" s="3">
        <v>4440.93</v>
      </c>
      <c r="E13" s="1">
        <v>0</v>
      </c>
      <c r="F13" s="3">
        <v>1138.7</v>
      </c>
      <c r="G13" s="3">
        <v>3416.1</v>
      </c>
      <c r="H13" s="3">
        <v>1176.6600000000001</v>
      </c>
      <c r="I13" s="3">
        <v>3681.8</v>
      </c>
      <c r="J13" s="3">
        <v>22111.64</v>
      </c>
      <c r="K13" s="3">
        <f t="shared" si="4"/>
        <v>35965.83</v>
      </c>
      <c r="L13" s="1">
        <f t="shared" si="5"/>
        <v>31524.9</v>
      </c>
      <c r="M13" s="1">
        <f t="shared" si="6"/>
        <v>30386.2</v>
      </c>
      <c r="N13" s="1">
        <f t="shared" si="7"/>
        <v>26970.1</v>
      </c>
    </row>
    <row r="14" spans="1:14" s="1" customFormat="1" x14ac:dyDescent="0.25">
      <c r="A14" s="1" t="s">
        <v>43</v>
      </c>
      <c r="B14" s="1">
        <v>2202</v>
      </c>
      <c r="C14" s="1" t="s">
        <v>44</v>
      </c>
      <c r="D14" s="3">
        <v>37133.449999999997</v>
      </c>
      <c r="E14" s="3">
        <v>31477.7</v>
      </c>
      <c r="F14" s="3">
        <v>18302.810000000001</v>
      </c>
      <c r="G14" s="1">
        <v>0</v>
      </c>
      <c r="H14" s="1">
        <v>0</v>
      </c>
      <c r="I14" s="3">
        <v>3308.21</v>
      </c>
      <c r="J14" s="3">
        <v>0</v>
      </c>
      <c r="K14" s="3">
        <f t="shared" si="4"/>
        <v>90222.17</v>
      </c>
      <c r="L14" s="1">
        <f t="shared" si="5"/>
        <v>21611.02</v>
      </c>
      <c r="M14" s="1">
        <f t="shared" si="6"/>
        <v>3308.21</v>
      </c>
      <c r="N14" s="1">
        <f t="shared" si="7"/>
        <v>3308.21</v>
      </c>
    </row>
    <row r="15" spans="1:14" s="1" customFormat="1" x14ac:dyDescent="0.25">
      <c r="A15" s="1">
        <v>1913289</v>
      </c>
      <c r="B15" s="1">
        <v>2202</v>
      </c>
      <c r="C15" s="1" t="s">
        <v>45</v>
      </c>
      <c r="D15" s="3">
        <v>46211.58</v>
      </c>
      <c r="E15" s="3">
        <v>73835.11</v>
      </c>
      <c r="F15" s="3">
        <v>185843.59</v>
      </c>
      <c r="G15" s="1">
        <v>0</v>
      </c>
      <c r="H15" s="3">
        <v>255781.97</v>
      </c>
      <c r="I15" s="3">
        <v>219572.08</v>
      </c>
      <c r="J15" s="3">
        <v>340222.91</v>
      </c>
      <c r="K15" s="3">
        <f t="shared" si="4"/>
        <v>1121467.24</v>
      </c>
      <c r="L15" s="1">
        <f t="shared" si="5"/>
        <v>1001420.55</v>
      </c>
      <c r="M15" s="1">
        <f t="shared" si="6"/>
        <v>815576.96</v>
      </c>
      <c r="N15" s="1">
        <f t="shared" si="7"/>
        <v>815576.96</v>
      </c>
    </row>
    <row r="16" spans="1:14" s="1" customFormat="1" x14ac:dyDescent="0.25">
      <c r="A16" s="1">
        <v>1913670</v>
      </c>
      <c r="B16" s="1">
        <v>2202</v>
      </c>
      <c r="C16" s="1" t="s">
        <v>46</v>
      </c>
      <c r="D16" s="3">
        <v>3600</v>
      </c>
      <c r="E16" s="1">
        <v>0</v>
      </c>
      <c r="F16" s="1">
        <v>0</v>
      </c>
      <c r="G16" s="1">
        <v>279.97000000000003</v>
      </c>
      <c r="H16" s="1">
        <v>0</v>
      </c>
      <c r="I16" s="1">
        <v>0</v>
      </c>
      <c r="J16" s="1">
        <v>0</v>
      </c>
      <c r="K16" s="3">
        <f t="shared" si="4"/>
        <v>3879.9700000000003</v>
      </c>
      <c r="L16" s="1">
        <f t="shared" si="5"/>
        <v>279.97000000000003</v>
      </c>
      <c r="M16" s="1">
        <f t="shared" si="6"/>
        <v>279.97000000000003</v>
      </c>
      <c r="N16" s="1">
        <f t="shared" si="7"/>
        <v>0</v>
      </c>
    </row>
    <row r="17" spans="1:14" s="1" customFormat="1" x14ac:dyDescent="0.25">
      <c r="A17" s="1">
        <v>1913717</v>
      </c>
      <c r="B17" s="1">
        <v>2202</v>
      </c>
      <c r="C17" s="1" t="s">
        <v>47</v>
      </c>
      <c r="D17" s="3">
        <v>193045.78</v>
      </c>
      <c r="E17" s="3">
        <v>208672.94</v>
      </c>
      <c r="F17" s="3">
        <v>124914.81</v>
      </c>
      <c r="G17" s="3">
        <v>238186.92</v>
      </c>
      <c r="H17" s="3">
        <v>175006.63</v>
      </c>
      <c r="I17" s="1">
        <v>0</v>
      </c>
      <c r="J17" s="1">
        <v>0</v>
      </c>
      <c r="K17" s="3">
        <f t="shared" si="4"/>
        <v>939827.08000000007</v>
      </c>
      <c r="L17" s="1">
        <f t="shared" si="5"/>
        <v>538108.36</v>
      </c>
      <c r="M17" s="1">
        <f t="shared" si="6"/>
        <v>413193.55000000005</v>
      </c>
      <c r="N17" s="1">
        <f t="shared" si="7"/>
        <v>175006.63</v>
      </c>
    </row>
    <row r="18" spans="1:14" s="1" customFormat="1" x14ac:dyDescent="0.25">
      <c r="A18" s="1">
        <v>1932313</v>
      </c>
      <c r="B18" s="1">
        <v>2202</v>
      </c>
      <c r="C18" s="1" t="s">
        <v>48</v>
      </c>
      <c r="D18" s="3">
        <v>675219.09</v>
      </c>
      <c r="E18" s="3">
        <v>527984.26</v>
      </c>
      <c r="F18" s="3">
        <v>244109.45</v>
      </c>
      <c r="G18" s="3">
        <v>547953.61</v>
      </c>
      <c r="H18" s="3">
        <v>545538.27</v>
      </c>
      <c r="I18" s="3">
        <v>812156.74</v>
      </c>
      <c r="J18" s="3">
        <v>1586421.54</v>
      </c>
      <c r="K18" s="3">
        <f t="shared" ref="K18:K32" si="8">SUM(D18:J18)</f>
        <v>4939382.96</v>
      </c>
      <c r="L18" s="1">
        <f t="shared" ref="L18:L32" si="9">F18+G18+H18+I18+J18</f>
        <v>3736179.6100000003</v>
      </c>
      <c r="M18" s="1">
        <f t="shared" ref="M18:M32" si="10">G18+H18+I18+J18</f>
        <v>3492070.16</v>
      </c>
      <c r="N18" s="1">
        <f t="shared" ref="N18:N32" si="11">H18+I18+J18</f>
        <v>2944116.55</v>
      </c>
    </row>
    <row r="19" spans="1:14" s="1" customFormat="1" x14ac:dyDescent="0.25">
      <c r="A19" s="1">
        <v>1932347</v>
      </c>
      <c r="B19" s="1">
        <v>2202</v>
      </c>
      <c r="C19" s="1" t="s">
        <v>49</v>
      </c>
      <c r="D19" s="3">
        <v>159431.41</v>
      </c>
      <c r="E19" s="3">
        <v>300793.12</v>
      </c>
      <c r="F19" s="3">
        <v>143315.96</v>
      </c>
      <c r="G19" s="3">
        <v>330952.45</v>
      </c>
      <c r="H19" s="3">
        <v>95290.36</v>
      </c>
      <c r="I19" s="3">
        <v>405155.45</v>
      </c>
      <c r="J19" s="3">
        <v>56468.23</v>
      </c>
      <c r="K19" s="3">
        <f t="shared" si="8"/>
        <v>1491406.98</v>
      </c>
      <c r="L19" s="1">
        <f t="shared" si="9"/>
        <v>1031182.45</v>
      </c>
      <c r="M19" s="1">
        <f t="shared" si="10"/>
        <v>887866.49</v>
      </c>
      <c r="N19" s="1">
        <f t="shared" si="11"/>
        <v>556914.04</v>
      </c>
    </row>
    <row r="20" spans="1:14" s="1" customFormat="1" x14ac:dyDescent="0.25">
      <c r="A20" s="1" t="s">
        <v>50</v>
      </c>
      <c r="B20" s="1">
        <v>2202</v>
      </c>
      <c r="C20" s="1" t="s">
        <v>51</v>
      </c>
      <c r="D20" s="1">
        <v>0</v>
      </c>
      <c r="E20" s="1">
        <v>0</v>
      </c>
      <c r="F20" s="1">
        <v>0</v>
      </c>
      <c r="G20" s="1">
        <v>0</v>
      </c>
      <c r="H20" s="3">
        <v>5333.14</v>
      </c>
      <c r="I20" s="1">
        <v>0</v>
      </c>
      <c r="J20" s="3">
        <v>8904</v>
      </c>
      <c r="K20" s="3">
        <f t="shared" si="8"/>
        <v>14237.14</v>
      </c>
      <c r="L20" s="1">
        <f t="shared" si="9"/>
        <v>14237.14</v>
      </c>
      <c r="M20" s="1">
        <f t="shared" si="10"/>
        <v>14237.14</v>
      </c>
      <c r="N20" s="1">
        <f t="shared" si="11"/>
        <v>14237.14</v>
      </c>
    </row>
    <row r="21" spans="1:14" s="1" customFormat="1" x14ac:dyDescent="0.25">
      <c r="A21" s="1">
        <v>1932591</v>
      </c>
      <c r="B21" s="1">
        <v>2202</v>
      </c>
      <c r="C21" s="1" t="s">
        <v>52</v>
      </c>
      <c r="D21" s="3">
        <v>50270</v>
      </c>
      <c r="E21" s="3">
        <v>7770</v>
      </c>
      <c r="F21" s="3">
        <v>24555</v>
      </c>
      <c r="G21" s="1">
        <v>0</v>
      </c>
      <c r="H21" s="1">
        <v>0</v>
      </c>
      <c r="I21" s="1">
        <v>0</v>
      </c>
      <c r="J21" s="1">
        <v>0</v>
      </c>
      <c r="K21" s="3">
        <f t="shared" si="8"/>
        <v>82595</v>
      </c>
      <c r="L21" s="1">
        <f t="shared" si="9"/>
        <v>24555</v>
      </c>
      <c r="M21" s="1">
        <f t="shared" si="10"/>
        <v>0</v>
      </c>
      <c r="N21" s="1">
        <f t="shared" si="11"/>
        <v>0</v>
      </c>
    </row>
    <row r="22" spans="1:14" s="1" customFormat="1" x14ac:dyDescent="0.25">
      <c r="A22" s="1">
        <v>1933006</v>
      </c>
      <c r="B22" s="1">
        <v>2241001</v>
      </c>
      <c r="C22" s="1" t="s">
        <v>53</v>
      </c>
      <c r="D22" s="3">
        <v>1831.96</v>
      </c>
      <c r="E22" s="1">
        <v>0</v>
      </c>
      <c r="F22" s="1">
        <v>0</v>
      </c>
      <c r="G22" s="1">
        <v>0</v>
      </c>
      <c r="H22" s="3">
        <v>14655.65</v>
      </c>
      <c r="I22" s="1">
        <v>0</v>
      </c>
      <c r="J22" s="1">
        <v>0</v>
      </c>
      <c r="K22" s="3">
        <f t="shared" si="8"/>
        <v>16487.61</v>
      </c>
      <c r="L22" s="1">
        <f t="shared" si="9"/>
        <v>14655.65</v>
      </c>
      <c r="M22" s="1">
        <f t="shared" si="10"/>
        <v>14655.65</v>
      </c>
      <c r="N22" s="1">
        <f t="shared" si="11"/>
        <v>14655.65</v>
      </c>
    </row>
    <row r="23" spans="1:14" s="1" customFormat="1" x14ac:dyDescent="0.25">
      <c r="A23" s="1">
        <v>1935343</v>
      </c>
      <c r="B23" s="1">
        <v>2202</v>
      </c>
      <c r="C23" s="1" t="s">
        <v>54</v>
      </c>
      <c r="D23" s="3">
        <v>546737.28</v>
      </c>
      <c r="E23" s="3">
        <v>145320.78</v>
      </c>
      <c r="F23" s="1">
        <v>0</v>
      </c>
      <c r="G23" s="3">
        <v>0</v>
      </c>
      <c r="H23" s="1">
        <v>0</v>
      </c>
      <c r="I23" s="3">
        <v>0</v>
      </c>
      <c r="J23" s="1">
        <v>0</v>
      </c>
      <c r="K23" s="3">
        <f t="shared" si="8"/>
        <v>692058.06</v>
      </c>
      <c r="L23" s="1">
        <f t="shared" si="9"/>
        <v>0</v>
      </c>
      <c r="M23" s="1">
        <f t="shared" si="10"/>
        <v>0</v>
      </c>
      <c r="N23" s="1">
        <f t="shared" si="11"/>
        <v>0</v>
      </c>
    </row>
    <row r="24" spans="1:14" s="1" customFormat="1" x14ac:dyDescent="0.25">
      <c r="A24" s="1">
        <v>1935367</v>
      </c>
      <c r="B24" s="1">
        <v>2202</v>
      </c>
      <c r="C24" s="1" t="s">
        <v>55</v>
      </c>
      <c r="D24" s="3">
        <v>38070.550000000003</v>
      </c>
      <c r="E24" s="3">
        <v>38070.550000000003</v>
      </c>
      <c r="F24" s="3">
        <v>38070.550000000003</v>
      </c>
      <c r="G24" s="3">
        <v>5990.59</v>
      </c>
      <c r="H24" s="1">
        <v>0</v>
      </c>
      <c r="I24" s="1">
        <v>0</v>
      </c>
      <c r="J24" s="1">
        <v>0</v>
      </c>
      <c r="K24" s="3">
        <f t="shared" si="8"/>
        <v>120202.24000000001</v>
      </c>
      <c r="L24" s="1">
        <f t="shared" si="9"/>
        <v>44061.14</v>
      </c>
      <c r="M24" s="1">
        <f t="shared" si="10"/>
        <v>5990.59</v>
      </c>
      <c r="N24" s="1">
        <f t="shared" si="11"/>
        <v>0</v>
      </c>
    </row>
    <row r="25" spans="1:14" s="1" customFormat="1" x14ac:dyDescent="0.25">
      <c r="A25" s="1">
        <v>1937004</v>
      </c>
      <c r="B25" s="1">
        <v>2202</v>
      </c>
      <c r="C25" s="1" t="s">
        <v>56</v>
      </c>
      <c r="D25" s="3">
        <v>27445.65</v>
      </c>
      <c r="E25" s="3">
        <v>49241.62</v>
      </c>
      <c r="F25" s="1">
        <v>0</v>
      </c>
      <c r="G25" s="3">
        <v>52154.06</v>
      </c>
      <c r="H25" s="3">
        <v>9655.93</v>
      </c>
      <c r="I25" s="1">
        <v>0</v>
      </c>
      <c r="J25" s="1">
        <v>0</v>
      </c>
      <c r="K25" s="3">
        <f t="shared" si="8"/>
        <v>138497.26</v>
      </c>
      <c r="L25" s="1">
        <f t="shared" si="9"/>
        <v>61809.99</v>
      </c>
      <c r="M25" s="1">
        <f t="shared" si="10"/>
        <v>61809.99</v>
      </c>
      <c r="N25" s="1">
        <f t="shared" si="11"/>
        <v>9655.93</v>
      </c>
    </row>
    <row r="26" spans="1:14" s="1" customFormat="1" x14ac:dyDescent="0.25">
      <c r="A26" s="1">
        <v>1937655</v>
      </c>
      <c r="B26" s="1">
        <v>2202</v>
      </c>
      <c r="C26" s="1" t="s">
        <v>57</v>
      </c>
      <c r="D26" s="3">
        <v>1050812.77</v>
      </c>
      <c r="E26" s="3">
        <v>1175311.8700000001</v>
      </c>
      <c r="F26" s="3">
        <v>481787.95</v>
      </c>
      <c r="G26" s="3">
        <v>827628.13</v>
      </c>
      <c r="H26" s="1">
        <v>0</v>
      </c>
      <c r="I26" s="3">
        <v>943771.22</v>
      </c>
      <c r="J26" s="1">
        <v>0</v>
      </c>
      <c r="K26" s="3">
        <f t="shared" si="8"/>
        <v>4479311.9400000004</v>
      </c>
      <c r="L26" s="1">
        <f t="shared" si="9"/>
        <v>2253187.2999999998</v>
      </c>
      <c r="M26" s="1">
        <f t="shared" si="10"/>
        <v>1771399.35</v>
      </c>
      <c r="N26" s="1">
        <f t="shared" si="11"/>
        <v>943771.22</v>
      </c>
    </row>
    <row r="27" spans="1:14" s="1" customFormat="1" x14ac:dyDescent="0.25">
      <c r="A27" s="1">
        <v>1942576</v>
      </c>
      <c r="B27" s="1">
        <v>2202</v>
      </c>
      <c r="C27" s="1" t="s">
        <v>58</v>
      </c>
      <c r="D27" s="1">
        <v>0</v>
      </c>
      <c r="E27" s="1">
        <v>0</v>
      </c>
      <c r="F27" s="1">
        <v>0</v>
      </c>
      <c r="G27" s="1">
        <v>0</v>
      </c>
      <c r="H27" s="3">
        <v>24184.26</v>
      </c>
      <c r="I27" s="3">
        <v>24184.26</v>
      </c>
      <c r="J27" s="3">
        <v>25916.39</v>
      </c>
      <c r="K27" s="3">
        <f t="shared" si="8"/>
        <v>74284.91</v>
      </c>
      <c r="L27" s="1">
        <f t="shared" si="9"/>
        <v>74284.91</v>
      </c>
      <c r="M27" s="1">
        <f t="shared" si="10"/>
        <v>74284.91</v>
      </c>
      <c r="N27" s="1">
        <f t="shared" si="11"/>
        <v>74284.91</v>
      </c>
    </row>
    <row r="28" spans="1:14" s="1" customFormat="1" x14ac:dyDescent="0.25">
      <c r="A28" s="1">
        <v>1961408</v>
      </c>
      <c r="B28" s="1">
        <v>2202</v>
      </c>
      <c r="C28" s="1" t="s">
        <v>59</v>
      </c>
      <c r="D28" s="1">
        <v>0</v>
      </c>
      <c r="E28" s="3">
        <v>260000</v>
      </c>
      <c r="F28" s="3">
        <v>238000</v>
      </c>
      <c r="G28" s="3">
        <v>261000</v>
      </c>
      <c r="H28" s="3">
        <v>0</v>
      </c>
      <c r="I28" s="1">
        <v>0</v>
      </c>
      <c r="J28" s="1">
        <v>0</v>
      </c>
      <c r="K28" s="3">
        <f t="shared" si="8"/>
        <v>759000</v>
      </c>
      <c r="L28" s="1">
        <f t="shared" si="9"/>
        <v>499000</v>
      </c>
      <c r="M28" s="1">
        <f t="shared" si="10"/>
        <v>261000</v>
      </c>
      <c r="N28" s="1">
        <f t="shared" si="11"/>
        <v>0</v>
      </c>
    </row>
    <row r="29" spans="1:14" s="1" customFormat="1" x14ac:dyDescent="0.25">
      <c r="A29" s="1">
        <v>1961415</v>
      </c>
      <c r="B29" s="1">
        <v>2202</v>
      </c>
      <c r="C29" s="1" t="s">
        <v>60</v>
      </c>
      <c r="D29" s="1">
        <v>0</v>
      </c>
      <c r="E29" s="3">
        <v>64469.46</v>
      </c>
      <c r="F29" s="1">
        <v>0</v>
      </c>
      <c r="G29" s="1">
        <v>0</v>
      </c>
      <c r="H29" s="3">
        <v>950455.79</v>
      </c>
      <c r="I29" s="1">
        <v>0</v>
      </c>
      <c r="J29" s="3">
        <v>16968.43</v>
      </c>
      <c r="K29" s="3">
        <f t="shared" si="8"/>
        <v>1031893.68</v>
      </c>
      <c r="L29" s="1">
        <f t="shared" si="9"/>
        <v>967424.22000000009</v>
      </c>
      <c r="M29" s="1">
        <f t="shared" si="10"/>
        <v>967424.22000000009</v>
      </c>
      <c r="N29" s="1">
        <f t="shared" si="11"/>
        <v>967424.22000000009</v>
      </c>
    </row>
    <row r="30" spans="1:14" s="1" customFormat="1" x14ac:dyDescent="0.25">
      <c r="A30" s="1" t="s">
        <v>61</v>
      </c>
      <c r="B30" s="1">
        <v>2202</v>
      </c>
      <c r="C30" s="1" t="s">
        <v>62</v>
      </c>
      <c r="D30" s="3">
        <v>108333.75</v>
      </c>
      <c r="E30" s="3">
        <v>97463.17</v>
      </c>
      <c r="F30" s="1">
        <v>0</v>
      </c>
      <c r="G30" s="3">
        <v>162960.17000000001</v>
      </c>
      <c r="H30" s="3">
        <v>175828.8</v>
      </c>
      <c r="I30" s="3">
        <v>84376.45</v>
      </c>
      <c r="J30" s="3">
        <v>313228.51</v>
      </c>
      <c r="K30" s="3">
        <f t="shared" si="8"/>
        <v>942190.84999999986</v>
      </c>
      <c r="L30" s="1">
        <f t="shared" si="9"/>
        <v>736393.92999999993</v>
      </c>
      <c r="M30" s="1">
        <f t="shared" si="10"/>
        <v>736393.92999999993</v>
      </c>
      <c r="N30" s="1">
        <f t="shared" si="11"/>
        <v>573433.76</v>
      </c>
    </row>
    <row r="31" spans="1:14" s="1" customFormat="1" x14ac:dyDescent="0.25">
      <c r="A31" s="1" t="s">
        <v>63</v>
      </c>
      <c r="B31" s="1">
        <v>2241001</v>
      </c>
      <c r="C31" s="1" t="s">
        <v>64</v>
      </c>
      <c r="D31" s="1">
        <v>0</v>
      </c>
      <c r="E31" s="3">
        <v>6209.91</v>
      </c>
      <c r="F31" s="3">
        <v>9339.1200000000008</v>
      </c>
      <c r="G31" s="1">
        <v>0</v>
      </c>
      <c r="H31" s="1">
        <v>0</v>
      </c>
      <c r="I31" s="3">
        <v>9434.2199999999993</v>
      </c>
      <c r="J31" s="3">
        <v>3501.57</v>
      </c>
      <c r="K31" s="3">
        <f t="shared" si="8"/>
        <v>28484.82</v>
      </c>
      <c r="L31" s="1">
        <f t="shared" si="9"/>
        <v>22274.91</v>
      </c>
      <c r="M31" s="1">
        <f t="shared" si="10"/>
        <v>12935.789999999999</v>
      </c>
      <c r="N31" s="1">
        <f t="shared" si="11"/>
        <v>12935.789999999999</v>
      </c>
    </row>
    <row r="32" spans="1:14" s="1" customFormat="1" x14ac:dyDescent="0.25">
      <c r="A32" s="1" t="s">
        <v>65</v>
      </c>
      <c r="B32" s="1">
        <v>2202</v>
      </c>
      <c r="C32" s="1" t="s">
        <v>66</v>
      </c>
      <c r="D32" s="1">
        <v>0</v>
      </c>
      <c r="E32" s="3">
        <v>8748</v>
      </c>
      <c r="F32" s="3">
        <v>9038.7000000000007</v>
      </c>
      <c r="G32" s="1">
        <v>0</v>
      </c>
      <c r="H32" s="3">
        <v>1197</v>
      </c>
      <c r="I32" s="1">
        <v>0</v>
      </c>
      <c r="J32" s="1">
        <v>0</v>
      </c>
      <c r="K32" s="3">
        <f t="shared" si="8"/>
        <v>18983.7</v>
      </c>
      <c r="L32" s="1">
        <f t="shared" si="9"/>
        <v>10235.700000000001</v>
      </c>
      <c r="M32" s="1">
        <f t="shared" si="10"/>
        <v>1197</v>
      </c>
      <c r="N32" s="1">
        <f t="shared" si="11"/>
        <v>1197</v>
      </c>
    </row>
    <row r="33" spans="11:11" x14ac:dyDescent="0.25">
      <c r="K33" s="2">
        <f>SUBTOTAL(9,K2:K32)</f>
        <v>32646494.169999998</v>
      </c>
    </row>
  </sheetData>
  <autoFilter ref="A1:M32"/>
  <phoneticPr fontId="10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1月账期</vt:lpstr>
      <vt:lpstr>Sheet3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2020-10-15T02:45:00Z</cp:lastPrinted>
  <dcterms:created xsi:type="dcterms:W3CDTF">2019-10-25T01:12:00Z</dcterms:created>
  <dcterms:modified xsi:type="dcterms:W3CDTF">2021-01-28T03:56:00Z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