
<file path=[Content_Types].xml><?xml version="1.0" encoding="utf-8"?>
<Types xmlns="http://schemas.openxmlformats.org/package/2006/content-types">
  <Override PartName="/xl/worksheets/sheet15.xml" ContentType="application/vnd.openxmlformats-officedocument.spreadsheetml.worksheet+xml"/>
  <Override PartName="/xl/embeddings/oleObject8.bin" ContentType="application/vnd.openxmlformats-officedocument.oleObject"/>
  <Override PartName="/xl/embeddings/oleObject14.bin" ContentType="application/vnd.openxmlformats-officedocument.oleObject"/>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embeddings/oleObject12.bin" ContentType="application/vnd.openxmlformats-officedocument.oleObject"/>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embeddings/oleObject4.bin" ContentType="application/vnd.openxmlformats-officedocument.oleObject"/>
  <Override PartName="/xl/embeddings/oleObject10.bin" ContentType="application/vnd.openxmlformats-officedocument.oleObject"/>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embeddings/oleObject9.bin" ContentType="application/vnd.openxmlformats-officedocument.oleObject"/>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embeddings/oleObject7.bin" ContentType="application/vnd.openxmlformats-officedocument.oleObject"/>
  <Override PartName="/xl/drawings/drawing9.xml" ContentType="application/vnd.openxmlformats-officedocument.drawing+xml"/>
  <Override PartName="/xl/worksheets/sheet14.xml" ContentType="application/vnd.openxmlformats-officedocument.spreadsheetml.worksheet+xml"/>
  <Override PartName="/xl/embeddings/oleObject5.bin" ContentType="application/vnd.openxmlformats-officedocument.oleObject"/>
  <Override PartName="/xl/drawings/drawing7.xml" ContentType="application/vnd.openxmlformats-officedocument.drawing+xml"/>
  <Override PartName="/xl/embeddings/oleObject13.bin" ContentType="application/vnd.openxmlformats-officedocument.oleObject"/>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Default Extension="jpeg" ContentType="image/jpeg"/>
  <Default Extension="emf" ContentType="image/x-emf"/>
  <Override PartName="/xl/embeddings/oleObject3.bin" ContentType="application/vnd.openxmlformats-officedocument.oleObject"/>
  <Override PartName="/xl/drawings/drawing5.xml" ContentType="application/vnd.openxmlformats-officedocument.drawing+xml"/>
  <Override PartName="/xl/embeddings/oleObject1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1" sheetId="7" r:id="rId5"/>
    <sheet name="2" sheetId="16" r:id="rId6"/>
    <sheet name="3" sheetId="8" r:id="rId7"/>
    <sheet name="4" sheetId="9" r:id="rId8"/>
    <sheet name="5" sheetId="10" r:id="rId9"/>
    <sheet name="6" sheetId="11" r:id="rId10"/>
    <sheet name="7" sheetId="13" r:id="rId11"/>
    <sheet name="8" sheetId="14" r:id="rId12"/>
    <sheet name="9" sheetId="15" r:id="rId13"/>
    <sheet name="10" sheetId="17" r:id="rId14"/>
    <sheet name="11" sheetId="18" r:id="rId15"/>
    <sheet name="12" sheetId="19" r:id="rId16"/>
    <sheet name="13" sheetId="20" r:id="rId17"/>
    <sheet name="14" sheetId="21" r:id="rId18"/>
    <sheet name="15" sheetId="22" r:id="rId19"/>
    <sheet name="16" sheetId="23" r:id="rId20"/>
    <sheet name="17" sheetId="24" r:id="rId21"/>
    <sheet name="Sheet6" sheetId="12" r:id="rId22"/>
  </sheets>
  <definedNames>
    <definedName name="cols">Input!$U$4:$V$10</definedName>
    <definedName name="EXPENSE">'Expense Form'!$A$3:$O$46</definedName>
    <definedName name="INPUT">Input!$A$3:$O$41</definedName>
    <definedName name="mileage" localSheetId="13">#REF!</definedName>
    <definedName name="mileage" localSheetId="14">#REF!</definedName>
    <definedName name="mileage" localSheetId="15">#REF!</definedName>
    <definedName name="mileage" localSheetId="16">#REF!</definedName>
    <definedName name="mileage" localSheetId="17">#REF!</definedName>
    <definedName name="mileage" localSheetId="18">#REF!</definedName>
    <definedName name="mileage" localSheetId="19">#REF!</definedName>
    <definedName name="mileage" localSheetId="20">#REF!</definedName>
    <definedName name="mileage" localSheetId="5">#REF!</definedName>
    <definedName name="mileage" localSheetId="6">#REF!</definedName>
    <definedName name="mileage" localSheetId="7">#REF!</definedName>
    <definedName name="mileage" localSheetId="8">#REF!</definedName>
    <definedName name="mileage" localSheetId="9">#REF!</definedName>
    <definedName name="mileage" localSheetId="10">#REF!</definedName>
    <definedName name="mileage" localSheetId="11">#REF!</definedName>
    <definedName name="mileage" localSheetId="12">#REF!</definedName>
    <definedName name="mileage">#REF!</definedName>
    <definedName name="notes" localSheetId="13">Notes!#REF!</definedName>
    <definedName name="notes" localSheetId="14">Notes!#REF!</definedName>
    <definedName name="notes" localSheetId="15">Notes!#REF!</definedName>
    <definedName name="notes" localSheetId="16">Notes!#REF!</definedName>
    <definedName name="notes" localSheetId="17">Notes!#REF!</definedName>
    <definedName name="notes" localSheetId="18">Notes!#REF!</definedName>
    <definedName name="notes" localSheetId="19">Notes!#REF!</definedName>
    <definedName name="notes" localSheetId="20">Notes!#REF!</definedName>
    <definedName name="notes" localSheetId="5">Notes!#REF!</definedName>
    <definedName name="notes" localSheetId="6">Notes!#REF!</definedName>
    <definedName name="notes" localSheetId="7">Notes!#REF!</definedName>
    <definedName name="notes" localSheetId="8">Notes!#REF!</definedName>
    <definedName name="notes" localSheetId="9">Notes!#REF!</definedName>
    <definedName name="notes" localSheetId="10">Notes!#REF!</definedName>
    <definedName name="notes" localSheetId="11">Notes!#REF!</definedName>
    <definedName name="notes" localSheetId="12">Notes!#REF!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5"/>
  <c r="O16"/>
  <c r="O17"/>
  <c r="O18"/>
  <c r="O19"/>
  <c r="O20"/>
  <c r="O21"/>
  <c r="O22"/>
  <c r="O23"/>
  <c r="O24"/>
  <c r="O25"/>
  <c r="O26"/>
  <c r="O10"/>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H11"/>
  <c r="I11"/>
  <c r="J11"/>
  <c r="K11"/>
  <c r="L11"/>
  <c r="J12"/>
  <c r="K12"/>
  <c r="L12"/>
  <c r="G27"/>
  <c r="H27"/>
  <c r="I27"/>
  <c r="J27"/>
  <c r="K27"/>
  <c r="L27"/>
  <c r="M27"/>
  <c r="N27"/>
  <c r="O27" s="1"/>
  <c r="P27" i="1"/>
  <c r="P28"/>
  <c r="P25"/>
  <c r="I16"/>
  <c r="I15"/>
  <c r="C27" i="2"/>
  <c r="I38" i="1"/>
  <c r="L10" i="2"/>
  <c r="H10"/>
  <c r="T15" i="1"/>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G12" i="2"/>
  <c r="P23" i="1"/>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G11"/>
  <c r="Q35"/>
  <c r="Q39" i="1"/>
  <c r="G10" i="2"/>
  <c r="S10"/>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<sst xmlns="http://schemas.openxmlformats.org/spreadsheetml/2006/main" count="279" uniqueCount="176">
  <si>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</si>
  <si>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</si>
  <si>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</si>
  <si>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</si>
  <si>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</si>
  <si>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</si>
  <si>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</si>
  <si>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</si>
  <si>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</si>
  <si>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</si>
  <si>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</si>
  <si>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</si>
  <si>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</si>
  <si>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</si>
  <si>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</si>
  <si>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</si>
  <si>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</si>
  <si>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</si>
  <si>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</si>
  <si>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</si>
  <si>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</si>
  <si>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</si>
  <si>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</si>
  <si>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</si>
  <si>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</si>
  <si>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</si>
  <si>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</si>
  <si>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</si>
  <si>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</si>
  <si>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</si>
  <si>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</si>
  <si>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</si>
  <si>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</si>
  <si>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</si>
  <si>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</si>
  <si>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</si>
  <si>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</si>
  <si>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</si>
  <si>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</si>
  <si>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</si>
  <si>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</si>
  <si>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</si>
  <si>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</si>
  <si>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</si>
  <si>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</si>
  <si>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</si>
  <si>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</si>
  <si>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</si>
  <si>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</si>
  <si>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</si>
  <si>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</si>
  <si>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</si>
  <si>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</si>
  <si>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</si>
  <si>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</si>
  <si>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</si>
  <si>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</si>
  <si>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</si>
  <si>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</si>
  <si>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</si>
  <si>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</si>
  <si>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</si>
  <si>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</si>
  <si>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</si>
  <si>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</si>
  <si>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</si>
  <si>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</si>
  <si>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</si>
  <si>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</si>
  <si>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</si>
  <si>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</si>
  <si>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</si>
  <si>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</si>
  <si>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</si>
  <si>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</si>
  <si>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</si>
  <si>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</si>
  <si>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</si>
  <si>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</si>
  <si>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</si>
  <si>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</si>
  <si>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</si>
  <si>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</si>
  <si>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</si>
  <si>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</si>
  <si>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</si>
  <si>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</si>
  <si>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</si>
  <si>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</si>
  <si>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</si>
  <si>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</si>
  <si>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</si>
  <si>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</si>
  <si>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</si>
  <si>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</si>
  <si>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</si>
  <si>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</si>
  <si>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</si>
  <si>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</si>
  <si>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</si>
  <si>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</si>
  <si>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</si>
  <si>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</si>
  <si>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</si>
  <si>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</si>
  <si>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</si>
  <si>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</si>
  <si>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</si>
  <si>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</si>
  <si>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</si>
  <si>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</si>
  <si>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</si>
  <si>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</si>
  <si>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</si>
  <si>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</si>
  <si>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</si>
  <si>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</si>
  <si>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</si>
  <si>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</si>
  <si>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</si>
  <si>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</si>
  <si>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</si>
  <si>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</si>
  <si>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</si>
  <si>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</si>
  <si>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</si>
  <si>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</si>
  <si>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</si>
  <si>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</si>
  <si>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</si>
  <si>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</si>
  <si>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</si>
  <si>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</si>
  <si>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</si>
  <si>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</si>
  <si>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</si>
  <si>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</si>
  <si>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</si>
  <si>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</si>
  <si>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</si>
  <si>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</si>
  <si>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</si>
  <si>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</si>
  <si>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</si>
  <si>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</si>
  <si>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</si>
  <si>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</si>
  <si>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</si>
  <si>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</si>
  <si>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</si>
  <si>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</si>
  <si>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</si>
  <si>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r>
      <rPr>
        <u/>
        <sz val="10"/>
        <color indexed="12"/>
        <rFont val="宋体"/>
        <family val="3"/>
        <charset val="134"/>
      </rPr>
      <t>返回</t>
    </r>
    <phoneticPr fontId="36" type="noConversion"/>
  </si>
  <si>
    <t>通风加热PCB打样</t>
    <phoneticPr fontId="37" type="noConversion"/>
  </si>
  <si>
    <t>恒流可调功率模块</t>
    <phoneticPr fontId="37" type="noConversion"/>
  </si>
  <si>
    <t>PCB加工</t>
    <phoneticPr fontId="37" type="noConversion"/>
  </si>
  <si>
    <t>三款PCB打样</t>
    <phoneticPr fontId="37" type="noConversion"/>
  </si>
  <si>
    <t>商用车ECAS V3.0平台集成执行器首版元器件采购</t>
    <phoneticPr fontId="37" type="noConversion"/>
  </si>
  <si>
    <t>电控部门烙铁采购清单</t>
    <phoneticPr fontId="37" type="noConversion"/>
  </si>
  <si>
    <t>2款PCB打样</t>
    <phoneticPr fontId="37" type="noConversion"/>
  </si>
  <si>
    <t>部门近期暂缺电子元器件采购</t>
    <phoneticPr fontId="37" type="noConversion"/>
  </si>
  <si>
    <t>3款PCB打样</t>
    <phoneticPr fontId="37" type="noConversion"/>
  </si>
  <si>
    <t>经济型通风加热TE护套采购</t>
    <phoneticPr fontId="37" type="noConversion"/>
  </si>
  <si>
    <t>电线购置</t>
    <phoneticPr fontId="37" type="noConversion"/>
  </si>
  <si>
    <t>加速度传感器IC购置</t>
    <phoneticPr fontId="37" type="noConversion"/>
  </si>
  <si>
    <t>加速度传感器芯片购置</t>
    <phoneticPr fontId="37" type="noConversion"/>
  </si>
  <si>
    <t>通风加热控制器AVR单片机程序烧录器</t>
    <phoneticPr fontId="39" type="noConversion"/>
  </si>
  <si>
    <t>优可瓦高精度扳手钻夹头</t>
    <phoneticPr fontId="39" type="noConversion"/>
  </si>
  <si>
    <t>304不锈钢圆头十字螺丝加长螺杆</t>
    <phoneticPr fontId="39" type="noConversion"/>
  </si>
  <si>
    <t>座椅通风加热集成项目-样件</t>
    <phoneticPr fontId="37" type="noConversion"/>
  </si>
  <si>
    <t>座椅通风加热集成项目-工装模具</t>
    <phoneticPr fontId="37" type="noConversion"/>
  </si>
  <si>
    <t>ECAS 3.0项目-样件</t>
    <phoneticPr fontId="37" type="noConversion"/>
  </si>
  <si>
    <t>H4 2.0平台项目-工装模具</t>
    <phoneticPr fontId="37" type="noConversion"/>
  </si>
  <si>
    <t>H4 3.0平台项目-工装模具</t>
    <phoneticPr fontId="37" type="noConversion"/>
  </si>
  <si>
    <r>
      <rPr>
        <sz val="10"/>
        <color rgb="FFFF0000"/>
        <rFont val="宋体"/>
        <family val="3"/>
        <charset val="134"/>
      </rPr>
      <t>注：报销单第</t>
    </r>
    <r>
      <rPr>
        <sz val="10"/>
        <color rgb="FFFF0000"/>
        <rFont val="Times New Roman"/>
        <family val="1"/>
      </rPr>
      <t>1</t>
    </r>
    <r>
      <rPr>
        <sz val="10"/>
        <color rgb="FFFF0000"/>
        <rFont val="宋体"/>
        <family val="3"/>
        <charset val="134"/>
      </rPr>
      <t>、</t>
    </r>
    <r>
      <rPr>
        <sz val="10"/>
        <color rgb="FFFF0000"/>
        <rFont val="Times New Roman"/>
        <family val="1"/>
      </rPr>
      <t>4</t>
    </r>
    <r>
      <rPr>
        <sz val="10"/>
        <color rgb="FFFF0000"/>
        <rFont val="宋体"/>
        <family val="3"/>
        <charset val="134"/>
      </rPr>
      <t>、</t>
    </r>
    <r>
      <rPr>
        <sz val="10"/>
        <color rgb="FFFF0000"/>
        <rFont val="Times New Roman"/>
        <family val="1"/>
      </rPr>
      <t>5</t>
    </r>
    <r>
      <rPr>
        <sz val="10"/>
        <color rgb="FFFF0000"/>
        <rFont val="宋体"/>
        <family val="3"/>
        <charset val="134"/>
      </rPr>
      <t>、</t>
    </r>
    <r>
      <rPr>
        <sz val="10"/>
        <color rgb="FFFF0000"/>
        <rFont val="Times New Roman"/>
        <family val="1"/>
      </rPr>
      <t>8</t>
    </r>
    <r>
      <rPr>
        <sz val="10"/>
        <color rgb="FFFF0000"/>
        <rFont val="宋体"/>
        <family val="3"/>
        <charset val="134"/>
      </rPr>
      <t>、</t>
    </r>
    <r>
      <rPr>
        <sz val="10"/>
        <color rgb="FFFF0000"/>
        <rFont val="Times New Roman"/>
        <family val="1"/>
      </rPr>
      <t>10</t>
    </r>
    <r>
      <rPr>
        <sz val="10"/>
        <color rgb="FFFF0000"/>
        <rFont val="宋体"/>
        <family val="3"/>
        <charset val="134"/>
      </rPr>
      <t>项合开在此一张发票上。</t>
    </r>
    <phoneticPr fontId="36" type="noConversion"/>
  </si>
  <si>
    <r>
      <rPr>
        <sz val="10"/>
        <color rgb="FFFF0000"/>
        <rFont val="宋体"/>
        <family val="3"/>
        <charset val="134"/>
      </rPr>
      <t>注：与报销单第</t>
    </r>
    <r>
      <rPr>
        <sz val="10"/>
        <color rgb="FFFF0000"/>
        <rFont val="Times New Roman"/>
        <family val="1"/>
      </rPr>
      <t>1</t>
    </r>
    <r>
      <rPr>
        <sz val="10"/>
        <color rgb="FFFF0000"/>
        <rFont val="宋体"/>
        <family val="3"/>
        <charset val="134"/>
      </rPr>
      <t>项合并在一起。</t>
    </r>
    <phoneticPr fontId="36"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</si>
</sst>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8">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u/>
      <sz val="10"/>
      <color indexed="12"/>
      <name val="宋体"/>
      <family val="3"/>
      <charset val="134"/>
    </font>
    <font>
      <sz val="9"/>
      <name val="宋体"/>
      <family val="2"/>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rgb="FFFF0000"/>
      <name val="Times New Roman"/>
      <family val="1"/>
    </font>
    <font>
      <sz val="10"/>
      <color rgb="FFFF0000"/>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0" fontId="13" fillId="0" borderId="0" xfId="2" applyAlignment="1" applyProtection="1"/>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40" fillId="0" borderId="21" xfId="0" applyFont="1" applyFill="1" applyBorder="1" applyAlignment="1">
      <alignment horizontal="center" vertical="center" wrapText="1"/>
    </xf>
    <xf numFmtId="0" fontId="41" fillId="6" borderId="21" xfId="0" applyFont="1" applyFill="1" applyBorder="1" applyAlignment="1">
      <alignment horizontal="center" vertical="center" wrapText="1"/>
    </xf>
    <xf numFmtId="0" fontId="43" fillId="0" borderId="21" xfId="0" applyFont="1" applyFill="1" applyBorder="1" applyAlignment="1">
      <alignment vertical="center"/>
    </xf>
    <xf numFmtId="0" fontId="44" fillId="6" borderId="21" xfId="0" applyFont="1" applyFill="1" applyBorder="1" applyAlignment="1">
      <alignment horizontal="center" vertical="center" wrapText="1"/>
    </xf>
    <xf numFmtId="0" fontId="45" fillId="6"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40"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2" fillId="0" borderId="21" xfId="0" applyFont="1" applyFill="1" applyBorder="1" applyAlignment="1">
      <alignment vertical="center"/>
    </xf>
    <xf numFmtId="0" fontId="40" fillId="0" borderId="21" xfId="0" applyFont="1" applyFill="1" applyBorder="1" applyAlignment="1">
      <alignment vertical="center" wrapText="1"/>
    </xf>
    <xf numFmtId="0" fontId="20" fillId="0" borderId="0" xfId="0" applyFont="1" applyFill="1"/>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46" fillId="0" borderId="0" xfId="0" applyFont="1" applyAlignment="1">
      <alignment horizontal="center" wrapText="1"/>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8.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323849</xdr:colOff>
      <xdr:row>5</xdr:row>
      <xdr:rowOff>28576</xdr:rowOff>
    </xdr:from>
    <xdr:to>
      <xdr:col>9</xdr:col>
      <xdr:colOff>144730</xdr:colOff>
      <xdr:row>55</xdr:row>
      <xdr:rowOff>152400</xdr:rowOff>
    </xdr:to>
    <xdr:pic>
      <xdr:nvPicPr>
        <xdr:cNvPr id="2" name="图片 1" descr="加速度传感器IC购置（281元）.jpg"/>
        <xdr:cNvPicPr>
          <a:picLocks noChangeAspect="1"/>
        </xdr:cNvPicPr>
      </xdr:nvPicPr>
      <xdr:blipFill>
        <a:blip xmlns:r="http://schemas.openxmlformats.org/officeDocument/2006/relationships" r:embed="rId1"/>
        <a:stretch>
          <a:fillRect/>
        </a:stretch>
      </xdr:blipFill>
      <xdr:spPr>
        <a:xfrm>
          <a:off x="323849" y="838201"/>
          <a:ext cx="4621481" cy="82200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5</xdr:row>
      <xdr:rowOff>28574</xdr:rowOff>
    </xdr:from>
    <xdr:to>
      <xdr:col>9</xdr:col>
      <xdr:colOff>0</xdr:colOff>
      <xdr:row>56</xdr:row>
      <xdr:rowOff>4114</xdr:rowOff>
    </xdr:to>
    <xdr:pic>
      <xdr:nvPicPr>
        <xdr:cNvPr id="2" name="图片 1" descr="付款记录-加速度传感器8730LDO芯片购置（64.5元）.jpg"/>
        <xdr:cNvPicPr>
          <a:picLocks noChangeAspect="1"/>
        </xdr:cNvPicPr>
      </xdr:nvPicPr>
      <xdr:blipFill>
        <a:blip xmlns:r="http://schemas.openxmlformats.org/officeDocument/2006/relationships" r:embed="rId1"/>
        <a:stretch>
          <a:fillRect/>
        </a:stretch>
      </xdr:blipFill>
      <xdr:spPr>
        <a:xfrm>
          <a:off x="171450" y="838199"/>
          <a:ext cx="4629150" cy="82337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209550</xdr:colOff>
      <xdr:row>4</xdr:row>
      <xdr:rowOff>133350</xdr:rowOff>
    </xdr:from>
    <xdr:to>
      <xdr:col>9</xdr:col>
      <xdr:colOff>52388</xdr:colOff>
      <xdr:row>55</xdr:row>
      <xdr:rowOff>134303</xdr:rowOff>
    </xdr:to>
    <xdr:pic>
      <xdr:nvPicPr>
        <xdr:cNvPr id="2" name="图片 1" descr="付款记录MaxWiz WizPro200AT Tiny烧录器（1800元）.jpg"/>
        <xdr:cNvPicPr>
          <a:picLocks noChangeAspect="1"/>
        </xdr:cNvPicPr>
      </xdr:nvPicPr>
      <xdr:blipFill>
        <a:blip xmlns:r="http://schemas.openxmlformats.org/officeDocument/2006/relationships" r:embed="rId1"/>
        <a:stretch>
          <a:fillRect/>
        </a:stretch>
      </xdr:blipFill>
      <xdr:spPr>
        <a:xfrm>
          <a:off x="209550" y="781050"/>
          <a:ext cx="4643438" cy="82591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28576</xdr:colOff>
      <xdr:row>5</xdr:row>
      <xdr:rowOff>19051</xdr:rowOff>
    </xdr:from>
    <xdr:to>
      <xdr:col>9</xdr:col>
      <xdr:colOff>487810</xdr:colOff>
      <xdr:row>16</xdr:row>
      <xdr:rowOff>0</xdr:rowOff>
    </xdr:to>
    <xdr:pic>
      <xdr:nvPicPr>
        <xdr:cNvPr id="2" name="图片 1" descr="钻夹头付款记录-102.8元.bmp"/>
        <xdr:cNvPicPr>
          <a:picLocks noChangeAspect="1"/>
        </xdr:cNvPicPr>
      </xdr:nvPicPr>
      <xdr:blipFill>
        <a:blip xmlns:r="http://schemas.openxmlformats.org/officeDocument/2006/relationships" r:embed="rId1"/>
        <a:stretch>
          <a:fillRect/>
        </a:stretch>
      </xdr:blipFill>
      <xdr:spPr>
        <a:xfrm>
          <a:off x="28576" y="828676"/>
          <a:ext cx="5259834" cy="17621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5</xdr:row>
      <xdr:rowOff>28575</xdr:rowOff>
    </xdr:from>
    <xdr:to>
      <xdr:col>9</xdr:col>
      <xdr:colOff>514350</xdr:colOff>
      <xdr:row>19</xdr:row>
      <xdr:rowOff>23404</xdr:rowOff>
    </xdr:to>
    <xdr:pic>
      <xdr:nvPicPr>
        <xdr:cNvPr id="2" name="图片 1" descr="螺钉付款记录-5.2元.bmp"/>
        <xdr:cNvPicPr>
          <a:picLocks noChangeAspect="1"/>
        </xdr:cNvPicPr>
      </xdr:nvPicPr>
      <xdr:blipFill>
        <a:blip xmlns:r="http://schemas.openxmlformats.org/officeDocument/2006/relationships" r:embed="rId1"/>
        <a:stretch>
          <a:fillRect/>
        </a:stretch>
      </xdr:blipFill>
      <xdr:spPr>
        <a:xfrm>
          <a:off x="28575" y="838200"/>
          <a:ext cx="5286375" cy="22617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16565</xdr:colOff>
      <xdr:row>4</xdr:row>
      <xdr:rowOff>91110</xdr:rowOff>
    </xdr:from>
    <xdr:to>
      <xdr:col>9</xdr:col>
      <xdr:colOff>485698</xdr:colOff>
      <xdr:row>47</xdr:row>
      <xdr:rowOff>109592</xdr:rowOff>
    </xdr:to>
    <xdr:pic>
      <xdr:nvPicPr>
        <xdr:cNvPr id="7" name="图片 6" descr="PCB-354.56元.png"/>
        <xdr:cNvPicPr>
          <a:picLocks noChangeAspect="1"/>
        </xdr:cNvPicPr>
      </xdr:nvPicPr>
      <xdr:blipFill>
        <a:blip xmlns:r="http://schemas.openxmlformats.org/officeDocument/2006/relationships" r:embed="rId1"/>
        <a:srcRect t="23356"/>
        <a:stretch>
          <a:fillRect/>
        </a:stretch>
      </xdr:blipFill>
      <xdr:spPr>
        <a:xfrm>
          <a:off x="16565" y="753719"/>
          <a:ext cx="5239916" cy="714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6</xdr:row>
      <xdr:rowOff>57150</xdr:rowOff>
    </xdr:from>
    <xdr:to>
      <xdr:col>8</xdr:col>
      <xdr:colOff>104775</xdr:colOff>
      <xdr:row>55</xdr:row>
      <xdr:rowOff>123825</xdr:rowOff>
    </xdr:to>
    <xdr:pic>
      <xdr:nvPicPr>
        <xdr:cNvPr id="3" name="图片 2" descr="可调功率模块1（33.5元）.jpg"/>
        <xdr:cNvPicPr>
          <a:picLocks noChangeAspect="1"/>
        </xdr:cNvPicPr>
      </xdr:nvPicPr>
      <xdr:blipFill>
        <a:blip xmlns:r="http://schemas.openxmlformats.org/officeDocument/2006/relationships" r:embed="rId1"/>
        <a:stretch>
          <a:fillRect/>
        </a:stretch>
      </xdr:blipFill>
      <xdr:spPr>
        <a:xfrm>
          <a:off x="771525" y="1028700"/>
          <a:ext cx="3600450" cy="800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5</xdr:row>
      <xdr:rowOff>133350</xdr:rowOff>
    </xdr:from>
    <xdr:to>
      <xdr:col>8</xdr:col>
      <xdr:colOff>152400</xdr:colOff>
      <xdr:row>55</xdr:row>
      <xdr:rowOff>38100</xdr:rowOff>
    </xdr:to>
    <xdr:pic>
      <xdr:nvPicPr>
        <xdr:cNvPr id="3" name="图片 2" descr="可调功率模块2（58元）.jpg"/>
        <xdr:cNvPicPr>
          <a:picLocks noChangeAspect="1"/>
        </xdr:cNvPicPr>
      </xdr:nvPicPr>
      <xdr:blipFill>
        <a:blip xmlns:r="http://schemas.openxmlformats.org/officeDocument/2006/relationships" r:embed="rId1"/>
        <a:stretch>
          <a:fillRect/>
        </a:stretch>
      </xdr:blipFill>
      <xdr:spPr>
        <a:xfrm>
          <a:off x="819150" y="942975"/>
          <a:ext cx="3600450" cy="800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6</xdr:row>
      <xdr:rowOff>76199</xdr:rowOff>
    </xdr:from>
    <xdr:to>
      <xdr:col>9</xdr:col>
      <xdr:colOff>514350</xdr:colOff>
      <xdr:row>35</xdr:row>
      <xdr:rowOff>85885</xdr:rowOff>
    </xdr:to>
    <xdr:pic>
      <xdr:nvPicPr>
        <xdr:cNvPr id="4" name="图片 3" descr="芯片采购截图-314元.bmp"/>
        <xdr:cNvPicPr>
          <a:picLocks noChangeAspect="1"/>
        </xdr:cNvPicPr>
      </xdr:nvPicPr>
      <xdr:blipFill>
        <a:blip xmlns:r="http://schemas.openxmlformats.org/officeDocument/2006/relationships" r:embed="rId1"/>
        <a:srcRect r="12989"/>
        <a:stretch>
          <a:fillRect/>
        </a:stretch>
      </xdr:blipFill>
      <xdr:spPr>
        <a:xfrm>
          <a:off x="19050" y="1047749"/>
          <a:ext cx="5295900" cy="47055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1642</xdr:colOff>
      <xdr:row>8</xdr:row>
      <xdr:rowOff>35143</xdr:rowOff>
    </xdr:from>
    <xdr:to>
      <xdr:col>9</xdr:col>
      <xdr:colOff>522077</xdr:colOff>
      <xdr:row>18</xdr:row>
      <xdr:rowOff>65689</xdr:rowOff>
    </xdr:to>
    <xdr:pic>
      <xdr:nvPicPr>
        <xdr:cNvPr id="3" name="图片 2" descr="电控部门烙铁采购（975元）.png"/>
        <xdr:cNvPicPr>
          <a:picLocks noChangeAspect="1"/>
        </xdr:cNvPicPr>
      </xdr:nvPicPr>
      <xdr:blipFill>
        <a:blip xmlns:r="http://schemas.openxmlformats.org/officeDocument/2006/relationships" r:embed="rId1"/>
        <a:srcRect r="15662"/>
        <a:stretch>
          <a:fillRect/>
        </a:stretch>
      </xdr:blipFill>
      <xdr:spPr>
        <a:xfrm>
          <a:off x="1642" y="1348936"/>
          <a:ext cx="5309211" cy="167278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419101</xdr:colOff>
      <xdr:row>9</xdr:row>
      <xdr:rowOff>1</xdr:rowOff>
    </xdr:from>
    <xdr:to>
      <xdr:col>8</xdr:col>
      <xdr:colOff>438151</xdr:colOff>
      <xdr:row>56</xdr:row>
      <xdr:rowOff>13336</xdr:rowOff>
    </xdr:to>
    <xdr:pic>
      <xdr:nvPicPr>
        <xdr:cNvPr id="2" name="图片 1" descr="部门暂缺电子元器件采购发票-1（57.33元）.jpg"/>
        <xdr:cNvPicPr>
          <a:picLocks noChangeAspect="1"/>
        </xdr:cNvPicPr>
      </xdr:nvPicPr>
      <xdr:blipFill>
        <a:blip xmlns:r="http://schemas.openxmlformats.org/officeDocument/2006/relationships" r:embed="rId1"/>
        <a:stretch>
          <a:fillRect/>
        </a:stretch>
      </xdr:blipFill>
      <xdr:spPr>
        <a:xfrm>
          <a:off x="419101" y="1457326"/>
          <a:ext cx="4286250" cy="7623810"/>
        </a:xfrm>
        <a:prstGeom prst="rect">
          <a:avLst/>
        </a:prstGeom>
      </xdr:spPr>
    </xdr:pic>
    <xdr:clientData/>
  </xdr:twoCellAnchor>
  <xdr:twoCellAnchor editAs="oneCell">
    <xdr:from>
      <xdr:col>10</xdr:col>
      <xdr:colOff>378600</xdr:colOff>
      <xdr:row>4</xdr:row>
      <xdr:rowOff>35700</xdr:rowOff>
    </xdr:from>
    <xdr:to>
      <xdr:col>18</xdr:col>
      <xdr:colOff>397650</xdr:colOff>
      <xdr:row>51</xdr:row>
      <xdr:rowOff>49035</xdr:rowOff>
    </xdr:to>
    <xdr:pic>
      <xdr:nvPicPr>
        <xdr:cNvPr id="3" name="图片 2" descr="部门暂缺电子元器件采购发票-2（412.88元）.jpg"/>
        <xdr:cNvPicPr>
          <a:picLocks noChangeAspect="1"/>
        </xdr:cNvPicPr>
      </xdr:nvPicPr>
      <xdr:blipFill>
        <a:blip xmlns:r="http://schemas.openxmlformats.org/officeDocument/2006/relationships" r:embed="rId2"/>
        <a:stretch>
          <a:fillRect/>
        </a:stretch>
      </xdr:blipFill>
      <xdr:spPr>
        <a:xfrm>
          <a:off x="5712600" y="683400"/>
          <a:ext cx="4286250" cy="76238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266701</xdr:colOff>
      <xdr:row>4</xdr:row>
      <xdr:rowOff>106679</xdr:rowOff>
    </xdr:from>
    <xdr:to>
      <xdr:col>9</xdr:col>
      <xdr:colOff>171450</xdr:colOff>
      <xdr:row>56</xdr:row>
      <xdr:rowOff>55826</xdr:rowOff>
    </xdr:to>
    <xdr:pic>
      <xdr:nvPicPr>
        <xdr:cNvPr id="2" name="图片 1" descr="付款记录-经济型通风机热TE护套（220.69元）.jpg"/>
        <xdr:cNvPicPr>
          <a:picLocks noChangeAspect="1"/>
        </xdr:cNvPicPr>
      </xdr:nvPicPr>
      <xdr:blipFill>
        <a:blip xmlns:r="http://schemas.openxmlformats.org/officeDocument/2006/relationships" r:embed="rId1"/>
        <a:stretch>
          <a:fillRect/>
        </a:stretch>
      </xdr:blipFill>
      <xdr:spPr>
        <a:xfrm rot="16200000">
          <a:off x="-1565248" y="2586328"/>
          <a:ext cx="8369247" cy="47053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190501</xdr:colOff>
      <xdr:row>5</xdr:row>
      <xdr:rowOff>38100</xdr:rowOff>
    </xdr:from>
    <xdr:to>
      <xdr:col>9</xdr:col>
      <xdr:colOff>390526</xdr:colOff>
      <xdr:row>55</xdr:row>
      <xdr:rowOff>17146</xdr:rowOff>
    </xdr:to>
    <xdr:pic>
      <xdr:nvPicPr>
        <xdr:cNvPr id="2" name="图片 1" descr="部门产品调试使用电线购置（195元）.jpg"/>
        <xdr:cNvPicPr>
          <a:picLocks noChangeAspect="1"/>
        </xdr:cNvPicPr>
      </xdr:nvPicPr>
      <xdr:blipFill>
        <a:blip xmlns:r="http://schemas.openxmlformats.org/officeDocument/2006/relationships" r:embed="rId1"/>
        <a:srcRect t="9210"/>
        <a:stretch>
          <a:fillRect/>
        </a:stretch>
      </xdr:blipFill>
      <xdr:spPr>
        <a:xfrm>
          <a:off x="190501" y="847725"/>
          <a:ext cx="5000625" cy="80752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oleObject" Target="../embeddings/oleObject4.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oleObject" Target="../embeddings/oleObject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oleObject" Target="../embeddings/oleObject7.bin"/><Relationship Id="rId4" Type="http://schemas.openxmlformats.org/officeDocument/2006/relationships/oleObject" Target="../embeddings/oleObject6.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oleObject" Target="../embeddings/oleObject8.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oleObject" Target="../embeddings/oleObject9.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oleObject" Target="../embeddings/oleObject10.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5.bin"/><Relationship Id="rId4" Type="http://schemas.openxmlformats.org/officeDocument/2006/relationships/oleObject" Target="../embeddings/oleObject11.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oleObject" Target="../embeddings/oleObject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oleObject" Target="../embeddings/oleObject13.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8.bin"/><Relationship Id="rId4" Type="http://schemas.openxmlformats.org/officeDocument/2006/relationships/oleObject" Target="../embeddings/oleObject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oleObject" Target="../embeddings/oleObject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10.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5121" r:id="rId4"/>
  </oleObjects>
</worksheet>
</file>

<file path=xl/worksheets/sheet11.xml><?xml version="1.0" encoding="utf-8"?>
<worksheet xmlns="http://schemas.openxmlformats.org/spreadsheetml/2006/main" xmlns:r="http://schemas.openxmlformats.org/officeDocument/2006/relationships">
  <dimension ref="B2"/>
  <sheetViews>
    <sheetView zoomScale="145" zoomScaleNormal="145"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9217" r:id="rId4"/>
  </oleObjects>
</worksheet>
</file>

<file path=xl/worksheets/sheet12.xml><?xml version="1.0" encoding="utf-8"?>
<worksheet xmlns="http://schemas.openxmlformats.org/spreadsheetml/2006/main" xmlns:r="http://schemas.openxmlformats.org/officeDocument/2006/relationships">
  <dimension ref="B2:H3"/>
  <sheetViews>
    <sheetView workbookViewId="0">
      <selection activeCell="H23" sqref="H23"/>
    </sheetView>
  </sheetViews>
  <sheetFormatPr defaultRowHeight="12.75"/>
  <sheetData>
    <row r="2" spans="2:8">
      <c r="B2" s="145" t="s">
        <v>152</v>
      </c>
      <c r="F2" s="186" t="s">
        <v>175</v>
      </c>
      <c r="G2" s="186"/>
      <c r="H2" s="186"/>
    </row>
    <row r="3" spans="2:8">
      <c r="F3" s="186"/>
      <c r="G3" s="186"/>
      <c r="H3" s="186"/>
    </row>
  </sheetData>
  <mergeCells count="1">
    <mergeCell ref="F2:H3"/>
  </mergeCells>
  <phoneticPr fontId="36" type="noConversion"/>
  <hyperlinks>
    <hyperlink ref="B2" location="'Expense Form'!A1" display="返回"/>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8193" r:id="rId4"/>
    <oleObject progId="包装程序外壳对象" shapeId="8194" r:id="rId5"/>
  </oleObjects>
</worksheet>
</file>

<file path=xl/worksheets/sheet14.xml><?xml version="1.0" encoding="utf-8"?>
<worksheet xmlns="http://schemas.openxmlformats.org/spreadsheetml/2006/main" xmlns:r="http://schemas.openxmlformats.org/officeDocument/2006/relationships">
  <dimension ref="B2:H3"/>
  <sheetViews>
    <sheetView workbookViewId="0">
      <selection activeCell="N10" sqref="N10"/>
    </sheetView>
  </sheetViews>
  <sheetFormatPr defaultRowHeight="12.75"/>
  <sheetData>
    <row r="2" spans="2:8">
      <c r="B2" s="145" t="s">
        <v>152</v>
      </c>
      <c r="F2" s="186" t="s">
        <v>175</v>
      </c>
      <c r="G2" s="186"/>
      <c r="H2" s="186"/>
    </row>
    <row r="3" spans="2:8">
      <c r="F3" s="186"/>
      <c r="G3" s="186"/>
      <c r="H3" s="186"/>
    </row>
  </sheetData>
  <mergeCells count="1">
    <mergeCell ref="F2:H3"/>
  </mergeCells>
  <phoneticPr fontId="36" type="noConversion"/>
  <hyperlinks>
    <hyperlink ref="B2" location="'Expense Form'!A1" display="返回"/>
  </hyperlink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10241" r:id="rId4"/>
  </oleObjects>
</worksheet>
</file>

<file path=xl/worksheets/sheet16.xml><?xml version="1.0" encoding="utf-8"?>
<worksheet xmlns="http://schemas.openxmlformats.org/spreadsheetml/2006/main" xmlns:r="http://schemas.openxmlformats.org/officeDocument/2006/relationships">
  <dimension ref="B2"/>
  <sheetViews>
    <sheetView workbookViewId="0">
      <selection activeCell="X16" sqref="X16"/>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6145" r:id="rId4"/>
  </oleObjects>
</worksheet>
</file>

<file path=xl/worksheets/sheet17.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11265" r:id="rId4"/>
  </oleObjects>
</worksheet>
</file>

<file path=xl/worksheets/sheet18.xml><?xml version="1.0" encoding="utf-8"?>
<worksheet xmlns="http://schemas.openxmlformats.org/spreadsheetml/2006/main" xmlns:r="http://schemas.openxmlformats.org/officeDocument/2006/relationships">
  <dimension ref="B2"/>
  <sheetViews>
    <sheetView workbookViewId="0">
      <selection activeCell="N51" sqref="N51"/>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19457" r:id="rId4"/>
  </oleObjects>
</worksheet>
</file>

<file path=xl/worksheets/sheet19.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12289" r:id="rId4"/>
  </oleObjects>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zoomScale="70" zoomScaleNormal="75" zoomScalePageLayoutView="70" workbookViewId="0">
      <selection activeCell="A10" sqref="A10"/>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6"/>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44228</v>
      </c>
      <c r="C6" s="125" t="s">
        <v>146</v>
      </c>
      <c r="D6" s="126"/>
      <c r="E6" s="127" t="s">
        <v>127</v>
      </c>
      <c r="F6" s="143" t="s">
        <v>147</v>
      </c>
      <c r="G6" s="126"/>
      <c r="H6" s="126"/>
      <c r="I6" s="126"/>
      <c r="J6" s="126"/>
      <c r="K6" s="126"/>
      <c r="L6" s="127" t="s">
        <v>115</v>
      </c>
      <c r="M6" s="126"/>
    </row>
    <row r="7" spans="1:19" ht="22.5" customHeight="1">
      <c r="A7" s="161"/>
      <c r="B7" s="161"/>
      <c r="C7" s="161"/>
      <c r="D7" s="182" t="s">
        <v>135</v>
      </c>
      <c r="E7" s="182" t="s">
        <v>122</v>
      </c>
      <c r="F7" s="182" t="s">
        <v>123</v>
      </c>
      <c r="G7" s="182" t="s">
        <v>117</v>
      </c>
      <c r="H7" s="182" t="s">
        <v>136</v>
      </c>
      <c r="I7" s="182" t="s">
        <v>125</v>
      </c>
      <c r="J7" s="182" t="s">
        <v>137</v>
      </c>
      <c r="K7" s="182" t="s">
        <v>138</v>
      </c>
      <c r="L7" s="182" t="s">
        <v>139</v>
      </c>
      <c r="M7" s="182" t="s">
        <v>126</v>
      </c>
      <c r="N7" s="182" t="s">
        <v>124</v>
      </c>
      <c r="O7" s="182" t="s">
        <v>118</v>
      </c>
      <c r="P7" s="58"/>
      <c r="Q7" s="58"/>
      <c r="R7" s="58"/>
    </row>
    <row r="8" spans="1:19" ht="22.5" customHeight="1">
      <c r="A8" s="162" t="s">
        <v>116</v>
      </c>
      <c r="B8" s="162" t="s">
        <v>133</v>
      </c>
      <c r="C8" s="162" t="s">
        <v>134</v>
      </c>
      <c r="D8" s="182"/>
      <c r="E8" s="182"/>
      <c r="F8" s="182"/>
      <c r="G8" s="182"/>
      <c r="H8" s="182"/>
      <c r="I8" s="182"/>
      <c r="J8" s="182"/>
      <c r="K8" s="182"/>
      <c r="L8" s="182"/>
      <c r="M8" s="182"/>
      <c r="N8" s="182"/>
      <c r="O8" s="182"/>
      <c r="P8" s="58"/>
      <c r="Q8" s="58"/>
      <c r="R8" s="58"/>
    </row>
    <row r="9" spans="1:19">
      <c r="A9" s="163"/>
      <c r="B9" s="163"/>
      <c r="C9" s="163"/>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46">
        <v>1</v>
      </c>
      <c r="B10" s="148" t="s">
        <v>169</v>
      </c>
      <c r="C10" s="165" t="s">
        <v>153</v>
      </c>
      <c r="D10" s="147"/>
      <c r="E10" s="147"/>
      <c r="F10" s="147"/>
      <c r="G10" s="147">
        <f>IF(Input!$D15="Travel",F10,0)</f>
        <v>0</v>
      </c>
      <c r="H10" s="147">
        <f>IF(Input!$D15="Hotel  Accommodation",F10,0)</f>
        <v>0</v>
      </c>
      <c r="I10" s="147">
        <f>IF(Input!$D15="Hotel Food",F10,0)</f>
        <v>0</v>
      </c>
      <c r="J10" s="147">
        <f>IF(Input!$D15="Hotel  Telephone",F10,0)</f>
        <v>0</v>
      </c>
      <c r="K10" s="147">
        <f>IF(Input!$D15="Hotel  Other",F10,0)</f>
        <v>0</v>
      </c>
      <c r="L10" s="147">
        <f>IF(Input!$D15="Non-hotel Subsistence",F10,0)</f>
        <v>0</v>
      </c>
      <c r="M10" s="149"/>
      <c r="N10" s="149">
        <v>20.52</v>
      </c>
      <c r="O10" s="130">
        <f>SUM(D10,N10)</f>
        <v>20.52</v>
      </c>
      <c r="Q10" s="103" t="e">
        <f>IF(#REF!&lt;&gt;SUM(G10:O10),"ERROR","O.K.")</f>
        <v>#REF!</v>
      </c>
      <c r="S10" s="103">
        <f>Input!Q15</f>
        <v>0</v>
      </c>
    </row>
    <row r="11" spans="1:19" s="103" customFormat="1" ht="33.950000000000003" customHeight="1">
      <c r="A11" s="146">
        <v>2</v>
      </c>
      <c r="B11" s="148" t="s">
        <v>170</v>
      </c>
      <c r="C11" s="165" t="s">
        <v>154</v>
      </c>
      <c r="D11" s="147"/>
      <c r="E11" s="147"/>
      <c r="F11" s="147"/>
      <c r="G11" s="147">
        <f>IF(Input!$D16="Travel",F11,0)</f>
        <v>0</v>
      </c>
      <c r="H11" s="147">
        <f>IF(Input!$D16="Hotel  Accommodation",F11,0)</f>
        <v>0</v>
      </c>
      <c r="I11" s="147">
        <f>IF(Input!$D16="Hotel Food",F11,0)</f>
        <v>0</v>
      </c>
      <c r="J11" s="147">
        <f>IF(Input!$D16="Hotel  Telephone",F11,0)</f>
        <v>0</v>
      </c>
      <c r="K11" s="147">
        <f>IF(Input!$D16="Hotel  Other",F11,0)</f>
        <v>0</v>
      </c>
      <c r="L11" s="147">
        <f>IF(Input!$D16="Non-hotel Subsistence",F11,0)</f>
        <v>0</v>
      </c>
      <c r="M11" s="149"/>
      <c r="N11" s="149">
        <v>33.5</v>
      </c>
      <c r="O11" s="130">
        <f t="shared" ref="O11:O34" si="0">SUM(D11,N11)</f>
        <v>33.5</v>
      </c>
      <c r="Q11" s="103" t="e">
        <f>IF(#REF!&lt;&gt;SUM(G11:O11),"ERROR","O.K.")</f>
        <v>#REF!</v>
      </c>
      <c r="S11" s="103">
        <f>Input!Q16</f>
        <v>0</v>
      </c>
    </row>
    <row r="12" spans="1:19" s="103" customFormat="1" ht="33.950000000000003" customHeight="1">
      <c r="A12" s="146">
        <v>3</v>
      </c>
      <c r="B12" s="148" t="s">
        <v>170</v>
      </c>
      <c r="C12" s="165" t="s">
        <v>154</v>
      </c>
      <c r="D12" s="147"/>
      <c r="E12" s="147"/>
      <c r="F12" s="147"/>
      <c r="G12" s="147">
        <f>IF(Input!$D19="Travel",F12,0)</f>
        <v>0</v>
      </c>
      <c r="H12" s="164"/>
      <c r="I12" s="150"/>
      <c r="J12" s="147">
        <f>IF(Input!$D19="Hotel  Telephone",F12,0)</f>
        <v>0</v>
      </c>
      <c r="K12" s="147">
        <f>IF(Input!$D19="Hotel  Other",F12,0)</f>
        <v>0</v>
      </c>
      <c r="L12" s="147">
        <f>IF(Input!$D19="Non-hotel Subsistence",F12,0)</f>
        <v>0</v>
      </c>
      <c r="M12" s="149"/>
      <c r="N12" s="149">
        <v>58</v>
      </c>
      <c r="O12" s="130">
        <f t="shared" si="0"/>
        <v>58</v>
      </c>
    </row>
    <row r="13" spans="1:19" s="103" customFormat="1" ht="33.950000000000003" customHeight="1">
      <c r="A13" s="146">
        <v>4</v>
      </c>
      <c r="B13" s="148" t="s">
        <v>169</v>
      </c>
      <c r="C13" s="165" t="s">
        <v>155</v>
      </c>
      <c r="D13" s="147"/>
      <c r="E13" s="147"/>
      <c r="F13" s="147"/>
      <c r="G13" s="147"/>
      <c r="H13" s="147"/>
      <c r="I13" s="147"/>
      <c r="J13" s="147"/>
      <c r="K13" s="147"/>
      <c r="L13" s="147"/>
      <c r="M13" s="151"/>
      <c r="N13" s="151">
        <v>169.88</v>
      </c>
      <c r="O13" s="130">
        <f t="shared" si="0"/>
        <v>169.88</v>
      </c>
      <c r="Q13" s="103" t="e">
        <f>IF(#REF!&lt;&gt;SUM(G13:O13),"ERROR","O.K.")</f>
        <v>#REF!</v>
      </c>
      <c r="S13" s="103">
        <f>Input!Q17</f>
        <v>0</v>
      </c>
    </row>
    <row r="14" spans="1:19" s="103" customFormat="1" ht="33.950000000000003" customHeight="1">
      <c r="A14" s="146">
        <v>5</v>
      </c>
      <c r="B14" s="148" t="s">
        <v>169</v>
      </c>
      <c r="C14" s="165" t="s">
        <v>156</v>
      </c>
      <c r="D14" s="147"/>
      <c r="E14" s="147"/>
      <c r="F14" s="147"/>
      <c r="G14" s="147"/>
      <c r="H14" s="147"/>
      <c r="I14" s="147"/>
      <c r="J14" s="147"/>
      <c r="K14" s="147"/>
      <c r="L14" s="147"/>
      <c r="M14" s="149"/>
      <c r="N14" s="149">
        <v>61.56</v>
      </c>
      <c r="O14" s="130">
        <f t="shared" si="0"/>
        <v>61.56</v>
      </c>
      <c r="Q14" s="103" t="e">
        <f>IF(#REF!&lt;&gt;SUM(G14:O14),"ERROR","O.K.")</f>
        <v>#REF!</v>
      </c>
    </row>
    <row r="15" spans="1:19" s="103" customFormat="1" ht="33.950000000000003" customHeight="1">
      <c r="A15" s="146">
        <v>6</v>
      </c>
      <c r="B15" s="148" t="s">
        <v>171</v>
      </c>
      <c r="C15" s="165" t="s">
        <v>157</v>
      </c>
      <c r="D15" s="147"/>
      <c r="E15" s="147"/>
      <c r="F15" s="147"/>
      <c r="G15" s="147"/>
      <c r="H15" s="147"/>
      <c r="I15" s="147"/>
      <c r="J15" s="147"/>
      <c r="K15" s="147"/>
      <c r="L15" s="147"/>
      <c r="M15" s="149"/>
      <c r="N15" s="149">
        <v>314</v>
      </c>
      <c r="O15" s="130">
        <f t="shared" si="0"/>
        <v>314</v>
      </c>
      <c r="Q15" s="103" t="e">
        <f>IF(#REF!&lt;&gt;SUM(G15:O15),"ERROR","O.K.")</f>
        <v>#REF!</v>
      </c>
    </row>
    <row r="16" spans="1:19" s="103" customFormat="1" ht="33.950000000000003" customHeight="1">
      <c r="A16" s="146">
        <v>7</v>
      </c>
      <c r="B16" s="148" t="s">
        <v>170</v>
      </c>
      <c r="C16" s="165" t="s">
        <v>158</v>
      </c>
      <c r="D16" s="147"/>
      <c r="E16" s="147"/>
      <c r="F16" s="147"/>
      <c r="G16" s="147"/>
      <c r="H16" s="147"/>
      <c r="I16" s="147"/>
      <c r="J16" s="147"/>
      <c r="K16" s="147"/>
      <c r="L16" s="147"/>
      <c r="M16" s="152"/>
      <c r="N16" s="152">
        <v>975</v>
      </c>
      <c r="O16" s="130">
        <f t="shared" si="0"/>
        <v>975</v>
      </c>
      <c r="Q16" s="103" t="e">
        <f>IF(#REF!&lt;&gt;SUM(G16:O16),"ERROR","O.K.")</f>
        <v>#REF!</v>
      </c>
    </row>
    <row r="17" spans="1:19" s="103" customFormat="1" ht="33.950000000000003" customHeight="1">
      <c r="A17" s="146">
        <v>8</v>
      </c>
      <c r="B17" s="148" t="s">
        <v>169</v>
      </c>
      <c r="C17" s="165" t="s">
        <v>159</v>
      </c>
      <c r="D17" s="147"/>
      <c r="E17" s="147"/>
      <c r="F17" s="147"/>
      <c r="G17" s="147"/>
      <c r="H17" s="147"/>
      <c r="I17" s="147"/>
      <c r="J17" s="147"/>
      <c r="K17" s="147"/>
      <c r="L17" s="147"/>
      <c r="M17" s="149"/>
      <c r="N17" s="149">
        <v>41.04</v>
      </c>
      <c r="O17" s="130">
        <f t="shared" si="0"/>
        <v>41.04</v>
      </c>
    </row>
    <row r="18" spans="1:19" s="103" customFormat="1" ht="33.950000000000003" customHeight="1">
      <c r="A18" s="146">
        <v>9</v>
      </c>
      <c r="B18" s="148" t="s">
        <v>169</v>
      </c>
      <c r="C18" s="165" t="s">
        <v>160</v>
      </c>
      <c r="D18" s="147"/>
      <c r="E18" s="147"/>
      <c r="F18" s="147"/>
      <c r="G18" s="147"/>
      <c r="H18" s="147"/>
      <c r="I18" s="147"/>
      <c r="J18" s="147"/>
      <c r="K18" s="147"/>
      <c r="L18" s="147"/>
      <c r="M18" s="149"/>
      <c r="N18" s="149">
        <v>470.21</v>
      </c>
      <c r="O18" s="130">
        <f t="shared" si="0"/>
        <v>470.21</v>
      </c>
    </row>
    <row r="19" spans="1:19" s="103" customFormat="1" ht="33.950000000000003" customHeight="1">
      <c r="A19" s="146">
        <v>10</v>
      </c>
      <c r="B19" s="148" t="s">
        <v>169</v>
      </c>
      <c r="C19" s="165" t="s">
        <v>161</v>
      </c>
      <c r="D19" s="147"/>
      <c r="E19" s="147"/>
      <c r="F19" s="147"/>
      <c r="G19" s="147"/>
      <c r="H19" s="147"/>
      <c r="I19" s="147"/>
      <c r="J19" s="147"/>
      <c r="K19" s="147"/>
      <c r="L19" s="147"/>
      <c r="M19" s="149"/>
      <c r="N19" s="149">
        <v>61.56</v>
      </c>
      <c r="O19" s="130">
        <f t="shared" si="0"/>
        <v>61.56</v>
      </c>
    </row>
    <row r="20" spans="1:19" s="103" customFormat="1" ht="33.950000000000003" customHeight="1">
      <c r="A20" s="146">
        <v>11</v>
      </c>
      <c r="B20" s="148" t="s">
        <v>169</v>
      </c>
      <c r="C20" s="165" t="s">
        <v>162</v>
      </c>
      <c r="D20" s="147"/>
      <c r="E20" s="147"/>
      <c r="F20" s="147"/>
      <c r="G20" s="147"/>
      <c r="H20" s="147"/>
      <c r="I20" s="147"/>
      <c r="J20" s="147"/>
      <c r="K20" s="147"/>
      <c r="L20" s="147"/>
      <c r="M20" s="149"/>
      <c r="N20" s="149">
        <v>220.69</v>
      </c>
      <c r="O20" s="130">
        <f t="shared" si="0"/>
        <v>220.69</v>
      </c>
    </row>
    <row r="21" spans="1:19" s="103" customFormat="1" ht="33.950000000000003" customHeight="1">
      <c r="A21" s="146">
        <v>12</v>
      </c>
      <c r="B21" s="148" t="s">
        <v>169</v>
      </c>
      <c r="C21" s="165" t="s">
        <v>163</v>
      </c>
      <c r="D21" s="147"/>
      <c r="E21" s="147"/>
      <c r="F21" s="147"/>
      <c r="G21" s="147"/>
      <c r="H21" s="147"/>
      <c r="I21" s="147"/>
      <c r="J21" s="147"/>
      <c r="K21" s="147"/>
      <c r="L21" s="147"/>
      <c r="M21" s="149"/>
      <c r="N21" s="149">
        <v>195</v>
      </c>
      <c r="O21" s="130">
        <f t="shared" si="0"/>
        <v>195</v>
      </c>
    </row>
    <row r="22" spans="1:19" s="103" customFormat="1" ht="33.950000000000003" customHeight="1">
      <c r="A22" s="146">
        <v>13</v>
      </c>
      <c r="B22" s="148" t="s">
        <v>169</v>
      </c>
      <c r="C22" s="165" t="s">
        <v>164</v>
      </c>
      <c r="D22" s="147"/>
      <c r="E22" s="147"/>
      <c r="F22" s="147"/>
      <c r="G22" s="147"/>
      <c r="H22" s="147"/>
      <c r="I22" s="147"/>
      <c r="J22" s="147"/>
      <c r="K22" s="147"/>
      <c r="L22" s="147"/>
      <c r="M22" s="149"/>
      <c r="N22" s="149">
        <v>281</v>
      </c>
      <c r="O22" s="130">
        <f t="shared" si="0"/>
        <v>281</v>
      </c>
    </row>
    <row r="23" spans="1:19" s="103" customFormat="1" ht="33.950000000000003" customHeight="1">
      <c r="A23" s="146">
        <v>14</v>
      </c>
      <c r="B23" s="148" t="s">
        <v>169</v>
      </c>
      <c r="C23" s="165" t="s">
        <v>165</v>
      </c>
      <c r="D23" s="147"/>
      <c r="E23" s="147"/>
      <c r="F23" s="147"/>
      <c r="G23" s="147"/>
      <c r="H23" s="147"/>
      <c r="I23" s="147"/>
      <c r="J23" s="147"/>
      <c r="K23" s="147"/>
      <c r="L23" s="147"/>
      <c r="M23" s="153"/>
      <c r="N23" s="153">
        <v>64.5</v>
      </c>
      <c r="O23" s="130">
        <f t="shared" si="0"/>
        <v>64.5</v>
      </c>
    </row>
    <row r="24" spans="1:19" s="103" customFormat="1" ht="33.950000000000003" customHeight="1">
      <c r="A24" s="146">
        <v>15</v>
      </c>
      <c r="B24" s="148" t="s">
        <v>170</v>
      </c>
      <c r="C24" s="165" t="s">
        <v>166</v>
      </c>
      <c r="D24" s="147"/>
      <c r="E24" s="147"/>
      <c r="F24" s="147"/>
      <c r="G24" s="147"/>
      <c r="H24" s="147"/>
      <c r="I24" s="147"/>
      <c r="J24" s="147"/>
      <c r="K24" s="147"/>
      <c r="L24" s="147"/>
      <c r="M24" s="154"/>
      <c r="N24" s="154">
        <v>1800</v>
      </c>
      <c r="O24" s="130">
        <f t="shared" si="0"/>
        <v>1800</v>
      </c>
    </row>
    <row r="25" spans="1:19" s="103" customFormat="1" ht="33.950000000000003" customHeight="1">
      <c r="A25" s="146">
        <v>16</v>
      </c>
      <c r="B25" s="148" t="s">
        <v>173</v>
      </c>
      <c r="C25" s="165" t="s">
        <v>167</v>
      </c>
      <c r="D25" s="147"/>
      <c r="E25" s="147"/>
      <c r="F25" s="147"/>
      <c r="G25" s="147"/>
      <c r="H25" s="147"/>
      <c r="I25" s="147"/>
      <c r="J25" s="147"/>
      <c r="K25" s="147"/>
      <c r="L25" s="147"/>
      <c r="M25" s="154"/>
      <c r="N25" s="154">
        <v>102.8</v>
      </c>
      <c r="O25" s="130">
        <f t="shared" si="0"/>
        <v>102.8</v>
      </c>
    </row>
    <row r="26" spans="1:19" s="103" customFormat="1" ht="33.950000000000003" customHeight="1">
      <c r="A26" s="146">
        <v>17</v>
      </c>
      <c r="B26" s="148" t="s">
        <v>172</v>
      </c>
      <c r="C26" s="165" t="s">
        <v>168</v>
      </c>
      <c r="D26" s="147"/>
      <c r="E26" s="147"/>
      <c r="F26" s="147"/>
      <c r="G26" s="147"/>
      <c r="H26" s="147"/>
      <c r="I26" s="147"/>
      <c r="J26" s="147"/>
      <c r="K26" s="147"/>
      <c r="L26" s="147"/>
      <c r="M26" s="154"/>
      <c r="N26" s="154">
        <v>5.2</v>
      </c>
      <c r="O26" s="130">
        <f t="shared" si="0"/>
        <v>5.2</v>
      </c>
    </row>
    <row r="27" spans="1:19" s="103" customFormat="1" ht="27.75" hidden="1" customHeight="1">
      <c r="A27" s="155">
        <v>11</v>
      </c>
      <c r="B27" s="156"/>
      <c r="C27" s="157" t="str">
        <f>T(Input!C25)</f>
        <v/>
      </c>
      <c r="D27" s="158"/>
      <c r="E27" s="158"/>
      <c r="F27" s="158"/>
      <c r="G27" s="158">
        <f>IF(Input!$D25="Travel",F27,0)</f>
        <v>0</v>
      </c>
      <c r="H27" s="158">
        <f>IF(Input!$D25="Hotel  Accommodation",F27,0)</f>
        <v>0</v>
      </c>
      <c r="I27" s="158">
        <f>IF(Input!$D25="Hotel Food",F27,0)</f>
        <v>0</v>
      </c>
      <c r="J27" s="158">
        <f>IF(Input!$D25="Hotel  Telephone",F27,0)</f>
        <v>0</v>
      </c>
      <c r="K27" s="158">
        <f>IF(Input!$D25="Hotel  Other",F27,0)</f>
        <v>0</v>
      </c>
      <c r="L27" s="158">
        <f>IF(Input!$D25="Non-hotel Subsistence",F27,0)</f>
        <v>0</v>
      </c>
      <c r="M27" s="159">
        <f>IF(Input!$D25="Entertaining",F27,0)</f>
        <v>0</v>
      </c>
      <c r="N27" s="158">
        <f>IF(Input!$D25="Training",F27,0)</f>
        <v>0</v>
      </c>
      <c r="O27" s="160">
        <f t="shared" si="0"/>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31">
        <f t="shared" si="1"/>
        <v>4874.46</v>
      </c>
      <c r="O35" s="131">
        <f>SUM(O10:O26)</f>
        <v>4874.46</v>
      </c>
      <c r="Q35" s="54" t="e">
        <f>IF(#REF!&lt;&gt;Input!I40,"ERROR","O.K.")</f>
        <v>#REF!</v>
      </c>
    </row>
    <row r="36" spans="1:19" s="85" customFormat="1" ht="22.5" customHeight="1">
      <c r="A36" s="169" t="s">
        <v>144</v>
      </c>
      <c r="B36" s="169"/>
      <c r="C36" s="141" t="s">
        <v>145</v>
      </c>
      <c r="D36" s="169" t="s">
        <v>141</v>
      </c>
      <c r="E36" s="169"/>
      <c r="F36" s="170"/>
      <c r="G36" s="169" t="s">
        <v>142</v>
      </c>
      <c r="H36" s="169"/>
      <c r="I36" s="170"/>
      <c r="J36" s="169" t="s">
        <v>143</v>
      </c>
      <c r="K36" s="169"/>
      <c r="L36" s="170"/>
      <c r="M36" s="171" t="s">
        <v>120</v>
      </c>
      <c r="N36" s="171"/>
      <c r="O36" s="171"/>
      <c r="S36" s="85">
        <f>SUM(S10:S35)</f>
        <v>0</v>
      </c>
    </row>
    <row r="37" spans="1:19" ht="20.25" customHeight="1">
      <c r="A37" s="169"/>
      <c r="B37" s="169"/>
      <c r="C37" s="169"/>
      <c r="D37" s="169"/>
      <c r="E37" s="169"/>
      <c r="F37" s="169"/>
      <c r="G37" s="175"/>
      <c r="H37" s="176"/>
      <c r="I37" s="176"/>
      <c r="J37" s="169"/>
      <c r="K37" s="169"/>
      <c r="L37" s="169"/>
      <c r="M37" s="181"/>
      <c r="N37" s="181"/>
      <c r="O37" s="181"/>
    </row>
    <row r="38" spans="1:19" ht="21.75" hidden="1" customHeight="1">
      <c r="A38" s="169"/>
      <c r="B38" s="169"/>
      <c r="C38" s="169"/>
      <c r="D38" s="169"/>
      <c r="E38" s="169"/>
      <c r="F38" s="169"/>
      <c r="G38" s="177"/>
      <c r="H38" s="178"/>
      <c r="I38" s="178"/>
      <c r="J38" s="169"/>
      <c r="K38" s="169"/>
      <c r="L38" s="169"/>
      <c r="M38" s="181"/>
      <c r="N38" s="181"/>
      <c r="O38" s="181"/>
    </row>
    <row r="39" spans="1:19" ht="21.75" hidden="1" customHeight="1">
      <c r="A39" s="169"/>
      <c r="B39" s="169"/>
      <c r="C39" s="169"/>
      <c r="D39" s="169"/>
      <c r="E39" s="169"/>
      <c r="F39" s="169"/>
      <c r="G39" s="177"/>
      <c r="H39" s="178"/>
      <c r="I39" s="178"/>
      <c r="J39" s="169"/>
      <c r="K39" s="169"/>
      <c r="L39" s="169"/>
      <c r="M39" s="181"/>
      <c r="N39" s="181"/>
      <c r="O39" s="181"/>
    </row>
    <row r="40" spans="1:19" ht="21.75" customHeight="1">
      <c r="A40" s="169"/>
      <c r="B40" s="169"/>
      <c r="C40" s="169"/>
      <c r="D40" s="169"/>
      <c r="E40" s="169"/>
      <c r="F40" s="169"/>
      <c r="G40" s="177"/>
      <c r="H40" s="178"/>
      <c r="I40" s="178"/>
      <c r="J40" s="169"/>
      <c r="K40" s="169"/>
      <c r="L40" s="169"/>
      <c r="M40" s="181"/>
      <c r="N40" s="181"/>
      <c r="O40" s="181"/>
    </row>
    <row r="41" spans="1:19" ht="19.5" customHeight="1">
      <c r="A41" s="169"/>
      <c r="B41" s="169"/>
      <c r="C41" s="169"/>
      <c r="D41" s="169"/>
      <c r="E41" s="169"/>
      <c r="F41" s="169"/>
      <c r="G41" s="177"/>
      <c r="H41" s="178"/>
      <c r="I41" s="178"/>
      <c r="J41" s="169"/>
      <c r="K41" s="169"/>
      <c r="L41" s="169"/>
      <c r="M41" s="181"/>
      <c r="N41" s="181"/>
      <c r="O41" s="181"/>
    </row>
    <row r="42" spans="1:19" ht="7.5" customHeight="1">
      <c r="A42" s="169"/>
      <c r="B42" s="169"/>
      <c r="C42" s="169"/>
      <c r="D42" s="169"/>
      <c r="E42" s="169"/>
      <c r="F42" s="169"/>
      <c r="G42" s="179"/>
      <c r="H42" s="180"/>
      <c r="I42" s="180"/>
      <c r="J42" s="169"/>
      <c r="K42" s="169"/>
      <c r="L42" s="169"/>
      <c r="M42" s="181"/>
      <c r="N42" s="181"/>
      <c r="O42" s="181"/>
    </row>
    <row r="43" spans="1:19" ht="41.25" customHeight="1">
      <c r="A43" s="64"/>
      <c r="B43" s="65"/>
      <c r="D43" s="60"/>
      <c r="E43" s="60"/>
      <c r="F43" s="60"/>
      <c r="G43" s="60"/>
      <c r="H43" s="60"/>
      <c r="I43" s="60"/>
      <c r="J43" s="60"/>
      <c r="K43" s="135" t="s">
        <v>128</v>
      </c>
      <c r="L43" s="135"/>
      <c r="M43" s="172" t="s">
        <v>148</v>
      </c>
      <c r="N43" s="172"/>
      <c r="O43" s="172"/>
    </row>
    <row r="44" spans="1:19" ht="36.75" customHeight="1">
      <c r="A44" s="64"/>
      <c r="B44" s="64"/>
      <c r="C44" s="121" t="s">
        <v>140</v>
      </c>
      <c r="K44" s="136" t="s">
        <v>129</v>
      </c>
      <c r="L44" s="136"/>
      <c r="M44" s="173" t="s">
        <v>149</v>
      </c>
      <c r="N44" s="173"/>
      <c r="O44" s="173"/>
    </row>
    <row r="45" spans="1:19" ht="42.75" customHeight="1">
      <c r="A45" s="122"/>
      <c r="B45" s="123"/>
      <c r="C45" s="124"/>
      <c r="D45" s="132" t="s">
        <v>121</v>
      </c>
      <c r="E45" s="167" t="s">
        <v>151</v>
      </c>
      <c r="F45" s="168"/>
      <c r="G45" s="134"/>
      <c r="H45" s="133"/>
      <c r="I45" s="133"/>
      <c r="J45" s="133"/>
      <c r="K45" s="136" t="s">
        <v>130</v>
      </c>
      <c r="L45" s="136"/>
      <c r="M45" s="174" t="s">
        <v>150</v>
      </c>
      <c r="N45" s="174"/>
      <c r="O45" s="174"/>
    </row>
    <row r="46" spans="1:19">
      <c r="A46" s="64"/>
      <c r="B46" s="64"/>
      <c r="C46" s="64"/>
      <c r="D46" s="64"/>
      <c r="E46" s="64"/>
      <c r="F46" s="64"/>
      <c r="G46" s="64"/>
      <c r="H46" s="64"/>
      <c r="I46" s="64"/>
      <c r="J46" s="64"/>
      <c r="K46" s="64"/>
      <c r="L46" s="64"/>
      <c r="M46" s="64"/>
      <c r="N46" s="64"/>
      <c r="O46" s="64"/>
    </row>
  </sheetData>
  <mergeCells count="27">
    <mergeCell ref="O7:O8"/>
    <mergeCell ref="D7:D8"/>
    <mergeCell ref="F7:F8"/>
    <mergeCell ref="E7:E8"/>
    <mergeCell ref="N7:N8"/>
    <mergeCell ref="M7:M8"/>
    <mergeCell ref="L7:L8"/>
    <mergeCell ref="G7:G8"/>
    <mergeCell ref="H7:H8"/>
    <mergeCell ref="I7:I8"/>
    <mergeCell ref="J7:J8"/>
    <mergeCell ref="K7:K8"/>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s>
  <phoneticPr fontId="0" type="noConversion"/>
  <conditionalFormatting sqref="B27:O35 G1:H2 B1:B4 A1:A2 D1:F6 H3:H6 G4:G6 I1:O6 A4:B4 D9:O11 A6:A35 B7:B18 B12:N26 N10:N26 O11:O34 C1:C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A1"/>
    <hyperlink ref="A12" location="'3'!A1" display="'3'!A1"/>
    <hyperlink ref="A13" location="'4'!A1" display="'4'!A1"/>
    <hyperlink ref="A14" location="'5'!A1" display="'5'!A1"/>
    <hyperlink ref="A15" location="'6'!A1" display="'6'!A1"/>
    <hyperlink ref="A11" location="'2'!A1" display="'2'!A1"/>
    <hyperlink ref="A16" location="'7'!A1" display="'7'!A1"/>
    <hyperlink ref="A17" location="'8'!A1" display="'8'!A1"/>
    <hyperlink ref="A18" location="'9'!A1" display="'9'!A1"/>
    <hyperlink ref="A19" location="'10'!A1" display="'10'!A1"/>
    <hyperlink ref="A20" location="'11'!A1" display="'11'!A1"/>
    <hyperlink ref="A21" location="'12'!A1" display="'12'!A1"/>
    <hyperlink ref="A22" location="'13'!A1" display="'13'!A1"/>
    <hyperlink ref="A23" location="'14'!A1" display="'14'!A1"/>
    <hyperlink ref="A24" location="'15'!A1" display="'15'!A1"/>
    <hyperlink ref="A25" location="'16'!A1" display="'16'!A1"/>
    <hyperlink ref="A26" location="'17'!A1" display="'17'!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13313" r:id="rId4"/>
  </oleObjects>
</worksheet>
</file>

<file path=xl/worksheets/sheet21.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14337" r:id="rId4"/>
  </oleObjects>
</worksheet>
</file>

<file path=xl/worksheets/sheet22.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5" t="s">
        <v>89</v>
      </c>
      <c r="B1" s="185"/>
      <c r="C1" s="185"/>
    </row>
    <row r="3" spans="1:3" ht="37.5" customHeight="1">
      <c r="A3" s="91">
        <v>1</v>
      </c>
      <c r="B3" s="184" t="s">
        <v>88</v>
      </c>
      <c r="C3" s="184"/>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3" t="s">
        <v>90</v>
      </c>
      <c r="C14" s="183"/>
    </row>
    <row r="15" spans="1:3">
      <c r="A15" s="91"/>
    </row>
    <row r="16" spans="1:3">
      <c r="A16" s="91">
        <v>3</v>
      </c>
      <c r="B16" t="s">
        <v>85</v>
      </c>
    </row>
    <row r="17" spans="1:3">
      <c r="A17" s="91"/>
    </row>
    <row r="18" spans="1:3">
      <c r="A18" s="91">
        <v>4</v>
      </c>
      <c r="B18" t="s">
        <v>86</v>
      </c>
    </row>
    <row r="19" spans="1:3">
      <c r="A19" s="91"/>
    </row>
    <row r="20" spans="1:3" ht="26.25" customHeight="1">
      <c r="A20" s="91">
        <v>5</v>
      </c>
      <c r="B20" s="183" t="s">
        <v>93</v>
      </c>
      <c r="C20" s="183"/>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2:J3"/>
  <sheetViews>
    <sheetView zoomScale="130" zoomScaleNormal="130" workbookViewId="0">
      <selection activeCell="H2" sqref="H2:J3"/>
    </sheetView>
  </sheetViews>
  <sheetFormatPr defaultRowHeight="12.75"/>
  <sheetData>
    <row r="2" spans="2:10">
      <c r="B2" s="145" t="s">
        <v>152</v>
      </c>
      <c r="H2" s="186" t="s">
        <v>174</v>
      </c>
      <c r="I2" s="186"/>
      <c r="J2" s="186"/>
    </row>
    <row r="3" spans="2:10">
      <c r="H3" s="186"/>
      <c r="I3" s="186"/>
      <c r="J3" s="186"/>
    </row>
  </sheetData>
  <mergeCells count="1">
    <mergeCell ref="H2:J3"/>
  </mergeCells>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7169" r:id="rId4"/>
  </oleObjects>
</worksheet>
</file>

<file path=xl/worksheets/sheet6.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3073" r:id="rId4"/>
  </oleObjects>
</worksheet>
</file>

<file path=xl/worksheets/sheet7.xml><?xml version="1.0" encoding="utf-8"?>
<worksheet xmlns="http://schemas.openxmlformats.org/spreadsheetml/2006/main" xmlns:r="http://schemas.openxmlformats.org/officeDocument/2006/relationships">
  <dimension ref="B2"/>
  <sheetViews>
    <sheetView workbookViewId="0">
      <selection activeCell="B2" sqref="B2"/>
    </sheetView>
  </sheetViews>
  <sheetFormatPr defaultRowHeight="12.75"/>
  <sheetData>
    <row r="2" spans="2:2">
      <c r="B2" s="145" t="s">
        <v>152</v>
      </c>
    </row>
  </sheetData>
  <phoneticPr fontId="36" type="noConversion"/>
  <hyperlinks>
    <hyperlink ref="B2" location="'Expense Form'!A1" display="返回"/>
  </hyperlinks>
  <pageMargins left="0.7" right="0.7" top="0.75" bottom="0.75" header="0.3" footer="0.3"/>
  <pageSetup paperSize="9" orientation="portrait" r:id="rId1"/>
  <drawing r:id="rId2"/>
  <legacyDrawing r:id="rId3"/>
  <oleObjects>
    <oleObject progId="包装程序外壳对象" shapeId="4097" r:id="rId4"/>
  </oleObjects>
</worksheet>
</file>

<file path=xl/worksheets/sheet8.xml><?xml version="1.0" encoding="utf-8"?>
<worksheet xmlns="http://schemas.openxmlformats.org/spreadsheetml/2006/main" xmlns:r="http://schemas.openxmlformats.org/officeDocument/2006/relationships">
  <dimension ref="B2:H3"/>
  <sheetViews>
    <sheetView zoomScale="130" zoomScaleNormal="130" workbookViewId="0">
      <selection activeCell="F2" sqref="F2:H3"/>
    </sheetView>
  </sheetViews>
  <sheetFormatPr defaultRowHeight="12.75"/>
  <sheetData>
    <row r="2" spans="2:8">
      <c r="B2" s="145" t="s">
        <v>152</v>
      </c>
      <c r="F2" s="186" t="s">
        <v>175</v>
      </c>
      <c r="G2" s="186"/>
      <c r="H2" s="186"/>
    </row>
    <row r="3" spans="2:8">
      <c r="F3" s="186"/>
      <c r="G3" s="186"/>
      <c r="H3" s="186"/>
    </row>
  </sheetData>
  <mergeCells count="1">
    <mergeCell ref="F2:H3"/>
  </mergeCells>
  <phoneticPr fontId="36" type="noConversion"/>
  <hyperlinks>
    <hyperlink ref="B2" location="'Expense Form'!A1" display="返回"/>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B2:H3"/>
  <sheetViews>
    <sheetView workbookViewId="0">
      <selection activeCell="H13" sqref="H13"/>
    </sheetView>
  </sheetViews>
  <sheetFormatPr defaultRowHeight="12.75"/>
  <sheetData>
    <row r="2" spans="2:8">
      <c r="B2" s="145" t="s">
        <v>152</v>
      </c>
      <c r="F2" s="186" t="s">
        <v>175</v>
      </c>
      <c r="G2" s="186"/>
      <c r="H2" s="186"/>
    </row>
    <row r="3" spans="2:8">
      <c r="F3" s="186"/>
      <c r="G3" s="186"/>
      <c r="H3" s="186"/>
    </row>
  </sheetData>
  <mergeCells count="1">
    <mergeCell ref="F2:H3"/>
  </mergeCells>
  <phoneticPr fontId="36" type="noConversion"/>
  <hyperlinks>
    <hyperlink ref="B2" location="'Expense Form'!A1" display="返回"/>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21</vt:i4>
      </vt:variant>
      <vt:variant>
        <vt:lpstr>命名范围</vt:lpstr>
      </vt:variant>
      <vt:variant>
        <vt:i4>6</vt:i4>
      </vt:variant>
    </vt:vector>
  </HeadingPairs>
  <TitlesOfParts>
    <vt:vector size="27" baseType="lpstr">
      <vt:lpstr>Input</vt:lpstr>
      <vt:lpstr>Expense Form</vt:lpstr>
      <vt:lpstr>Notes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2021-02-04T00:39:07Z</cp:lastPrinted>
  <dcterms:created xsi:type="dcterms:W3CDTF">1998-01-13T09:32:03Z</dcterms:created>
  <dcterms:modified xsi:type="dcterms:W3CDTF">2021-02-04T00:48:20Z</dcterms:modified>
</cp:coreProperties>
</file>