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390"/>
  </bookViews>
  <sheets>
    <sheet name="Sheet2" sheetId="6" r:id="rId1"/>
  </sheets>
  <externalReferences>
    <externalReference r:id="rId2"/>
  </externalReferences>
  <definedNames>
    <definedName name="_xlnm._FilterDatabase" localSheetId="0" hidden="1">Sheet2!$A$1:$T$337</definedName>
    <definedName name="_xlnm.Print_Titles" localSheetId="0">Sheet2!$2:$3</definedName>
  </definedNames>
  <calcPr calcId="144525"/>
</workbook>
</file>

<file path=xl/sharedStrings.xml><?xml version="1.0" encoding="utf-8"?>
<sst xmlns="http://schemas.openxmlformats.org/spreadsheetml/2006/main" count="770" uniqueCount="745">
  <si>
    <t>河北光华荣昌2020年1月份公司社保缴费明细</t>
  </si>
  <si>
    <t>序号</t>
  </si>
  <si>
    <t>所属部门</t>
  </si>
  <si>
    <t>姓名</t>
  </si>
  <si>
    <t>身份证号</t>
  </si>
  <si>
    <t>工伤、养老缴费基数</t>
  </si>
  <si>
    <t>失业缴费基数</t>
  </si>
  <si>
    <t>医疗缴费基数</t>
  </si>
  <si>
    <t>单位缴纳部分</t>
  </si>
  <si>
    <t>个人缴纳部分</t>
  </si>
  <si>
    <t>总合计</t>
  </si>
  <si>
    <t>备注</t>
  </si>
  <si>
    <t>工伤保险</t>
  </si>
  <si>
    <t>养老保险</t>
  </si>
  <si>
    <t>失业保险</t>
  </si>
  <si>
    <t>医疗保险</t>
  </si>
  <si>
    <t>合计</t>
  </si>
  <si>
    <t>工伤</t>
  </si>
  <si>
    <t>养老</t>
  </si>
  <si>
    <t>失业</t>
  </si>
  <si>
    <t>医疗</t>
  </si>
  <si>
    <t>总经理室</t>
  </si>
  <si>
    <t>刘思含</t>
  </si>
  <si>
    <t>120104199211167644</t>
  </si>
  <si>
    <t>采购管理部</t>
  </si>
  <si>
    <t>程丽宇</t>
  </si>
  <si>
    <t>13098319921211502X</t>
  </si>
  <si>
    <t>王枫</t>
  </si>
  <si>
    <t>130825198701035959</t>
  </si>
  <si>
    <t>制造技术部</t>
  </si>
  <si>
    <t>陈浩</t>
  </si>
  <si>
    <t>130983199205073036</t>
  </si>
  <si>
    <t>冯亮亮</t>
  </si>
  <si>
    <t>131126199105053011</t>
  </si>
  <si>
    <t>刘长桥</t>
  </si>
  <si>
    <t>132903198003258732</t>
  </si>
  <si>
    <t>彭锋</t>
  </si>
  <si>
    <t>360313197511252552</t>
  </si>
  <si>
    <t>王文乐</t>
  </si>
  <si>
    <t>130923198801132214</t>
  </si>
  <si>
    <t>翟福芹</t>
  </si>
  <si>
    <t>130983198709010026</t>
  </si>
  <si>
    <t>赵永旭</t>
  </si>
  <si>
    <t>372922198809237758</t>
  </si>
  <si>
    <t>刘刚</t>
  </si>
  <si>
    <t>130322198306010034</t>
  </si>
  <si>
    <t>范瑶臣</t>
  </si>
  <si>
    <t>130983198801080916</t>
  </si>
  <si>
    <t>王巨云</t>
  </si>
  <si>
    <t>132930196410261613</t>
  </si>
  <si>
    <t>新增</t>
  </si>
  <si>
    <t>模具车间</t>
  </si>
  <si>
    <t>邓振明</t>
  </si>
  <si>
    <t>130983198608081618</t>
  </si>
  <si>
    <t>刘畅旺</t>
  </si>
  <si>
    <t>130983199208082210</t>
  </si>
  <si>
    <t>刘建群</t>
  </si>
  <si>
    <t>132930199312191811</t>
  </si>
  <si>
    <t>王长浩</t>
  </si>
  <si>
    <t>130983199004072213</t>
  </si>
  <si>
    <t>王旗</t>
  </si>
  <si>
    <t>130983199904201113</t>
  </si>
  <si>
    <t>张建江</t>
  </si>
  <si>
    <t>130983198806125319</t>
  </si>
  <si>
    <t>新产品试制车间</t>
  </si>
  <si>
    <t>刘兴伟</t>
  </si>
  <si>
    <t>132930198105211619</t>
  </si>
  <si>
    <t>商木刚</t>
  </si>
  <si>
    <t>130983198801222216</t>
  </si>
  <si>
    <t>商鹏雨</t>
  </si>
  <si>
    <t>130983200204212415</t>
  </si>
  <si>
    <t>姚建坡</t>
  </si>
  <si>
    <t>130983198704102212</t>
  </si>
  <si>
    <t>综合管理部</t>
  </si>
  <si>
    <t>陈增发</t>
  </si>
  <si>
    <t>130983198407253014</t>
  </si>
  <si>
    <t>董玉茹</t>
  </si>
  <si>
    <t>132930197507110525</t>
  </si>
  <si>
    <t>姜桂梅</t>
  </si>
  <si>
    <t>132930197612023060</t>
  </si>
  <si>
    <t>蔺元元</t>
  </si>
  <si>
    <t>130621199101181862</t>
  </si>
  <si>
    <t>赵金旺</t>
  </si>
  <si>
    <t>130983198402241612</t>
  </si>
  <si>
    <t>宋清镇</t>
  </si>
  <si>
    <t>130983199302214515</t>
  </si>
  <si>
    <t>汪梦娜</t>
  </si>
  <si>
    <t>13022419960119654X</t>
  </si>
  <si>
    <t>刘士明</t>
  </si>
  <si>
    <t>230403198803040816</t>
  </si>
  <si>
    <t>销售服务部</t>
  </si>
  <si>
    <t>刘增莲</t>
  </si>
  <si>
    <t>130925198802085221</t>
  </si>
  <si>
    <t>徐梦</t>
  </si>
  <si>
    <t>130983199412142866</t>
  </si>
  <si>
    <t>李鹏</t>
  </si>
  <si>
    <t>130983199309021812</t>
  </si>
  <si>
    <t>王献文</t>
  </si>
  <si>
    <t>370784198009176412</t>
  </si>
  <si>
    <t>财务管理部</t>
  </si>
  <si>
    <t>商金香</t>
  </si>
  <si>
    <t>132930197612031626</t>
  </si>
  <si>
    <t>吴如霞</t>
  </si>
  <si>
    <t>130983198609162225</t>
  </si>
  <si>
    <t>张如燕</t>
  </si>
  <si>
    <t>132930197709061629</t>
  </si>
  <si>
    <t>张亚婷</t>
  </si>
  <si>
    <t>132930199311021124</t>
  </si>
  <si>
    <t>朱浚川</t>
  </si>
  <si>
    <t>130983198701282211</t>
  </si>
  <si>
    <t>张佳怡</t>
  </si>
  <si>
    <t>130983199412123921</t>
  </si>
  <si>
    <t>质量管理部</t>
  </si>
  <si>
    <t>郭彦东</t>
  </si>
  <si>
    <t>130983199606111419</t>
  </si>
  <si>
    <t>梁国胤</t>
  </si>
  <si>
    <t>132930198905132812</t>
  </si>
  <si>
    <t>刘清馨</t>
  </si>
  <si>
    <t>130983199312094123</t>
  </si>
  <si>
    <t>赵志强</t>
  </si>
  <si>
    <t>132930198208222230</t>
  </si>
  <si>
    <t>邓凤琼</t>
  </si>
  <si>
    <t>500233198310222980</t>
  </si>
  <si>
    <t>陈雷</t>
  </si>
  <si>
    <t>130983200010172611</t>
  </si>
  <si>
    <t>郑金玉</t>
  </si>
  <si>
    <t>220181199111102217</t>
  </si>
  <si>
    <t>吴玉涛</t>
  </si>
  <si>
    <t>130983199001013138</t>
  </si>
  <si>
    <t>赵刚</t>
  </si>
  <si>
    <t>130984198809190016</t>
  </si>
  <si>
    <t>设备部</t>
  </si>
  <si>
    <t>韩丙村</t>
  </si>
  <si>
    <t>132930196512130016</t>
  </si>
  <si>
    <t>刘建轮</t>
  </si>
  <si>
    <t>130983198803140919</t>
  </si>
  <si>
    <t>刘玉江</t>
  </si>
  <si>
    <t>130983199211285019</t>
  </si>
  <si>
    <t>张庆雨</t>
  </si>
  <si>
    <t>130921196409110211</t>
  </si>
  <si>
    <t>张泽</t>
  </si>
  <si>
    <t>130983199606255017</t>
  </si>
  <si>
    <t>田增军</t>
  </si>
  <si>
    <t>132930197905100031</t>
  </si>
  <si>
    <t>滕怀乐</t>
  </si>
  <si>
    <t>130983199211162414</t>
  </si>
  <si>
    <t>物业部</t>
  </si>
  <si>
    <t>董岗生</t>
  </si>
  <si>
    <t>132930196611190030</t>
  </si>
  <si>
    <t>王秀坤</t>
  </si>
  <si>
    <t>130930199503133938</t>
  </si>
  <si>
    <t>韩晓鹏</t>
  </si>
  <si>
    <t>130925199408247215</t>
  </si>
  <si>
    <t>孙阔</t>
  </si>
  <si>
    <t>130983199605191453</t>
  </si>
  <si>
    <t>生产管理部</t>
  </si>
  <si>
    <t>邓文志</t>
  </si>
  <si>
    <t>13098319880415161X</t>
  </si>
  <si>
    <t>高胜利</t>
  </si>
  <si>
    <t>132930196606240013</t>
  </si>
  <si>
    <t>耿国卫</t>
  </si>
  <si>
    <t>372431197811294043</t>
  </si>
  <si>
    <t>耿会峰</t>
  </si>
  <si>
    <t>232102196309165218</t>
  </si>
  <si>
    <t>孔德佳</t>
  </si>
  <si>
    <t>130983198706032414</t>
  </si>
  <si>
    <t>李博阳</t>
  </si>
  <si>
    <t>130983198906201614</t>
  </si>
  <si>
    <t>李洪秀</t>
  </si>
  <si>
    <t>13098319981201162X</t>
  </si>
  <si>
    <t>李金彪</t>
  </si>
  <si>
    <t>130924199210184216</t>
  </si>
  <si>
    <t>刘路路</t>
  </si>
  <si>
    <t>130983199104105529</t>
  </si>
  <si>
    <t>刘帅军</t>
  </si>
  <si>
    <t>130983199901211615</t>
  </si>
  <si>
    <t>孙兴旺</t>
  </si>
  <si>
    <t>132930197308031437</t>
  </si>
  <si>
    <t>滕奉伟</t>
  </si>
  <si>
    <t>130983198905102411</t>
  </si>
  <si>
    <t>滕敬涛</t>
  </si>
  <si>
    <t>130983199605032436</t>
  </si>
  <si>
    <t>王文艳</t>
  </si>
  <si>
    <t>132930198701251828</t>
  </si>
  <si>
    <t>吴宝新</t>
  </si>
  <si>
    <t>132930196502212237</t>
  </si>
  <si>
    <t>吴如义</t>
  </si>
  <si>
    <t>130983199001032232</t>
  </si>
  <si>
    <t>杨顺利</t>
  </si>
  <si>
    <t>130924198304194218</t>
  </si>
  <si>
    <t>于全生</t>
  </si>
  <si>
    <t>130983198902282218</t>
  </si>
  <si>
    <t>云荣娟</t>
  </si>
  <si>
    <t>132930198312050029</t>
  </si>
  <si>
    <t>张文昌</t>
  </si>
  <si>
    <t>132934198212054618</t>
  </si>
  <si>
    <t>赵静</t>
  </si>
  <si>
    <t>132930198003231627</t>
  </si>
  <si>
    <t>刘梅娟</t>
  </si>
  <si>
    <t>130983198909091625</t>
  </si>
  <si>
    <t>夏淑凤</t>
  </si>
  <si>
    <t>13293019820427456X</t>
  </si>
  <si>
    <t>张东</t>
  </si>
  <si>
    <t>130983199204100311</t>
  </si>
  <si>
    <t>马亚青</t>
  </si>
  <si>
    <t>130983199209011625</t>
  </si>
  <si>
    <t>刘涛</t>
  </si>
  <si>
    <t>130927200011251513</t>
  </si>
  <si>
    <t>王桂欣</t>
  </si>
  <si>
    <t>132401197706177061</t>
  </si>
  <si>
    <t>王震</t>
  </si>
  <si>
    <t>132529196805221213</t>
  </si>
  <si>
    <t>胡占远</t>
  </si>
  <si>
    <t>13098320030725241X</t>
  </si>
  <si>
    <t>刘贞</t>
  </si>
  <si>
    <t>130983199108300022</t>
  </si>
  <si>
    <t>孙振朋</t>
  </si>
  <si>
    <t>130921199003102258</t>
  </si>
  <si>
    <t>张彩虹</t>
  </si>
  <si>
    <t>132930198912201820</t>
  </si>
  <si>
    <t>张峰</t>
  </si>
  <si>
    <t>130983198912121135</t>
  </si>
  <si>
    <t>金属件厂</t>
  </si>
  <si>
    <t>丁永亮</t>
  </si>
  <si>
    <t>150422198603203018</t>
  </si>
  <si>
    <t>姬胜阳</t>
  </si>
  <si>
    <t>130983199201222217</t>
  </si>
  <si>
    <t>刘付乐</t>
  </si>
  <si>
    <t>132930199311231818</t>
  </si>
  <si>
    <t>田晓胜</t>
  </si>
  <si>
    <t>130983199801025313</t>
  </si>
  <si>
    <t>王建彪</t>
  </si>
  <si>
    <t>130983198805100339</t>
  </si>
  <si>
    <t>赵文广</t>
  </si>
  <si>
    <t>130983198807172213</t>
  </si>
  <si>
    <t>胡世岳</t>
  </si>
  <si>
    <t>130983200209082656</t>
  </si>
  <si>
    <t>司艳策</t>
  </si>
  <si>
    <t>130983199210273032</t>
  </si>
  <si>
    <t>许秀丽</t>
  </si>
  <si>
    <t>130983198712141422</t>
  </si>
  <si>
    <t>刘振</t>
  </si>
  <si>
    <t>132930199002104110</t>
  </si>
  <si>
    <t>总装厂</t>
  </si>
  <si>
    <t>陈进东</t>
  </si>
  <si>
    <t>130927198310154553</t>
  </si>
  <si>
    <t>陈伟</t>
  </si>
  <si>
    <t>130929198402282213</t>
  </si>
  <si>
    <t>杨勇</t>
  </si>
  <si>
    <t>132930199011150514</t>
  </si>
  <si>
    <t>翟凤娟</t>
  </si>
  <si>
    <t>132931198206033328</t>
  </si>
  <si>
    <t>鞠学彬</t>
  </si>
  <si>
    <t>130925200404026234</t>
  </si>
  <si>
    <t>韩苏军</t>
  </si>
  <si>
    <t>140426198711112010</t>
  </si>
  <si>
    <t>宋欣凌</t>
  </si>
  <si>
    <t>130983199712182448</t>
  </si>
  <si>
    <t>前工序车间</t>
  </si>
  <si>
    <t>白国振</t>
  </si>
  <si>
    <t>130983198605102217</t>
  </si>
  <si>
    <t>崔永文</t>
  </si>
  <si>
    <t>132930199410102835</t>
  </si>
  <si>
    <t>董凤海</t>
  </si>
  <si>
    <t>232622197602272618</t>
  </si>
  <si>
    <t>范淑菁</t>
  </si>
  <si>
    <t>132930197411160923</t>
  </si>
  <si>
    <t>梁国敏</t>
  </si>
  <si>
    <t>132930198203022838</t>
  </si>
  <si>
    <t>王滨</t>
  </si>
  <si>
    <t>132930197803071815</t>
  </si>
  <si>
    <t>王祥</t>
  </si>
  <si>
    <t>130983199302141619</t>
  </si>
  <si>
    <t>易春凤</t>
  </si>
  <si>
    <t>132930197601291422</t>
  </si>
  <si>
    <t>于代弟</t>
  </si>
  <si>
    <t>132930197512041827</t>
  </si>
  <si>
    <t>于正军</t>
  </si>
  <si>
    <t>132930197707191817</t>
  </si>
  <si>
    <t>赵世敏</t>
  </si>
  <si>
    <t>132929197802073434</t>
  </si>
  <si>
    <t>王建国</t>
  </si>
  <si>
    <t>130924198201294216</t>
  </si>
  <si>
    <t>张强</t>
  </si>
  <si>
    <t>130983198705013318</t>
  </si>
  <si>
    <t>施立华</t>
  </si>
  <si>
    <t>230229198710205733</t>
  </si>
  <si>
    <t>高德彬</t>
  </si>
  <si>
    <t>132930197706210510</t>
  </si>
  <si>
    <t>程从达</t>
  </si>
  <si>
    <t>130983199812072836</t>
  </si>
  <si>
    <t>张建涛</t>
  </si>
  <si>
    <t>13098319850414141X</t>
  </si>
  <si>
    <t>焊接车间</t>
  </si>
  <si>
    <t>蔡永刚</t>
  </si>
  <si>
    <t>13098319820602301X</t>
  </si>
  <si>
    <t>陈月涛</t>
  </si>
  <si>
    <t>132930198112282239</t>
  </si>
  <si>
    <t>邓冬冬</t>
  </si>
  <si>
    <t>130983199202051616</t>
  </si>
  <si>
    <t>董立朋</t>
  </si>
  <si>
    <t>132930198310190570</t>
  </si>
  <si>
    <t>范丙星</t>
  </si>
  <si>
    <t>130983199104105537</t>
  </si>
  <si>
    <t>郭金峰</t>
  </si>
  <si>
    <t>132930196205131414</t>
  </si>
  <si>
    <t>郭玉杰</t>
  </si>
  <si>
    <t>130983198801021449</t>
  </si>
  <si>
    <t>胡海明</t>
  </si>
  <si>
    <t>132930198106302213</t>
  </si>
  <si>
    <t>胡建谱</t>
  </si>
  <si>
    <t>130983198703172411</t>
  </si>
  <si>
    <t>胡庆生</t>
  </si>
  <si>
    <t>132930196611212412</t>
  </si>
  <si>
    <t>阚兵兵</t>
  </si>
  <si>
    <t>132930198911101115</t>
  </si>
  <si>
    <t>李宾</t>
  </si>
  <si>
    <t>132930197909092219</t>
  </si>
  <si>
    <t>刘朝晴</t>
  </si>
  <si>
    <t>132930197410021825</t>
  </si>
  <si>
    <t>刘金良</t>
  </si>
  <si>
    <t>130925197205116056</t>
  </si>
  <si>
    <t>刘如成</t>
  </si>
  <si>
    <t>13098319891027201X</t>
  </si>
  <si>
    <t>刘淑双</t>
  </si>
  <si>
    <t>230823197302131421</t>
  </si>
  <si>
    <t>刘忠发</t>
  </si>
  <si>
    <t>232332197203141211</t>
  </si>
  <si>
    <t>孟新</t>
  </si>
  <si>
    <t>130983199302022011</t>
  </si>
  <si>
    <t>莫爱芹</t>
  </si>
  <si>
    <t>132929197909020420</t>
  </si>
  <si>
    <t>商松坡</t>
  </si>
  <si>
    <t>130983198607190716</t>
  </si>
  <si>
    <t>沈新德</t>
  </si>
  <si>
    <t>132930197810021453</t>
  </si>
  <si>
    <t>孙广林</t>
  </si>
  <si>
    <t>230229196801272019</t>
  </si>
  <si>
    <t>孙国峰</t>
  </si>
  <si>
    <t>132930196805250118</t>
  </si>
  <si>
    <t>孙金海</t>
  </si>
  <si>
    <t>132930196712241415</t>
  </si>
  <si>
    <t>王红梅</t>
  </si>
  <si>
    <t>132930198107081424</t>
  </si>
  <si>
    <t>王强</t>
  </si>
  <si>
    <t>130983199303112238</t>
  </si>
  <si>
    <t>王忠</t>
  </si>
  <si>
    <t>130983199302161652</t>
  </si>
  <si>
    <t>吴红红</t>
  </si>
  <si>
    <t>130981198308164427</t>
  </si>
  <si>
    <t>吴晓萌</t>
  </si>
  <si>
    <t>130924198909114241</t>
  </si>
  <si>
    <t>杨树国</t>
  </si>
  <si>
    <t>132929197105024012</t>
  </si>
  <si>
    <t>杨兴乐</t>
  </si>
  <si>
    <t>130983198303042212</t>
  </si>
  <si>
    <t>杨学涛</t>
  </si>
  <si>
    <t>13293019820815221X</t>
  </si>
  <si>
    <t>张昌旺</t>
  </si>
  <si>
    <t>130983198806262217</t>
  </si>
  <si>
    <t>张世玉</t>
  </si>
  <si>
    <t>130930199902082111</t>
  </si>
  <si>
    <t>赵祥洲</t>
  </si>
  <si>
    <t>23020619690224045X</t>
  </si>
  <si>
    <t>赵亚帅</t>
  </si>
  <si>
    <t>130983199404062233</t>
  </si>
  <si>
    <t>赵英才</t>
  </si>
  <si>
    <t>130983199403242216</t>
  </si>
  <si>
    <t>朱长乐</t>
  </si>
  <si>
    <t>132930198206102219</t>
  </si>
  <si>
    <t>朱长青</t>
  </si>
  <si>
    <t>130983198711062212</t>
  </si>
  <si>
    <t>朱洪来</t>
  </si>
  <si>
    <t>130983199202122218</t>
  </si>
  <si>
    <t>刘金岗</t>
  </si>
  <si>
    <t>130983198708122210</t>
  </si>
  <si>
    <t>王玉雷</t>
  </si>
  <si>
    <t>130924197504074216</t>
  </si>
  <si>
    <t>刘龙祥</t>
  </si>
  <si>
    <t>13098319850411071X</t>
  </si>
  <si>
    <t>程桂林</t>
  </si>
  <si>
    <t>132930198401022812</t>
  </si>
  <si>
    <t>魏建东</t>
  </si>
  <si>
    <t>130983199808015310</t>
  </si>
  <si>
    <t>齐英新</t>
  </si>
  <si>
    <t>130983199507082819</t>
  </si>
  <si>
    <t>赵建松</t>
  </si>
  <si>
    <t>130983199704285535</t>
  </si>
  <si>
    <t>缴纳失业</t>
  </si>
  <si>
    <t>王万新</t>
  </si>
  <si>
    <t>132930197305251637</t>
  </si>
  <si>
    <t>骨架组装</t>
  </si>
  <si>
    <t>陈乐</t>
  </si>
  <si>
    <t>130922198706270815</t>
  </si>
  <si>
    <t>邓雪</t>
  </si>
  <si>
    <t>130983198403101638</t>
  </si>
  <si>
    <t>李艳平</t>
  </si>
  <si>
    <t>130930198302283329</t>
  </si>
  <si>
    <t>刘二精</t>
  </si>
  <si>
    <t>132930197812051840</t>
  </si>
  <si>
    <t>刘佳华</t>
  </si>
  <si>
    <t>130983199306262418</t>
  </si>
  <si>
    <t>刘杨</t>
  </si>
  <si>
    <t>13293019970422351X</t>
  </si>
  <si>
    <t>孟祥玲</t>
  </si>
  <si>
    <t>132930197303171828</t>
  </si>
  <si>
    <t>齐立华</t>
  </si>
  <si>
    <t>130983198601031423</t>
  </si>
  <si>
    <t>王国防</t>
  </si>
  <si>
    <t>132930197710245310</t>
  </si>
  <si>
    <t>王庆骥</t>
  </si>
  <si>
    <t>130983199810110712</t>
  </si>
  <si>
    <t>杨艳</t>
  </si>
  <si>
    <t>132930197806240522</t>
  </si>
  <si>
    <t>姚梅芳</t>
  </si>
  <si>
    <t>132930198207091427</t>
  </si>
  <si>
    <t>张广涛</t>
  </si>
  <si>
    <t>130983199901041118</t>
  </si>
  <si>
    <t>周梦迪</t>
  </si>
  <si>
    <t>130924198908194243</t>
  </si>
  <si>
    <t>宗方明</t>
  </si>
  <si>
    <t>130983199003282235</t>
  </si>
  <si>
    <t>滕义彪</t>
  </si>
  <si>
    <t>130983198706092433</t>
  </si>
  <si>
    <t>于小菊</t>
  </si>
  <si>
    <t>130930199609241822</t>
  </si>
  <si>
    <t>电泳车间</t>
  </si>
  <si>
    <t>窦桂英</t>
  </si>
  <si>
    <t>13293119781020394X</t>
  </si>
  <si>
    <t>刘宝洪</t>
  </si>
  <si>
    <t>132930196807061417</t>
  </si>
  <si>
    <t>王云婧</t>
  </si>
  <si>
    <t>132930198206011421</t>
  </si>
  <si>
    <t>殷双花</t>
  </si>
  <si>
    <t>412821197111282967</t>
  </si>
  <si>
    <t>张秀荣</t>
  </si>
  <si>
    <t>132930197611261446</t>
  </si>
  <si>
    <t>赵长在</t>
  </si>
  <si>
    <t>132930197510112214</t>
  </si>
  <si>
    <t>发泡车间</t>
  </si>
  <si>
    <t>刘迎涛</t>
  </si>
  <si>
    <t>13092419970401425X</t>
  </si>
  <si>
    <t>唐崇涛</t>
  </si>
  <si>
    <t>230222197407060659</t>
  </si>
  <si>
    <t>王风香</t>
  </si>
  <si>
    <t>132930197710261126</t>
  </si>
  <si>
    <t>于红艳</t>
  </si>
  <si>
    <t>132930197408240922</t>
  </si>
  <si>
    <t>张福山</t>
  </si>
  <si>
    <t>132930196509042410</t>
  </si>
  <si>
    <t>张云峰</t>
  </si>
  <si>
    <t>230123197104080012</t>
  </si>
  <si>
    <t>刘海霞</t>
  </si>
  <si>
    <t>232302197508044422</t>
  </si>
  <si>
    <t>徐萌</t>
  </si>
  <si>
    <t>130983199710063728</t>
  </si>
  <si>
    <t>缝纫车间</t>
  </si>
  <si>
    <t>邓琳娜</t>
  </si>
  <si>
    <t>130930198701073046</t>
  </si>
  <si>
    <t>何文丽</t>
  </si>
  <si>
    <t>132930197108162221</t>
  </si>
  <si>
    <t>李香慧</t>
  </si>
  <si>
    <t>132931197506203320</t>
  </si>
  <si>
    <t>马立荣</t>
  </si>
  <si>
    <t>13293019811024372X</t>
  </si>
  <si>
    <t>孙立明</t>
  </si>
  <si>
    <t>132930197501140723</t>
  </si>
  <si>
    <t>孙文芳</t>
  </si>
  <si>
    <t>130983198511171422</t>
  </si>
  <si>
    <t>孙晓明</t>
  </si>
  <si>
    <t>130924198712064228</t>
  </si>
  <si>
    <t>孙秀辉</t>
  </si>
  <si>
    <t>132930198105071425</t>
  </si>
  <si>
    <t>孙艳辉</t>
  </si>
  <si>
    <t>132930198203271420</t>
  </si>
  <si>
    <t>田飞飞</t>
  </si>
  <si>
    <t>132930198712281125</t>
  </si>
  <si>
    <t>田淑霞</t>
  </si>
  <si>
    <t>132930198003181121</t>
  </si>
  <si>
    <t>王河敏</t>
  </si>
  <si>
    <t>132930198004221121</t>
  </si>
  <si>
    <t>王文英</t>
  </si>
  <si>
    <t>132930197512201827</t>
  </si>
  <si>
    <t>王萱斓</t>
  </si>
  <si>
    <t>132930197801122025</t>
  </si>
  <si>
    <t>王玉霞</t>
  </si>
  <si>
    <t>132930197104161184</t>
  </si>
  <si>
    <t>徐凤瑞</t>
  </si>
  <si>
    <t>130983198810151122</t>
  </si>
  <si>
    <t>张风瑞</t>
  </si>
  <si>
    <t>13293019780712112X</t>
  </si>
  <si>
    <t>张俊苓</t>
  </si>
  <si>
    <t>13293019780907112X</t>
  </si>
  <si>
    <t>张娜娜</t>
  </si>
  <si>
    <t>13098319870329112X</t>
  </si>
  <si>
    <t>张永卫</t>
  </si>
  <si>
    <t>132930197109291447</t>
  </si>
  <si>
    <t>郭庆茹</t>
  </si>
  <si>
    <t>132930198010162826</t>
  </si>
  <si>
    <t>李敏</t>
  </si>
  <si>
    <t>13293019820304114X</t>
  </si>
  <si>
    <t>胡中岭</t>
  </si>
  <si>
    <t>132930197307112024</t>
  </si>
  <si>
    <t>李泽元</t>
  </si>
  <si>
    <t>130921198404042247</t>
  </si>
  <si>
    <t>刘焕侠</t>
  </si>
  <si>
    <t>132928197711203620</t>
  </si>
  <si>
    <t>张婷婷</t>
  </si>
  <si>
    <t>130930199610182129</t>
  </si>
  <si>
    <t>座椅车间</t>
  </si>
  <si>
    <t>李忠峰</t>
  </si>
  <si>
    <t>130983198602105332</t>
  </si>
  <si>
    <t>王凯</t>
  </si>
  <si>
    <t>130983199809050310</t>
  </si>
  <si>
    <t>张坤</t>
  </si>
  <si>
    <t>132930199310160536</t>
  </si>
  <si>
    <t>吴俱豪</t>
  </si>
  <si>
    <t>130983200209062233</t>
  </si>
  <si>
    <t>李振岐</t>
  </si>
  <si>
    <t>130983199705224515</t>
  </si>
  <si>
    <t>李文超</t>
  </si>
  <si>
    <t>130983199812143534</t>
  </si>
  <si>
    <t>王秀</t>
  </si>
  <si>
    <t>130983198309013041</t>
  </si>
  <si>
    <t>赵东豪</t>
  </si>
  <si>
    <t>130983200006120915</t>
  </si>
  <si>
    <t>吴之豪</t>
  </si>
  <si>
    <t>13093020021210151X</t>
  </si>
  <si>
    <t>赵金兵</t>
  </si>
  <si>
    <t>140426198410091615</t>
  </si>
  <si>
    <t>李素元</t>
  </si>
  <si>
    <t>140322197708231515</t>
  </si>
  <si>
    <t>王培亮</t>
  </si>
  <si>
    <t>132924197704103212</t>
  </si>
  <si>
    <t>王微</t>
  </si>
  <si>
    <t>142623199111124323</t>
  </si>
  <si>
    <t>王忠梅</t>
  </si>
  <si>
    <t>132924197602053226</t>
  </si>
  <si>
    <t>温笑</t>
  </si>
  <si>
    <t>140426199606014413</t>
  </si>
  <si>
    <t>席智伟</t>
  </si>
  <si>
    <t>141023198902120013</t>
  </si>
  <si>
    <t>杨起越</t>
  </si>
  <si>
    <t>131022199807246415</t>
  </si>
  <si>
    <t>赵彩霞</t>
  </si>
  <si>
    <t>140181199002062826</t>
  </si>
  <si>
    <t>朱文奇</t>
  </si>
  <si>
    <t>13043519930423153X</t>
  </si>
  <si>
    <t>霍吉帅</t>
  </si>
  <si>
    <t>130983200308303717</t>
  </si>
  <si>
    <t>吕新辉</t>
  </si>
  <si>
    <t>230231198505052952</t>
  </si>
  <si>
    <t>任荣飞</t>
  </si>
  <si>
    <t>14018119950319283X</t>
  </si>
  <si>
    <t>张雷</t>
  </si>
  <si>
    <t>132930198207101613</t>
  </si>
  <si>
    <t>滕巨猛</t>
  </si>
  <si>
    <t>130983199901142410</t>
  </si>
  <si>
    <t>陈少杰</t>
  </si>
  <si>
    <t>130924199610170913</t>
  </si>
  <si>
    <t>缴纳养老、失业</t>
  </si>
  <si>
    <t>蒋利国</t>
  </si>
  <si>
    <t>130983200304123313</t>
  </si>
  <si>
    <t>刘万才</t>
  </si>
  <si>
    <t>130983200310241818</t>
  </si>
  <si>
    <t>宋殿泽</t>
  </si>
  <si>
    <t>130983200308173318</t>
  </si>
  <si>
    <t>滕城城</t>
  </si>
  <si>
    <t>130983200109092435</t>
  </si>
  <si>
    <t>李冉</t>
  </si>
  <si>
    <t>132930199801223511</t>
  </si>
  <si>
    <t>视觉事业部</t>
  </si>
  <si>
    <t>李芳慧</t>
  </si>
  <si>
    <t>130983199111042220</t>
  </si>
  <si>
    <t>牟群</t>
  </si>
  <si>
    <t>132930198710064725</t>
  </si>
  <si>
    <t>胡希港</t>
  </si>
  <si>
    <t>130983199706292413</t>
  </si>
  <si>
    <t>田健</t>
  </si>
  <si>
    <t>130927198905212716</t>
  </si>
  <si>
    <t>赵玉臣</t>
  </si>
  <si>
    <t>132930196612212211</t>
  </si>
  <si>
    <t>胡占伟</t>
  </si>
  <si>
    <t>13293019940201371X</t>
  </si>
  <si>
    <t>宋连利</t>
  </si>
  <si>
    <t>120225198105034672</t>
  </si>
  <si>
    <t>张俊新</t>
  </si>
  <si>
    <t>132930196701291812</t>
  </si>
  <si>
    <t>白艳焕</t>
  </si>
  <si>
    <t>132930198004252227</t>
  </si>
  <si>
    <t>韩文亮</t>
  </si>
  <si>
    <t>130983199302085530</t>
  </si>
  <si>
    <t>张强1</t>
  </si>
  <si>
    <t>130983199710275536</t>
  </si>
  <si>
    <t>张琳</t>
  </si>
  <si>
    <t>130921198012143022</t>
  </si>
  <si>
    <t>孙沛霖</t>
  </si>
  <si>
    <t>13293019811207531X</t>
  </si>
  <si>
    <t>李梦同</t>
  </si>
  <si>
    <t>132930199612020520</t>
  </si>
  <si>
    <t>张竞文</t>
  </si>
  <si>
    <t>132930199511104725</t>
  </si>
  <si>
    <t>齐静</t>
  </si>
  <si>
    <t>130983199405140328</t>
  </si>
  <si>
    <t>许嘉辉</t>
  </si>
  <si>
    <t>13092419820326351X</t>
  </si>
  <si>
    <t>于磊磊</t>
  </si>
  <si>
    <t>133030198101315498</t>
  </si>
  <si>
    <t>崔鑫</t>
  </si>
  <si>
    <t>370782199611121627</t>
  </si>
  <si>
    <t>陈晓晴</t>
  </si>
  <si>
    <t>130983199305180023</t>
  </si>
  <si>
    <t>赵化胜</t>
  </si>
  <si>
    <t>37292219820802479X</t>
  </si>
  <si>
    <t>张亚霖</t>
  </si>
  <si>
    <t>132930199002011811</t>
  </si>
  <si>
    <t>李贵林</t>
  </si>
  <si>
    <t>372324198709253216</t>
  </si>
  <si>
    <t>李金榜</t>
  </si>
  <si>
    <t>130983198906192017</t>
  </si>
  <si>
    <t>张姣</t>
  </si>
  <si>
    <t>130983199510161120</t>
  </si>
  <si>
    <t>滕红玲</t>
  </si>
  <si>
    <t>132930197910072426</t>
  </si>
  <si>
    <t>王朋</t>
  </si>
  <si>
    <t>130983199403201617</t>
  </si>
  <si>
    <t>古帅</t>
  </si>
  <si>
    <t>130626199101032615</t>
  </si>
  <si>
    <t>王冠文</t>
  </si>
  <si>
    <t>130983199611302818</t>
  </si>
  <si>
    <t>李泉林</t>
  </si>
  <si>
    <t>37232419780708321X</t>
  </si>
  <si>
    <t>李芝</t>
  </si>
  <si>
    <t>230221199006133020</t>
  </si>
  <si>
    <t>董连芳</t>
  </si>
  <si>
    <t>132930198103135018</t>
  </si>
  <si>
    <t>刘洪荣</t>
  </si>
  <si>
    <t>132930197704042445</t>
  </si>
  <si>
    <t>滕绍举</t>
  </si>
  <si>
    <t>13098320000702241X</t>
  </si>
  <si>
    <t>褚文吉</t>
  </si>
  <si>
    <t>130983198503111817</t>
  </si>
  <si>
    <t>滕祥旭</t>
  </si>
  <si>
    <t>130983198910052412</t>
  </si>
  <si>
    <t>张博赟</t>
  </si>
  <si>
    <t>130983199409292214</t>
  </si>
  <si>
    <t>刘宝臣</t>
  </si>
  <si>
    <t>130924199905103216</t>
  </si>
  <si>
    <t>杨宝亮</t>
  </si>
  <si>
    <t>132934198205293514</t>
  </si>
  <si>
    <t>史文娟</t>
  </si>
  <si>
    <t>140311199811261229</t>
  </si>
  <si>
    <t>张艳</t>
  </si>
  <si>
    <t>522422198704025821</t>
  </si>
  <si>
    <t>刘贺</t>
  </si>
  <si>
    <t>220821198701024826</t>
  </si>
  <si>
    <t>邓淑荣</t>
  </si>
  <si>
    <t>132930197706291621</t>
  </si>
  <si>
    <t>孙桂平</t>
  </si>
  <si>
    <t>130983198402051421</t>
  </si>
  <si>
    <t>张猛</t>
  </si>
  <si>
    <t>130983199810300516</t>
  </si>
  <si>
    <t>王钰源</t>
  </si>
  <si>
    <t>130983199903083514</t>
  </si>
  <si>
    <t>高换清</t>
  </si>
  <si>
    <t>130930198801133923</t>
  </si>
  <si>
    <t>刘海凤</t>
  </si>
  <si>
    <t>132930197710082240</t>
  </si>
  <si>
    <t>王秀翠</t>
  </si>
  <si>
    <t>132930198203281629</t>
  </si>
  <si>
    <t>李春花</t>
  </si>
  <si>
    <t>132930197907180928</t>
  </si>
  <si>
    <t>李跃茹</t>
  </si>
  <si>
    <t>132930198206270722</t>
  </si>
  <si>
    <t>张立霞</t>
  </si>
  <si>
    <t>130983198407232221</t>
  </si>
  <si>
    <t>刘柏林</t>
  </si>
  <si>
    <t>132930199409233512</t>
  </si>
  <si>
    <t>张静</t>
  </si>
  <si>
    <t>132930198111021627</t>
  </si>
  <si>
    <t>刘芹</t>
  </si>
  <si>
    <t>132930198602103520</t>
  </si>
  <si>
    <t>姚秀玲</t>
  </si>
  <si>
    <t>130983198403012221</t>
  </si>
  <si>
    <t>刘二平</t>
  </si>
  <si>
    <t>130983198401251421</t>
  </si>
  <si>
    <t>曹延祥</t>
  </si>
  <si>
    <t>132930197510085535</t>
  </si>
  <si>
    <t>吴蕾</t>
  </si>
  <si>
    <t>130983199205022247</t>
  </si>
  <si>
    <t>康淑玲</t>
  </si>
  <si>
    <t>130983199101045022</t>
  </si>
  <si>
    <t>李勇</t>
  </si>
  <si>
    <t>130930199703143911</t>
  </si>
  <si>
    <t>许龙涛</t>
  </si>
  <si>
    <t>130930200004123319</t>
  </si>
  <si>
    <t>张爽</t>
  </si>
  <si>
    <t>130930198803203323</t>
  </si>
  <si>
    <t>齐迁菲</t>
  </si>
  <si>
    <t>130924198908123541</t>
  </si>
  <si>
    <t>王爱臣</t>
  </si>
  <si>
    <t>132930197605201826</t>
  </si>
  <si>
    <t>董广新</t>
  </si>
  <si>
    <t>130983199604133016</t>
  </si>
  <si>
    <t>李冲冲</t>
  </si>
  <si>
    <t>13098319930310537X</t>
  </si>
  <si>
    <t>赵斌</t>
  </si>
  <si>
    <t>140181199805032815</t>
  </si>
  <si>
    <t>孟利花</t>
  </si>
  <si>
    <t>410923199410026627</t>
  </si>
  <si>
    <t>陈阔</t>
  </si>
  <si>
    <t>132930199202050532</t>
  </si>
  <si>
    <t>缴纳人数：333人</t>
  </si>
  <si>
    <t>工伤保险应缴合计</t>
  </si>
  <si>
    <t>养老保险应缴合计</t>
  </si>
  <si>
    <t>失业保险应缴合计</t>
  </si>
  <si>
    <t>医疗保险应缴合计</t>
  </si>
  <si>
    <t>注：  1、工伤保险由用人单位缴纳，工伤保险费率为1.83%，根据上年度单位所用基金社保所调整征缴比例；
      2、养老保险单位缴 16%，个人缴8%
      3、失业保险单位缴0.7%，个人缴0.3%；
      4、医疗保险单位缴8.5%，个人缴2%；
      5、生育保险由用人单位缴纳，如果男职工参加了生育保险，妻子没有参保，在生育时也能享受一定的生育津贴。</t>
  </si>
  <si>
    <t>减少13人</t>
  </si>
  <si>
    <t>许衍涛</t>
  </si>
  <si>
    <t>132930198003025313</t>
  </si>
  <si>
    <t>吴佳乐</t>
  </si>
  <si>
    <t>13092419990827351X</t>
  </si>
  <si>
    <t>刘玉红</t>
  </si>
  <si>
    <t>13293019751222181X</t>
  </si>
  <si>
    <t>孙永建</t>
  </si>
  <si>
    <t>130924198410064214</t>
  </si>
  <si>
    <t>崔森</t>
  </si>
  <si>
    <t>130983199810053711</t>
  </si>
  <si>
    <t>李永康</t>
  </si>
  <si>
    <t>511922200205122074</t>
  </si>
  <si>
    <t>刘松</t>
  </si>
  <si>
    <t>150424200407033616</t>
  </si>
  <si>
    <t>张春芬</t>
  </si>
  <si>
    <t>13293119710205332X</t>
  </si>
  <si>
    <t>邓秀丽</t>
  </si>
  <si>
    <t>132930197103261642</t>
  </si>
  <si>
    <t>魏新合</t>
  </si>
  <si>
    <t>132930197106201127</t>
  </si>
  <si>
    <t>齐秀云</t>
  </si>
  <si>
    <t>132930197107291646</t>
  </si>
  <si>
    <t>张凯勇</t>
  </si>
  <si>
    <t>130983200012300912</t>
  </si>
  <si>
    <t>杨雨来</t>
  </si>
  <si>
    <t>13093020010628333X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</si>
</sst>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);[Red]\(0.00\)"/>
    <numFmt numFmtId="177" formatCode="0.00_ "/>
  </numFmts>
  <fonts count="28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sz val="10"/>
      <color indexed="0"/>
      <name val="宋体"/>
      <charset val="134"/>
    </font>
    <font>
      <sz val="10"/>
      <color indexed="8"/>
      <name val="宋体"/>
      <charset val="134"/>
    </font>
    <font>
      <b/>
      <sz val="10"/>
      <color theme="1"/>
      <name val="宋体"/>
      <charset val="134"/>
    </font>
    <font>
      <b/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24" fillId="24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6" borderId="11" applyNumberFormat="0" applyFont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8" fillId="15" borderId="10" applyNumberFormat="0" applyAlignment="0" applyProtection="0">
      <alignment vertical="center"/>
    </xf>
    <xf numFmtId="0" fontId="27" fillId="15" borderId="14" applyNumberFormat="0" applyAlignment="0" applyProtection="0">
      <alignment vertical="center"/>
    </xf>
    <xf numFmtId="0" fontId="10" fillId="7" borderId="8" applyNumberFormat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0" fillId="0" borderId="0" xfId="0" applyFill="1">
      <alignment vertical="center"/>
    </xf>
    <xf numFmtId="177" fontId="0" fillId="0" borderId="0" xfId="0" applyNumberForma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177" fontId="3" fillId="0" borderId="1" xfId="0" applyNumberFormat="1" applyFont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7" fontId="1" fillId="0" borderId="1" xfId="0" applyNumberFormat="1" applyFont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3" fillId="2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177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>
      <alignment vertical="center"/>
    </xf>
    <xf numFmtId="0" fontId="4" fillId="0" borderId="1" xfId="0" applyNumberFormat="1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77" fontId="7" fillId="0" borderId="7" xfId="0" applyNumberFormat="1" applyFont="1" applyBorder="1" applyAlignment="1">
      <alignment horizontal="center" vertical="center"/>
    </xf>
    <xf numFmtId="177" fontId="7" fillId="0" borderId="5" xfId="0" applyNumberFormat="1" applyFont="1" applyBorder="1" applyAlignment="1">
      <alignment horizontal="center" vertical="center"/>
    </xf>
    <xf numFmtId="177" fontId="8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3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vertical="top" wrapText="1"/>
    </xf>
    <xf numFmtId="0" fontId="1" fillId="2" borderId="0" xfId="0" applyFont="1" applyFill="1" applyAlignment="1">
      <alignment horizontal="center" vertical="center"/>
    </xf>
    <xf numFmtId="177" fontId="1" fillId="0" borderId="1" xfId="0" applyNumberFormat="1" applyFont="1" applyBorder="1">
      <alignment vertical="center"/>
    </xf>
    <xf numFmtId="0" fontId="3" fillId="0" borderId="1" xfId="0" applyFont="1" applyBorder="1" applyAlignment="1" quotePrefix="1">
      <alignment horizontal="center" vertical="center"/>
    </xf>
    <xf numFmtId="0" fontId="3" fillId="0" borderId="5" xfId="0" applyFont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0844;&#21496;\&#20154;&#21592;&#26723;&#26696;\&#20809;&#21326;&#33635;&#26124;\&#24231;&#26885;&#20107;&#19994;&#37096;&#21592;&#24037;&#26723;&#26696;-2020.2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汇总"/>
      <sheetName val="商用车平台人员"/>
      <sheetName val="平台人员变动"/>
      <sheetName val="后勤人员"/>
      <sheetName val="后勤人员变动"/>
      <sheetName val="一线员工"/>
      <sheetName val="一线员工变动"/>
      <sheetName val="劳务及公司临时工"/>
      <sheetName val="劳务及公司临时工变动"/>
      <sheetName val="北京转入"/>
      <sheetName val="车间临时工"/>
      <sheetName val="关键岗位人员"/>
      <sheetName val="刘海霞身份证"/>
    </sheetNames>
    <sheetDataSet>
      <sheetData sheetId="0">
        <row r="2">
          <cell r="I2" t="str">
            <v>132526198111090538</v>
          </cell>
          <cell r="J2" t="str">
            <v>√</v>
          </cell>
        </row>
        <row r="3">
          <cell r="I3" t="str">
            <v>120104199211167644</v>
          </cell>
          <cell r="J3" t="str">
            <v>√</v>
          </cell>
        </row>
        <row r="4">
          <cell r="I4" t="str">
            <v>132930197210030057</v>
          </cell>
          <cell r="J4" t="str">
            <v>√</v>
          </cell>
        </row>
        <row r="6">
          <cell r="I6" t="str">
            <v>130825198701035959</v>
          </cell>
          <cell r="J6" t="str">
            <v>√</v>
          </cell>
        </row>
        <row r="7">
          <cell r="I7" t="str">
            <v>13098319921211502X</v>
          </cell>
          <cell r="J7" t="str">
            <v>√</v>
          </cell>
        </row>
        <row r="8">
          <cell r="I8" t="str">
            <v>230822198301100875</v>
          </cell>
          <cell r="J8" t="str">
            <v>√</v>
          </cell>
        </row>
        <row r="9">
          <cell r="I9" t="str">
            <v>130923198801132214</v>
          </cell>
          <cell r="J9" t="str">
            <v>√</v>
          </cell>
        </row>
        <row r="10">
          <cell r="I10" t="str">
            <v>132930196410261613</v>
          </cell>
          <cell r="J10" t="str">
            <v>√</v>
          </cell>
        </row>
        <row r="11">
          <cell r="I11" t="str">
            <v>130983198709010026</v>
          </cell>
          <cell r="J11" t="str">
            <v>√</v>
          </cell>
        </row>
        <row r="12">
          <cell r="I12" t="str">
            <v>372922198809237758</v>
          </cell>
          <cell r="J12" t="str">
            <v>√</v>
          </cell>
        </row>
        <row r="13">
          <cell r="I13" t="str">
            <v>131126199105053011</v>
          </cell>
          <cell r="J13" t="str">
            <v>√</v>
          </cell>
        </row>
        <row r="14">
          <cell r="I14" t="str">
            <v>360313197511252552</v>
          </cell>
          <cell r="J14" t="str">
            <v>√</v>
          </cell>
        </row>
        <row r="15">
          <cell r="I15" t="str">
            <v>130322198306010034</v>
          </cell>
          <cell r="J15" t="str">
            <v>√</v>
          </cell>
        </row>
        <row r="16">
          <cell r="I16" t="str">
            <v>130983198801080916</v>
          </cell>
          <cell r="J16" t="str">
            <v>√</v>
          </cell>
        </row>
        <row r="17">
          <cell r="I17" t="str">
            <v>130983199205073036</v>
          </cell>
          <cell r="J17" t="str">
            <v>√</v>
          </cell>
        </row>
        <row r="18">
          <cell r="I18" t="str">
            <v>132903198003258732</v>
          </cell>
          <cell r="J18" t="str">
            <v>√</v>
          </cell>
        </row>
        <row r="19">
          <cell r="I19" t="str">
            <v>132930199312191811</v>
          </cell>
          <cell r="J19" t="str">
            <v>√</v>
          </cell>
        </row>
        <row r="20">
          <cell r="I20" t="str">
            <v>130983199904201113</v>
          </cell>
          <cell r="J20" t="str">
            <v>√</v>
          </cell>
        </row>
        <row r="21">
          <cell r="I21" t="str">
            <v>130983199004072213</v>
          </cell>
          <cell r="J21" t="str">
            <v>√</v>
          </cell>
        </row>
        <row r="22">
          <cell r="I22" t="str">
            <v>130983198806125319</v>
          </cell>
          <cell r="J22" t="str">
            <v>√</v>
          </cell>
        </row>
        <row r="23">
          <cell r="I23" t="str">
            <v>130983198704102212</v>
          </cell>
          <cell r="J23" t="str">
            <v>√</v>
          </cell>
        </row>
        <row r="24">
          <cell r="I24" t="str">
            <v>132930198105211619</v>
          </cell>
          <cell r="J24" t="str">
            <v>√</v>
          </cell>
        </row>
        <row r="25">
          <cell r="I25" t="str">
            <v>130983198801222216</v>
          </cell>
          <cell r="J25" t="str">
            <v>√</v>
          </cell>
        </row>
        <row r="26">
          <cell r="I26" t="str">
            <v>130983200204212415</v>
          </cell>
          <cell r="J26" t="str">
            <v>√</v>
          </cell>
        </row>
        <row r="27">
          <cell r="I27" t="str">
            <v>130103196701270945</v>
          </cell>
          <cell r="J27" t="str">
            <v>√</v>
          </cell>
        </row>
        <row r="28">
          <cell r="I28" t="str">
            <v>132930197612031626</v>
          </cell>
          <cell r="J28" t="str">
            <v>√</v>
          </cell>
        </row>
        <row r="29">
          <cell r="I29" t="str">
            <v>132930197709061629</v>
          </cell>
          <cell r="J29" t="str">
            <v>√</v>
          </cell>
        </row>
        <row r="30">
          <cell r="I30" t="str">
            <v>130983198609162225</v>
          </cell>
          <cell r="J30" t="str">
            <v>√</v>
          </cell>
        </row>
        <row r="31">
          <cell r="I31" t="str">
            <v>132930199311021124</v>
          </cell>
          <cell r="J31" t="str">
            <v>√</v>
          </cell>
        </row>
        <row r="32">
          <cell r="I32" t="str">
            <v>130983198701282211</v>
          </cell>
          <cell r="J32" t="str">
            <v>√</v>
          </cell>
        </row>
        <row r="33">
          <cell r="I33" t="str">
            <v>130983199412123921</v>
          </cell>
          <cell r="J33" t="str">
            <v>√</v>
          </cell>
        </row>
        <row r="34">
          <cell r="I34" t="str">
            <v>131127198502155240</v>
          </cell>
          <cell r="J34" t="str">
            <v>√</v>
          </cell>
        </row>
        <row r="35">
          <cell r="I35" t="str">
            <v>13022419960119654X</v>
          </cell>
          <cell r="J35" t="str">
            <v>√</v>
          </cell>
        </row>
        <row r="36">
          <cell r="I36" t="str">
            <v>130621199101181862</v>
          </cell>
          <cell r="J36" t="str">
            <v>√</v>
          </cell>
        </row>
        <row r="37">
          <cell r="I37" t="str">
            <v>130983199302214515</v>
          </cell>
          <cell r="J37" t="str">
            <v>√</v>
          </cell>
        </row>
        <row r="38">
          <cell r="I38" t="str">
            <v>132930197507110525</v>
          </cell>
          <cell r="J38" t="str">
            <v>√</v>
          </cell>
        </row>
        <row r="39">
          <cell r="I39" t="str">
            <v>130983198402241612</v>
          </cell>
          <cell r="J39" t="str">
            <v>√</v>
          </cell>
        </row>
        <row r="40">
          <cell r="I40" t="str">
            <v>130983198407253014</v>
          </cell>
          <cell r="J40" t="str">
            <v>√</v>
          </cell>
        </row>
        <row r="41">
          <cell r="I41" t="str">
            <v>230403198803040816</v>
          </cell>
          <cell r="J41" t="str">
            <v>√</v>
          </cell>
        </row>
        <row r="42">
          <cell r="I42" t="str">
            <v>132930197612023060</v>
          </cell>
          <cell r="J42" t="str">
            <v>√</v>
          </cell>
        </row>
        <row r="43">
          <cell r="I43" t="str">
            <v>130925198802085221</v>
          </cell>
          <cell r="J43" t="str">
            <v>√</v>
          </cell>
        </row>
        <row r="44">
          <cell r="I44" t="str">
            <v>130983199412142866</v>
          </cell>
          <cell r="J44" t="str">
            <v>√</v>
          </cell>
        </row>
        <row r="45">
          <cell r="I45" t="str">
            <v>220181199111102217</v>
          </cell>
          <cell r="J45" t="str">
            <v>√</v>
          </cell>
        </row>
        <row r="46">
          <cell r="I46" t="str">
            <v>132930198905132812</v>
          </cell>
          <cell r="J46" t="str">
            <v>√</v>
          </cell>
        </row>
        <row r="47">
          <cell r="I47" t="str">
            <v>132930198208222230</v>
          </cell>
          <cell r="J47" t="str">
            <v>√</v>
          </cell>
        </row>
        <row r="48">
          <cell r="I48" t="str">
            <v>130983199001013138</v>
          </cell>
          <cell r="J48" t="str">
            <v>√</v>
          </cell>
        </row>
        <row r="49">
          <cell r="I49" t="str">
            <v>130983199606111419</v>
          </cell>
          <cell r="J49" t="str">
            <v>√</v>
          </cell>
        </row>
        <row r="50">
          <cell r="I50" t="str">
            <v>130983199312094123</v>
          </cell>
          <cell r="J50" t="str">
            <v>√</v>
          </cell>
        </row>
        <row r="51">
          <cell r="I51" t="str">
            <v>500233198310222980</v>
          </cell>
          <cell r="J51" t="str">
            <v>√</v>
          </cell>
        </row>
        <row r="52">
          <cell r="I52" t="str">
            <v>130983200010172611</v>
          </cell>
          <cell r="J52" t="str">
            <v>√</v>
          </cell>
        </row>
        <row r="53">
          <cell r="I53" t="str">
            <v>130732198808033070</v>
          </cell>
          <cell r="J53" t="str">
            <v>√</v>
          </cell>
        </row>
        <row r="54">
          <cell r="I54" t="str">
            <v>13098319880415161X</v>
          </cell>
          <cell r="J54" t="str">
            <v>√</v>
          </cell>
        </row>
        <row r="55">
          <cell r="I55" t="str">
            <v>132930198312050029</v>
          </cell>
          <cell r="J55" t="str">
            <v>√</v>
          </cell>
        </row>
        <row r="56">
          <cell r="I56" t="str">
            <v>132934198212054618</v>
          </cell>
          <cell r="J56" t="str">
            <v>√</v>
          </cell>
        </row>
        <row r="57">
          <cell r="I57" t="str">
            <v>130983198906201614</v>
          </cell>
          <cell r="J57" t="str">
            <v>√</v>
          </cell>
        </row>
        <row r="58">
          <cell r="I58" t="str">
            <v>130983199001032232</v>
          </cell>
          <cell r="J58" t="str">
            <v>√</v>
          </cell>
        </row>
        <row r="59">
          <cell r="I59" t="str">
            <v>130983198905102411</v>
          </cell>
          <cell r="J59" t="str">
            <v>√</v>
          </cell>
        </row>
        <row r="60">
          <cell r="I60" t="str">
            <v>130983199605032436</v>
          </cell>
          <cell r="J60" t="str">
            <v>√</v>
          </cell>
        </row>
        <row r="61">
          <cell r="I61" t="str">
            <v>130983199104105529</v>
          </cell>
          <cell r="J61" t="str">
            <v>√</v>
          </cell>
        </row>
        <row r="62">
          <cell r="I62" t="str">
            <v>132930198701251828</v>
          </cell>
          <cell r="J62" t="str">
            <v>√</v>
          </cell>
        </row>
        <row r="63">
          <cell r="I63" t="str">
            <v>13098319981201162X</v>
          </cell>
          <cell r="J63" t="str">
            <v>√</v>
          </cell>
        </row>
        <row r="64">
          <cell r="I64" t="str">
            <v>130924199210184216</v>
          </cell>
          <cell r="J64" t="str">
            <v>√</v>
          </cell>
        </row>
        <row r="65">
          <cell r="I65" t="str">
            <v>130983199209011625</v>
          </cell>
          <cell r="J65" t="str">
            <v>√</v>
          </cell>
        </row>
        <row r="66">
          <cell r="I66" t="str">
            <v>130983199108300022</v>
          </cell>
          <cell r="J66" t="str">
            <v>√</v>
          </cell>
        </row>
        <row r="67">
          <cell r="I67" t="str">
            <v>130531199210303213</v>
          </cell>
          <cell r="J67" t="str">
            <v>√</v>
          </cell>
        </row>
        <row r="68">
          <cell r="I68" t="str">
            <v>132930197103261642</v>
          </cell>
          <cell r="J68" t="str">
            <v>√</v>
          </cell>
        </row>
        <row r="69">
          <cell r="I69" t="str">
            <v>132930196502212237</v>
          </cell>
          <cell r="J69" t="str">
            <v>√</v>
          </cell>
        </row>
        <row r="70">
          <cell r="I70" t="str">
            <v>130983198909091625</v>
          </cell>
          <cell r="J70" t="str">
            <v>√</v>
          </cell>
        </row>
        <row r="71">
          <cell r="I71" t="str">
            <v>132930198912201820</v>
          </cell>
          <cell r="J71" t="str">
            <v>√</v>
          </cell>
        </row>
        <row r="72">
          <cell r="I72" t="str">
            <v>372431197811294043</v>
          </cell>
          <cell r="J72" t="str">
            <v>√</v>
          </cell>
        </row>
        <row r="73">
          <cell r="I73" t="str">
            <v>13293019820427456X</v>
          </cell>
          <cell r="J73" t="str">
            <v>√</v>
          </cell>
        </row>
        <row r="74">
          <cell r="I74" t="str">
            <v>132930198003231627</v>
          </cell>
          <cell r="J74" t="str">
            <v>√</v>
          </cell>
        </row>
        <row r="75">
          <cell r="I75" t="str">
            <v>232102196309165218</v>
          </cell>
          <cell r="J75" t="str">
            <v>√</v>
          </cell>
        </row>
        <row r="76">
          <cell r="I76" t="str">
            <v>132401196704067067</v>
          </cell>
          <cell r="J76" t="str">
            <v>√</v>
          </cell>
        </row>
        <row r="77">
          <cell r="I77" t="str">
            <v>132401197706177061</v>
          </cell>
          <cell r="J77" t="str">
            <v>√</v>
          </cell>
        </row>
        <row r="78">
          <cell r="I78" t="str">
            <v>142623197409132618</v>
          </cell>
          <cell r="J78" t="str">
            <v>√</v>
          </cell>
        </row>
        <row r="79">
          <cell r="I79" t="str">
            <v>130983198902282218</v>
          </cell>
          <cell r="J79" t="str">
            <v>√</v>
          </cell>
        </row>
        <row r="80">
          <cell r="I80" t="str">
            <v>132930196606240013</v>
          </cell>
          <cell r="J80" t="str">
            <v>√</v>
          </cell>
        </row>
        <row r="81">
          <cell r="I81" t="str">
            <v>130983199901211615</v>
          </cell>
          <cell r="J81" t="str">
            <v>√</v>
          </cell>
        </row>
        <row r="82">
          <cell r="I82" t="str">
            <v>130983199204100311</v>
          </cell>
          <cell r="J82" t="str">
            <v>√</v>
          </cell>
        </row>
        <row r="83">
          <cell r="I83" t="str">
            <v>130927200011251513</v>
          </cell>
          <cell r="J83" t="str">
            <v>√</v>
          </cell>
        </row>
        <row r="84">
          <cell r="I84" t="str">
            <v>13098320030725241X</v>
          </cell>
          <cell r="J84" t="str">
            <v>√</v>
          </cell>
        </row>
        <row r="85">
          <cell r="I85" t="str">
            <v>132529196805221213</v>
          </cell>
          <cell r="J85" t="str">
            <v>√</v>
          </cell>
        </row>
        <row r="86">
          <cell r="I86" t="str">
            <v>130921199003102258</v>
          </cell>
        </row>
        <row r="87">
          <cell r="I87" t="str">
            <v>130983198912121135</v>
          </cell>
          <cell r="J87" t="str">
            <v>√</v>
          </cell>
        </row>
        <row r="88">
          <cell r="I88" t="str">
            <v>130983198706032414</v>
          </cell>
          <cell r="J88" t="str">
            <v>√</v>
          </cell>
        </row>
        <row r="89">
          <cell r="I89" t="str">
            <v>132930197308031437</v>
          </cell>
          <cell r="J89" t="str">
            <v>√</v>
          </cell>
        </row>
        <row r="90">
          <cell r="I90" t="str">
            <v>130924198304194218</v>
          </cell>
          <cell r="J90" t="str">
            <v>√</v>
          </cell>
        </row>
        <row r="91">
          <cell r="I91" t="str">
            <v>132930196611190030</v>
          </cell>
          <cell r="J91" t="str">
            <v>√</v>
          </cell>
        </row>
        <row r="92">
          <cell r="I92" t="str">
            <v>130930199503133938</v>
          </cell>
          <cell r="J92" t="str">
            <v>√</v>
          </cell>
        </row>
        <row r="93">
          <cell r="I93" t="str">
            <v>130925199408247215</v>
          </cell>
          <cell r="J93" t="str">
            <v>√</v>
          </cell>
        </row>
        <row r="94">
          <cell r="I94" t="str">
            <v>130983199605191453</v>
          </cell>
          <cell r="J94" t="str">
            <v>√</v>
          </cell>
        </row>
        <row r="95">
          <cell r="I95" t="str">
            <v>130983198803140919</v>
          </cell>
          <cell r="J95" t="str">
            <v>√</v>
          </cell>
        </row>
        <row r="96">
          <cell r="I96" t="str">
            <v>130983199211162414</v>
          </cell>
          <cell r="J96" t="str">
            <v>√</v>
          </cell>
        </row>
        <row r="97">
          <cell r="I97" t="str">
            <v>132930196512130016</v>
          </cell>
          <cell r="J97" t="str">
            <v>√</v>
          </cell>
        </row>
        <row r="98">
          <cell r="I98" t="str">
            <v>130921196409110211</v>
          </cell>
          <cell r="J98" t="str">
            <v>√</v>
          </cell>
        </row>
        <row r="99">
          <cell r="I99" t="str">
            <v>132526196510311052</v>
          </cell>
          <cell r="J99" t="str">
            <v>√</v>
          </cell>
        </row>
        <row r="100">
          <cell r="I100" t="str">
            <v>130983199606255017</v>
          </cell>
          <cell r="J100" t="str">
            <v>√</v>
          </cell>
        </row>
        <row r="101">
          <cell r="I101" t="str">
            <v>132930197905100031</v>
          </cell>
          <cell r="J101" t="str">
            <v>√</v>
          </cell>
        </row>
        <row r="102">
          <cell r="I102" t="str">
            <v>130983199211285019</v>
          </cell>
          <cell r="J102" t="str">
            <v>√</v>
          </cell>
        </row>
        <row r="103">
          <cell r="I103" t="str">
            <v>130983198807172213</v>
          </cell>
          <cell r="J103" t="str">
            <v>√</v>
          </cell>
        </row>
        <row r="104">
          <cell r="I104" t="str">
            <v>150422198603203018</v>
          </cell>
          <cell r="J104" t="str">
            <v>√</v>
          </cell>
        </row>
        <row r="105">
          <cell r="I105" t="str">
            <v>130983198712141422</v>
          </cell>
          <cell r="J105" t="str">
            <v>√</v>
          </cell>
        </row>
        <row r="106">
          <cell r="I106" t="str">
            <v>130983199801025313</v>
          </cell>
          <cell r="J106" t="str">
            <v>√</v>
          </cell>
        </row>
        <row r="107">
          <cell r="I107" t="str">
            <v>130983199210273032</v>
          </cell>
          <cell r="J107" t="str">
            <v>√</v>
          </cell>
        </row>
        <row r="108">
          <cell r="I108" t="str">
            <v>132930199002104110</v>
          </cell>
          <cell r="J108" t="str">
            <v>√</v>
          </cell>
        </row>
        <row r="109">
          <cell r="I109" t="str">
            <v>130983200209082656</v>
          </cell>
          <cell r="J109" t="str">
            <v>√</v>
          </cell>
        </row>
        <row r="110">
          <cell r="I110" t="str">
            <v>130983199201222217</v>
          </cell>
          <cell r="J110" t="str">
            <v>√</v>
          </cell>
        </row>
        <row r="111">
          <cell r="I111" t="str">
            <v>130983198805100339</v>
          </cell>
          <cell r="J111" t="str">
            <v>√</v>
          </cell>
        </row>
        <row r="112">
          <cell r="I112" t="str">
            <v>132930199311231818</v>
          </cell>
          <cell r="J112" t="str">
            <v>√</v>
          </cell>
        </row>
        <row r="113">
          <cell r="I113" t="str">
            <v>130983199712182448</v>
          </cell>
          <cell r="J113" t="str">
            <v>√</v>
          </cell>
        </row>
        <row r="114">
          <cell r="I114" t="str">
            <v>130929198402282213</v>
          </cell>
          <cell r="J114" t="str">
            <v>√</v>
          </cell>
        </row>
        <row r="115">
          <cell r="I115" t="str">
            <v>130927198310154553</v>
          </cell>
          <cell r="J115" t="str">
            <v>√</v>
          </cell>
        </row>
        <row r="116">
          <cell r="I116" t="str">
            <v>132930199011150514</v>
          </cell>
          <cell r="J116" t="str">
            <v>√</v>
          </cell>
        </row>
        <row r="117">
          <cell r="I117" t="str">
            <v>130925200404026234</v>
          </cell>
          <cell r="J117" t="str">
            <v>√</v>
          </cell>
        </row>
        <row r="118">
          <cell r="I118" t="str">
            <v>132401196703097096</v>
          </cell>
          <cell r="J118" t="str">
            <v>√</v>
          </cell>
        </row>
        <row r="119">
          <cell r="I119" t="str">
            <v>140426198711112010</v>
          </cell>
          <cell r="J119" t="str">
            <v>√</v>
          </cell>
        </row>
        <row r="120">
          <cell r="I120" t="str">
            <v>132931198206033328</v>
          </cell>
          <cell r="J120" t="str">
            <v>√</v>
          </cell>
        </row>
        <row r="121">
          <cell r="I121" t="str">
            <v>130983199309021812</v>
          </cell>
          <cell r="J121" t="str">
            <v>√</v>
          </cell>
        </row>
        <row r="122">
          <cell r="I122" t="str">
            <v>370784198009176412</v>
          </cell>
          <cell r="J122" t="str">
            <v>√</v>
          </cell>
        </row>
        <row r="123">
          <cell r="I123" t="str">
            <v>133030197203053439</v>
          </cell>
          <cell r="J123" t="str">
            <v>√</v>
          </cell>
        </row>
        <row r="124">
          <cell r="I124" t="str">
            <v>110227197910111817</v>
          </cell>
          <cell r="J124" t="str">
            <v>√</v>
          </cell>
        </row>
        <row r="125">
          <cell r="I125" t="str">
            <v>371427198602232515</v>
          </cell>
          <cell r="J125" t="str">
            <v>√</v>
          </cell>
        </row>
        <row r="126">
          <cell r="I126" t="str">
            <v>130682199201211697</v>
          </cell>
          <cell r="J126" t="str">
            <v>√</v>
          </cell>
        </row>
        <row r="127">
          <cell r="I127" t="str">
            <v>140227199706265055</v>
          </cell>
          <cell r="J127" t="str">
            <v>√</v>
          </cell>
        </row>
        <row r="128">
          <cell r="I128" t="str">
            <v>131121198211044411</v>
          </cell>
          <cell r="J128" t="str">
            <v>√</v>
          </cell>
        </row>
        <row r="129">
          <cell r="I129" t="str">
            <v>110222198106151212</v>
          </cell>
          <cell r="J129" t="str">
            <v>√</v>
          </cell>
        </row>
        <row r="130">
          <cell r="I130" t="str">
            <v>132521197307163413</v>
          </cell>
          <cell r="J130" t="str">
            <v>√</v>
          </cell>
        </row>
        <row r="131">
          <cell r="I131" t="str">
            <v>430202198108221017</v>
          </cell>
          <cell r="J131" t="str">
            <v>√</v>
          </cell>
        </row>
        <row r="132">
          <cell r="I132" t="str">
            <v>422823197108051134</v>
          </cell>
          <cell r="J132" t="str">
            <v>√</v>
          </cell>
        </row>
        <row r="133">
          <cell r="I133" t="str">
            <v>130983198608081618</v>
          </cell>
          <cell r="J133" t="str">
            <v>√</v>
          </cell>
        </row>
        <row r="134">
          <cell r="I134" t="str">
            <v>130983199208082210</v>
          </cell>
          <cell r="J134" t="str">
            <v>√</v>
          </cell>
        </row>
        <row r="135">
          <cell r="I135" t="str">
            <v>130983199302141619</v>
          </cell>
          <cell r="J135" t="str">
            <v>√</v>
          </cell>
        </row>
        <row r="136">
          <cell r="I136" t="str">
            <v>132929197802073434</v>
          </cell>
          <cell r="J136" t="str">
            <v>√</v>
          </cell>
        </row>
        <row r="137">
          <cell r="I137" t="str">
            <v>132930197707191817</v>
          </cell>
          <cell r="J137" t="str">
            <v>√</v>
          </cell>
        </row>
        <row r="138">
          <cell r="I138" t="str">
            <v>132930198203022838</v>
          </cell>
          <cell r="J138" t="str">
            <v>√</v>
          </cell>
        </row>
        <row r="139">
          <cell r="I139" t="str">
            <v>132930197803071815</v>
          </cell>
          <cell r="J139" t="str">
            <v>√</v>
          </cell>
        </row>
        <row r="140">
          <cell r="I140" t="str">
            <v>232622197602272618</v>
          </cell>
          <cell r="J140" t="str">
            <v>√</v>
          </cell>
        </row>
        <row r="141">
          <cell r="I141" t="str">
            <v>130983198605102217</v>
          </cell>
          <cell r="J141" t="str">
            <v>√</v>
          </cell>
        </row>
        <row r="142">
          <cell r="I142" t="str">
            <v>130924198201294216</v>
          </cell>
          <cell r="J142" t="str">
            <v>√</v>
          </cell>
        </row>
        <row r="143">
          <cell r="I143" t="str">
            <v>130983198705013318</v>
          </cell>
          <cell r="J143" t="str">
            <v>√</v>
          </cell>
        </row>
        <row r="144">
          <cell r="I144" t="str">
            <v>132930197706210510</v>
          </cell>
          <cell r="J144" t="str">
            <v>√</v>
          </cell>
        </row>
        <row r="145">
          <cell r="I145" t="str">
            <v>230229198710205733</v>
          </cell>
          <cell r="J145" t="str">
            <v>√</v>
          </cell>
        </row>
        <row r="146">
          <cell r="I146" t="str">
            <v>130983199812072836</v>
          </cell>
          <cell r="J146" t="str">
            <v>√</v>
          </cell>
        </row>
        <row r="147">
          <cell r="I147" t="str">
            <v>132930199410102835</v>
          </cell>
          <cell r="J147" t="str">
            <v>√</v>
          </cell>
        </row>
        <row r="148">
          <cell r="I148" t="str">
            <v>132930197512041827</v>
          </cell>
          <cell r="J148" t="str">
            <v>√</v>
          </cell>
        </row>
        <row r="149">
          <cell r="I149" t="str">
            <v>132930197411160923</v>
          </cell>
          <cell r="J149" t="str">
            <v>√</v>
          </cell>
        </row>
        <row r="150">
          <cell r="I150" t="str">
            <v>132930197601291422</v>
          </cell>
          <cell r="J150" t="str">
            <v>√</v>
          </cell>
        </row>
        <row r="151">
          <cell r="I151" t="str">
            <v>230823197302131421</v>
          </cell>
          <cell r="J151" t="str">
            <v>√</v>
          </cell>
        </row>
        <row r="152">
          <cell r="I152" t="str">
            <v>13098319850414141X</v>
          </cell>
          <cell r="J152" t="str">
            <v>√</v>
          </cell>
        </row>
        <row r="153">
          <cell r="I153" t="str">
            <v>130983199202051616</v>
          </cell>
          <cell r="J153" t="str">
            <v>√</v>
          </cell>
        </row>
        <row r="154">
          <cell r="I154" t="str">
            <v>13098319891027201X</v>
          </cell>
          <cell r="J154" t="str">
            <v>√</v>
          </cell>
        </row>
        <row r="155">
          <cell r="I155" t="str">
            <v>132930198106302213</v>
          </cell>
          <cell r="J155" t="str">
            <v>√</v>
          </cell>
        </row>
        <row r="156">
          <cell r="I156" t="str">
            <v>230229196801272019</v>
          </cell>
          <cell r="J156" t="str">
            <v>√</v>
          </cell>
        </row>
        <row r="157">
          <cell r="I157" t="str">
            <v>130983198703172411</v>
          </cell>
          <cell r="J157" t="str">
            <v>√</v>
          </cell>
        </row>
        <row r="158">
          <cell r="I158" t="str">
            <v>130930199902082111</v>
          </cell>
          <cell r="J158" t="str">
            <v>√</v>
          </cell>
        </row>
        <row r="159">
          <cell r="I159" t="str">
            <v>130983199404062233</v>
          </cell>
          <cell r="J159" t="str">
            <v>√</v>
          </cell>
        </row>
        <row r="160">
          <cell r="I160" t="str">
            <v>130983199302022011</v>
          </cell>
          <cell r="J160" t="str">
            <v>√</v>
          </cell>
        </row>
        <row r="161">
          <cell r="I161" t="str">
            <v>132930196805250118</v>
          </cell>
          <cell r="J161" t="str">
            <v>√</v>
          </cell>
        </row>
        <row r="162">
          <cell r="I162" t="str">
            <v>132930198911101115</v>
          </cell>
          <cell r="J162" t="str">
            <v>√</v>
          </cell>
        </row>
        <row r="163">
          <cell r="I163" t="str">
            <v>130983198708122210</v>
          </cell>
          <cell r="J163" t="str">
            <v>√</v>
          </cell>
        </row>
        <row r="164">
          <cell r="I164" t="str">
            <v>13098319820602301X</v>
          </cell>
          <cell r="J164" t="str">
            <v>√</v>
          </cell>
        </row>
        <row r="165">
          <cell r="I165" t="str">
            <v>132930198310190570</v>
          </cell>
          <cell r="J165" t="str">
            <v>√</v>
          </cell>
        </row>
        <row r="166">
          <cell r="I166" t="str">
            <v>130983198711062212</v>
          </cell>
          <cell r="J166" t="str">
            <v>√</v>
          </cell>
        </row>
        <row r="167">
          <cell r="I167" t="str">
            <v>130983199303112238</v>
          </cell>
          <cell r="J167" t="str">
            <v>√</v>
          </cell>
        </row>
        <row r="168">
          <cell r="I168" t="str">
            <v>130983198303042212</v>
          </cell>
          <cell r="J168" t="str">
            <v>√</v>
          </cell>
        </row>
        <row r="169">
          <cell r="I169" t="str">
            <v>13293019820815221X</v>
          </cell>
          <cell r="J169" t="str">
            <v>√</v>
          </cell>
        </row>
        <row r="170">
          <cell r="I170" t="str">
            <v>232332197203141211</v>
          </cell>
          <cell r="J170" t="str">
            <v>√</v>
          </cell>
        </row>
        <row r="171">
          <cell r="I171" t="str">
            <v>23020619690224045X</v>
          </cell>
          <cell r="J171" t="str">
            <v>√</v>
          </cell>
        </row>
        <row r="172">
          <cell r="I172" t="str">
            <v>132930196712241415</v>
          </cell>
          <cell r="J172" t="str">
            <v>√</v>
          </cell>
        </row>
        <row r="173">
          <cell r="I173" t="str">
            <v>130983199202122218</v>
          </cell>
          <cell r="J173" t="str">
            <v>√</v>
          </cell>
        </row>
        <row r="174">
          <cell r="I174" t="str">
            <v>132930198206102219</v>
          </cell>
          <cell r="J174" t="str">
            <v>√</v>
          </cell>
        </row>
        <row r="175">
          <cell r="I175" t="str">
            <v>130983198607190716</v>
          </cell>
          <cell r="J175" t="str">
            <v>√</v>
          </cell>
        </row>
        <row r="176">
          <cell r="I176" t="str">
            <v>13098319850411071X</v>
          </cell>
          <cell r="J176" t="str">
            <v>√</v>
          </cell>
        </row>
        <row r="177">
          <cell r="I177" t="str">
            <v>132930197810021453</v>
          </cell>
          <cell r="J177" t="str">
            <v>√</v>
          </cell>
        </row>
        <row r="178">
          <cell r="I178" t="str">
            <v>130983199403242216</v>
          </cell>
          <cell r="J178" t="str">
            <v>√</v>
          </cell>
        </row>
        <row r="179">
          <cell r="I179" t="str">
            <v>132930196611212412</v>
          </cell>
          <cell r="J179" t="str">
            <v>√</v>
          </cell>
        </row>
        <row r="180">
          <cell r="I180" t="str">
            <v>130983199302161652</v>
          </cell>
          <cell r="J180" t="str">
            <v>√</v>
          </cell>
        </row>
        <row r="181">
          <cell r="I181" t="str">
            <v>132930196205131414</v>
          </cell>
          <cell r="J181" t="str">
            <v>√</v>
          </cell>
        </row>
        <row r="182">
          <cell r="I182" t="str">
            <v>130925197205116056</v>
          </cell>
          <cell r="J182" t="str">
            <v>√</v>
          </cell>
        </row>
        <row r="183">
          <cell r="I183" t="str">
            <v>132930197909092219</v>
          </cell>
          <cell r="J183" t="str">
            <v>√</v>
          </cell>
        </row>
        <row r="184">
          <cell r="I184" t="str">
            <v>130983200003181413</v>
          </cell>
          <cell r="J184" t="str">
            <v>√</v>
          </cell>
        </row>
        <row r="185">
          <cell r="I185" t="str">
            <v>132930198401022812</v>
          </cell>
          <cell r="J185" t="str">
            <v>√</v>
          </cell>
        </row>
        <row r="186">
          <cell r="I186" t="str">
            <v>130983199808015310</v>
          </cell>
          <cell r="J186" t="str">
            <v>√</v>
          </cell>
        </row>
        <row r="187">
          <cell r="I187" t="str">
            <v>130924197504074216</v>
          </cell>
          <cell r="J187" t="str">
            <v>√</v>
          </cell>
        </row>
        <row r="188">
          <cell r="I188" t="str">
            <v>132930198112282239</v>
          </cell>
          <cell r="J188" t="str">
            <v>√</v>
          </cell>
        </row>
        <row r="189">
          <cell r="I189" t="str">
            <v>130983198806262217</v>
          </cell>
          <cell r="J189" t="str">
            <v>√</v>
          </cell>
        </row>
        <row r="190">
          <cell r="I190" t="str">
            <v>130983199104105537</v>
          </cell>
          <cell r="J190" t="str">
            <v>√</v>
          </cell>
        </row>
        <row r="191">
          <cell r="I191" t="str">
            <v>132929197105024012</v>
          </cell>
          <cell r="J191" t="str">
            <v>√</v>
          </cell>
        </row>
        <row r="192">
          <cell r="I192" t="str">
            <v>132930197305251637</v>
          </cell>
          <cell r="J192" t="str">
            <v>√</v>
          </cell>
        </row>
        <row r="193">
          <cell r="I193" t="str">
            <v>130983199507082819</v>
          </cell>
          <cell r="J193" t="str">
            <v>√</v>
          </cell>
        </row>
        <row r="194">
          <cell r="I194" t="str">
            <v>130983199704285535</v>
          </cell>
          <cell r="J194" t="str">
            <v>√</v>
          </cell>
        </row>
        <row r="195">
          <cell r="I195" t="str">
            <v>130924198909114241</v>
          </cell>
          <cell r="J195" t="str">
            <v>√</v>
          </cell>
        </row>
        <row r="196">
          <cell r="I196" t="str">
            <v>132930198107081424</v>
          </cell>
          <cell r="J196" t="str">
            <v>√</v>
          </cell>
        </row>
        <row r="197">
          <cell r="I197" t="str">
            <v>132930197410021825</v>
          </cell>
          <cell r="J197" t="str">
            <v>√</v>
          </cell>
        </row>
        <row r="198">
          <cell r="I198" t="str">
            <v>130981198308164427</v>
          </cell>
          <cell r="J198" t="str">
            <v>√</v>
          </cell>
        </row>
        <row r="199">
          <cell r="I199" t="str">
            <v>130983198801021449</v>
          </cell>
          <cell r="J199" t="str">
            <v>√</v>
          </cell>
        </row>
        <row r="200">
          <cell r="I200" t="str">
            <v>13293119710205332X</v>
          </cell>
          <cell r="J200" t="str">
            <v>√</v>
          </cell>
        </row>
        <row r="201">
          <cell r="I201" t="str">
            <v>132929197909020420</v>
          </cell>
          <cell r="J201" t="str">
            <v>√</v>
          </cell>
        </row>
        <row r="202">
          <cell r="I202" t="str">
            <v>130983198601031423</v>
          </cell>
          <cell r="J202" t="str">
            <v>√</v>
          </cell>
        </row>
        <row r="203">
          <cell r="I203" t="str">
            <v>132930196807061417</v>
          </cell>
          <cell r="J203" t="str">
            <v>√</v>
          </cell>
        </row>
        <row r="204">
          <cell r="I204" t="str">
            <v>132930197510112214</v>
          </cell>
          <cell r="J204" t="str">
            <v>√</v>
          </cell>
        </row>
        <row r="205">
          <cell r="I205" t="str">
            <v>13293119781020394X</v>
          </cell>
          <cell r="J205" t="str">
            <v>√</v>
          </cell>
        </row>
        <row r="206">
          <cell r="I206" t="str">
            <v>132930198206011421</v>
          </cell>
          <cell r="J206" t="str">
            <v>√</v>
          </cell>
        </row>
        <row r="207">
          <cell r="I207" t="str">
            <v>132930197611261446</v>
          </cell>
          <cell r="J207" t="str">
            <v>√</v>
          </cell>
        </row>
        <row r="208">
          <cell r="I208" t="str">
            <v>412821197111282967</v>
          </cell>
          <cell r="J208" t="str">
            <v>√</v>
          </cell>
        </row>
        <row r="209">
          <cell r="I209" t="str">
            <v>130983199810110712</v>
          </cell>
          <cell r="J209" t="str">
            <v>√</v>
          </cell>
        </row>
        <row r="210">
          <cell r="I210" t="str">
            <v>130922198706270815</v>
          </cell>
          <cell r="J210" t="str">
            <v>√</v>
          </cell>
        </row>
        <row r="211">
          <cell r="I211" t="str">
            <v>130983199306262418</v>
          </cell>
          <cell r="J211" t="str">
            <v>√</v>
          </cell>
        </row>
        <row r="212">
          <cell r="I212" t="str">
            <v>130983198403101638</v>
          </cell>
          <cell r="J212" t="str">
            <v>√</v>
          </cell>
        </row>
        <row r="213">
          <cell r="I213" t="str">
            <v>130983199003282235</v>
          </cell>
          <cell r="J213" t="str">
            <v>√</v>
          </cell>
        </row>
        <row r="214">
          <cell r="I214" t="str">
            <v>132930197710245310</v>
          </cell>
          <cell r="J214" t="str">
            <v>√</v>
          </cell>
        </row>
        <row r="215">
          <cell r="I215" t="str">
            <v>13293019970422351X</v>
          </cell>
          <cell r="J215" t="str">
            <v>√</v>
          </cell>
        </row>
        <row r="216">
          <cell r="I216" t="str">
            <v>13093020010628333X</v>
          </cell>
          <cell r="J216" t="str">
            <v>√</v>
          </cell>
        </row>
        <row r="217">
          <cell r="I217" t="str">
            <v>130983200012300912</v>
          </cell>
          <cell r="J217" t="str">
            <v>√</v>
          </cell>
        </row>
        <row r="218">
          <cell r="I218" t="str">
            <v>130983198706092433</v>
          </cell>
          <cell r="J218" t="str">
            <v>√</v>
          </cell>
        </row>
        <row r="219">
          <cell r="I219" t="str">
            <v>130983199901041118</v>
          </cell>
          <cell r="J219" t="str">
            <v>√</v>
          </cell>
        </row>
        <row r="220">
          <cell r="I220" t="str">
            <v>132930198207091427</v>
          </cell>
          <cell r="J220" t="str">
            <v>√</v>
          </cell>
        </row>
        <row r="221">
          <cell r="I221" t="str">
            <v>132930197812051840</v>
          </cell>
          <cell r="J221" t="str">
            <v>√</v>
          </cell>
        </row>
        <row r="222">
          <cell r="I222" t="str">
            <v>132930197303171828</v>
          </cell>
          <cell r="J222" t="str">
            <v>√</v>
          </cell>
        </row>
        <row r="223">
          <cell r="I223" t="str">
            <v>132930197106201127</v>
          </cell>
          <cell r="J223" t="str">
            <v>√</v>
          </cell>
        </row>
        <row r="224">
          <cell r="I224" t="str">
            <v>132930197806240522</v>
          </cell>
          <cell r="J224" t="str">
            <v>√</v>
          </cell>
        </row>
        <row r="225">
          <cell r="I225" t="str">
            <v>130930198302283329</v>
          </cell>
          <cell r="J225" t="str">
            <v>√</v>
          </cell>
        </row>
        <row r="226">
          <cell r="I226" t="str">
            <v>130924198908194243</v>
          </cell>
          <cell r="J226" t="str">
            <v>√</v>
          </cell>
        </row>
        <row r="227">
          <cell r="I227" t="str">
            <v>130930199609241822</v>
          </cell>
          <cell r="J227" t="str">
            <v>√</v>
          </cell>
        </row>
        <row r="228">
          <cell r="I228" t="str">
            <v>132930197107291646</v>
          </cell>
          <cell r="J228" t="str">
            <v>√</v>
          </cell>
        </row>
        <row r="229">
          <cell r="I229" t="str">
            <v>130983199809050310</v>
          </cell>
          <cell r="J229" t="str">
            <v>√</v>
          </cell>
        </row>
        <row r="230">
          <cell r="I230" t="str">
            <v>130983198602105332</v>
          </cell>
          <cell r="J230" t="str">
            <v>√</v>
          </cell>
        </row>
        <row r="231">
          <cell r="I231" t="str">
            <v>132930199310160536</v>
          </cell>
          <cell r="J231" t="str">
            <v>√</v>
          </cell>
        </row>
        <row r="232">
          <cell r="I232" t="str">
            <v>130983200209062233</v>
          </cell>
          <cell r="J232" t="str">
            <v>√</v>
          </cell>
        </row>
        <row r="233">
          <cell r="I233" t="str">
            <v>130983199705224515</v>
          </cell>
          <cell r="J233" t="str">
            <v>√</v>
          </cell>
        </row>
        <row r="234">
          <cell r="I234" t="str">
            <v>130983199812143534</v>
          </cell>
          <cell r="J234" t="str">
            <v>√</v>
          </cell>
        </row>
        <row r="235">
          <cell r="I235" t="str">
            <v>130983200006120915</v>
          </cell>
          <cell r="J235" t="str">
            <v>√</v>
          </cell>
        </row>
        <row r="236">
          <cell r="I236" t="str">
            <v>13093020021210151X</v>
          </cell>
          <cell r="J236" t="str">
            <v>√</v>
          </cell>
        </row>
        <row r="237">
          <cell r="I237" t="str">
            <v>140426198410091615</v>
          </cell>
          <cell r="J237" t="str">
            <v>√</v>
          </cell>
        </row>
        <row r="238">
          <cell r="I238" t="str">
            <v>130983200308303717</v>
          </cell>
          <cell r="J238" t="str">
            <v>√</v>
          </cell>
        </row>
        <row r="239">
          <cell r="I239" t="str">
            <v>150424200407033616</v>
          </cell>
          <cell r="J239" t="str">
            <v>√</v>
          </cell>
        </row>
        <row r="240">
          <cell r="I240" t="str">
            <v>132930198207101613</v>
          </cell>
          <cell r="J240" t="str">
            <v>√</v>
          </cell>
        </row>
        <row r="241">
          <cell r="I241" t="str">
            <v>130983199901142410</v>
          </cell>
          <cell r="J241" t="str">
            <v>√</v>
          </cell>
        </row>
        <row r="242">
          <cell r="I242" t="str">
            <v>14018119950319283X</v>
          </cell>
          <cell r="J242" t="str">
            <v>√</v>
          </cell>
        </row>
        <row r="243">
          <cell r="I243" t="str">
            <v>230231198505052952</v>
          </cell>
          <cell r="J243" t="str">
            <v>√</v>
          </cell>
        </row>
        <row r="244">
          <cell r="I244" t="str">
            <v>13043519930423153X</v>
          </cell>
          <cell r="J244" t="str">
            <v>√</v>
          </cell>
        </row>
        <row r="245">
          <cell r="I245" t="str">
            <v>141023198902120013</v>
          </cell>
          <cell r="J245" t="str">
            <v>√</v>
          </cell>
        </row>
        <row r="246">
          <cell r="I246" t="str">
            <v>131022199807246415</v>
          </cell>
          <cell r="J246" t="str">
            <v>√</v>
          </cell>
        </row>
        <row r="247">
          <cell r="I247" t="str">
            <v>132924197704103212</v>
          </cell>
          <cell r="J247" t="str">
            <v>√</v>
          </cell>
        </row>
        <row r="248">
          <cell r="I248" t="str">
            <v>140426199606014413</v>
          </cell>
          <cell r="J248" t="str">
            <v>√</v>
          </cell>
        </row>
        <row r="249">
          <cell r="I249" t="str">
            <v>140322197708231515</v>
          </cell>
          <cell r="J249" t="str">
            <v>√</v>
          </cell>
        </row>
        <row r="250">
          <cell r="I250" t="str">
            <v>130930200407163315</v>
          </cell>
          <cell r="J250" t="str">
            <v>√</v>
          </cell>
        </row>
        <row r="251">
          <cell r="I251" t="str">
            <v>130930200211293310</v>
          </cell>
          <cell r="J251" t="str">
            <v>√</v>
          </cell>
        </row>
        <row r="252">
          <cell r="I252" t="str">
            <v>130983200310241818</v>
          </cell>
          <cell r="J252" t="str">
            <v>√</v>
          </cell>
        </row>
        <row r="253">
          <cell r="I253" t="str">
            <v>130983200308173318</v>
          </cell>
          <cell r="J253" t="str">
            <v>√</v>
          </cell>
        </row>
        <row r="254">
          <cell r="I254" t="str">
            <v>130983200304123313</v>
          </cell>
          <cell r="J254" t="str">
            <v>√</v>
          </cell>
        </row>
        <row r="255">
          <cell r="I255" t="str">
            <v>130924199610170913</v>
          </cell>
          <cell r="J255" t="str">
            <v>√</v>
          </cell>
        </row>
        <row r="256">
          <cell r="I256" t="str">
            <v>130983200109092435</v>
          </cell>
          <cell r="J256" t="str">
            <v>√</v>
          </cell>
        </row>
        <row r="257">
          <cell r="I257" t="str">
            <v>132930199801223511</v>
          </cell>
          <cell r="J257" t="str">
            <v>√</v>
          </cell>
        </row>
        <row r="258">
          <cell r="I258" t="str">
            <v>130983198309013041</v>
          </cell>
          <cell r="J258" t="str">
            <v>√</v>
          </cell>
        </row>
        <row r="259">
          <cell r="I259" t="str">
            <v>142623199111124323</v>
          </cell>
          <cell r="J259" t="str">
            <v>√</v>
          </cell>
        </row>
        <row r="260">
          <cell r="I260" t="str">
            <v>140181199002062826</v>
          </cell>
          <cell r="J260" t="str">
            <v>√</v>
          </cell>
        </row>
        <row r="261">
          <cell r="I261" t="str">
            <v>132924197602053226</v>
          </cell>
          <cell r="J261" t="str">
            <v>√</v>
          </cell>
        </row>
        <row r="262">
          <cell r="I262" t="str">
            <v>132930198203271420</v>
          </cell>
          <cell r="J262" t="str">
            <v>√</v>
          </cell>
        </row>
        <row r="263">
          <cell r="I263" t="str">
            <v>130983198511171422</v>
          </cell>
          <cell r="J263" t="str">
            <v>√</v>
          </cell>
        </row>
        <row r="264">
          <cell r="I264" t="str">
            <v>132930198105071425</v>
          </cell>
          <cell r="J264" t="str">
            <v>√</v>
          </cell>
        </row>
        <row r="265">
          <cell r="I265" t="str">
            <v>132930197512201827</v>
          </cell>
          <cell r="J265" t="str">
            <v>√</v>
          </cell>
        </row>
        <row r="266">
          <cell r="I266" t="str">
            <v>132930197101051641</v>
          </cell>
          <cell r="J266" t="str">
            <v>√</v>
          </cell>
        </row>
        <row r="267">
          <cell r="I267" t="str">
            <v>13293019780907112X</v>
          </cell>
          <cell r="J267" t="str">
            <v>√</v>
          </cell>
        </row>
        <row r="268">
          <cell r="I268" t="str">
            <v>130930198701073046</v>
          </cell>
          <cell r="J268" t="str">
            <v>√</v>
          </cell>
        </row>
        <row r="269">
          <cell r="I269" t="str">
            <v>132930197109291447</v>
          </cell>
          <cell r="J269" t="str">
            <v>√</v>
          </cell>
        </row>
        <row r="270">
          <cell r="I270" t="str">
            <v>132930198712281125</v>
          </cell>
          <cell r="J270" t="str">
            <v>√</v>
          </cell>
        </row>
        <row r="271">
          <cell r="I271" t="str">
            <v>132930197801122025</v>
          </cell>
          <cell r="J271" t="str">
            <v>√</v>
          </cell>
        </row>
        <row r="272">
          <cell r="I272" t="str">
            <v>132930197104161184</v>
          </cell>
          <cell r="J272" t="str">
            <v>√</v>
          </cell>
        </row>
        <row r="273">
          <cell r="I273" t="str">
            <v>132930198004221121</v>
          </cell>
          <cell r="J273" t="str">
            <v>√</v>
          </cell>
        </row>
        <row r="274">
          <cell r="I274" t="str">
            <v>130983198810151122</v>
          </cell>
          <cell r="J274" t="str">
            <v>√</v>
          </cell>
        </row>
        <row r="275">
          <cell r="I275" t="str">
            <v>13293019780712112X</v>
          </cell>
          <cell r="J275" t="str">
            <v>√</v>
          </cell>
        </row>
        <row r="276">
          <cell r="I276" t="str">
            <v>132930197108162221</v>
          </cell>
          <cell r="J276" t="str">
            <v>√</v>
          </cell>
        </row>
        <row r="277">
          <cell r="I277" t="str">
            <v>132930198003181121</v>
          </cell>
          <cell r="J277" t="str">
            <v>√</v>
          </cell>
        </row>
        <row r="278">
          <cell r="I278" t="str">
            <v>130924198712064228</v>
          </cell>
          <cell r="J278" t="str">
            <v>√</v>
          </cell>
        </row>
        <row r="279">
          <cell r="I279" t="str">
            <v>13293019811024372X</v>
          </cell>
          <cell r="J279" t="str">
            <v>√</v>
          </cell>
        </row>
        <row r="280">
          <cell r="I280" t="str">
            <v>132931197506203320</v>
          </cell>
          <cell r="J280" t="str">
            <v>√</v>
          </cell>
        </row>
        <row r="281">
          <cell r="I281" t="str">
            <v>13098319870329112X</v>
          </cell>
          <cell r="J281" t="str">
            <v>√</v>
          </cell>
        </row>
        <row r="282">
          <cell r="I282" t="str">
            <v>132930197501140723</v>
          </cell>
          <cell r="J282" t="str">
            <v>√</v>
          </cell>
        </row>
        <row r="283">
          <cell r="I283" t="str">
            <v>132930198010162826</v>
          </cell>
          <cell r="J283" t="str">
            <v>√</v>
          </cell>
        </row>
        <row r="284">
          <cell r="I284" t="str">
            <v>132930197307112024</v>
          </cell>
          <cell r="J284" t="str">
            <v>√</v>
          </cell>
        </row>
        <row r="285">
          <cell r="I285" t="str">
            <v>130921198404042247</v>
          </cell>
          <cell r="J285" t="str">
            <v>√</v>
          </cell>
        </row>
        <row r="286">
          <cell r="I286" t="str">
            <v>13293019820304114X</v>
          </cell>
          <cell r="J286" t="str">
            <v>√</v>
          </cell>
        </row>
        <row r="287">
          <cell r="I287" t="str">
            <v>132928197711203620</v>
          </cell>
          <cell r="J287" t="str">
            <v>√</v>
          </cell>
        </row>
        <row r="288">
          <cell r="I288" t="str">
            <v>130930199610182129</v>
          </cell>
          <cell r="J288" t="str">
            <v>√</v>
          </cell>
        </row>
        <row r="289">
          <cell r="I289" t="str">
            <v>230222197407060659</v>
          </cell>
          <cell r="J289" t="str">
            <v>√</v>
          </cell>
        </row>
        <row r="290">
          <cell r="I290" t="str">
            <v>230123197104080012</v>
          </cell>
          <cell r="J290" t="str">
            <v>√</v>
          </cell>
        </row>
        <row r="291">
          <cell r="I291" t="str">
            <v>13092419970401425X</v>
          </cell>
          <cell r="J291" t="str">
            <v>√</v>
          </cell>
        </row>
        <row r="292">
          <cell r="I292" t="str">
            <v>132930196509042410</v>
          </cell>
          <cell r="J292" t="str">
            <v>√</v>
          </cell>
        </row>
        <row r="293">
          <cell r="I293" t="str">
            <v>132930197710261126</v>
          </cell>
          <cell r="J293" t="str">
            <v>√</v>
          </cell>
        </row>
        <row r="294">
          <cell r="I294" t="str">
            <v>132930197408240922</v>
          </cell>
          <cell r="J294" t="str">
            <v>√</v>
          </cell>
        </row>
        <row r="295">
          <cell r="I295" t="str">
            <v>232302197508044422</v>
          </cell>
          <cell r="J295" t="str">
            <v>√</v>
          </cell>
        </row>
        <row r="296">
          <cell r="I296" t="str">
            <v>130983199710063728</v>
          </cell>
          <cell r="J296" t="str">
            <v>√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68"/>
  <sheetViews>
    <sheetView tabSelected="1" workbookViewId="0">
      <pane xSplit="4" ySplit="3" topLeftCell="E333" activePane="bottomRight" state="frozen"/>
      <selection/>
      <selection pane="topRight"/>
      <selection pane="bottomLeft"/>
      <selection pane="bottomRight" activeCell="C341" sqref="C341:D341"/>
    </sheetView>
  </sheetViews>
  <sheetFormatPr defaultColWidth="9" defaultRowHeight="13.5"/>
  <cols>
    <col min="1" max="1" width="6.375" style="3" customWidth="1"/>
    <col min="2" max="3" width="9" style="3"/>
    <col min="4" max="4" width="17.875" style="3" customWidth="1"/>
    <col min="5" max="6" width="10.375" style="3" customWidth="1"/>
    <col min="7" max="7" width="11.5" style="3" customWidth="1"/>
    <col min="8" max="8" width="11.625" style="3"/>
    <col min="9" max="9" width="10.625" style="3" customWidth="1"/>
    <col min="10" max="10" width="11.5" style="3"/>
    <col min="11" max="12" width="12.875" style="3"/>
    <col min="13" max="13" width="7.875" style="3" customWidth="1"/>
    <col min="14" max="14" width="11.625" style="3"/>
    <col min="15" max="15" width="10.375" style="3"/>
    <col min="16" max="16" width="11.625" style="3"/>
    <col min="17" max="18" width="12.875" style="3"/>
    <col min="19" max="19" width="9" style="4"/>
  </cols>
  <sheetData>
    <row r="1" ht="20" customHeight="1" spans="1:18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</row>
    <row r="2" ht="20" customHeight="1" spans="1:19">
      <c r="A2" s="6" t="s">
        <v>1</v>
      </c>
      <c r="B2" s="6" t="s">
        <v>2</v>
      </c>
      <c r="C2" s="6" t="s">
        <v>3</v>
      </c>
      <c r="D2" s="6" t="s">
        <v>4</v>
      </c>
      <c r="E2" s="7" t="s">
        <v>5</v>
      </c>
      <c r="F2" s="7" t="s">
        <v>6</v>
      </c>
      <c r="G2" s="6" t="s">
        <v>7</v>
      </c>
      <c r="H2" s="6" t="s">
        <v>8</v>
      </c>
      <c r="I2" s="6"/>
      <c r="J2" s="6"/>
      <c r="K2" s="6"/>
      <c r="L2" s="6"/>
      <c r="M2" s="6" t="s">
        <v>9</v>
      </c>
      <c r="N2" s="6"/>
      <c r="O2" s="6"/>
      <c r="P2" s="6"/>
      <c r="Q2" s="6"/>
      <c r="R2" s="20" t="s">
        <v>10</v>
      </c>
      <c r="S2" s="20" t="s">
        <v>11</v>
      </c>
    </row>
    <row r="3" ht="20" customHeight="1" spans="1:19">
      <c r="A3" s="6"/>
      <c r="B3" s="6"/>
      <c r="C3" s="6"/>
      <c r="D3" s="6"/>
      <c r="E3" s="7"/>
      <c r="F3" s="7"/>
      <c r="G3" s="6"/>
      <c r="H3" s="6" t="s">
        <v>12</v>
      </c>
      <c r="I3" s="18" t="s">
        <v>13</v>
      </c>
      <c r="J3" s="18" t="s">
        <v>14</v>
      </c>
      <c r="K3" s="6" t="s">
        <v>15</v>
      </c>
      <c r="L3" s="18" t="s">
        <v>16</v>
      </c>
      <c r="M3" s="6" t="s">
        <v>17</v>
      </c>
      <c r="N3" s="6" t="s">
        <v>18</v>
      </c>
      <c r="O3" s="6" t="s">
        <v>19</v>
      </c>
      <c r="P3" s="6" t="s">
        <v>20</v>
      </c>
      <c r="Q3" s="6" t="s">
        <v>16</v>
      </c>
      <c r="R3" s="20"/>
      <c r="S3" s="20"/>
    </row>
    <row r="4" ht="20" customHeight="1" spans="1:20">
      <c r="A4" s="8">
        <f>ROW()-3</f>
        <v>1</v>
      </c>
      <c r="B4" s="8" t="s">
        <v>21</v>
      </c>
      <c r="C4" s="8" t="s">
        <v>22</v>
      </c>
      <c r="D4" s="8" t="s">
        <v>23</v>
      </c>
      <c r="E4" s="9">
        <v>2836.2</v>
      </c>
      <c r="F4" s="9">
        <v>2837</v>
      </c>
      <c r="G4" s="10">
        <v>4990.25</v>
      </c>
      <c r="H4" s="8">
        <f t="shared" ref="H4:H16" si="0">ROUND(E4*0.018,2)</f>
        <v>51.05</v>
      </c>
      <c r="I4" s="9">
        <f t="shared" ref="I4:I16" si="1">E4*0.16</f>
        <v>453.792</v>
      </c>
      <c r="J4" s="9">
        <f t="shared" ref="J4:J16" si="2">F4*0.007</f>
        <v>19.859</v>
      </c>
      <c r="K4" s="10">
        <f t="shared" ref="K4:K16" si="3">ROUND(G4*0.085,2)</f>
        <v>424.17</v>
      </c>
      <c r="L4" s="19">
        <f t="shared" ref="L4:L16" si="4">SUM(H4:K4)</f>
        <v>948.871</v>
      </c>
      <c r="M4" s="8">
        <v>0</v>
      </c>
      <c r="N4" s="8">
        <f t="shared" ref="N4:N16" si="5">ROUND(E4*0.08,2)</f>
        <v>226.9</v>
      </c>
      <c r="O4" s="8">
        <f t="shared" ref="O4:O16" si="6">ROUND(F4*0.003,2)</f>
        <v>8.51</v>
      </c>
      <c r="P4" s="10">
        <f t="shared" ref="P4:P16" si="7">ROUND(G4*0.02,2)</f>
        <v>99.81</v>
      </c>
      <c r="Q4" s="8">
        <f t="shared" ref="Q4:Q16" si="8">SUM(M4:P4)</f>
        <v>335.22</v>
      </c>
      <c r="R4" s="21">
        <f t="shared" ref="R4:R16" si="9">L4+Q4</f>
        <v>1284.091</v>
      </c>
      <c r="S4" s="22"/>
      <c r="T4" t="str">
        <f>VLOOKUP(D4,[1]汇总!I$2:J$296,2,0)</f>
        <v>√</v>
      </c>
    </row>
    <row r="5" ht="20" customHeight="1" spans="1:20">
      <c r="A5" s="8">
        <f t="shared" ref="A5:A14" si="10">ROW()-3</f>
        <v>2</v>
      </c>
      <c r="B5" s="11" t="s">
        <v>24</v>
      </c>
      <c r="C5" s="8" t="s">
        <v>25</v>
      </c>
      <c r="D5" s="8" t="s">
        <v>26</v>
      </c>
      <c r="E5" s="9">
        <v>2836.2</v>
      </c>
      <c r="F5" s="9">
        <v>2837</v>
      </c>
      <c r="G5" s="10">
        <v>4990.25</v>
      </c>
      <c r="H5" s="8">
        <f t="shared" si="0"/>
        <v>51.05</v>
      </c>
      <c r="I5" s="9">
        <f t="shared" si="1"/>
        <v>453.792</v>
      </c>
      <c r="J5" s="9">
        <f t="shared" si="2"/>
        <v>19.859</v>
      </c>
      <c r="K5" s="10">
        <f t="shared" si="3"/>
        <v>424.17</v>
      </c>
      <c r="L5" s="19">
        <f t="shared" si="4"/>
        <v>948.871</v>
      </c>
      <c r="M5" s="8">
        <v>0</v>
      </c>
      <c r="N5" s="8">
        <f t="shared" si="5"/>
        <v>226.9</v>
      </c>
      <c r="O5" s="8">
        <f t="shared" si="6"/>
        <v>8.51</v>
      </c>
      <c r="P5" s="10">
        <f t="shared" si="7"/>
        <v>99.81</v>
      </c>
      <c r="Q5" s="8">
        <f t="shared" si="8"/>
        <v>335.22</v>
      </c>
      <c r="R5" s="21">
        <f t="shared" si="9"/>
        <v>1284.091</v>
      </c>
      <c r="S5" s="22"/>
      <c r="T5" t="str">
        <f>VLOOKUP(D5,[1]汇总!I$2:J$296,2,0)</f>
        <v>√</v>
      </c>
    </row>
    <row r="6" ht="20" customHeight="1" spans="1:20">
      <c r="A6" s="8">
        <f t="shared" si="10"/>
        <v>3</v>
      </c>
      <c r="B6" s="12"/>
      <c r="C6" s="8" t="s">
        <v>27</v>
      </c>
      <c r="D6" s="8" t="s">
        <v>28</v>
      </c>
      <c r="E6" s="9">
        <v>2836.2</v>
      </c>
      <c r="F6" s="9">
        <v>2837</v>
      </c>
      <c r="G6" s="10">
        <v>4990.25</v>
      </c>
      <c r="H6" s="8">
        <f t="shared" si="0"/>
        <v>51.05</v>
      </c>
      <c r="I6" s="9">
        <f t="shared" si="1"/>
        <v>453.792</v>
      </c>
      <c r="J6" s="9">
        <f t="shared" si="2"/>
        <v>19.859</v>
      </c>
      <c r="K6" s="10">
        <f t="shared" si="3"/>
        <v>424.17</v>
      </c>
      <c r="L6" s="19">
        <f t="shared" si="4"/>
        <v>948.871</v>
      </c>
      <c r="M6" s="8">
        <v>0</v>
      </c>
      <c r="N6" s="8">
        <f t="shared" si="5"/>
        <v>226.9</v>
      </c>
      <c r="O6" s="8">
        <f t="shared" si="6"/>
        <v>8.51</v>
      </c>
      <c r="P6" s="10">
        <f t="shared" si="7"/>
        <v>99.81</v>
      </c>
      <c r="Q6" s="8">
        <f t="shared" si="8"/>
        <v>335.22</v>
      </c>
      <c r="R6" s="21">
        <f t="shared" si="9"/>
        <v>1284.091</v>
      </c>
      <c r="S6" s="22"/>
      <c r="T6" t="str">
        <f>VLOOKUP(D6,[1]汇总!I$2:J$296,2,0)</f>
        <v>√</v>
      </c>
    </row>
    <row r="7" ht="20" customHeight="1" spans="1:20">
      <c r="A7" s="8">
        <f t="shared" si="10"/>
        <v>4</v>
      </c>
      <c r="B7" s="11" t="s">
        <v>29</v>
      </c>
      <c r="C7" s="8" t="s">
        <v>30</v>
      </c>
      <c r="D7" s="8" t="s">
        <v>31</v>
      </c>
      <c r="E7" s="9">
        <v>2836.2</v>
      </c>
      <c r="F7" s="9">
        <v>2837</v>
      </c>
      <c r="G7" s="10">
        <v>4990.25</v>
      </c>
      <c r="H7" s="8">
        <f t="shared" si="0"/>
        <v>51.05</v>
      </c>
      <c r="I7" s="9">
        <f t="shared" si="1"/>
        <v>453.792</v>
      </c>
      <c r="J7" s="9">
        <f t="shared" si="2"/>
        <v>19.859</v>
      </c>
      <c r="K7" s="10">
        <f t="shared" si="3"/>
        <v>424.17</v>
      </c>
      <c r="L7" s="19">
        <f t="shared" si="4"/>
        <v>948.871</v>
      </c>
      <c r="M7" s="8">
        <v>0</v>
      </c>
      <c r="N7" s="8">
        <f t="shared" si="5"/>
        <v>226.9</v>
      </c>
      <c r="O7" s="8">
        <f t="shared" si="6"/>
        <v>8.51</v>
      </c>
      <c r="P7" s="10">
        <f t="shared" si="7"/>
        <v>99.81</v>
      </c>
      <c r="Q7" s="8">
        <f t="shared" si="8"/>
        <v>335.22</v>
      </c>
      <c r="R7" s="21">
        <f t="shared" si="9"/>
        <v>1284.091</v>
      </c>
      <c r="S7" s="22"/>
      <c r="T7" t="str">
        <f>VLOOKUP(D7,[1]汇总!I$2:J$296,2,0)</f>
        <v>√</v>
      </c>
    </row>
    <row r="8" ht="20" customHeight="1" spans="1:20">
      <c r="A8" s="8">
        <f t="shared" si="10"/>
        <v>5</v>
      </c>
      <c r="B8" s="13"/>
      <c r="C8" s="8" t="s">
        <v>32</v>
      </c>
      <c r="D8" s="8" t="s">
        <v>33</v>
      </c>
      <c r="E8" s="9">
        <v>2836.2</v>
      </c>
      <c r="F8" s="9">
        <v>2837</v>
      </c>
      <c r="G8" s="10">
        <v>4990.25</v>
      </c>
      <c r="H8" s="8">
        <f t="shared" si="0"/>
        <v>51.05</v>
      </c>
      <c r="I8" s="9">
        <f t="shared" si="1"/>
        <v>453.792</v>
      </c>
      <c r="J8" s="9">
        <f t="shared" si="2"/>
        <v>19.859</v>
      </c>
      <c r="K8" s="10">
        <f t="shared" si="3"/>
        <v>424.17</v>
      </c>
      <c r="L8" s="19">
        <f t="shared" si="4"/>
        <v>948.871</v>
      </c>
      <c r="M8" s="8">
        <v>0</v>
      </c>
      <c r="N8" s="8">
        <f t="shared" si="5"/>
        <v>226.9</v>
      </c>
      <c r="O8" s="8">
        <f t="shared" si="6"/>
        <v>8.51</v>
      </c>
      <c r="P8" s="10">
        <f t="shared" si="7"/>
        <v>99.81</v>
      </c>
      <c r="Q8" s="8">
        <f t="shared" si="8"/>
        <v>335.22</v>
      </c>
      <c r="R8" s="21">
        <f t="shared" si="9"/>
        <v>1284.091</v>
      </c>
      <c r="S8" s="22"/>
      <c r="T8" t="str">
        <f>VLOOKUP(D8,[1]汇总!I$2:J$296,2,0)</f>
        <v>√</v>
      </c>
    </row>
    <row r="9" ht="20" customHeight="1" spans="1:20">
      <c r="A9" s="8">
        <f t="shared" si="10"/>
        <v>6</v>
      </c>
      <c r="B9" s="13"/>
      <c r="C9" s="8" t="s">
        <v>34</v>
      </c>
      <c r="D9" s="8" t="s">
        <v>35</v>
      </c>
      <c r="E9" s="9">
        <v>2836.2</v>
      </c>
      <c r="F9" s="9">
        <v>2837</v>
      </c>
      <c r="G9" s="10">
        <v>4990.25</v>
      </c>
      <c r="H9" s="8">
        <f t="shared" si="0"/>
        <v>51.05</v>
      </c>
      <c r="I9" s="9">
        <f t="shared" si="1"/>
        <v>453.792</v>
      </c>
      <c r="J9" s="9">
        <f t="shared" si="2"/>
        <v>19.859</v>
      </c>
      <c r="K9" s="10">
        <f t="shared" si="3"/>
        <v>424.17</v>
      </c>
      <c r="L9" s="19">
        <f t="shared" si="4"/>
        <v>948.871</v>
      </c>
      <c r="M9" s="8">
        <v>0</v>
      </c>
      <c r="N9" s="8">
        <f t="shared" si="5"/>
        <v>226.9</v>
      </c>
      <c r="O9" s="8">
        <f t="shared" si="6"/>
        <v>8.51</v>
      </c>
      <c r="P9" s="10">
        <f t="shared" si="7"/>
        <v>99.81</v>
      </c>
      <c r="Q9" s="8">
        <f t="shared" si="8"/>
        <v>335.22</v>
      </c>
      <c r="R9" s="21">
        <f t="shared" si="9"/>
        <v>1284.091</v>
      </c>
      <c r="S9" s="22"/>
      <c r="T9" t="str">
        <f>VLOOKUP(D9,[1]汇总!I$2:J$296,2,0)</f>
        <v>√</v>
      </c>
    </row>
    <row r="10" ht="20" customHeight="1" spans="1:20">
      <c r="A10" s="8">
        <f t="shared" si="10"/>
        <v>7</v>
      </c>
      <c r="B10" s="13"/>
      <c r="C10" s="8" t="s">
        <v>36</v>
      </c>
      <c r="D10" s="8" t="s">
        <v>37</v>
      </c>
      <c r="E10" s="9">
        <v>3820</v>
      </c>
      <c r="F10" s="9">
        <v>3820</v>
      </c>
      <c r="G10" s="10">
        <v>4990.25</v>
      </c>
      <c r="H10" s="8">
        <f t="shared" si="0"/>
        <v>68.76</v>
      </c>
      <c r="I10" s="9">
        <f t="shared" si="1"/>
        <v>611.2</v>
      </c>
      <c r="J10" s="9">
        <f t="shared" si="2"/>
        <v>26.74</v>
      </c>
      <c r="K10" s="10">
        <f t="shared" si="3"/>
        <v>424.17</v>
      </c>
      <c r="L10" s="19">
        <f t="shared" si="4"/>
        <v>1130.87</v>
      </c>
      <c r="M10" s="8">
        <v>0</v>
      </c>
      <c r="N10" s="8">
        <f t="shared" si="5"/>
        <v>305.6</v>
      </c>
      <c r="O10" s="8">
        <f t="shared" si="6"/>
        <v>11.46</v>
      </c>
      <c r="P10" s="10">
        <f t="shared" si="7"/>
        <v>99.81</v>
      </c>
      <c r="Q10" s="8">
        <f t="shared" si="8"/>
        <v>416.87</v>
      </c>
      <c r="R10" s="21">
        <f t="shared" si="9"/>
        <v>1547.74</v>
      </c>
      <c r="S10" s="22"/>
      <c r="T10" t="str">
        <f>VLOOKUP(D10,[1]汇总!I$2:J$296,2,0)</f>
        <v>√</v>
      </c>
    </row>
    <row r="11" ht="20" customHeight="1" spans="1:20">
      <c r="A11" s="8">
        <f t="shared" si="10"/>
        <v>8</v>
      </c>
      <c r="B11" s="13"/>
      <c r="C11" s="8" t="s">
        <v>38</v>
      </c>
      <c r="D11" s="8" t="s">
        <v>39</v>
      </c>
      <c r="E11" s="9">
        <v>2836.2</v>
      </c>
      <c r="F11" s="9">
        <v>2837</v>
      </c>
      <c r="G11" s="10">
        <v>4990.25</v>
      </c>
      <c r="H11" s="8">
        <f t="shared" si="0"/>
        <v>51.05</v>
      </c>
      <c r="I11" s="9">
        <f t="shared" si="1"/>
        <v>453.792</v>
      </c>
      <c r="J11" s="9">
        <f t="shared" si="2"/>
        <v>19.859</v>
      </c>
      <c r="K11" s="10">
        <f t="shared" si="3"/>
        <v>424.17</v>
      </c>
      <c r="L11" s="19">
        <f t="shared" si="4"/>
        <v>948.871</v>
      </c>
      <c r="M11" s="8">
        <v>0</v>
      </c>
      <c r="N11" s="8">
        <f t="shared" si="5"/>
        <v>226.9</v>
      </c>
      <c r="O11" s="8">
        <f t="shared" si="6"/>
        <v>8.51</v>
      </c>
      <c r="P11" s="10">
        <f t="shared" si="7"/>
        <v>99.81</v>
      </c>
      <c r="Q11" s="8">
        <f t="shared" si="8"/>
        <v>335.22</v>
      </c>
      <c r="R11" s="21">
        <f t="shared" si="9"/>
        <v>1284.091</v>
      </c>
      <c r="S11" s="22"/>
      <c r="T11" t="str">
        <f>VLOOKUP(D11,[1]汇总!I$2:J$296,2,0)</f>
        <v>√</v>
      </c>
    </row>
    <row r="12" ht="20" customHeight="1" spans="1:20">
      <c r="A12" s="8">
        <f t="shared" si="10"/>
        <v>9</v>
      </c>
      <c r="B12" s="13"/>
      <c r="C12" s="8" t="s">
        <v>40</v>
      </c>
      <c r="D12" s="8" t="s">
        <v>41</v>
      </c>
      <c r="E12" s="9">
        <v>2836.2</v>
      </c>
      <c r="F12" s="9">
        <v>2837</v>
      </c>
      <c r="G12" s="10">
        <v>4990.25</v>
      </c>
      <c r="H12" s="8">
        <f t="shared" si="0"/>
        <v>51.05</v>
      </c>
      <c r="I12" s="9">
        <f t="shared" si="1"/>
        <v>453.792</v>
      </c>
      <c r="J12" s="9">
        <f t="shared" si="2"/>
        <v>19.859</v>
      </c>
      <c r="K12" s="10">
        <f t="shared" si="3"/>
        <v>424.17</v>
      </c>
      <c r="L12" s="19">
        <f t="shared" si="4"/>
        <v>948.871</v>
      </c>
      <c r="M12" s="8">
        <v>0</v>
      </c>
      <c r="N12" s="8">
        <f t="shared" si="5"/>
        <v>226.9</v>
      </c>
      <c r="O12" s="8">
        <f t="shared" si="6"/>
        <v>8.51</v>
      </c>
      <c r="P12" s="10">
        <f t="shared" si="7"/>
        <v>99.81</v>
      </c>
      <c r="Q12" s="8">
        <f t="shared" si="8"/>
        <v>335.22</v>
      </c>
      <c r="R12" s="21">
        <f t="shared" si="9"/>
        <v>1284.091</v>
      </c>
      <c r="S12" s="22"/>
      <c r="T12" t="str">
        <f>VLOOKUP(D12,[1]汇总!I$2:J$296,2,0)</f>
        <v>√</v>
      </c>
    </row>
    <row r="13" ht="20" customHeight="1" spans="1:20">
      <c r="A13" s="8">
        <f t="shared" si="10"/>
        <v>10</v>
      </c>
      <c r="B13" s="13"/>
      <c r="C13" s="8" t="s">
        <v>42</v>
      </c>
      <c r="D13" s="8" t="s">
        <v>43</v>
      </c>
      <c r="E13" s="9">
        <v>2836.2</v>
      </c>
      <c r="F13" s="9">
        <v>2837</v>
      </c>
      <c r="G13" s="10">
        <v>4990.25</v>
      </c>
      <c r="H13" s="8">
        <f t="shared" si="0"/>
        <v>51.05</v>
      </c>
      <c r="I13" s="9">
        <f t="shared" si="1"/>
        <v>453.792</v>
      </c>
      <c r="J13" s="9">
        <f t="shared" si="2"/>
        <v>19.859</v>
      </c>
      <c r="K13" s="10">
        <f t="shared" si="3"/>
        <v>424.17</v>
      </c>
      <c r="L13" s="19">
        <f t="shared" si="4"/>
        <v>948.871</v>
      </c>
      <c r="M13" s="8">
        <v>0</v>
      </c>
      <c r="N13" s="8">
        <f t="shared" si="5"/>
        <v>226.9</v>
      </c>
      <c r="O13" s="8">
        <f t="shared" si="6"/>
        <v>8.51</v>
      </c>
      <c r="P13" s="10">
        <f t="shared" si="7"/>
        <v>99.81</v>
      </c>
      <c r="Q13" s="8">
        <f t="shared" si="8"/>
        <v>335.22</v>
      </c>
      <c r="R13" s="21">
        <f t="shared" si="9"/>
        <v>1284.091</v>
      </c>
      <c r="S13" s="22"/>
      <c r="T13" t="str">
        <f>VLOOKUP(D13,[1]汇总!I$2:J$296,2,0)</f>
        <v>√</v>
      </c>
    </row>
    <row r="14" ht="20" customHeight="1" spans="1:20">
      <c r="A14" s="8">
        <f t="shared" si="10"/>
        <v>11</v>
      </c>
      <c r="B14" s="13"/>
      <c r="C14" s="8" t="s">
        <v>44</v>
      </c>
      <c r="D14" s="8" t="s">
        <v>45</v>
      </c>
      <c r="E14" s="9">
        <v>2836.2</v>
      </c>
      <c r="F14" s="9">
        <v>2837</v>
      </c>
      <c r="G14" s="10">
        <v>4990.25</v>
      </c>
      <c r="H14" s="8">
        <f t="shared" si="0"/>
        <v>51.05</v>
      </c>
      <c r="I14" s="9">
        <f t="shared" si="1"/>
        <v>453.792</v>
      </c>
      <c r="J14" s="9">
        <f t="shared" si="2"/>
        <v>19.859</v>
      </c>
      <c r="K14" s="10">
        <f t="shared" si="3"/>
        <v>424.17</v>
      </c>
      <c r="L14" s="19">
        <f t="shared" si="4"/>
        <v>948.871</v>
      </c>
      <c r="M14" s="8">
        <v>0</v>
      </c>
      <c r="N14" s="8">
        <f t="shared" si="5"/>
        <v>226.9</v>
      </c>
      <c r="O14" s="8">
        <f t="shared" si="6"/>
        <v>8.51</v>
      </c>
      <c r="P14" s="10">
        <f t="shared" si="7"/>
        <v>99.81</v>
      </c>
      <c r="Q14" s="8">
        <f t="shared" si="8"/>
        <v>335.22</v>
      </c>
      <c r="R14" s="21">
        <f t="shared" si="9"/>
        <v>1284.091</v>
      </c>
      <c r="S14" s="22"/>
      <c r="T14" t="str">
        <f>VLOOKUP(D14,[1]汇总!I$2:J$296,2,0)</f>
        <v>√</v>
      </c>
    </row>
    <row r="15" ht="20" customHeight="1" spans="1:20">
      <c r="A15" s="8">
        <f t="shared" ref="A15:A24" si="11">ROW()-3</f>
        <v>12</v>
      </c>
      <c r="B15" s="13"/>
      <c r="C15" s="8" t="s">
        <v>46</v>
      </c>
      <c r="D15" s="8" t="s">
        <v>47</v>
      </c>
      <c r="E15" s="9">
        <v>2836.2</v>
      </c>
      <c r="F15" s="9">
        <v>2837</v>
      </c>
      <c r="G15" s="10">
        <v>4990.25</v>
      </c>
      <c r="H15" s="8">
        <f t="shared" si="0"/>
        <v>51.05</v>
      </c>
      <c r="I15" s="9">
        <f t="shared" si="1"/>
        <v>453.792</v>
      </c>
      <c r="J15" s="9">
        <f t="shared" si="2"/>
        <v>19.859</v>
      </c>
      <c r="K15" s="10">
        <f t="shared" si="3"/>
        <v>424.17</v>
      </c>
      <c r="L15" s="19">
        <f t="shared" si="4"/>
        <v>948.871</v>
      </c>
      <c r="M15" s="8">
        <v>0</v>
      </c>
      <c r="N15" s="8">
        <f t="shared" si="5"/>
        <v>226.9</v>
      </c>
      <c r="O15" s="8">
        <f t="shared" si="6"/>
        <v>8.51</v>
      </c>
      <c r="P15" s="10">
        <f t="shared" si="7"/>
        <v>99.81</v>
      </c>
      <c r="Q15" s="8">
        <f t="shared" si="8"/>
        <v>335.22</v>
      </c>
      <c r="R15" s="21">
        <f t="shared" si="9"/>
        <v>1284.091</v>
      </c>
      <c r="S15" s="22"/>
      <c r="T15" t="str">
        <f>VLOOKUP(D15,[1]汇总!I$2:J$296,2,0)</f>
        <v>√</v>
      </c>
    </row>
    <row r="16" ht="20" customHeight="1" spans="1:19">
      <c r="A16" s="8">
        <f t="shared" si="11"/>
        <v>13</v>
      </c>
      <c r="B16" s="13"/>
      <c r="C16" s="14" t="s">
        <v>48</v>
      </c>
      <c r="D16" s="8" t="s">
        <v>49</v>
      </c>
      <c r="E16" s="9">
        <v>3820</v>
      </c>
      <c r="F16" s="9">
        <v>3820</v>
      </c>
      <c r="G16" s="10">
        <v>4990.25</v>
      </c>
      <c r="H16" s="8">
        <f t="shared" si="0"/>
        <v>68.76</v>
      </c>
      <c r="I16" s="9">
        <f t="shared" si="1"/>
        <v>611.2</v>
      </c>
      <c r="J16" s="9">
        <f t="shared" si="2"/>
        <v>26.74</v>
      </c>
      <c r="K16" s="10">
        <f t="shared" si="3"/>
        <v>424.17</v>
      </c>
      <c r="L16" s="19">
        <f t="shared" si="4"/>
        <v>1130.87</v>
      </c>
      <c r="M16" s="8">
        <v>0</v>
      </c>
      <c r="N16" s="8">
        <f t="shared" si="5"/>
        <v>305.6</v>
      </c>
      <c r="O16" s="8">
        <f t="shared" si="6"/>
        <v>11.46</v>
      </c>
      <c r="P16" s="10">
        <f t="shared" si="7"/>
        <v>99.81</v>
      </c>
      <c r="Q16" s="8">
        <f t="shared" si="8"/>
        <v>416.87</v>
      </c>
      <c r="R16" s="21">
        <f t="shared" si="9"/>
        <v>1547.74</v>
      </c>
      <c r="S16" s="22" t="s">
        <v>50</v>
      </c>
    </row>
    <row r="17" ht="20" customHeight="1" spans="1:20">
      <c r="A17" s="8">
        <f t="shared" si="11"/>
        <v>14</v>
      </c>
      <c r="B17" s="11" t="s">
        <v>51</v>
      </c>
      <c r="C17" s="8" t="s">
        <v>52</v>
      </c>
      <c r="D17" s="8" t="s">
        <v>53</v>
      </c>
      <c r="E17" s="9">
        <v>2836.2</v>
      </c>
      <c r="F17" s="9">
        <v>2837</v>
      </c>
      <c r="G17" s="10">
        <v>4990.25</v>
      </c>
      <c r="H17" s="8">
        <f t="shared" ref="H17:H53" si="12">ROUND(E17*0.018,2)</f>
        <v>51.05</v>
      </c>
      <c r="I17" s="9">
        <f t="shared" ref="I17:I53" si="13">E17*0.16</f>
        <v>453.792</v>
      </c>
      <c r="J17" s="9">
        <f t="shared" ref="J17:J53" si="14">F17*0.007</f>
        <v>19.859</v>
      </c>
      <c r="K17" s="10">
        <f t="shared" ref="K17:K53" si="15">ROUND(G17*0.085,2)</f>
        <v>424.17</v>
      </c>
      <c r="L17" s="19">
        <f t="shared" ref="L17:L53" si="16">SUM(H17:K17)</f>
        <v>948.871</v>
      </c>
      <c r="M17" s="8">
        <v>0</v>
      </c>
      <c r="N17" s="8">
        <f t="shared" ref="N17:N53" si="17">ROUND(E17*0.08,2)</f>
        <v>226.9</v>
      </c>
      <c r="O17" s="8">
        <f t="shared" ref="O17:O53" si="18">ROUND(F17*0.003,2)</f>
        <v>8.51</v>
      </c>
      <c r="P17" s="10">
        <f t="shared" ref="P17:P53" si="19">ROUND(G17*0.02,2)</f>
        <v>99.81</v>
      </c>
      <c r="Q17" s="8">
        <f t="shared" ref="Q17:Q53" si="20">SUM(M17:P17)</f>
        <v>335.22</v>
      </c>
      <c r="R17" s="21">
        <f t="shared" ref="R17:R53" si="21">L17+Q17</f>
        <v>1284.091</v>
      </c>
      <c r="S17" s="22"/>
      <c r="T17" t="str">
        <f>VLOOKUP(D17,[1]汇总!I$2:J$296,2,0)</f>
        <v>√</v>
      </c>
    </row>
    <row r="18" ht="20" customHeight="1" spans="1:20">
      <c r="A18" s="8">
        <f t="shared" si="11"/>
        <v>15</v>
      </c>
      <c r="B18" s="13"/>
      <c r="C18" s="8" t="s">
        <v>54</v>
      </c>
      <c r="D18" s="8" t="s">
        <v>55</v>
      </c>
      <c r="E18" s="9">
        <v>2836.2</v>
      </c>
      <c r="F18" s="9">
        <v>2837</v>
      </c>
      <c r="G18" s="10">
        <v>4990.25</v>
      </c>
      <c r="H18" s="8">
        <f t="shared" si="12"/>
        <v>51.05</v>
      </c>
      <c r="I18" s="9">
        <f t="shared" si="13"/>
        <v>453.792</v>
      </c>
      <c r="J18" s="9">
        <f t="shared" si="14"/>
        <v>19.859</v>
      </c>
      <c r="K18" s="10">
        <f t="shared" si="15"/>
        <v>424.17</v>
      </c>
      <c r="L18" s="19">
        <f t="shared" si="16"/>
        <v>948.871</v>
      </c>
      <c r="M18" s="8">
        <v>0</v>
      </c>
      <c r="N18" s="8">
        <f t="shared" si="17"/>
        <v>226.9</v>
      </c>
      <c r="O18" s="8">
        <f t="shared" si="18"/>
        <v>8.51</v>
      </c>
      <c r="P18" s="10">
        <f t="shared" si="19"/>
        <v>99.81</v>
      </c>
      <c r="Q18" s="8">
        <f t="shared" si="20"/>
        <v>335.22</v>
      </c>
      <c r="R18" s="21">
        <f t="shared" si="21"/>
        <v>1284.091</v>
      </c>
      <c r="S18" s="22"/>
      <c r="T18" t="str">
        <f>VLOOKUP(D18,[1]汇总!I$2:J$296,2,0)</f>
        <v>√</v>
      </c>
    </row>
    <row r="19" ht="20" customHeight="1" spans="1:20">
      <c r="A19" s="8">
        <f t="shared" si="11"/>
        <v>16</v>
      </c>
      <c r="B19" s="13"/>
      <c r="C19" s="8" t="s">
        <v>56</v>
      </c>
      <c r="D19" s="8" t="s">
        <v>57</v>
      </c>
      <c r="E19" s="9">
        <v>2836.2</v>
      </c>
      <c r="F19" s="9">
        <v>2837</v>
      </c>
      <c r="G19" s="10">
        <v>4990.25</v>
      </c>
      <c r="H19" s="8">
        <f t="shared" si="12"/>
        <v>51.05</v>
      </c>
      <c r="I19" s="9">
        <f t="shared" si="13"/>
        <v>453.792</v>
      </c>
      <c r="J19" s="9">
        <f t="shared" si="14"/>
        <v>19.859</v>
      </c>
      <c r="K19" s="10">
        <f t="shared" si="15"/>
        <v>424.17</v>
      </c>
      <c r="L19" s="19">
        <f t="shared" si="16"/>
        <v>948.871</v>
      </c>
      <c r="M19" s="8">
        <v>0</v>
      </c>
      <c r="N19" s="8">
        <f t="shared" si="17"/>
        <v>226.9</v>
      </c>
      <c r="O19" s="8">
        <f t="shared" si="18"/>
        <v>8.51</v>
      </c>
      <c r="P19" s="10">
        <f t="shared" si="19"/>
        <v>99.81</v>
      </c>
      <c r="Q19" s="8">
        <f t="shared" si="20"/>
        <v>335.22</v>
      </c>
      <c r="R19" s="21">
        <f t="shared" si="21"/>
        <v>1284.091</v>
      </c>
      <c r="S19" s="22"/>
      <c r="T19" t="str">
        <f>VLOOKUP(D19,[1]汇总!I$2:J$296,2,0)</f>
        <v>√</v>
      </c>
    </row>
    <row r="20" ht="20" customHeight="1" spans="1:20">
      <c r="A20" s="8">
        <f t="shared" si="11"/>
        <v>17</v>
      </c>
      <c r="B20" s="13"/>
      <c r="C20" s="8" t="s">
        <v>58</v>
      </c>
      <c r="D20" s="8" t="s">
        <v>59</v>
      </c>
      <c r="E20" s="9">
        <v>2836.2</v>
      </c>
      <c r="F20" s="9">
        <v>2837</v>
      </c>
      <c r="G20" s="10">
        <v>4990.25</v>
      </c>
      <c r="H20" s="8">
        <f t="shared" si="12"/>
        <v>51.05</v>
      </c>
      <c r="I20" s="9">
        <f t="shared" si="13"/>
        <v>453.792</v>
      </c>
      <c r="J20" s="9">
        <f t="shared" si="14"/>
        <v>19.859</v>
      </c>
      <c r="K20" s="10">
        <f t="shared" si="15"/>
        <v>424.17</v>
      </c>
      <c r="L20" s="19">
        <f t="shared" si="16"/>
        <v>948.871</v>
      </c>
      <c r="M20" s="8">
        <v>0</v>
      </c>
      <c r="N20" s="8">
        <f t="shared" si="17"/>
        <v>226.9</v>
      </c>
      <c r="O20" s="8">
        <f t="shared" si="18"/>
        <v>8.51</v>
      </c>
      <c r="P20" s="10">
        <f t="shared" si="19"/>
        <v>99.81</v>
      </c>
      <c r="Q20" s="8">
        <f t="shared" si="20"/>
        <v>335.22</v>
      </c>
      <c r="R20" s="21">
        <f t="shared" si="21"/>
        <v>1284.091</v>
      </c>
      <c r="S20" s="22"/>
      <c r="T20" t="str">
        <f>VLOOKUP(D20,[1]汇总!I$2:J$296,2,0)</f>
        <v>√</v>
      </c>
    </row>
    <row r="21" ht="20" customHeight="1" spans="1:20">
      <c r="A21" s="8">
        <f t="shared" si="11"/>
        <v>18</v>
      </c>
      <c r="B21" s="13"/>
      <c r="C21" s="8" t="s">
        <v>60</v>
      </c>
      <c r="D21" s="8" t="s">
        <v>61</v>
      </c>
      <c r="E21" s="9">
        <v>2836.2</v>
      </c>
      <c r="F21" s="9">
        <v>2837</v>
      </c>
      <c r="G21" s="10">
        <v>4990.25</v>
      </c>
      <c r="H21" s="8">
        <f t="shared" si="12"/>
        <v>51.05</v>
      </c>
      <c r="I21" s="9">
        <f t="shared" si="13"/>
        <v>453.792</v>
      </c>
      <c r="J21" s="9">
        <f t="shared" si="14"/>
        <v>19.859</v>
      </c>
      <c r="K21" s="10">
        <f t="shared" si="15"/>
        <v>424.17</v>
      </c>
      <c r="L21" s="19">
        <f t="shared" si="16"/>
        <v>948.871</v>
      </c>
      <c r="M21" s="8">
        <v>0</v>
      </c>
      <c r="N21" s="8">
        <f t="shared" si="17"/>
        <v>226.9</v>
      </c>
      <c r="O21" s="8">
        <f t="shared" si="18"/>
        <v>8.51</v>
      </c>
      <c r="P21" s="10">
        <f t="shared" si="19"/>
        <v>99.81</v>
      </c>
      <c r="Q21" s="8">
        <f t="shared" si="20"/>
        <v>335.22</v>
      </c>
      <c r="R21" s="21">
        <f t="shared" si="21"/>
        <v>1284.091</v>
      </c>
      <c r="S21" s="22"/>
      <c r="T21" t="str">
        <f>VLOOKUP(D21,[1]汇总!I$2:J$296,2,0)</f>
        <v>√</v>
      </c>
    </row>
    <row r="22" ht="20" customHeight="1" spans="1:20">
      <c r="A22" s="8">
        <f t="shared" si="11"/>
        <v>19</v>
      </c>
      <c r="B22" s="12"/>
      <c r="C22" s="8" t="s">
        <v>62</v>
      </c>
      <c r="D22" s="8" t="s">
        <v>63</v>
      </c>
      <c r="E22" s="9">
        <v>2849.73</v>
      </c>
      <c r="F22" s="9">
        <v>2849.73</v>
      </c>
      <c r="G22" s="10">
        <v>4990.25</v>
      </c>
      <c r="H22" s="8">
        <f t="shared" si="12"/>
        <v>51.3</v>
      </c>
      <c r="I22" s="9">
        <f t="shared" si="13"/>
        <v>455.9568</v>
      </c>
      <c r="J22" s="9">
        <f t="shared" si="14"/>
        <v>19.94811</v>
      </c>
      <c r="K22" s="10">
        <f t="shared" si="15"/>
        <v>424.17</v>
      </c>
      <c r="L22" s="19">
        <f t="shared" si="16"/>
        <v>951.37491</v>
      </c>
      <c r="M22" s="8">
        <v>0</v>
      </c>
      <c r="N22" s="8">
        <f t="shared" si="17"/>
        <v>227.98</v>
      </c>
      <c r="O22" s="8">
        <f t="shared" si="18"/>
        <v>8.55</v>
      </c>
      <c r="P22" s="10">
        <f t="shared" si="19"/>
        <v>99.81</v>
      </c>
      <c r="Q22" s="8">
        <f t="shared" si="20"/>
        <v>336.34</v>
      </c>
      <c r="R22" s="21">
        <f t="shared" si="21"/>
        <v>1287.71491</v>
      </c>
      <c r="S22" s="22"/>
      <c r="T22" t="str">
        <f>VLOOKUP(D22,[1]汇总!I$2:J$296,2,0)</f>
        <v>√</v>
      </c>
    </row>
    <row r="23" ht="20" customHeight="1" spans="1:20">
      <c r="A23" s="8">
        <f t="shared" si="11"/>
        <v>20</v>
      </c>
      <c r="B23" s="15" t="s">
        <v>64</v>
      </c>
      <c r="C23" s="8" t="s">
        <v>65</v>
      </c>
      <c r="D23" s="8" t="s">
        <v>66</v>
      </c>
      <c r="E23" s="9">
        <v>2836.2</v>
      </c>
      <c r="F23" s="9">
        <v>2837</v>
      </c>
      <c r="G23" s="10">
        <v>4990.25</v>
      </c>
      <c r="H23" s="8">
        <f t="shared" si="12"/>
        <v>51.05</v>
      </c>
      <c r="I23" s="9">
        <f t="shared" si="13"/>
        <v>453.792</v>
      </c>
      <c r="J23" s="9">
        <f t="shared" si="14"/>
        <v>19.859</v>
      </c>
      <c r="K23" s="10">
        <f t="shared" si="15"/>
        <v>424.17</v>
      </c>
      <c r="L23" s="19">
        <f t="shared" si="16"/>
        <v>948.871</v>
      </c>
      <c r="M23" s="8">
        <v>0</v>
      </c>
      <c r="N23" s="8">
        <f t="shared" si="17"/>
        <v>226.9</v>
      </c>
      <c r="O23" s="8">
        <f t="shared" si="18"/>
        <v>8.51</v>
      </c>
      <c r="P23" s="10">
        <f t="shared" si="19"/>
        <v>99.81</v>
      </c>
      <c r="Q23" s="8">
        <f t="shared" si="20"/>
        <v>335.22</v>
      </c>
      <c r="R23" s="21">
        <f t="shared" si="21"/>
        <v>1284.091</v>
      </c>
      <c r="S23" s="22"/>
      <c r="T23" t="str">
        <f>VLOOKUP(D23,[1]汇总!I$2:J$296,2,0)</f>
        <v>√</v>
      </c>
    </row>
    <row r="24" ht="20" customHeight="1" spans="1:20">
      <c r="A24" s="8">
        <f t="shared" si="11"/>
        <v>21</v>
      </c>
      <c r="B24" s="16"/>
      <c r="C24" s="8" t="s">
        <v>67</v>
      </c>
      <c r="D24" s="8" t="s">
        <v>68</v>
      </c>
      <c r="E24" s="9">
        <v>2836.2</v>
      </c>
      <c r="F24" s="9">
        <v>2837</v>
      </c>
      <c r="G24" s="10">
        <v>4990.25</v>
      </c>
      <c r="H24" s="8">
        <f t="shared" si="12"/>
        <v>51.05</v>
      </c>
      <c r="I24" s="9">
        <f t="shared" si="13"/>
        <v>453.792</v>
      </c>
      <c r="J24" s="9">
        <f t="shared" si="14"/>
        <v>19.859</v>
      </c>
      <c r="K24" s="10">
        <f t="shared" si="15"/>
        <v>424.17</v>
      </c>
      <c r="L24" s="19">
        <f t="shared" si="16"/>
        <v>948.871</v>
      </c>
      <c r="M24" s="8">
        <v>0</v>
      </c>
      <c r="N24" s="8">
        <f t="shared" si="17"/>
        <v>226.9</v>
      </c>
      <c r="O24" s="8">
        <f t="shared" si="18"/>
        <v>8.51</v>
      </c>
      <c r="P24" s="10">
        <f t="shared" si="19"/>
        <v>99.81</v>
      </c>
      <c r="Q24" s="8">
        <f t="shared" si="20"/>
        <v>335.22</v>
      </c>
      <c r="R24" s="21">
        <f t="shared" si="21"/>
        <v>1284.091</v>
      </c>
      <c r="S24" s="22"/>
      <c r="T24" t="str">
        <f>VLOOKUP(D24,[1]汇总!I$2:J$296,2,0)</f>
        <v>√</v>
      </c>
    </row>
    <row r="25" ht="20" customHeight="1" spans="1:20">
      <c r="A25" s="8">
        <f t="shared" ref="A25:A34" si="22">ROW()-3</f>
        <v>22</v>
      </c>
      <c r="B25" s="16"/>
      <c r="C25" s="8" t="s">
        <v>69</v>
      </c>
      <c r="D25" s="46" t="s">
        <v>70</v>
      </c>
      <c r="E25" s="9">
        <v>2836.2</v>
      </c>
      <c r="F25" s="9">
        <v>2837</v>
      </c>
      <c r="G25" s="10">
        <v>4990.25</v>
      </c>
      <c r="H25" s="8">
        <f t="shared" si="12"/>
        <v>51.05</v>
      </c>
      <c r="I25" s="9">
        <f t="shared" si="13"/>
        <v>453.792</v>
      </c>
      <c r="J25" s="9">
        <f t="shared" si="14"/>
        <v>19.859</v>
      </c>
      <c r="K25" s="10">
        <f t="shared" si="15"/>
        <v>424.17</v>
      </c>
      <c r="L25" s="19">
        <f t="shared" si="16"/>
        <v>948.871</v>
      </c>
      <c r="M25" s="8">
        <v>0</v>
      </c>
      <c r="N25" s="8">
        <f t="shared" si="17"/>
        <v>226.9</v>
      </c>
      <c r="O25" s="8">
        <f t="shared" si="18"/>
        <v>8.51</v>
      </c>
      <c r="P25" s="10">
        <f t="shared" si="19"/>
        <v>99.81</v>
      </c>
      <c r="Q25" s="8">
        <f t="shared" si="20"/>
        <v>335.22</v>
      </c>
      <c r="R25" s="21">
        <f t="shared" si="21"/>
        <v>1284.091</v>
      </c>
      <c r="S25" s="22"/>
      <c r="T25" t="str">
        <f>VLOOKUP(D25,[1]汇总!I$2:J$296,2,0)</f>
        <v>√</v>
      </c>
    </row>
    <row r="26" ht="20" customHeight="1" spans="1:20">
      <c r="A26" s="8">
        <f t="shared" si="22"/>
        <v>23</v>
      </c>
      <c r="B26" s="17"/>
      <c r="C26" s="8" t="s">
        <v>71</v>
      </c>
      <c r="D26" s="8" t="s">
        <v>72</v>
      </c>
      <c r="E26" s="9">
        <v>2836.2</v>
      </c>
      <c r="F26" s="9">
        <v>2837</v>
      </c>
      <c r="G26" s="10">
        <v>4990.25</v>
      </c>
      <c r="H26" s="8">
        <f t="shared" si="12"/>
        <v>51.05</v>
      </c>
      <c r="I26" s="9">
        <f t="shared" si="13"/>
        <v>453.792</v>
      </c>
      <c r="J26" s="9">
        <f t="shared" si="14"/>
        <v>19.859</v>
      </c>
      <c r="K26" s="10">
        <f t="shared" si="15"/>
        <v>424.17</v>
      </c>
      <c r="L26" s="19">
        <f t="shared" si="16"/>
        <v>948.871</v>
      </c>
      <c r="M26" s="8">
        <v>0</v>
      </c>
      <c r="N26" s="8">
        <f t="shared" si="17"/>
        <v>226.9</v>
      </c>
      <c r="O26" s="8">
        <f t="shared" si="18"/>
        <v>8.51</v>
      </c>
      <c r="P26" s="10">
        <f t="shared" si="19"/>
        <v>99.81</v>
      </c>
      <c r="Q26" s="8">
        <f t="shared" si="20"/>
        <v>335.22</v>
      </c>
      <c r="R26" s="21">
        <f t="shared" si="21"/>
        <v>1284.091</v>
      </c>
      <c r="S26" s="22"/>
      <c r="T26" t="str">
        <f>VLOOKUP(D26,[1]汇总!I$2:J$296,2,0)</f>
        <v>√</v>
      </c>
    </row>
    <row r="27" ht="20" customHeight="1" spans="1:20">
      <c r="A27" s="8">
        <f t="shared" si="22"/>
        <v>24</v>
      </c>
      <c r="B27" s="11" t="s">
        <v>73</v>
      </c>
      <c r="C27" s="8" t="s">
        <v>74</v>
      </c>
      <c r="D27" s="8" t="s">
        <v>75</v>
      </c>
      <c r="E27" s="9">
        <v>2836.2</v>
      </c>
      <c r="F27" s="9">
        <v>2837</v>
      </c>
      <c r="G27" s="10">
        <v>4990.25</v>
      </c>
      <c r="H27" s="8">
        <f t="shared" si="12"/>
        <v>51.05</v>
      </c>
      <c r="I27" s="9">
        <f t="shared" si="13"/>
        <v>453.792</v>
      </c>
      <c r="J27" s="9">
        <f t="shared" si="14"/>
        <v>19.859</v>
      </c>
      <c r="K27" s="10">
        <f t="shared" si="15"/>
        <v>424.17</v>
      </c>
      <c r="L27" s="19">
        <f t="shared" si="16"/>
        <v>948.871</v>
      </c>
      <c r="M27" s="8">
        <v>0</v>
      </c>
      <c r="N27" s="8">
        <f t="shared" si="17"/>
        <v>226.9</v>
      </c>
      <c r="O27" s="8">
        <f t="shared" si="18"/>
        <v>8.51</v>
      </c>
      <c r="P27" s="10">
        <f t="shared" si="19"/>
        <v>99.81</v>
      </c>
      <c r="Q27" s="8">
        <f t="shared" si="20"/>
        <v>335.22</v>
      </c>
      <c r="R27" s="21">
        <f t="shared" si="21"/>
        <v>1284.091</v>
      </c>
      <c r="S27" s="22"/>
      <c r="T27" t="str">
        <f>VLOOKUP(D27,[1]汇总!I$2:J$296,2,0)</f>
        <v>√</v>
      </c>
    </row>
    <row r="28" ht="20" customHeight="1" spans="1:20">
      <c r="A28" s="8">
        <f t="shared" si="22"/>
        <v>25</v>
      </c>
      <c r="B28" s="13"/>
      <c r="C28" s="8" t="s">
        <v>76</v>
      </c>
      <c r="D28" s="8" t="s">
        <v>77</v>
      </c>
      <c r="E28" s="9">
        <v>2836.2</v>
      </c>
      <c r="F28" s="9">
        <v>2837</v>
      </c>
      <c r="G28" s="10">
        <v>4990.25</v>
      </c>
      <c r="H28" s="8">
        <f t="shared" si="12"/>
        <v>51.05</v>
      </c>
      <c r="I28" s="9">
        <f t="shared" si="13"/>
        <v>453.792</v>
      </c>
      <c r="J28" s="9">
        <f t="shared" si="14"/>
        <v>19.859</v>
      </c>
      <c r="K28" s="10">
        <f t="shared" si="15"/>
        <v>424.17</v>
      </c>
      <c r="L28" s="19">
        <f t="shared" si="16"/>
        <v>948.871</v>
      </c>
      <c r="M28" s="8">
        <v>0</v>
      </c>
      <c r="N28" s="8">
        <f t="shared" si="17"/>
        <v>226.9</v>
      </c>
      <c r="O28" s="8">
        <f t="shared" si="18"/>
        <v>8.51</v>
      </c>
      <c r="P28" s="10">
        <f t="shared" si="19"/>
        <v>99.81</v>
      </c>
      <c r="Q28" s="8">
        <f t="shared" si="20"/>
        <v>335.22</v>
      </c>
      <c r="R28" s="21">
        <f t="shared" si="21"/>
        <v>1284.091</v>
      </c>
      <c r="S28" s="22"/>
      <c r="T28" t="str">
        <f>VLOOKUP(D28,[1]汇总!I$2:J$296,2,0)</f>
        <v>√</v>
      </c>
    </row>
    <row r="29" ht="20" customHeight="1" spans="1:20">
      <c r="A29" s="8">
        <f t="shared" si="22"/>
        <v>26</v>
      </c>
      <c r="B29" s="13"/>
      <c r="C29" s="8" t="s">
        <v>78</v>
      </c>
      <c r="D29" s="8" t="s">
        <v>79</v>
      </c>
      <c r="E29" s="9">
        <v>2836.2</v>
      </c>
      <c r="F29" s="9">
        <v>2837</v>
      </c>
      <c r="G29" s="10">
        <v>4990.25</v>
      </c>
      <c r="H29" s="8">
        <f t="shared" si="12"/>
        <v>51.05</v>
      </c>
      <c r="I29" s="9">
        <f t="shared" si="13"/>
        <v>453.792</v>
      </c>
      <c r="J29" s="9">
        <f t="shared" si="14"/>
        <v>19.859</v>
      </c>
      <c r="K29" s="10">
        <f t="shared" si="15"/>
        <v>424.17</v>
      </c>
      <c r="L29" s="19">
        <f t="shared" si="16"/>
        <v>948.871</v>
      </c>
      <c r="M29" s="8">
        <v>0</v>
      </c>
      <c r="N29" s="8">
        <f t="shared" si="17"/>
        <v>226.9</v>
      </c>
      <c r="O29" s="8">
        <f t="shared" si="18"/>
        <v>8.51</v>
      </c>
      <c r="P29" s="10">
        <f t="shared" si="19"/>
        <v>99.81</v>
      </c>
      <c r="Q29" s="8">
        <f t="shared" si="20"/>
        <v>335.22</v>
      </c>
      <c r="R29" s="21">
        <f t="shared" si="21"/>
        <v>1284.091</v>
      </c>
      <c r="S29" s="22"/>
      <c r="T29" t="str">
        <f>VLOOKUP(D29,[1]汇总!I$2:J$296,2,0)</f>
        <v>√</v>
      </c>
    </row>
    <row r="30" ht="20" customHeight="1" spans="1:20">
      <c r="A30" s="8">
        <f t="shared" si="22"/>
        <v>27</v>
      </c>
      <c r="B30" s="13"/>
      <c r="C30" s="8" t="s">
        <v>80</v>
      </c>
      <c r="D30" s="8" t="s">
        <v>81</v>
      </c>
      <c r="E30" s="9">
        <v>2836.2</v>
      </c>
      <c r="F30" s="9">
        <v>2837</v>
      </c>
      <c r="G30" s="10">
        <v>4990.25</v>
      </c>
      <c r="H30" s="8">
        <f t="shared" si="12"/>
        <v>51.05</v>
      </c>
      <c r="I30" s="9">
        <f t="shared" si="13"/>
        <v>453.792</v>
      </c>
      <c r="J30" s="9">
        <f t="shared" si="14"/>
        <v>19.859</v>
      </c>
      <c r="K30" s="10">
        <f t="shared" si="15"/>
        <v>424.17</v>
      </c>
      <c r="L30" s="19">
        <f t="shared" si="16"/>
        <v>948.871</v>
      </c>
      <c r="M30" s="8">
        <v>0</v>
      </c>
      <c r="N30" s="8">
        <f t="shared" si="17"/>
        <v>226.9</v>
      </c>
      <c r="O30" s="8">
        <f t="shared" si="18"/>
        <v>8.51</v>
      </c>
      <c r="P30" s="10">
        <f t="shared" si="19"/>
        <v>99.81</v>
      </c>
      <c r="Q30" s="8">
        <f t="shared" si="20"/>
        <v>335.22</v>
      </c>
      <c r="R30" s="21">
        <f t="shared" si="21"/>
        <v>1284.091</v>
      </c>
      <c r="S30" s="22"/>
      <c r="T30" t="str">
        <f>VLOOKUP(D30,[1]汇总!I$2:J$296,2,0)</f>
        <v>√</v>
      </c>
    </row>
    <row r="31" ht="20" customHeight="1" spans="1:20">
      <c r="A31" s="8">
        <f t="shared" si="22"/>
        <v>28</v>
      </c>
      <c r="B31" s="13"/>
      <c r="C31" s="8" t="s">
        <v>82</v>
      </c>
      <c r="D31" s="8" t="s">
        <v>83</v>
      </c>
      <c r="E31" s="9">
        <v>2836.2</v>
      </c>
      <c r="F31" s="9">
        <v>2837</v>
      </c>
      <c r="G31" s="10">
        <v>4990.25</v>
      </c>
      <c r="H31" s="8">
        <f t="shared" si="12"/>
        <v>51.05</v>
      </c>
      <c r="I31" s="9">
        <f t="shared" si="13"/>
        <v>453.792</v>
      </c>
      <c r="J31" s="9">
        <f t="shared" si="14"/>
        <v>19.859</v>
      </c>
      <c r="K31" s="10">
        <f t="shared" si="15"/>
        <v>424.17</v>
      </c>
      <c r="L31" s="19">
        <f t="shared" si="16"/>
        <v>948.871</v>
      </c>
      <c r="M31" s="8">
        <v>0</v>
      </c>
      <c r="N31" s="8">
        <f t="shared" si="17"/>
        <v>226.9</v>
      </c>
      <c r="O31" s="8">
        <f t="shared" si="18"/>
        <v>8.51</v>
      </c>
      <c r="P31" s="10">
        <f t="shared" si="19"/>
        <v>99.81</v>
      </c>
      <c r="Q31" s="8">
        <f t="shared" si="20"/>
        <v>335.22</v>
      </c>
      <c r="R31" s="21">
        <f t="shared" si="21"/>
        <v>1284.091</v>
      </c>
      <c r="S31" s="22"/>
      <c r="T31" t="str">
        <f>VLOOKUP(D31,[1]汇总!I$2:J$296,2,0)</f>
        <v>√</v>
      </c>
    </row>
    <row r="32" ht="20" customHeight="1" spans="1:20">
      <c r="A32" s="8">
        <f t="shared" si="22"/>
        <v>29</v>
      </c>
      <c r="B32" s="13"/>
      <c r="C32" s="8" t="s">
        <v>84</v>
      </c>
      <c r="D32" s="8" t="s">
        <v>85</v>
      </c>
      <c r="E32" s="9">
        <v>2836.2</v>
      </c>
      <c r="F32" s="9">
        <v>2837</v>
      </c>
      <c r="G32" s="10">
        <v>4990.25</v>
      </c>
      <c r="H32" s="8">
        <f t="shared" si="12"/>
        <v>51.05</v>
      </c>
      <c r="I32" s="9">
        <f t="shared" si="13"/>
        <v>453.792</v>
      </c>
      <c r="J32" s="9">
        <f t="shared" si="14"/>
        <v>19.859</v>
      </c>
      <c r="K32" s="10">
        <f t="shared" si="15"/>
        <v>424.17</v>
      </c>
      <c r="L32" s="19">
        <f t="shared" si="16"/>
        <v>948.871</v>
      </c>
      <c r="M32" s="8">
        <v>0</v>
      </c>
      <c r="N32" s="8">
        <f t="shared" si="17"/>
        <v>226.9</v>
      </c>
      <c r="O32" s="8">
        <f t="shared" si="18"/>
        <v>8.51</v>
      </c>
      <c r="P32" s="10">
        <f t="shared" si="19"/>
        <v>99.81</v>
      </c>
      <c r="Q32" s="8">
        <f t="shared" si="20"/>
        <v>335.22</v>
      </c>
      <c r="R32" s="21">
        <f t="shared" si="21"/>
        <v>1284.091</v>
      </c>
      <c r="S32" s="22"/>
      <c r="T32" t="str">
        <f>VLOOKUP(D32,[1]汇总!I$2:J$296,2,0)</f>
        <v>√</v>
      </c>
    </row>
    <row r="33" ht="20" customHeight="1" spans="1:20">
      <c r="A33" s="8">
        <f t="shared" si="22"/>
        <v>30</v>
      </c>
      <c r="B33" s="13"/>
      <c r="C33" s="8" t="s">
        <v>86</v>
      </c>
      <c r="D33" s="8" t="s">
        <v>87</v>
      </c>
      <c r="E33" s="9">
        <v>2836.2</v>
      </c>
      <c r="F33" s="9">
        <v>2837</v>
      </c>
      <c r="G33" s="10">
        <v>4990.25</v>
      </c>
      <c r="H33" s="8">
        <f t="shared" si="12"/>
        <v>51.05</v>
      </c>
      <c r="I33" s="9">
        <f t="shared" si="13"/>
        <v>453.792</v>
      </c>
      <c r="J33" s="9">
        <f t="shared" si="14"/>
        <v>19.859</v>
      </c>
      <c r="K33" s="10">
        <f t="shared" si="15"/>
        <v>424.17</v>
      </c>
      <c r="L33" s="19">
        <f t="shared" si="16"/>
        <v>948.871</v>
      </c>
      <c r="M33" s="8">
        <v>0</v>
      </c>
      <c r="N33" s="8">
        <f t="shared" si="17"/>
        <v>226.9</v>
      </c>
      <c r="O33" s="8">
        <f t="shared" si="18"/>
        <v>8.51</v>
      </c>
      <c r="P33" s="10">
        <f t="shared" si="19"/>
        <v>99.81</v>
      </c>
      <c r="Q33" s="8">
        <f t="shared" si="20"/>
        <v>335.22</v>
      </c>
      <c r="R33" s="21">
        <f t="shared" si="21"/>
        <v>1284.091</v>
      </c>
      <c r="S33" s="22"/>
      <c r="T33" t="str">
        <f>VLOOKUP(D33,[1]汇总!I$2:J$296,2,0)</f>
        <v>√</v>
      </c>
    </row>
    <row r="34" ht="20" customHeight="1" spans="1:20">
      <c r="A34" s="8">
        <f t="shared" si="22"/>
        <v>31</v>
      </c>
      <c r="B34" s="12"/>
      <c r="C34" s="8" t="s">
        <v>88</v>
      </c>
      <c r="D34" s="8" t="s">
        <v>89</v>
      </c>
      <c r="E34" s="9">
        <v>3042.05</v>
      </c>
      <c r="F34" s="9">
        <v>3043</v>
      </c>
      <c r="G34" s="10">
        <v>4990.25</v>
      </c>
      <c r="H34" s="8">
        <f t="shared" si="12"/>
        <v>54.76</v>
      </c>
      <c r="I34" s="9">
        <f t="shared" si="13"/>
        <v>486.728</v>
      </c>
      <c r="J34" s="9">
        <f t="shared" si="14"/>
        <v>21.301</v>
      </c>
      <c r="K34" s="10">
        <f t="shared" si="15"/>
        <v>424.17</v>
      </c>
      <c r="L34" s="19">
        <f t="shared" si="16"/>
        <v>986.959</v>
      </c>
      <c r="M34" s="8">
        <v>0</v>
      </c>
      <c r="N34" s="8">
        <f t="shared" si="17"/>
        <v>243.36</v>
      </c>
      <c r="O34" s="8">
        <f t="shared" si="18"/>
        <v>9.13</v>
      </c>
      <c r="P34" s="10">
        <f t="shared" si="19"/>
        <v>99.81</v>
      </c>
      <c r="Q34" s="8">
        <f t="shared" si="20"/>
        <v>352.3</v>
      </c>
      <c r="R34" s="21">
        <f t="shared" si="21"/>
        <v>1339.259</v>
      </c>
      <c r="S34" s="22"/>
      <c r="T34" t="str">
        <f>VLOOKUP(D34,[1]汇总!I$2:J$296,2,0)</f>
        <v>√</v>
      </c>
    </row>
    <row r="35" ht="20" customHeight="1" spans="1:20">
      <c r="A35" s="8">
        <f t="shared" ref="A35:A44" si="23">ROW()-3</f>
        <v>32</v>
      </c>
      <c r="B35" s="11" t="s">
        <v>90</v>
      </c>
      <c r="C35" s="8" t="s">
        <v>91</v>
      </c>
      <c r="D35" s="8" t="s">
        <v>92</v>
      </c>
      <c r="E35" s="9">
        <v>2836.2</v>
      </c>
      <c r="F35" s="9">
        <v>2837</v>
      </c>
      <c r="G35" s="10">
        <v>4990.25</v>
      </c>
      <c r="H35" s="8">
        <f t="shared" si="12"/>
        <v>51.05</v>
      </c>
      <c r="I35" s="9">
        <f t="shared" si="13"/>
        <v>453.792</v>
      </c>
      <c r="J35" s="9">
        <f t="shared" si="14"/>
        <v>19.859</v>
      </c>
      <c r="K35" s="10">
        <f t="shared" si="15"/>
        <v>424.17</v>
      </c>
      <c r="L35" s="19">
        <f t="shared" si="16"/>
        <v>948.871</v>
      </c>
      <c r="M35" s="8">
        <v>0</v>
      </c>
      <c r="N35" s="8">
        <f t="shared" si="17"/>
        <v>226.9</v>
      </c>
      <c r="O35" s="8">
        <f t="shared" si="18"/>
        <v>8.51</v>
      </c>
      <c r="P35" s="10">
        <f t="shared" si="19"/>
        <v>99.81</v>
      </c>
      <c r="Q35" s="8">
        <f t="shared" si="20"/>
        <v>335.22</v>
      </c>
      <c r="R35" s="21">
        <f t="shared" si="21"/>
        <v>1284.091</v>
      </c>
      <c r="S35" s="22"/>
      <c r="T35" t="str">
        <f>VLOOKUP(D35,[1]汇总!I$2:J$296,2,0)</f>
        <v>√</v>
      </c>
    </row>
    <row r="36" ht="20" customHeight="1" spans="1:20">
      <c r="A36" s="8">
        <f t="shared" si="23"/>
        <v>33</v>
      </c>
      <c r="B36" s="13"/>
      <c r="C36" s="8" t="s">
        <v>93</v>
      </c>
      <c r="D36" s="8" t="s">
        <v>94</v>
      </c>
      <c r="E36" s="9">
        <v>2836.2</v>
      </c>
      <c r="F36" s="9">
        <v>2837</v>
      </c>
      <c r="G36" s="10">
        <v>4990.25</v>
      </c>
      <c r="H36" s="8">
        <f t="shared" si="12"/>
        <v>51.05</v>
      </c>
      <c r="I36" s="9">
        <f t="shared" si="13"/>
        <v>453.792</v>
      </c>
      <c r="J36" s="9">
        <f t="shared" si="14"/>
        <v>19.859</v>
      </c>
      <c r="K36" s="10">
        <f t="shared" si="15"/>
        <v>424.17</v>
      </c>
      <c r="L36" s="19">
        <f t="shared" si="16"/>
        <v>948.871</v>
      </c>
      <c r="M36" s="8">
        <v>0</v>
      </c>
      <c r="N36" s="8">
        <f t="shared" si="17"/>
        <v>226.9</v>
      </c>
      <c r="O36" s="8">
        <f t="shared" si="18"/>
        <v>8.51</v>
      </c>
      <c r="P36" s="10">
        <f t="shared" si="19"/>
        <v>99.81</v>
      </c>
      <c r="Q36" s="8">
        <f t="shared" si="20"/>
        <v>335.22</v>
      </c>
      <c r="R36" s="21">
        <f t="shared" si="21"/>
        <v>1284.091</v>
      </c>
      <c r="S36" s="22"/>
      <c r="T36" t="str">
        <f>VLOOKUP(D36,[1]汇总!I$2:J$296,2,0)</f>
        <v>√</v>
      </c>
    </row>
    <row r="37" ht="20" customHeight="1" spans="1:20">
      <c r="A37" s="8">
        <f t="shared" si="23"/>
        <v>34</v>
      </c>
      <c r="B37" s="13"/>
      <c r="C37" s="8" t="s">
        <v>95</v>
      </c>
      <c r="D37" s="8" t="s">
        <v>96</v>
      </c>
      <c r="E37" s="9">
        <v>2836.2</v>
      </c>
      <c r="F37" s="9">
        <v>2837</v>
      </c>
      <c r="G37" s="10">
        <v>4990.25</v>
      </c>
      <c r="H37" s="8">
        <f t="shared" si="12"/>
        <v>51.05</v>
      </c>
      <c r="I37" s="9">
        <f t="shared" si="13"/>
        <v>453.792</v>
      </c>
      <c r="J37" s="9">
        <f t="shared" si="14"/>
        <v>19.859</v>
      </c>
      <c r="K37" s="10">
        <f t="shared" si="15"/>
        <v>424.17</v>
      </c>
      <c r="L37" s="19">
        <f t="shared" si="16"/>
        <v>948.871</v>
      </c>
      <c r="M37" s="8">
        <v>0</v>
      </c>
      <c r="N37" s="8">
        <f t="shared" si="17"/>
        <v>226.9</v>
      </c>
      <c r="O37" s="8">
        <f t="shared" si="18"/>
        <v>8.51</v>
      </c>
      <c r="P37" s="10">
        <f t="shared" si="19"/>
        <v>99.81</v>
      </c>
      <c r="Q37" s="8">
        <f t="shared" si="20"/>
        <v>335.22</v>
      </c>
      <c r="R37" s="21">
        <f t="shared" si="21"/>
        <v>1284.091</v>
      </c>
      <c r="S37" s="22"/>
      <c r="T37" t="str">
        <f>VLOOKUP(D37,[1]汇总!I$2:J$296,2,0)</f>
        <v>√</v>
      </c>
    </row>
    <row r="38" ht="20" customHeight="1" spans="1:20">
      <c r="A38" s="8">
        <f t="shared" si="23"/>
        <v>35</v>
      </c>
      <c r="B38" s="12"/>
      <c r="C38" s="8" t="s">
        <v>97</v>
      </c>
      <c r="D38" s="8" t="s">
        <v>98</v>
      </c>
      <c r="E38" s="9">
        <v>2836.2</v>
      </c>
      <c r="F38" s="9">
        <v>2837</v>
      </c>
      <c r="G38" s="10">
        <v>4990.25</v>
      </c>
      <c r="H38" s="8">
        <f t="shared" si="12"/>
        <v>51.05</v>
      </c>
      <c r="I38" s="9">
        <f t="shared" si="13"/>
        <v>453.792</v>
      </c>
      <c r="J38" s="9">
        <f t="shared" si="14"/>
        <v>19.859</v>
      </c>
      <c r="K38" s="10">
        <f t="shared" si="15"/>
        <v>424.17</v>
      </c>
      <c r="L38" s="19">
        <f t="shared" si="16"/>
        <v>948.871</v>
      </c>
      <c r="M38" s="8">
        <v>0</v>
      </c>
      <c r="N38" s="8">
        <f t="shared" si="17"/>
        <v>226.9</v>
      </c>
      <c r="O38" s="8">
        <f t="shared" si="18"/>
        <v>8.51</v>
      </c>
      <c r="P38" s="10">
        <f t="shared" si="19"/>
        <v>99.81</v>
      </c>
      <c r="Q38" s="8">
        <f t="shared" si="20"/>
        <v>335.22</v>
      </c>
      <c r="R38" s="21">
        <f t="shared" si="21"/>
        <v>1284.091</v>
      </c>
      <c r="S38" s="22"/>
      <c r="T38" t="str">
        <f>VLOOKUP(D38,[1]汇总!I$2:J$296,2,0)</f>
        <v>√</v>
      </c>
    </row>
    <row r="39" ht="20" customHeight="1" spans="1:20">
      <c r="A39" s="8">
        <f t="shared" si="23"/>
        <v>36</v>
      </c>
      <c r="B39" s="11" t="s">
        <v>99</v>
      </c>
      <c r="C39" s="8" t="s">
        <v>100</v>
      </c>
      <c r="D39" s="8" t="s">
        <v>101</v>
      </c>
      <c r="E39" s="9">
        <v>3820</v>
      </c>
      <c r="F39" s="9">
        <v>3820</v>
      </c>
      <c r="G39" s="10">
        <v>4990.25</v>
      </c>
      <c r="H39" s="8">
        <f t="shared" si="12"/>
        <v>68.76</v>
      </c>
      <c r="I39" s="9">
        <f t="shared" si="13"/>
        <v>611.2</v>
      </c>
      <c r="J39" s="9">
        <f t="shared" si="14"/>
        <v>26.74</v>
      </c>
      <c r="K39" s="10">
        <f t="shared" si="15"/>
        <v>424.17</v>
      </c>
      <c r="L39" s="19">
        <f t="shared" si="16"/>
        <v>1130.87</v>
      </c>
      <c r="M39" s="8">
        <v>0</v>
      </c>
      <c r="N39" s="8">
        <f t="shared" si="17"/>
        <v>305.6</v>
      </c>
      <c r="O39" s="8">
        <f t="shared" si="18"/>
        <v>11.46</v>
      </c>
      <c r="P39" s="10">
        <f t="shared" si="19"/>
        <v>99.81</v>
      </c>
      <c r="Q39" s="8">
        <f t="shared" si="20"/>
        <v>416.87</v>
      </c>
      <c r="R39" s="21">
        <f t="shared" si="21"/>
        <v>1547.74</v>
      </c>
      <c r="S39" s="22"/>
      <c r="T39" t="str">
        <f>VLOOKUP(D39,[1]汇总!I$2:J$296,2,0)</f>
        <v>√</v>
      </c>
    </row>
    <row r="40" ht="20" customHeight="1" spans="1:20">
      <c r="A40" s="8">
        <f t="shared" si="23"/>
        <v>37</v>
      </c>
      <c r="B40" s="13"/>
      <c r="C40" s="8" t="s">
        <v>102</v>
      </c>
      <c r="D40" s="8" t="s">
        <v>103</v>
      </c>
      <c r="E40" s="9">
        <v>2836.2</v>
      </c>
      <c r="F40" s="9">
        <v>2837</v>
      </c>
      <c r="G40" s="10">
        <v>4990.25</v>
      </c>
      <c r="H40" s="8">
        <f t="shared" si="12"/>
        <v>51.05</v>
      </c>
      <c r="I40" s="9">
        <f t="shared" si="13"/>
        <v>453.792</v>
      </c>
      <c r="J40" s="9">
        <f t="shared" si="14"/>
        <v>19.859</v>
      </c>
      <c r="K40" s="10">
        <f t="shared" si="15"/>
        <v>424.17</v>
      </c>
      <c r="L40" s="19">
        <f t="shared" si="16"/>
        <v>948.871</v>
      </c>
      <c r="M40" s="8">
        <v>0</v>
      </c>
      <c r="N40" s="8">
        <f t="shared" si="17"/>
        <v>226.9</v>
      </c>
      <c r="O40" s="8">
        <f t="shared" si="18"/>
        <v>8.51</v>
      </c>
      <c r="P40" s="10">
        <f t="shared" si="19"/>
        <v>99.81</v>
      </c>
      <c r="Q40" s="8">
        <f t="shared" si="20"/>
        <v>335.22</v>
      </c>
      <c r="R40" s="21">
        <f t="shared" si="21"/>
        <v>1284.091</v>
      </c>
      <c r="S40" s="22"/>
      <c r="T40" t="str">
        <f>VLOOKUP(D40,[1]汇总!I$2:J$296,2,0)</f>
        <v>√</v>
      </c>
    </row>
    <row r="41" ht="20" customHeight="1" spans="1:20">
      <c r="A41" s="8">
        <f t="shared" si="23"/>
        <v>38</v>
      </c>
      <c r="B41" s="13"/>
      <c r="C41" s="8" t="s">
        <v>104</v>
      </c>
      <c r="D41" s="8" t="s">
        <v>105</v>
      </c>
      <c r="E41" s="9">
        <v>2836.2</v>
      </c>
      <c r="F41" s="9">
        <v>2837</v>
      </c>
      <c r="G41" s="10">
        <v>4990.25</v>
      </c>
      <c r="H41" s="8">
        <f t="shared" si="12"/>
        <v>51.05</v>
      </c>
      <c r="I41" s="9">
        <f t="shared" si="13"/>
        <v>453.792</v>
      </c>
      <c r="J41" s="9">
        <f t="shared" si="14"/>
        <v>19.859</v>
      </c>
      <c r="K41" s="10">
        <f t="shared" si="15"/>
        <v>424.17</v>
      </c>
      <c r="L41" s="19">
        <f t="shared" si="16"/>
        <v>948.871</v>
      </c>
      <c r="M41" s="8">
        <v>0</v>
      </c>
      <c r="N41" s="8">
        <f t="shared" si="17"/>
        <v>226.9</v>
      </c>
      <c r="O41" s="8">
        <f t="shared" si="18"/>
        <v>8.51</v>
      </c>
      <c r="P41" s="10">
        <f t="shared" si="19"/>
        <v>99.81</v>
      </c>
      <c r="Q41" s="8">
        <f t="shared" si="20"/>
        <v>335.22</v>
      </c>
      <c r="R41" s="21">
        <f t="shared" si="21"/>
        <v>1284.091</v>
      </c>
      <c r="S41" s="22"/>
      <c r="T41" t="str">
        <f>VLOOKUP(D41,[1]汇总!I$2:J$296,2,0)</f>
        <v>√</v>
      </c>
    </row>
    <row r="42" ht="20" customHeight="1" spans="1:20">
      <c r="A42" s="8">
        <f t="shared" si="23"/>
        <v>39</v>
      </c>
      <c r="B42" s="13"/>
      <c r="C42" s="8" t="s">
        <v>106</v>
      </c>
      <c r="D42" s="8" t="s">
        <v>107</v>
      </c>
      <c r="E42" s="9">
        <v>2836.2</v>
      </c>
      <c r="F42" s="9">
        <v>2837</v>
      </c>
      <c r="G42" s="10">
        <v>4990.25</v>
      </c>
      <c r="H42" s="8">
        <f t="shared" si="12"/>
        <v>51.05</v>
      </c>
      <c r="I42" s="9">
        <f t="shared" si="13"/>
        <v>453.792</v>
      </c>
      <c r="J42" s="9">
        <f t="shared" si="14"/>
        <v>19.859</v>
      </c>
      <c r="K42" s="10">
        <f t="shared" si="15"/>
        <v>424.17</v>
      </c>
      <c r="L42" s="19">
        <f t="shared" si="16"/>
        <v>948.871</v>
      </c>
      <c r="M42" s="8">
        <v>0</v>
      </c>
      <c r="N42" s="8">
        <f t="shared" si="17"/>
        <v>226.9</v>
      </c>
      <c r="O42" s="8">
        <f t="shared" si="18"/>
        <v>8.51</v>
      </c>
      <c r="P42" s="10">
        <f t="shared" si="19"/>
        <v>99.81</v>
      </c>
      <c r="Q42" s="8">
        <f t="shared" si="20"/>
        <v>335.22</v>
      </c>
      <c r="R42" s="21">
        <f t="shared" si="21"/>
        <v>1284.091</v>
      </c>
      <c r="S42" s="22"/>
      <c r="T42" t="str">
        <f>VLOOKUP(D42,[1]汇总!I$2:J$296,2,0)</f>
        <v>√</v>
      </c>
    </row>
    <row r="43" ht="20" customHeight="1" spans="1:20">
      <c r="A43" s="8">
        <f t="shared" si="23"/>
        <v>40</v>
      </c>
      <c r="B43" s="13"/>
      <c r="C43" s="8" t="s">
        <v>108</v>
      </c>
      <c r="D43" s="8" t="s">
        <v>109</v>
      </c>
      <c r="E43" s="9">
        <v>2836.2</v>
      </c>
      <c r="F43" s="9">
        <v>2837</v>
      </c>
      <c r="G43" s="10">
        <v>4990.25</v>
      </c>
      <c r="H43" s="8">
        <f t="shared" si="12"/>
        <v>51.05</v>
      </c>
      <c r="I43" s="9">
        <f t="shared" si="13"/>
        <v>453.792</v>
      </c>
      <c r="J43" s="9">
        <f t="shared" si="14"/>
        <v>19.859</v>
      </c>
      <c r="K43" s="10">
        <f t="shared" si="15"/>
        <v>424.17</v>
      </c>
      <c r="L43" s="19">
        <f t="shared" si="16"/>
        <v>948.871</v>
      </c>
      <c r="M43" s="8">
        <v>0</v>
      </c>
      <c r="N43" s="8">
        <f t="shared" si="17"/>
        <v>226.9</v>
      </c>
      <c r="O43" s="8">
        <f t="shared" si="18"/>
        <v>8.51</v>
      </c>
      <c r="P43" s="10">
        <f t="shared" si="19"/>
        <v>99.81</v>
      </c>
      <c r="Q43" s="8">
        <f t="shared" si="20"/>
        <v>335.22</v>
      </c>
      <c r="R43" s="21">
        <f t="shared" si="21"/>
        <v>1284.091</v>
      </c>
      <c r="S43" s="22"/>
      <c r="T43" t="str">
        <f>VLOOKUP(D43,[1]汇总!I$2:J$296,2,0)</f>
        <v>√</v>
      </c>
    </row>
    <row r="44" ht="20" customHeight="1" spans="1:20">
      <c r="A44" s="8">
        <f t="shared" si="23"/>
        <v>41</v>
      </c>
      <c r="B44" s="13"/>
      <c r="C44" s="8" t="s">
        <v>110</v>
      </c>
      <c r="D44" s="8" t="s">
        <v>111</v>
      </c>
      <c r="E44" s="9">
        <v>2836.2</v>
      </c>
      <c r="F44" s="9">
        <v>2837</v>
      </c>
      <c r="G44" s="10">
        <v>4990.25</v>
      </c>
      <c r="H44" s="8">
        <f t="shared" si="12"/>
        <v>51.05</v>
      </c>
      <c r="I44" s="9">
        <f t="shared" si="13"/>
        <v>453.792</v>
      </c>
      <c r="J44" s="9">
        <f t="shared" si="14"/>
        <v>19.859</v>
      </c>
      <c r="K44" s="10">
        <f t="shared" si="15"/>
        <v>424.17</v>
      </c>
      <c r="L44" s="19">
        <f t="shared" si="16"/>
        <v>948.871</v>
      </c>
      <c r="M44" s="8">
        <v>0</v>
      </c>
      <c r="N44" s="8">
        <f t="shared" si="17"/>
        <v>226.9</v>
      </c>
      <c r="O44" s="8">
        <f t="shared" si="18"/>
        <v>8.51</v>
      </c>
      <c r="P44" s="10">
        <f t="shared" si="19"/>
        <v>99.81</v>
      </c>
      <c r="Q44" s="8">
        <f t="shared" si="20"/>
        <v>335.22</v>
      </c>
      <c r="R44" s="21">
        <f t="shared" si="21"/>
        <v>1284.091</v>
      </c>
      <c r="S44" s="22"/>
      <c r="T44" t="str">
        <f>VLOOKUP(D44,[1]汇总!I$2:J$296,2,0)</f>
        <v>√</v>
      </c>
    </row>
    <row r="45" ht="20" customHeight="1" spans="1:20">
      <c r="A45" s="8">
        <f t="shared" ref="A45:A54" si="24">ROW()-3</f>
        <v>42</v>
      </c>
      <c r="B45" s="11" t="s">
        <v>112</v>
      </c>
      <c r="C45" s="8" t="s">
        <v>113</v>
      </c>
      <c r="D45" s="8" t="s">
        <v>114</v>
      </c>
      <c r="E45" s="9">
        <v>2836.2</v>
      </c>
      <c r="F45" s="9">
        <v>2837</v>
      </c>
      <c r="G45" s="10">
        <v>4990.25</v>
      </c>
      <c r="H45" s="8">
        <f t="shared" si="12"/>
        <v>51.05</v>
      </c>
      <c r="I45" s="9">
        <f t="shared" si="13"/>
        <v>453.792</v>
      </c>
      <c r="J45" s="9">
        <f t="shared" si="14"/>
        <v>19.859</v>
      </c>
      <c r="K45" s="10">
        <f t="shared" si="15"/>
        <v>424.17</v>
      </c>
      <c r="L45" s="19">
        <f t="shared" si="16"/>
        <v>948.871</v>
      </c>
      <c r="M45" s="8">
        <v>0</v>
      </c>
      <c r="N45" s="8">
        <f t="shared" si="17"/>
        <v>226.9</v>
      </c>
      <c r="O45" s="8">
        <f t="shared" si="18"/>
        <v>8.51</v>
      </c>
      <c r="P45" s="10">
        <f t="shared" si="19"/>
        <v>99.81</v>
      </c>
      <c r="Q45" s="8">
        <f t="shared" si="20"/>
        <v>335.22</v>
      </c>
      <c r="R45" s="21">
        <f t="shared" si="21"/>
        <v>1284.091</v>
      </c>
      <c r="S45" s="22"/>
      <c r="T45" t="str">
        <f>VLOOKUP(D45,[1]汇总!I$2:J$296,2,0)</f>
        <v>√</v>
      </c>
    </row>
    <row r="46" ht="20" customHeight="1" spans="1:20">
      <c r="A46" s="8">
        <f t="shared" si="24"/>
        <v>43</v>
      </c>
      <c r="B46" s="13"/>
      <c r="C46" s="8" t="s">
        <v>115</v>
      </c>
      <c r="D46" s="8" t="s">
        <v>116</v>
      </c>
      <c r="E46" s="9">
        <v>2836.2</v>
      </c>
      <c r="F46" s="9">
        <v>2837</v>
      </c>
      <c r="G46" s="10">
        <v>4990.25</v>
      </c>
      <c r="H46" s="8">
        <f t="shared" si="12"/>
        <v>51.05</v>
      </c>
      <c r="I46" s="9">
        <f t="shared" si="13"/>
        <v>453.792</v>
      </c>
      <c r="J46" s="9">
        <f t="shared" si="14"/>
        <v>19.859</v>
      </c>
      <c r="K46" s="10">
        <f t="shared" si="15"/>
        <v>424.17</v>
      </c>
      <c r="L46" s="19">
        <f t="shared" si="16"/>
        <v>948.871</v>
      </c>
      <c r="M46" s="8">
        <v>0</v>
      </c>
      <c r="N46" s="8">
        <f t="shared" si="17"/>
        <v>226.9</v>
      </c>
      <c r="O46" s="8">
        <f t="shared" si="18"/>
        <v>8.51</v>
      </c>
      <c r="P46" s="10">
        <f t="shared" si="19"/>
        <v>99.81</v>
      </c>
      <c r="Q46" s="8">
        <f t="shared" si="20"/>
        <v>335.22</v>
      </c>
      <c r="R46" s="21">
        <f t="shared" si="21"/>
        <v>1284.091</v>
      </c>
      <c r="S46" s="22"/>
      <c r="T46" t="str">
        <f>VLOOKUP(D46,[1]汇总!I$2:J$296,2,0)</f>
        <v>√</v>
      </c>
    </row>
    <row r="47" ht="20" customHeight="1" spans="1:20">
      <c r="A47" s="8">
        <f t="shared" si="24"/>
        <v>44</v>
      </c>
      <c r="B47" s="13"/>
      <c r="C47" s="8" t="s">
        <v>117</v>
      </c>
      <c r="D47" s="8" t="s">
        <v>118</v>
      </c>
      <c r="E47" s="9">
        <v>2836.2</v>
      </c>
      <c r="F47" s="9">
        <v>2837</v>
      </c>
      <c r="G47" s="10">
        <v>4990.25</v>
      </c>
      <c r="H47" s="8">
        <f t="shared" si="12"/>
        <v>51.05</v>
      </c>
      <c r="I47" s="9">
        <f t="shared" si="13"/>
        <v>453.792</v>
      </c>
      <c r="J47" s="9">
        <f t="shared" si="14"/>
        <v>19.859</v>
      </c>
      <c r="K47" s="10">
        <f t="shared" si="15"/>
        <v>424.17</v>
      </c>
      <c r="L47" s="19">
        <f t="shared" si="16"/>
        <v>948.871</v>
      </c>
      <c r="M47" s="8">
        <v>0</v>
      </c>
      <c r="N47" s="8">
        <f t="shared" si="17"/>
        <v>226.9</v>
      </c>
      <c r="O47" s="8">
        <f t="shared" si="18"/>
        <v>8.51</v>
      </c>
      <c r="P47" s="10">
        <f t="shared" si="19"/>
        <v>99.81</v>
      </c>
      <c r="Q47" s="8">
        <f t="shared" si="20"/>
        <v>335.22</v>
      </c>
      <c r="R47" s="21">
        <f t="shared" si="21"/>
        <v>1284.091</v>
      </c>
      <c r="S47" s="22"/>
      <c r="T47" t="str">
        <f>VLOOKUP(D47,[1]汇总!I$2:J$296,2,0)</f>
        <v>√</v>
      </c>
    </row>
    <row r="48" ht="20" customHeight="1" spans="1:20">
      <c r="A48" s="8">
        <f t="shared" si="24"/>
        <v>45</v>
      </c>
      <c r="B48" s="13"/>
      <c r="C48" s="8" t="s">
        <v>119</v>
      </c>
      <c r="D48" s="8" t="s">
        <v>120</v>
      </c>
      <c r="E48" s="9">
        <v>3820</v>
      </c>
      <c r="F48" s="9">
        <v>3820</v>
      </c>
      <c r="G48" s="10">
        <v>4990.25</v>
      </c>
      <c r="H48" s="8">
        <f t="shared" si="12"/>
        <v>68.76</v>
      </c>
      <c r="I48" s="9">
        <f t="shared" si="13"/>
        <v>611.2</v>
      </c>
      <c r="J48" s="9">
        <f t="shared" si="14"/>
        <v>26.74</v>
      </c>
      <c r="K48" s="10">
        <f t="shared" si="15"/>
        <v>424.17</v>
      </c>
      <c r="L48" s="19">
        <f t="shared" si="16"/>
        <v>1130.87</v>
      </c>
      <c r="M48" s="8">
        <v>0</v>
      </c>
      <c r="N48" s="8">
        <f t="shared" si="17"/>
        <v>305.6</v>
      </c>
      <c r="O48" s="8">
        <f t="shared" si="18"/>
        <v>11.46</v>
      </c>
      <c r="P48" s="10">
        <f t="shared" si="19"/>
        <v>99.81</v>
      </c>
      <c r="Q48" s="8">
        <f t="shared" si="20"/>
        <v>416.87</v>
      </c>
      <c r="R48" s="21">
        <f t="shared" si="21"/>
        <v>1547.74</v>
      </c>
      <c r="S48" s="22"/>
      <c r="T48" t="str">
        <f>VLOOKUP(D48,[1]汇总!I$2:J$296,2,0)</f>
        <v>√</v>
      </c>
    </row>
    <row r="49" ht="20" customHeight="1" spans="1:20">
      <c r="A49" s="8">
        <f t="shared" si="24"/>
        <v>46</v>
      </c>
      <c r="B49" s="13"/>
      <c r="C49" s="8" t="s">
        <v>121</v>
      </c>
      <c r="D49" s="8" t="s">
        <v>122</v>
      </c>
      <c r="E49" s="9">
        <v>2836.2</v>
      </c>
      <c r="F49" s="9">
        <v>2837</v>
      </c>
      <c r="G49" s="10">
        <v>4990.25</v>
      </c>
      <c r="H49" s="8">
        <f t="shared" si="12"/>
        <v>51.05</v>
      </c>
      <c r="I49" s="9">
        <f t="shared" si="13"/>
        <v>453.792</v>
      </c>
      <c r="J49" s="9">
        <f t="shared" si="14"/>
        <v>19.859</v>
      </c>
      <c r="K49" s="10">
        <f t="shared" si="15"/>
        <v>424.17</v>
      </c>
      <c r="L49" s="19">
        <f t="shared" si="16"/>
        <v>948.871</v>
      </c>
      <c r="M49" s="8">
        <v>0</v>
      </c>
      <c r="N49" s="8">
        <f t="shared" si="17"/>
        <v>226.9</v>
      </c>
      <c r="O49" s="8">
        <f t="shared" si="18"/>
        <v>8.51</v>
      </c>
      <c r="P49" s="10">
        <f t="shared" si="19"/>
        <v>99.81</v>
      </c>
      <c r="Q49" s="8">
        <f t="shared" si="20"/>
        <v>335.22</v>
      </c>
      <c r="R49" s="21">
        <f t="shared" si="21"/>
        <v>1284.091</v>
      </c>
      <c r="S49" s="22"/>
      <c r="T49" t="str">
        <f>VLOOKUP(D49,[1]汇总!I$2:J$296,2,0)</f>
        <v>√</v>
      </c>
    </row>
    <row r="50" ht="20" customHeight="1" spans="1:20">
      <c r="A50" s="8">
        <f t="shared" si="24"/>
        <v>47</v>
      </c>
      <c r="B50" s="13"/>
      <c r="C50" s="8" t="s">
        <v>123</v>
      </c>
      <c r="D50" s="8" t="s">
        <v>124</v>
      </c>
      <c r="E50" s="9">
        <v>2836.2</v>
      </c>
      <c r="F50" s="9">
        <v>2837</v>
      </c>
      <c r="G50" s="10">
        <v>4990.25</v>
      </c>
      <c r="H50" s="8">
        <f t="shared" si="12"/>
        <v>51.05</v>
      </c>
      <c r="I50" s="9">
        <f t="shared" si="13"/>
        <v>453.792</v>
      </c>
      <c r="J50" s="9">
        <f t="shared" si="14"/>
        <v>19.859</v>
      </c>
      <c r="K50" s="10">
        <f t="shared" si="15"/>
        <v>424.17</v>
      </c>
      <c r="L50" s="19">
        <f t="shared" si="16"/>
        <v>948.871</v>
      </c>
      <c r="M50" s="8">
        <v>0</v>
      </c>
      <c r="N50" s="8">
        <f t="shared" si="17"/>
        <v>226.9</v>
      </c>
      <c r="O50" s="8">
        <f t="shared" si="18"/>
        <v>8.51</v>
      </c>
      <c r="P50" s="10">
        <f t="shared" si="19"/>
        <v>99.81</v>
      </c>
      <c r="Q50" s="8">
        <f t="shared" si="20"/>
        <v>335.22</v>
      </c>
      <c r="R50" s="21">
        <f t="shared" si="21"/>
        <v>1284.091</v>
      </c>
      <c r="S50" s="22"/>
      <c r="T50" t="str">
        <f>VLOOKUP(D50,[1]汇总!I$2:J$296,2,0)</f>
        <v>√</v>
      </c>
    </row>
    <row r="51" ht="20" customHeight="1" spans="1:20">
      <c r="A51" s="8">
        <f t="shared" si="24"/>
        <v>48</v>
      </c>
      <c r="B51" s="13"/>
      <c r="C51" s="8" t="s">
        <v>125</v>
      </c>
      <c r="D51" s="8" t="s">
        <v>126</v>
      </c>
      <c r="E51" s="9">
        <v>3820</v>
      </c>
      <c r="F51" s="9">
        <v>3820</v>
      </c>
      <c r="G51" s="10">
        <v>4990.25</v>
      </c>
      <c r="H51" s="8">
        <f t="shared" si="12"/>
        <v>68.76</v>
      </c>
      <c r="I51" s="9">
        <f t="shared" si="13"/>
        <v>611.2</v>
      </c>
      <c r="J51" s="9">
        <f t="shared" si="14"/>
        <v>26.74</v>
      </c>
      <c r="K51" s="10">
        <f t="shared" si="15"/>
        <v>424.17</v>
      </c>
      <c r="L51" s="19">
        <f t="shared" si="16"/>
        <v>1130.87</v>
      </c>
      <c r="M51" s="8">
        <v>0</v>
      </c>
      <c r="N51" s="8">
        <f t="shared" si="17"/>
        <v>305.6</v>
      </c>
      <c r="O51" s="8">
        <f t="shared" si="18"/>
        <v>11.46</v>
      </c>
      <c r="P51" s="10">
        <f t="shared" si="19"/>
        <v>99.81</v>
      </c>
      <c r="Q51" s="8">
        <f t="shared" si="20"/>
        <v>416.87</v>
      </c>
      <c r="R51" s="21">
        <f t="shared" si="21"/>
        <v>1547.74</v>
      </c>
      <c r="S51" s="22"/>
      <c r="T51" t="str">
        <f>VLOOKUP(D51,[1]汇总!I$2:J$296,2,0)</f>
        <v>√</v>
      </c>
    </row>
    <row r="52" ht="20" customHeight="1" spans="1:19">
      <c r="A52" s="8">
        <f t="shared" si="24"/>
        <v>49</v>
      </c>
      <c r="B52" s="13"/>
      <c r="C52" s="14" t="s">
        <v>127</v>
      </c>
      <c r="D52" s="8" t="s">
        <v>128</v>
      </c>
      <c r="E52" s="9">
        <v>3042.05</v>
      </c>
      <c r="F52" s="9">
        <v>3043</v>
      </c>
      <c r="G52" s="10">
        <v>4990.25</v>
      </c>
      <c r="H52" s="8">
        <f t="shared" si="12"/>
        <v>54.76</v>
      </c>
      <c r="I52" s="9">
        <f t="shared" si="13"/>
        <v>486.728</v>
      </c>
      <c r="J52" s="9">
        <f t="shared" si="14"/>
        <v>21.301</v>
      </c>
      <c r="K52" s="10">
        <f t="shared" si="15"/>
        <v>424.17</v>
      </c>
      <c r="L52" s="19">
        <f t="shared" si="16"/>
        <v>986.959</v>
      </c>
      <c r="M52" s="8">
        <v>0</v>
      </c>
      <c r="N52" s="8">
        <f t="shared" si="17"/>
        <v>243.36</v>
      </c>
      <c r="O52" s="8">
        <f t="shared" si="18"/>
        <v>9.13</v>
      </c>
      <c r="P52" s="10">
        <f t="shared" si="19"/>
        <v>99.81</v>
      </c>
      <c r="Q52" s="8">
        <f t="shared" si="20"/>
        <v>352.3</v>
      </c>
      <c r="R52" s="21">
        <f t="shared" si="21"/>
        <v>1339.259</v>
      </c>
      <c r="S52" s="22" t="s">
        <v>50</v>
      </c>
    </row>
    <row r="53" ht="20" customHeight="1" spans="1:19">
      <c r="A53" s="8">
        <f t="shared" si="24"/>
        <v>50</v>
      </c>
      <c r="B53" s="13"/>
      <c r="C53" s="14" t="s">
        <v>129</v>
      </c>
      <c r="D53" s="8" t="s">
        <v>130</v>
      </c>
      <c r="E53" s="9">
        <v>3042.05</v>
      </c>
      <c r="F53" s="9">
        <v>3043</v>
      </c>
      <c r="G53" s="10">
        <v>4990.25</v>
      </c>
      <c r="H53" s="8">
        <f t="shared" si="12"/>
        <v>54.76</v>
      </c>
      <c r="I53" s="9">
        <f t="shared" si="13"/>
        <v>486.728</v>
      </c>
      <c r="J53" s="9">
        <f t="shared" si="14"/>
        <v>21.301</v>
      </c>
      <c r="K53" s="10">
        <f t="shared" si="15"/>
        <v>424.17</v>
      </c>
      <c r="L53" s="19">
        <f t="shared" si="16"/>
        <v>986.959</v>
      </c>
      <c r="M53" s="8">
        <v>0</v>
      </c>
      <c r="N53" s="8">
        <f t="shared" si="17"/>
        <v>243.36</v>
      </c>
      <c r="O53" s="8">
        <f t="shared" si="18"/>
        <v>9.13</v>
      </c>
      <c r="P53" s="10">
        <f t="shared" si="19"/>
        <v>99.81</v>
      </c>
      <c r="Q53" s="8">
        <f t="shared" si="20"/>
        <v>352.3</v>
      </c>
      <c r="R53" s="21">
        <f t="shared" si="21"/>
        <v>1339.259</v>
      </c>
      <c r="S53" s="22" t="s">
        <v>50</v>
      </c>
    </row>
    <row r="54" ht="20" customHeight="1" spans="1:20">
      <c r="A54" s="8">
        <f t="shared" si="24"/>
        <v>51</v>
      </c>
      <c r="B54" s="11" t="s">
        <v>131</v>
      </c>
      <c r="C54" s="8" t="s">
        <v>132</v>
      </c>
      <c r="D54" s="8" t="s">
        <v>133</v>
      </c>
      <c r="E54" s="9">
        <v>2836.2</v>
      </c>
      <c r="F54" s="9">
        <v>2837</v>
      </c>
      <c r="G54" s="10">
        <v>4990.25</v>
      </c>
      <c r="H54" s="8">
        <v>51.05</v>
      </c>
      <c r="I54" s="9">
        <v>453.792</v>
      </c>
      <c r="J54" s="9">
        <v>19.859</v>
      </c>
      <c r="K54" s="10">
        <v>424.17</v>
      </c>
      <c r="L54" s="19">
        <v>948.871</v>
      </c>
      <c r="M54" s="8">
        <v>0</v>
      </c>
      <c r="N54" s="8">
        <v>226.9</v>
      </c>
      <c r="O54" s="8">
        <v>8.51</v>
      </c>
      <c r="P54" s="10">
        <v>99.81</v>
      </c>
      <c r="Q54" s="8">
        <v>335.22</v>
      </c>
      <c r="R54" s="21">
        <v>1284.091</v>
      </c>
      <c r="S54" s="22"/>
      <c r="T54" t="str">
        <f>VLOOKUP(D54,[1]汇总!I$2:J$296,2,0)</f>
        <v>√</v>
      </c>
    </row>
    <row r="55" ht="20" customHeight="1" spans="1:20">
      <c r="A55" s="8">
        <f t="shared" ref="A55:A64" si="25">ROW()-3</f>
        <v>52</v>
      </c>
      <c r="B55" s="13"/>
      <c r="C55" s="8" t="s">
        <v>134</v>
      </c>
      <c r="D55" s="8" t="s">
        <v>135</v>
      </c>
      <c r="E55" s="9">
        <v>2836.2</v>
      </c>
      <c r="F55" s="9">
        <v>2837</v>
      </c>
      <c r="G55" s="10">
        <v>4990.25</v>
      </c>
      <c r="H55" s="8">
        <v>51.05</v>
      </c>
      <c r="I55" s="9">
        <v>453.792</v>
      </c>
      <c r="J55" s="9">
        <v>19.859</v>
      </c>
      <c r="K55" s="10">
        <v>424.17</v>
      </c>
      <c r="L55" s="19">
        <v>948.871</v>
      </c>
      <c r="M55" s="8">
        <v>0</v>
      </c>
      <c r="N55" s="8">
        <v>226.9</v>
      </c>
      <c r="O55" s="8">
        <v>8.51</v>
      </c>
      <c r="P55" s="10">
        <v>99.81</v>
      </c>
      <c r="Q55" s="8">
        <v>335.22</v>
      </c>
      <c r="R55" s="21">
        <v>1284.091</v>
      </c>
      <c r="S55" s="22"/>
      <c r="T55" t="str">
        <f>VLOOKUP(D55,[1]汇总!I$2:J$296,2,0)</f>
        <v>√</v>
      </c>
    </row>
    <row r="56" ht="20" customHeight="1" spans="1:20">
      <c r="A56" s="8">
        <f t="shared" si="25"/>
        <v>53</v>
      </c>
      <c r="B56" s="13"/>
      <c r="C56" s="8" t="s">
        <v>136</v>
      </c>
      <c r="D56" s="8" t="s">
        <v>137</v>
      </c>
      <c r="E56" s="9">
        <v>2836.2</v>
      </c>
      <c r="F56" s="9">
        <v>2837</v>
      </c>
      <c r="G56" s="10">
        <v>4990.25</v>
      </c>
      <c r="H56" s="8">
        <v>51.05</v>
      </c>
      <c r="I56" s="9">
        <v>453.792</v>
      </c>
      <c r="J56" s="9">
        <v>19.859</v>
      </c>
      <c r="K56" s="10">
        <v>424.17</v>
      </c>
      <c r="L56" s="19">
        <v>948.871</v>
      </c>
      <c r="M56" s="8">
        <v>0</v>
      </c>
      <c r="N56" s="8">
        <v>226.9</v>
      </c>
      <c r="O56" s="8">
        <v>8.51</v>
      </c>
      <c r="P56" s="10">
        <v>99.81</v>
      </c>
      <c r="Q56" s="8">
        <v>335.22</v>
      </c>
      <c r="R56" s="21">
        <v>1284.091</v>
      </c>
      <c r="S56" s="22"/>
      <c r="T56" t="str">
        <f>VLOOKUP(D56,[1]汇总!I$2:J$296,2,0)</f>
        <v>√</v>
      </c>
    </row>
    <row r="57" ht="20" customHeight="1" spans="1:20">
      <c r="A57" s="8">
        <f t="shared" si="25"/>
        <v>54</v>
      </c>
      <c r="B57" s="13"/>
      <c r="C57" s="8" t="s">
        <v>138</v>
      </c>
      <c r="D57" s="8" t="s">
        <v>139</v>
      </c>
      <c r="E57" s="9">
        <v>2836.2</v>
      </c>
      <c r="F57" s="9">
        <v>2837</v>
      </c>
      <c r="G57" s="10">
        <v>4990.25</v>
      </c>
      <c r="H57" s="8">
        <v>51.05</v>
      </c>
      <c r="I57" s="9">
        <v>453.792</v>
      </c>
      <c r="J57" s="9">
        <v>19.859</v>
      </c>
      <c r="K57" s="10">
        <v>424.17</v>
      </c>
      <c r="L57" s="19">
        <v>948.871</v>
      </c>
      <c r="M57" s="8">
        <v>0</v>
      </c>
      <c r="N57" s="8">
        <v>226.9</v>
      </c>
      <c r="O57" s="8">
        <v>8.51</v>
      </c>
      <c r="P57" s="10">
        <v>99.81</v>
      </c>
      <c r="Q57" s="8">
        <v>335.22</v>
      </c>
      <c r="R57" s="21">
        <v>1284.091</v>
      </c>
      <c r="S57" s="22"/>
      <c r="T57" t="str">
        <f>VLOOKUP(D57,[1]汇总!I$2:J$296,2,0)</f>
        <v>√</v>
      </c>
    </row>
    <row r="58" ht="20" customHeight="1" spans="1:20">
      <c r="A58" s="8">
        <f t="shared" si="25"/>
        <v>55</v>
      </c>
      <c r="B58" s="13"/>
      <c r="C58" s="8" t="s">
        <v>140</v>
      </c>
      <c r="D58" s="8" t="s">
        <v>141</v>
      </c>
      <c r="E58" s="9">
        <v>2836.2</v>
      </c>
      <c r="F58" s="9">
        <v>2837</v>
      </c>
      <c r="G58" s="10">
        <v>4990.25</v>
      </c>
      <c r="H58" s="8">
        <v>51.05</v>
      </c>
      <c r="I58" s="9">
        <v>453.792</v>
      </c>
      <c r="J58" s="9">
        <v>19.859</v>
      </c>
      <c r="K58" s="10">
        <v>424.17</v>
      </c>
      <c r="L58" s="19">
        <v>948.871</v>
      </c>
      <c r="M58" s="8">
        <v>0</v>
      </c>
      <c r="N58" s="8">
        <v>226.9</v>
      </c>
      <c r="O58" s="8">
        <v>8.51</v>
      </c>
      <c r="P58" s="10">
        <v>99.81</v>
      </c>
      <c r="Q58" s="8">
        <v>335.22</v>
      </c>
      <c r="R58" s="21">
        <v>1284.091</v>
      </c>
      <c r="S58" s="22"/>
      <c r="T58" t="str">
        <f>VLOOKUP(D58,[1]汇总!I$2:J$296,2,0)</f>
        <v>√</v>
      </c>
    </row>
    <row r="59" ht="20" customHeight="1" spans="1:20">
      <c r="A59" s="8">
        <f t="shared" si="25"/>
        <v>56</v>
      </c>
      <c r="B59" s="13"/>
      <c r="C59" s="8" t="s">
        <v>142</v>
      </c>
      <c r="D59" s="8" t="s">
        <v>143</v>
      </c>
      <c r="E59" s="9">
        <v>2836.2</v>
      </c>
      <c r="F59" s="9">
        <v>2837</v>
      </c>
      <c r="G59" s="10">
        <v>4990.25</v>
      </c>
      <c r="H59" s="8">
        <v>51.05</v>
      </c>
      <c r="I59" s="9">
        <v>453.792</v>
      </c>
      <c r="J59" s="9">
        <v>19.859</v>
      </c>
      <c r="K59" s="10">
        <v>424.17</v>
      </c>
      <c r="L59" s="19">
        <v>948.871</v>
      </c>
      <c r="M59" s="8">
        <v>0</v>
      </c>
      <c r="N59" s="8">
        <v>226.9</v>
      </c>
      <c r="O59" s="8">
        <v>8.51</v>
      </c>
      <c r="P59" s="10">
        <v>99.81</v>
      </c>
      <c r="Q59" s="8">
        <v>335.22</v>
      </c>
      <c r="R59" s="21">
        <v>1284.091</v>
      </c>
      <c r="S59" s="22"/>
      <c r="T59" t="str">
        <f>VLOOKUP(D59,[1]汇总!I$2:J$296,2,0)</f>
        <v>√</v>
      </c>
    </row>
    <row r="60" ht="20" customHeight="1" spans="1:20">
      <c r="A60" s="8">
        <f t="shared" si="25"/>
        <v>57</v>
      </c>
      <c r="B60" s="12"/>
      <c r="C60" s="8" t="s">
        <v>144</v>
      </c>
      <c r="D60" s="8" t="s">
        <v>145</v>
      </c>
      <c r="E60" s="9">
        <v>2836.2</v>
      </c>
      <c r="F60" s="9">
        <v>2837</v>
      </c>
      <c r="G60" s="10">
        <v>4990.25</v>
      </c>
      <c r="H60" s="8">
        <v>51.05</v>
      </c>
      <c r="I60" s="9">
        <v>453.792</v>
      </c>
      <c r="J60" s="9">
        <v>19.859</v>
      </c>
      <c r="K60" s="10">
        <v>424.17</v>
      </c>
      <c r="L60" s="19">
        <v>948.871</v>
      </c>
      <c r="M60" s="8">
        <v>0</v>
      </c>
      <c r="N60" s="8">
        <v>226.9</v>
      </c>
      <c r="O60" s="8">
        <v>8.51</v>
      </c>
      <c r="P60" s="10">
        <v>99.81</v>
      </c>
      <c r="Q60" s="8">
        <v>335.22</v>
      </c>
      <c r="R60" s="21">
        <v>1284.091</v>
      </c>
      <c r="S60" s="22"/>
      <c r="T60" t="str">
        <f>VLOOKUP(D60,[1]汇总!I$2:J$296,2,0)</f>
        <v>√</v>
      </c>
    </row>
    <row r="61" ht="20" customHeight="1" spans="1:20">
      <c r="A61" s="8">
        <f t="shared" si="25"/>
        <v>58</v>
      </c>
      <c r="B61" s="11" t="s">
        <v>146</v>
      </c>
      <c r="C61" s="8" t="s">
        <v>147</v>
      </c>
      <c r="D61" s="8" t="s">
        <v>148</v>
      </c>
      <c r="E61" s="9">
        <v>3820</v>
      </c>
      <c r="F61" s="9">
        <v>3820</v>
      </c>
      <c r="G61" s="10">
        <v>4990.25</v>
      </c>
      <c r="H61" s="8">
        <v>68.76</v>
      </c>
      <c r="I61" s="9">
        <v>611.2</v>
      </c>
      <c r="J61" s="9">
        <v>26.74</v>
      </c>
      <c r="K61" s="10">
        <v>424.17</v>
      </c>
      <c r="L61" s="19">
        <v>1130.87</v>
      </c>
      <c r="M61" s="8">
        <v>0</v>
      </c>
      <c r="N61" s="8">
        <v>305.6</v>
      </c>
      <c r="O61" s="8">
        <v>11.46</v>
      </c>
      <c r="P61" s="10">
        <v>99.81</v>
      </c>
      <c r="Q61" s="8">
        <v>416.87</v>
      </c>
      <c r="R61" s="21">
        <v>1547.74</v>
      </c>
      <c r="S61" s="22"/>
      <c r="T61" t="str">
        <f>VLOOKUP(D61,[1]汇总!I$2:J$296,2,0)</f>
        <v>√</v>
      </c>
    </row>
    <row r="62" ht="20" customHeight="1" spans="1:20">
      <c r="A62" s="8">
        <f t="shared" si="25"/>
        <v>59</v>
      </c>
      <c r="B62" s="13"/>
      <c r="C62" s="8" t="s">
        <v>149</v>
      </c>
      <c r="D62" s="8" t="s">
        <v>150</v>
      </c>
      <c r="E62" s="9">
        <v>2836.2</v>
      </c>
      <c r="F62" s="9">
        <v>2837</v>
      </c>
      <c r="G62" s="10">
        <v>4990.25</v>
      </c>
      <c r="H62" s="8">
        <v>51.05</v>
      </c>
      <c r="I62" s="9">
        <v>453.792</v>
      </c>
      <c r="J62" s="9">
        <v>19.859</v>
      </c>
      <c r="K62" s="10">
        <v>424.17</v>
      </c>
      <c r="L62" s="19">
        <v>948.871</v>
      </c>
      <c r="M62" s="8">
        <v>0</v>
      </c>
      <c r="N62" s="8">
        <v>226.9</v>
      </c>
      <c r="O62" s="8">
        <v>8.51</v>
      </c>
      <c r="P62" s="10">
        <v>99.81</v>
      </c>
      <c r="Q62" s="8">
        <v>335.22</v>
      </c>
      <c r="R62" s="21">
        <v>1284.091</v>
      </c>
      <c r="S62" s="22"/>
      <c r="T62" t="str">
        <f>VLOOKUP(D62,[1]汇总!I$2:J$296,2,0)</f>
        <v>√</v>
      </c>
    </row>
    <row r="63" ht="20" customHeight="1" spans="1:20">
      <c r="A63" s="8">
        <f t="shared" si="25"/>
        <v>60</v>
      </c>
      <c r="B63" s="13"/>
      <c r="C63" s="8" t="s">
        <v>151</v>
      </c>
      <c r="D63" s="8" t="s">
        <v>152</v>
      </c>
      <c r="E63" s="9">
        <v>2836.2</v>
      </c>
      <c r="F63" s="9">
        <v>2837</v>
      </c>
      <c r="G63" s="10">
        <v>4990.25</v>
      </c>
      <c r="H63" s="8">
        <v>51.05</v>
      </c>
      <c r="I63" s="9">
        <v>453.792</v>
      </c>
      <c r="J63" s="9">
        <v>19.859</v>
      </c>
      <c r="K63" s="10">
        <v>424.17</v>
      </c>
      <c r="L63" s="19">
        <v>948.871</v>
      </c>
      <c r="M63" s="8">
        <v>0</v>
      </c>
      <c r="N63" s="8">
        <v>226.9</v>
      </c>
      <c r="O63" s="8">
        <v>8.51</v>
      </c>
      <c r="P63" s="10">
        <v>99.81</v>
      </c>
      <c r="Q63" s="8">
        <v>335.22</v>
      </c>
      <c r="R63" s="21">
        <v>1284.091</v>
      </c>
      <c r="S63" s="22"/>
      <c r="T63" t="str">
        <f>VLOOKUP(D63,[1]汇总!I$2:J$296,2,0)</f>
        <v>√</v>
      </c>
    </row>
    <row r="64" ht="20" customHeight="1" spans="1:20">
      <c r="A64" s="8">
        <f t="shared" si="25"/>
        <v>61</v>
      </c>
      <c r="B64" s="12"/>
      <c r="C64" s="8" t="s">
        <v>153</v>
      </c>
      <c r="D64" s="8" t="s">
        <v>154</v>
      </c>
      <c r="E64" s="9">
        <v>2836.2</v>
      </c>
      <c r="F64" s="9">
        <v>2837</v>
      </c>
      <c r="G64" s="10">
        <v>4990.25</v>
      </c>
      <c r="H64" s="8">
        <v>51.05</v>
      </c>
      <c r="I64" s="9">
        <v>453.792</v>
      </c>
      <c r="J64" s="9">
        <v>19.859</v>
      </c>
      <c r="K64" s="10">
        <v>424.17</v>
      </c>
      <c r="L64" s="19">
        <v>948.871</v>
      </c>
      <c r="M64" s="8">
        <v>0</v>
      </c>
      <c r="N64" s="8">
        <v>226.9</v>
      </c>
      <c r="O64" s="8">
        <v>8.51</v>
      </c>
      <c r="P64" s="10">
        <v>99.81</v>
      </c>
      <c r="Q64" s="8">
        <v>335.22</v>
      </c>
      <c r="R64" s="21">
        <v>1284.091</v>
      </c>
      <c r="S64" s="22"/>
      <c r="T64" t="str">
        <f>VLOOKUP(D64,[1]汇总!I$2:J$296,2,0)</f>
        <v>√</v>
      </c>
    </row>
    <row r="65" ht="20" customHeight="1" spans="1:20">
      <c r="A65" s="8">
        <f t="shared" ref="A65:A74" si="26">ROW()-3</f>
        <v>62</v>
      </c>
      <c r="B65" s="11" t="s">
        <v>155</v>
      </c>
      <c r="C65" s="8" t="s">
        <v>156</v>
      </c>
      <c r="D65" s="8" t="s">
        <v>157</v>
      </c>
      <c r="E65" s="9">
        <v>2836.2</v>
      </c>
      <c r="F65" s="9">
        <v>2837</v>
      </c>
      <c r="G65" s="10">
        <v>4990.25</v>
      </c>
      <c r="H65" s="8">
        <f>ROUND(E65*0.018,2)</f>
        <v>51.05</v>
      </c>
      <c r="I65" s="9">
        <f>E65*0.16</f>
        <v>453.792</v>
      </c>
      <c r="J65" s="9">
        <f>F65*0.007</f>
        <v>19.859</v>
      </c>
      <c r="K65" s="10">
        <f>ROUND(G65*0.085,2)</f>
        <v>424.17</v>
      </c>
      <c r="L65" s="19">
        <f>SUM(H65:K65)</f>
        <v>948.871</v>
      </c>
      <c r="M65" s="8">
        <v>0</v>
      </c>
      <c r="N65" s="8">
        <f>ROUND(E65*0.08,2)</f>
        <v>226.9</v>
      </c>
      <c r="O65" s="8">
        <f>ROUND(F65*0.003,2)</f>
        <v>8.51</v>
      </c>
      <c r="P65" s="10">
        <f>ROUND(G65*0.02,2)</f>
        <v>99.81</v>
      </c>
      <c r="Q65" s="8">
        <f>SUM(M65:P65)</f>
        <v>335.22</v>
      </c>
      <c r="R65" s="21">
        <f>L65+Q65</f>
        <v>1284.091</v>
      </c>
      <c r="S65" s="22"/>
      <c r="T65" t="str">
        <f>VLOOKUP(D65,[1]汇总!I$2:J$296,2,0)</f>
        <v>√</v>
      </c>
    </row>
    <row r="66" ht="20" customHeight="1" spans="1:20">
      <c r="A66" s="8">
        <f t="shared" si="26"/>
        <v>63</v>
      </c>
      <c r="B66" s="13"/>
      <c r="C66" s="8" t="s">
        <v>158</v>
      </c>
      <c r="D66" s="8" t="s">
        <v>159</v>
      </c>
      <c r="E66" s="9">
        <v>3820</v>
      </c>
      <c r="F66" s="9">
        <v>3820</v>
      </c>
      <c r="G66" s="10">
        <v>4990.25</v>
      </c>
      <c r="H66" s="8">
        <f t="shared" ref="H66:H127" si="27">ROUND(E66*0.018,2)</f>
        <v>68.76</v>
      </c>
      <c r="I66" s="9">
        <f t="shared" ref="I66:I127" si="28">E66*0.16</f>
        <v>611.2</v>
      </c>
      <c r="J66" s="9">
        <f t="shared" ref="J66:J127" si="29">F66*0.007</f>
        <v>26.74</v>
      </c>
      <c r="K66" s="10">
        <f t="shared" ref="K66:K127" si="30">ROUND(G66*0.085,2)</f>
        <v>424.17</v>
      </c>
      <c r="L66" s="19">
        <f t="shared" ref="L66:L127" si="31">SUM(H66:K66)</f>
        <v>1130.87</v>
      </c>
      <c r="M66" s="8">
        <v>0</v>
      </c>
      <c r="N66" s="8">
        <f t="shared" ref="N66:N127" si="32">ROUND(E66*0.08,2)</f>
        <v>305.6</v>
      </c>
      <c r="O66" s="8">
        <f t="shared" ref="O66:O127" si="33">ROUND(F66*0.003,2)</f>
        <v>11.46</v>
      </c>
      <c r="P66" s="10">
        <f t="shared" ref="P66:P127" si="34">ROUND(G66*0.02,2)</f>
        <v>99.81</v>
      </c>
      <c r="Q66" s="8">
        <f t="shared" ref="Q66:Q127" si="35">SUM(M66:P66)</f>
        <v>416.87</v>
      </c>
      <c r="R66" s="21">
        <f t="shared" ref="R66:R127" si="36">L66+Q66</f>
        <v>1547.74</v>
      </c>
      <c r="S66" s="22"/>
      <c r="T66" t="str">
        <f>VLOOKUP(D66,[1]汇总!I$2:J$296,2,0)</f>
        <v>√</v>
      </c>
    </row>
    <row r="67" ht="20" customHeight="1" spans="1:20">
      <c r="A67" s="8">
        <f t="shared" si="26"/>
        <v>64</v>
      </c>
      <c r="B67" s="13"/>
      <c r="C67" s="8" t="s">
        <v>160</v>
      </c>
      <c r="D67" s="8" t="s">
        <v>161</v>
      </c>
      <c r="E67" s="9">
        <v>2836.2</v>
      </c>
      <c r="F67" s="9">
        <v>2837</v>
      </c>
      <c r="G67" s="10">
        <v>4990.25</v>
      </c>
      <c r="H67" s="8">
        <f t="shared" si="27"/>
        <v>51.05</v>
      </c>
      <c r="I67" s="9">
        <f t="shared" si="28"/>
        <v>453.792</v>
      </c>
      <c r="J67" s="9">
        <f t="shared" si="29"/>
        <v>19.859</v>
      </c>
      <c r="K67" s="10">
        <f t="shared" si="30"/>
        <v>424.17</v>
      </c>
      <c r="L67" s="19">
        <f t="shared" si="31"/>
        <v>948.871</v>
      </c>
      <c r="M67" s="8">
        <v>0</v>
      </c>
      <c r="N67" s="8">
        <f t="shared" si="32"/>
        <v>226.9</v>
      </c>
      <c r="O67" s="8">
        <f t="shared" si="33"/>
        <v>8.51</v>
      </c>
      <c r="P67" s="10">
        <f t="shared" si="34"/>
        <v>99.81</v>
      </c>
      <c r="Q67" s="8">
        <f t="shared" si="35"/>
        <v>335.22</v>
      </c>
      <c r="R67" s="21">
        <f t="shared" si="36"/>
        <v>1284.091</v>
      </c>
      <c r="S67" s="22"/>
      <c r="T67" t="str">
        <f>VLOOKUP(D67,[1]汇总!I$2:J$296,2,0)</f>
        <v>√</v>
      </c>
    </row>
    <row r="68" ht="20" customHeight="1" spans="1:20">
      <c r="A68" s="8">
        <f t="shared" si="26"/>
        <v>65</v>
      </c>
      <c r="B68" s="13"/>
      <c r="C68" s="8" t="s">
        <v>162</v>
      </c>
      <c r="D68" s="8" t="s">
        <v>163</v>
      </c>
      <c r="E68" s="9">
        <v>2836.2</v>
      </c>
      <c r="F68" s="9">
        <v>2837</v>
      </c>
      <c r="G68" s="10">
        <v>4990.25</v>
      </c>
      <c r="H68" s="8">
        <f t="shared" si="27"/>
        <v>51.05</v>
      </c>
      <c r="I68" s="9">
        <f t="shared" si="28"/>
        <v>453.792</v>
      </c>
      <c r="J68" s="9">
        <f t="shared" si="29"/>
        <v>19.859</v>
      </c>
      <c r="K68" s="10">
        <f t="shared" si="30"/>
        <v>424.17</v>
      </c>
      <c r="L68" s="19">
        <f t="shared" si="31"/>
        <v>948.871</v>
      </c>
      <c r="M68" s="8">
        <v>0</v>
      </c>
      <c r="N68" s="8">
        <f t="shared" si="32"/>
        <v>226.9</v>
      </c>
      <c r="O68" s="8">
        <f t="shared" si="33"/>
        <v>8.51</v>
      </c>
      <c r="P68" s="10">
        <f t="shared" si="34"/>
        <v>99.81</v>
      </c>
      <c r="Q68" s="8">
        <f t="shared" si="35"/>
        <v>335.22</v>
      </c>
      <c r="R68" s="21">
        <f t="shared" si="36"/>
        <v>1284.091</v>
      </c>
      <c r="S68" s="22"/>
      <c r="T68" t="str">
        <f>VLOOKUP(D68,[1]汇总!I$2:J$296,2,0)</f>
        <v>√</v>
      </c>
    </row>
    <row r="69" ht="20" customHeight="1" spans="1:20">
      <c r="A69" s="8">
        <f t="shared" si="26"/>
        <v>66</v>
      </c>
      <c r="B69" s="13"/>
      <c r="C69" s="8" t="s">
        <v>164</v>
      </c>
      <c r="D69" s="8" t="s">
        <v>165</v>
      </c>
      <c r="E69" s="9">
        <v>2836.2</v>
      </c>
      <c r="F69" s="9">
        <v>2837</v>
      </c>
      <c r="G69" s="10">
        <v>4990.25</v>
      </c>
      <c r="H69" s="8">
        <f t="shared" si="27"/>
        <v>51.05</v>
      </c>
      <c r="I69" s="9">
        <f t="shared" si="28"/>
        <v>453.792</v>
      </c>
      <c r="J69" s="9">
        <f t="shared" si="29"/>
        <v>19.859</v>
      </c>
      <c r="K69" s="10">
        <f t="shared" si="30"/>
        <v>424.17</v>
      </c>
      <c r="L69" s="19">
        <f t="shared" si="31"/>
        <v>948.871</v>
      </c>
      <c r="M69" s="8">
        <v>0</v>
      </c>
      <c r="N69" s="8">
        <f t="shared" si="32"/>
        <v>226.9</v>
      </c>
      <c r="O69" s="8">
        <f t="shared" si="33"/>
        <v>8.51</v>
      </c>
      <c r="P69" s="10">
        <f t="shared" si="34"/>
        <v>99.81</v>
      </c>
      <c r="Q69" s="8">
        <f t="shared" si="35"/>
        <v>335.22</v>
      </c>
      <c r="R69" s="21">
        <f t="shared" si="36"/>
        <v>1284.091</v>
      </c>
      <c r="S69" s="22"/>
      <c r="T69" t="str">
        <f>VLOOKUP(D69,[1]汇总!I$2:J$296,2,0)</f>
        <v>√</v>
      </c>
    </row>
    <row r="70" ht="20" customHeight="1" spans="1:20">
      <c r="A70" s="8">
        <f t="shared" si="26"/>
        <v>67</v>
      </c>
      <c r="B70" s="13"/>
      <c r="C70" s="8" t="s">
        <v>166</v>
      </c>
      <c r="D70" s="8" t="s">
        <v>167</v>
      </c>
      <c r="E70" s="9">
        <v>2836.2</v>
      </c>
      <c r="F70" s="9">
        <v>2837</v>
      </c>
      <c r="G70" s="10">
        <v>4990.25</v>
      </c>
      <c r="H70" s="8">
        <f t="shared" si="27"/>
        <v>51.05</v>
      </c>
      <c r="I70" s="9">
        <f t="shared" si="28"/>
        <v>453.792</v>
      </c>
      <c r="J70" s="9">
        <f t="shared" si="29"/>
        <v>19.859</v>
      </c>
      <c r="K70" s="10">
        <f t="shared" si="30"/>
        <v>424.17</v>
      </c>
      <c r="L70" s="19">
        <f t="shared" si="31"/>
        <v>948.871</v>
      </c>
      <c r="M70" s="8">
        <v>0</v>
      </c>
      <c r="N70" s="8">
        <f t="shared" si="32"/>
        <v>226.9</v>
      </c>
      <c r="O70" s="8">
        <f t="shared" si="33"/>
        <v>8.51</v>
      </c>
      <c r="P70" s="10">
        <f t="shared" si="34"/>
        <v>99.81</v>
      </c>
      <c r="Q70" s="8">
        <f t="shared" si="35"/>
        <v>335.22</v>
      </c>
      <c r="R70" s="21">
        <f t="shared" si="36"/>
        <v>1284.091</v>
      </c>
      <c r="S70" s="22"/>
      <c r="T70" t="str">
        <f>VLOOKUP(D70,[1]汇总!I$2:J$296,2,0)</f>
        <v>√</v>
      </c>
    </row>
    <row r="71" ht="20" customHeight="1" spans="1:20">
      <c r="A71" s="8">
        <f t="shared" si="26"/>
        <v>68</v>
      </c>
      <c r="B71" s="13"/>
      <c r="C71" s="8" t="s">
        <v>168</v>
      </c>
      <c r="D71" s="8" t="s">
        <v>169</v>
      </c>
      <c r="E71" s="9">
        <v>2836.2</v>
      </c>
      <c r="F71" s="9">
        <v>2837</v>
      </c>
      <c r="G71" s="10">
        <v>4990.25</v>
      </c>
      <c r="H71" s="8">
        <f t="shared" si="27"/>
        <v>51.05</v>
      </c>
      <c r="I71" s="9">
        <f t="shared" si="28"/>
        <v>453.792</v>
      </c>
      <c r="J71" s="9">
        <f t="shared" si="29"/>
        <v>19.859</v>
      </c>
      <c r="K71" s="10">
        <f t="shared" si="30"/>
        <v>424.17</v>
      </c>
      <c r="L71" s="19">
        <f t="shared" si="31"/>
        <v>948.871</v>
      </c>
      <c r="M71" s="8">
        <v>0</v>
      </c>
      <c r="N71" s="8">
        <f t="shared" si="32"/>
        <v>226.9</v>
      </c>
      <c r="O71" s="8">
        <f t="shared" si="33"/>
        <v>8.51</v>
      </c>
      <c r="P71" s="10">
        <f t="shared" si="34"/>
        <v>99.81</v>
      </c>
      <c r="Q71" s="8">
        <f t="shared" si="35"/>
        <v>335.22</v>
      </c>
      <c r="R71" s="21">
        <f t="shared" si="36"/>
        <v>1284.091</v>
      </c>
      <c r="S71" s="22"/>
      <c r="T71" t="str">
        <f>VLOOKUP(D71,[1]汇总!I$2:J$296,2,0)</f>
        <v>√</v>
      </c>
    </row>
    <row r="72" ht="20" customHeight="1" spans="1:20">
      <c r="A72" s="8">
        <f t="shared" si="26"/>
        <v>69</v>
      </c>
      <c r="B72" s="13"/>
      <c r="C72" s="8" t="s">
        <v>170</v>
      </c>
      <c r="D72" s="8" t="s">
        <v>171</v>
      </c>
      <c r="E72" s="9">
        <v>2836.2</v>
      </c>
      <c r="F72" s="9">
        <v>2837</v>
      </c>
      <c r="G72" s="10">
        <v>4990.25</v>
      </c>
      <c r="H72" s="8">
        <f t="shared" si="27"/>
        <v>51.05</v>
      </c>
      <c r="I72" s="9">
        <f t="shared" si="28"/>
        <v>453.792</v>
      </c>
      <c r="J72" s="9">
        <f t="shared" si="29"/>
        <v>19.859</v>
      </c>
      <c r="K72" s="10">
        <f t="shared" si="30"/>
        <v>424.17</v>
      </c>
      <c r="L72" s="19">
        <f t="shared" si="31"/>
        <v>948.871</v>
      </c>
      <c r="M72" s="8">
        <v>0</v>
      </c>
      <c r="N72" s="8">
        <f t="shared" si="32"/>
        <v>226.9</v>
      </c>
      <c r="O72" s="8">
        <f t="shared" si="33"/>
        <v>8.51</v>
      </c>
      <c r="P72" s="10">
        <f t="shared" si="34"/>
        <v>99.81</v>
      </c>
      <c r="Q72" s="8">
        <f t="shared" si="35"/>
        <v>335.22</v>
      </c>
      <c r="R72" s="21">
        <f t="shared" si="36"/>
        <v>1284.091</v>
      </c>
      <c r="S72" s="22"/>
      <c r="T72" t="str">
        <f>VLOOKUP(D72,[1]汇总!I$2:J$296,2,0)</f>
        <v>√</v>
      </c>
    </row>
    <row r="73" ht="20" customHeight="1" spans="1:20">
      <c r="A73" s="8">
        <f t="shared" si="26"/>
        <v>70</v>
      </c>
      <c r="B73" s="13"/>
      <c r="C73" s="8" t="s">
        <v>172</v>
      </c>
      <c r="D73" s="8" t="s">
        <v>173</v>
      </c>
      <c r="E73" s="9">
        <v>2836.2</v>
      </c>
      <c r="F73" s="9">
        <v>2837</v>
      </c>
      <c r="G73" s="10">
        <v>4990.25</v>
      </c>
      <c r="H73" s="8">
        <f t="shared" si="27"/>
        <v>51.05</v>
      </c>
      <c r="I73" s="9">
        <f t="shared" si="28"/>
        <v>453.792</v>
      </c>
      <c r="J73" s="9">
        <f t="shared" si="29"/>
        <v>19.859</v>
      </c>
      <c r="K73" s="10">
        <f t="shared" si="30"/>
        <v>424.17</v>
      </c>
      <c r="L73" s="19">
        <f t="shared" si="31"/>
        <v>948.871</v>
      </c>
      <c r="M73" s="8">
        <v>0</v>
      </c>
      <c r="N73" s="8">
        <f t="shared" si="32"/>
        <v>226.9</v>
      </c>
      <c r="O73" s="8">
        <f t="shared" si="33"/>
        <v>8.51</v>
      </c>
      <c r="P73" s="10">
        <f t="shared" si="34"/>
        <v>99.81</v>
      </c>
      <c r="Q73" s="8">
        <f t="shared" si="35"/>
        <v>335.22</v>
      </c>
      <c r="R73" s="21">
        <f t="shared" si="36"/>
        <v>1284.091</v>
      </c>
      <c r="S73" s="22"/>
      <c r="T73" t="str">
        <f>VLOOKUP(D73,[1]汇总!I$2:J$296,2,0)</f>
        <v>√</v>
      </c>
    </row>
    <row r="74" ht="20" customHeight="1" spans="1:20">
      <c r="A74" s="8">
        <f t="shared" si="26"/>
        <v>71</v>
      </c>
      <c r="B74" s="13"/>
      <c r="C74" s="8" t="s">
        <v>174</v>
      </c>
      <c r="D74" s="8" t="s">
        <v>175</v>
      </c>
      <c r="E74" s="9">
        <v>2836.2</v>
      </c>
      <c r="F74" s="9">
        <v>2837</v>
      </c>
      <c r="G74" s="10">
        <v>4990.25</v>
      </c>
      <c r="H74" s="8">
        <f t="shared" si="27"/>
        <v>51.05</v>
      </c>
      <c r="I74" s="9">
        <f t="shared" si="28"/>
        <v>453.792</v>
      </c>
      <c r="J74" s="9">
        <f t="shared" si="29"/>
        <v>19.859</v>
      </c>
      <c r="K74" s="10">
        <f t="shared" si="30"/>
        <v>424.17</v>
      </c>
      <c r="L74" s="19">
        <f t="shared" si="31"/>
        <v>948.871</v>
      </c>
      <c r="M74" s="8">
        <v>0</v>
      </c>
      <c r="N74" s="8">
        <f t="shared" si="32"/>
        <v>226.9</v>
      </c>
      <c r="O74" s="8">
        <f t="shared" si="33"/>
        <v>8.51</v>
      </c>
      <c r="P74" s="10">
        <f t="shared" si="34"/>
        <v>99.81</v>
      </c>
      <c r="Q74" s="8">
        <f t="shared" si="35"/>
        <v>335.22</v>
      </c>
      <c r="R74" s="21">
        <f t="shared" si="36"/>
        <v>1284.091</v>
      </c>
      <c r="S74" s="22"/>
      <c r="T74" t="str">
        <f>VLOOKUP(D74,[1]汇总!I$2:J$296,2,0)</f>
        <v>√</v>
      </c>
    </row>
    <row r="75" ht="20" customHeight="1" spans="1:20">
      <c r="A75" s="8">
        <f t="shared" ref="A75:A84" si="37">ROW()-3</f>
        <v>72</v>
      </c>
      <c r="B75" s="13"/>
      <c r="C75" s="8" t="s">
        <v>176</v>
      </c>
      <c r="D75" s="8" t="s">
        <v>177</v>
      </c>
      <c r="E75" s="9">
        <v>2836.2</v>
      </c>
      <c r="F75" s="9">
        <v>2837</v>
      </c>
      <c r="G75" s="10">
        <v>4990.25</v>
      </c>
      <c r="H75" s="8">
        <f t="shared" si="27"/>
        <v>51.05</v>
      </c>
      <c r="I75" s="9">
        <f t="shared" si="28"/>
        <v>453.792</v>
      </c>
      <c r="J75" s="9">
        <f t="shared" si="29"/>
        <v>19.859</v>
      </c>
      <c r="K75" s="10">
        <f t="shared" si="30"/>
        <v>424.17</v>
      </c>
      <c r="L75" s="19">
        <f t="shared" si="31"/>
        <v>948.871</v>
      </c>
      <c r="M75" s="8">
        <v>0</v>
      </c>
      <c r="N75" s="8">
        <f t="shared" si="32"/>
        <v>226.9</v>
      </c>
      <c r="O75" s="8">
        <f t="shared" si="33"/>
        <v>8.51</v>
      </c>
      <c r="P75" s="10">
        <f t="shared" si="34"/>
        <v>99.81</v>
      </c>
      <c r="Q75" s="8">
        <f t="shared" si="35"/>
        <v>335.22</v>
      </c>
      <c r="R75" s="21">
        <f t="shared" si="36"/>
        <v>1284.091</v>
      </c>
      <c r="S75" s="22"/>
      <c r="T75" t="str">
        <f>VLOOKUP(D75,[1]汇总!I$2:J$296,2,0)</f>
        <v>√</v>
      </c>
    </row>
    <row r="76" ht="20" customHeight="1" spans="1:20">
      <c r="A76" s="8">
        <f t="shared" si="37"/>
        <v>73</v>
      </c>
      <c r="B76" s="13"/>
      <c r="C76" s="8" t="s">
        <v>178</v>
      </c>
      <c r="D76" s="8" t="s">
        <v>179</v>
      </c>
      <c r="E76" s="9">
        <v>2836.2</v>
      </c>
      <c r="F76" s="9">
        <v>2837</v>
      </c>
      <c r="G76" s="10">
        <v>4990.25</v>
      </c>
      <c r="H76" s="8">
        <f t="shared" si="27"/>
        <v>51.05</v>
      </c>
      <c r="I76" s="9">
        <f t="shared" si="28"/>
        <v>453.792</v>
      </c>
      <c r="J76" s="9">
        <f t="shared" si="29"/>
        <v>19.859</v>
      </c>
      <c r="K76" s="10">
        <f t="shared" si="30"/>
        <v>424.17</v>
      </c>
      <c r="L76" s="19">
        <f t="shared" si="31"/>
        <v>948.871</v>
      </c>
      <c r="M76" s="8">
        <v>0</v>
      </c>
      <c r="N76" s="8">
        <f t="shared" si="32"/>
        <v>226.9</v>
      </c>
      <c r="O76" s="8">
        <f t="shared" si="33"/>
        <v>8.51</v>
      </c>
      <c r="P76" s="10">
        <f t="shared" si="34"/>
        <v>99.81</v>
      </c>
      <c r="Q76" s="8">
        <f t="shared" si="35"/>
        <v>335.22</v>
      </c>
      <c r="R76" s="21">
        <f t="shared" si="36"/>
        <v>1284.091</v>
      </c>
      <c r="S76" s="22"/>
      <c r="T76" t="str">
        <f>VLOOKUP(D76,[1]汇总!I$2:J$296,2,0)</f>
        <v>√</v>
      </c>
    </row>
    <row r="77" ht="20" customHeight="1" spans="1:20">
      <c r="A77" s="8">
        <f t="shared" si="37"/>
        <v>74</v>
      </c>
      <c r="B77" s="13"/>
      <c r="C77" s="8" t="s">
        <v>180</v>
      </c>
      <c r="D77" s="8" t="s">
        <v>181</v>
      </c>
      <c r="E77" s="9">
        <v>2836.2</v>
      </c>
      <c r="F77" s="9">
        <v>2837</v>
      </c>
      <c r="G77" s="10">
        <v>4990.25</v>
      </c>
      <c r="H77" s="8">
        <f t="shared" si="27"/>
        <v>51.05</v>
      </c>
      <c r="I77" s="9">
        <f t="shared" si="28"/>
        <v>453.792</v>
      </c>
      <c r="J77" s="9">
        <f t="shared" si="29"/>
        <v>19.859</v>
      </c>
      <c r="K77" s="10">
        <f t="shared" si="30"/>
        <v>424.17</v>
      </c>
      <c r="L77" s="19">
        <f t="shared" si="31"/>
        <v>948.871</v>
      </c>
      <c r="M77" s="8">
        <v>0</v>
      </c>
      <c r="N77" s="8">
        <f t="shared" si="32"/>
        <v>226.9</v>
      </c>
      <c r="O77" s="8">
        <f t="shared" si="33"/>
        <v>8.51</v>
      </c>
      <c r="P77" s="10">
        <f t="shared" si="34"/>
        <v>99.81</v>
      </c>
      <c r="Q77" s="8">
        <f t="shared" si="35"/>
        <v>335.22</v>
      </c>
      <c r="R77" s="21">
        <f t="shared" si="36"/>
        <v>1284.091</v>
      </c>
      <c r="S77" s="22"/>
      <c r="T77" t="str">
        <f>VLOOKUP(D77,[1]汇总!I$2:J$296,2,0)</f>
        <v>√</v>
      </c>
    </row>
    <row r="78" ht="20" customHeight="1" spans="1:20">
      <c r="A78" s="8">
        <f t="shared" si="37"/>
        <v>75</v>
      </c>
      <c r="B78" s="13"/>
      <c r="C78" s="8" t="s">
        <v>182</v>
      </c>
      <c r="D78" s="8" t="s">
        <v>183</v>
      </c>
      <c r="E78" s="9">
        <v>2836.2</v>
      </c>
      <c r="F78" s="9">
        <v>2837</v>
      </c>
      <c r="G78" s="10">
        <v>4990.25</v>
      </c>
      <c r="H78" s="8">
        <f t="shared" si="27"/>
        <v>51.05</v>
      </c>
      <c r="I78" s="9">
        <f t="shared" si="28"/>
        <v>453.792</v>
      </c>
      <c r="J78" s="9">
        <f t="shared" si="29"/>
        <v>19.859</v>
      </c>
      <c r="K78" s="10">
        <f t="shared" si="30"/>
        <v>424.17</v>
      </c>
      <c r="L78" s="19">
        <f t="shared" si="31"/>
        <v>948.871</v>
      </c>
      <c r="M78" s="8">
        <v>0</v>
      </c>
      <c r="N78" s="8">
        <f t="shared" si="32"/>
        <v>226.9</v>
      </c>
      <c r="O78" s="8">
        <f t="shared" si="33"/>
        <v>8.51</v>
      </c>
      <c r="P78" s="10">
        <f t="shared" si="34"/>
        <v>99.81</v>
      </c>
      <c r="Q78" s="8">
        <f t="shared" si="35"/>
        <v>335.22</v>
      </c>
      <c r="R78" s="21">
        <f t="shared" si="36"/>
        <v>1284.091</v>
      </c>
      <c r="S78" s="22"/>
      <c r="T78" t="str">
        <f>VLOOKUP(D78,[1]汇总!I$2:J$296,2,0)</f>
        <v>√</v>
      </c>
    </row>
    <row r="79" ht="20" customHeight="1" spans="1:20">
      <c r="A79" s="8">
        <f t="shared" si="37"/>
        <v>76</v>
      </c>
      <c r="B79" s="13"/>
      <c r="C79" s="8" t="s">
        <v>184</v>
      </c>
      <c r="D79" s="8" t="s">
        <v>185</v>
      </c>
      <c r="E79" s="9">
        <v>2836.2</v>
      </c>
      <c r="F79" s="9">
        <v>2837</v>
      </c>
      <c r="G79" s="10">
        <v>4990.25</v>
      </c>
      <c r="H79" s="8">
        <f t="shared" si="27"/>
        <v>51.05</v>
      </c>
      <c r="I79" s="9">
        <f t="shared" si="28"/>
        <v>453.792</v>
      </c>
      <c r="J79" s="9">
        <f t="shared" si="29"/>
        <v>19.859</v>
      </c>
      <c r="K79" s="10">
        <f t="shared" si="30"/>
        <v>424.17</v>
      </c>
      <c r="L79" s="19">
        <f t="shared" si="31"/>
        <v>948.871</v>
      </c>
      <c r="M79" s="8">
        <v>0</v>
      </c>
      <c r="N79" s="8">
        <f t="shared" si="32"/>
        <v>226.9</v>
      </c>
      <c r="O79" s="8">
        <f t="shared" si="33"/>
        <v>8.51</v>
      </c>
      <c r="P79" s="10">
        <f t="shared" si="34"/>
        <v>99.81</v>
      </c>
      <c r="Q79" s="8">
        <f t="shared" si="35"/>
        <v>335.22</v>
      </c>
      <c r="R79" s="21">
        <f t="shared" si="36"/>
        <v>1284.091</v>
      </c>
      <c r="S79" s="22"/>
      <c r="T79" t="str">
        <f>VLOOKUP(D79,[1]汇总!I$2:J$296,2,0)</f>
        <v>√</v>
      </c>
    </row>
    <row r="80" ht="20" customHeight="1" spans="1:20">
      <c r="A80" s="8">
        <f t="shared" si="37"/>
        <v>77</v>
      </c>
      <c r="B80" s="13"/>
      <c r="C80" s="8" t="s">
        <v>186</v>
      </c>
      <c r="D80" s="8" t="s">
        <v>187</v>
      </c>
      <c r="E80" s="9">
        <v>2836.2</v>
      </c>
      <c r="F80" s="9">
        <v>2837</v>
      </c>
      <c r="G80" s="10">
        <v>4990.25</v>
      </c>
      <c r="H80" s="8">
        <f t="shared" si="27"/>
        <v>51.05</v>
      </c>
      <c r="I80" s="9">
        <f t="shared" si="28"/>
        <v>453.792</v>
      </c>
      <c r="J80" s="9">
        <f t="shared" si="29"/>
        <v>19.859</v>
      </c>
      <c r="K80" s="10">
        <f t="shared" si="30"/>
        <v>424.17</v>
      </c>
      <c r="L80" s="19">
        <f t="shared" si="31"/>
        <v>948.871</v>
      </c>
      <c r="M80" s="8">
        <v>0</v>
      </c>
      <c r="N80" s="8">
        <f t="shared" si="32"/>
        <v>226.9</v>
      </c>
      <c r="O80" s="8">
        <f t="shared" si="33"/>
        <v>8.51</v>
      </c>
      <c r="P80" s="10">
        <f t="shared" si="34"/>
        <v>99.81</v>
      </c>
      <c r="Q80" s="8">
        <f t="shared" si="35"/>
        <v>335.22</v>
      </c>
      <c r="R80" s="21">
        <f t="shared" si="36"/>
        <v>1284.091</v>
      </c>
      <c r="S80" s="22"/>
      <c r="T80" t="str">
        <f>VLOOKUP(D80,[1]汇总!I$2:J$296,2,0)</f>
        <v>√</v>
      </c>
    </row>
    <row r="81" ht="20" customHeight="1" spans="1:20">
      <c r="A81" s="8">
        <f t="shared" si="37"/>
        <v>78</v>
      </c>
      <c r="B81" s="13"/>
      <c r="C81" s="8" t="s">
        <v>188</v>
      </c>
      <c r="D81" s="8" t="s">
        <v>189</v>
      </c>
      <c r="E81" s="9">
        <v>2836.2</v>
      </c>
      <c r="F81" s="9">
        <v>2837</v>
      </c>
      <c r="G81" s="10">
        <v>4990.25</v>
      </c>
      <c r="H81" s="8">
        <f t="shared" si="27"/>
        <v>51.05</v>
      </c>
      <c r="I81" s="9">
        <f t="shared" si="28"/>
        <v>453.792</v>
      </c>
      <c r="J81" s="9">
        <f t="shared" si="29"/>
        <v>19.859</v>
      </c>
      <c r="K81" s="10">
        <f t="shared" si="30"/>
        <v>424.17</v>
      </c>
      <c r="L81" s="19">
        <f t="shared" si="31"/>
        <v>948.871</v>
      </c>
      <c r="M81" s="8">
        <v>0</v>
      </c>
      <c r="N81" s="8">
        <f t="shared" si="32"/>
        <v>226.9</v>
      </c>
      <c r="O81" s="8">
        <f t="shared" si="33"/>
        <v>8.51</v>
      </c>
      <c r="P81" s="10">
        <f t="shared" si="34"/>
        <v>99.81</v>
      </c>
      <c r="Q81" s="8">
        <f t="shared" si="35"/>
        <v>335.22</v>
      </c>
      <c r="R81" s="21">
        <f t="shared" si="36"/>
        <v>1284.091</v>
      </c>
      <c r="S81" s="22"/>
      <c r="T81" t="str">
        <f>VLOOKUP(D81,[1]汇总!I$2:J$296,2,0)</f>
        <v>√</v>
      </c>
    </row>
    <row r="82" ht="20" customHeight="1" spans="1:20">
      <c r="A82" s="8">
        <f t="shared" si="37"/>
        <v>79</v>
      </c>
      <c r="B82" s="13"/>
      <c r="C82" s="8" t="s">
        <v>190</v>
      </c>
      <c r="D82" s="8" t="s">
        <v>191</v>
      </c>
      <c r="E82" s="9">
        <v>2836.2</v>
      </c>
      <c r="F82" s="9">
        <v>2837</v>
      </c>
      <c r="G82" s="10">
        <v>4990.25</v>
      </c>
      <c r="H82" s="8">
        <f t="shared" si="27"/>
        <v>51.05</v>
      </c>
      <c r="I82" s="9">
        <f t="shared" si="28"/>
        <v>453.792</v>
      </c>
      <c r="J82" s="9">
        <f t="shared" si="29"/>
        <v>19.859</v>
      </c>
      <c r="K82" s="10">
        <f t="shared" si="30"/>
        <v>424.17</v>
      </c>
      <c r="L82" s="19">
        <f t="shared" si="31"/>
        <v>948.871</v>
      </c>
      <c r="M82" s="8">
        <v>0</v>
      </c>
      <c r="N82" s="8">
        <f t="shared" si="32"/>
        <v>226.9</v>
      </c>
      <c r="O82" s="8">
        <f t="shared" si="33"/>
        <v>8.51</v>
      </c>
      <c r="P82" s="10">
        <f t="shared" si="34"/>
        <v>99.81</v>
      </c>
      <c r="Q82" s="8">
        <f t="shared" si="35"/>
        <v>335.22</v>
      </c>
      <c r="R82" s="21">
        <f t="shared" si="36"/>
        <v>1284.091</v>
      </c>
      <c r="S82" s="22"/>
      <c r="T82" t="str">
        <f>VLOOKUP(D82,[1]汇总!I$2:J$296,2,0)</f>
        <v>√</v>
      </c>
    </row>
    <row r="83" ht="20" customHeight="1" spans="1:20">
      <c r="A83" s="8">
        <f t="shared" si="37"/>
        <v>80</v>
      </c>
      <c r="B83" s="13"/>
      <c r="C83" s="8" t="s">
        <v>192</v>
      </c>
      <c r="D83" s="8" t="s">
        <v>193</v>
      </c>
      <c r="E83" s="9">
        <v>3820</v>
      </c>
      <c r="F83" s="9">
        <v>3820</v>
      </c>
      <c r="G83" s="10">
        <v>4990.25</v>
      </c>
      <c r="H83" s="8">
        <f t="shared" si="27"/>
        <v>68.76</v>
      </c>
      <c r="I83" s="9">
        <f t="shared" si="28"/>
        <v>611.2</v>
      </c>
      <c r="J83" s="9">
        <f t="shared" si="29"/>
        <v>26.74</v>
      </c>
      <c r="K83" s="10">
        <f t="shared" si="30"/>
        <v>424.17</v>
      </c>
      <c r="L83" s="19">
        <f t="shared" si="31"/>
        <v>1130.87</v>
      </c>
      <c r="M83" s="8">
        <v>0</v>
      </c>
      <c r="N83" s="8">
        <f t="shared" si="32"/>
        <v>305.6</v>
      </c>
      <c r="O83" s="8">
        <f t="shared" si="33"/>
        <v>11.46</v>
      </c>
      <c r="P83" s="10">
        <f t="shared" si="34"/>
        <v>99.81</v>
      </c>
      <c r="Q83" s="8">
        <f t="shared" si="35"/>
        <v>416.87</v>
      </c>
      <c r="R83" s="21">
        <f t="shared" si="36"/>
        <v>1547.74</v>
      </c>
      <c r="S83" s="22"/>
      <c r="T83" t="str">
        <f>VLOOKUP(D83,[1]汇总!I$2:J$296,2,0)</f>
        <v>√</v>
      </c>
    </row>
    <row r="84" ht="20" customHeight="1" spans="1:20">
      <c r="A84" s="8">
        <f t="shared" si="37"/>
        <v>81</v>
      </c>
      <c r="B84" s="13"/>
      <c r="C84" s="8" t="s">
        <v>194</v>
      </c>
      <c r="D84" s="8" t="s">
        <v>195</v>
      </c>
      <c r="E84" s="9">
        <v>3820</v>
      </c>
      <c r="F84" s="9">
        <v>3820</v>
      </c>
      <c r="G84" s="10">
        <v>4990.25</v>
      </c>
      <c r="H84" s="8">
        <f t="shared" si="27"/>
        <v>68.76</v>
      </c>
      <c r="I84" s="9">
        <f t="shared" si="28"/>
        <v>611.2</v>
      </c>
      <c r="J84" s="9">
        <f t="shared" si="29"/>
        <v>26.74</v>
      </c>
      <c r="K84" s="10">
        <f t="shared" si="30"/>
        <v>424.17</v>
      </c>
      <c r="L84" s="19">
        <f t="shared" si="31"/>
        <v>1130.87</v>
      </c>
      <c r="M84" s="8">
        <v>0</v>
      </c>
      <c r="N84" s="8">
        <f t="shared" si="32"/>
        <v>305.6</v>
      </c>
      <c r="O84" s="8">
        <f t="shared" si="33"/>
        <v>11.46</v>
      </c>
      <c r="P84" s="10">
        <f t="shared" si="34"/>
        <v>99.81</v>
      </c>
      <c r="Q84" s="8">
        <f t="shared" si="35"/>
        <v>416.87</v>
      </c>
      <c r="R84" s="21">
        <f t="shared" si="36"/>
        <v>1547.74</v>
      </c>
      <c r="S84" s="22"/>
      <c r="T84" t="str">
        <f>VLOOKUP(D84,[1]汇总!I$2:J$296,2,0)</f>
        <v>√</v>
      </c>
    </row>
    <row r="85" ht="20" customHeight="1" spans="1:20">
      <c r="A85" s="8">
        <f t="shared" ref="A85:A94" si="38">ROW()-3</f>
        <v>82</v>
      </c>
      <c r="B85" s="13"/>
      <c r="C85" s="8" t="s">
        <v>196</v>
      </c>
      <c r="D85" s="8" t="s">
        <v>197</v>
      </c>
      <c r="E85" s="9">
        <v>2836.2</v>
      </c>
      <c r="F85" s="9">
        <v>2837</v>
      </c>
      <c r="G85" s="10">
        <v>4990.25</v>
      </c>
      <c r="H85" s="8">
        <f t="shared" si="27"/>
        <v>51.05</v>
      </c>
      <c r="I85" s="9">
        <f t="shared" si="28"/>
        <v>453.792</v>
      </c>
      <c r="J85" s="9">
        <f t="shared" si="29"/>
        <v>19.859</v>
      </c>
      <c r="K85" s="10">
        <f t="shared" si="30"/>
        <v>424.17</v>
      </c>
      <c r="L85" s="19">
        <f t="shared" si="31"/>
        <v>948.871</v>
      </c>
      <c r="M85" s="8">
        <v>0</v>
      </c>
      <c r="N85" s="8">
        <f t="shared" si="32"/>
        <v>226.9</v>
      </c>
      <c r="O85" s="8">
        <f t="shared" si="33"/>
        <v>8.51</v>
      </c>
      <c r="P85" s="10">
        <f t="shared" si="34"/>
        <v>99.81</v>
      </c>
      <c r="Q85" s="8">
        <f t="shared" si="35"/>
        <v>335.22</v>
      </c>
      <c r="R85" s="21">
        <f t="shared" si="36"/>
        <v>1284.091</v>
      </c>
      <c r="S85" s="22"/>
      <c r="T85" t="str">
        <f>VLOOKUP(D85,[1]汇总!I$2:J$296,2,0)</f>
        <v>√</v>
      </c>
    </row>
    <row r="86" ht="20" customHeight="1" spans="1:20">
      <c r="A86" s="8">
        <f t="shared" si="38"/>
        <v>83</v>
      </c>
      <c r="B86" s="13"/>
      <c r="C86" s="8" t="s">
        <v>198</v>
      </c>
      <c r="D86" s="8" t="s">
        <v>199</v>
      </c>
      <c r="E86" s="9">
        <v>2836.2</v>
      </c>
      <c r="F86" s="9">
        <v>2837</v>
      </c>
      <c r="G86" s="10">
        <v>4990.25</v>
      </c>
      <c r="H86" s="8">
        <f t="shared" si="27"/>
        <v>51.05</v>
      </c>
      <c r="I86" s="9">
        <f t="shared" si="28"/>
        <v>453.792</v>
      </c>
      <c r="J86" s="9">
        <f t="shared" si="29"/>
        <v>19.859</v>
      </c>
      <c r="K86" s="10">
        <f t="shared" si="30"/>
        <v>424.17</v>
      </c>
      <c r="L86" s="19">
        <f t="shared" si="31"/>
        <v>948.871</v>
      </c>
      <c r="M86" s="8">
        <v>0</v>
      </c>
      <c r="N86" s="8">
        <f t="shared" si="32"/>
        <v>226.9</v>
      </c>
      <c r="O86" s="8">
        <f t="shared" si="33"/>
        <v>8.51</v>
      </c>
      <c r="P86" s="10">
        <f t="shared" si="34"/>
        <v>99.81</v>
      </c>
      <c r="Q86" s="8">
        <f t="shared" si="35"/>
        <v>335.22</v>
      </c>
      <c r="R86" s="21">
        <f t="shared" si="36"/>
        <v>1284.091</v>
      </c>
      <c r="S86" s="22"/>
      <c r="T86" t="str">
        <f>VLOOKUP(D86,[1]汇总!I$2:J$296,2,0)</f>
        <v>√</v>
      </c>
    </row>
    <row r="87" ht="20" customHeight="1" spans="1:20">
      <c r="A87" s="8">
        <f t="shared" si="38"/>
        <v>84</v>
      </c>
      <c r="B87" s="13"/>
      <c r="C87" s="8" t="s">
        <v>200</v>
      </c>
      <c r="D87" s="8" t="s">
        <v>201</v>
      </c>
      <c r="E87" s="9">
        <v>2836.2</v>
      </c>
      <c r="F87" s="9">
        <v>2837</v>
      </c>
      <c r="G87" s="10">
        <v>4990.25</v>
      </c>
      <c r="H87" s="8">
        <f t="shared" si="27"/>
        <v>51.05</v>
      </c>
      <c r="I87" s="9">
        <f t="shared" si="28"/>
        <v>453.792</v>
      </c>
      <c r="J87" s="9">
        <f t="shared" si="29"/>
        <v>19.859</v>
      </c>
      <c r="K87" s="10">
        <f t="shared" si="30"/>
        <v>424.17</v>
      </c>
      <c r="L87" s="19">
        <f t="shared" si="31"/>
        <v>948.871</v>
      </c>
      <c r="M87" s="8">
        <v>0</v>
      </c>
      <c r="N87" s="8">
        <f t="shared" si="32"/>
        <v>226.9</v>
      </c>
      <c r="O87" s="8">
        <f t="shared" si="33"/>
        <v>8.51</v>
      </c>
      <c r="P87" s="10">
        <f t="shared" si="34"/>
        <v>99.81</v>
      </c>
      <c r="Q87" s="8">
        <f t="shared" si="35"/>
        <v>335.22</v>
      </c>
      <c r="R87" s="21">
        <f t="shared" si="36"/>
        <v>1284.091</v>
      </c>
      <c r="S87" s="22"/>
      <c r="T87" t="str">
        <f>VLOOKUP(D87,[1]汇总!I$2:J$296,2,0)</f>
        <v>√</v>
      </c>
    </row>
    <row r="88" ht="20" customHeight="1" spans="1:20">
      <c r="A88" s="8">
        <f t="shared" si="38"/>
        <v>85</v>
      </c>
      <c r="B88" s="13"/>
      <c r="C88" s="8" t="s">
        <v>202</v>
      </c>
      <c r="D88" s="8" t="s">
        <v>203</v>
      </c>
      <c r="E88" s="9">
        <v>2836.2</v>
      </c>
      <c r="F88" s="9">
        <v>2837</v>
      </c>
      <c r="G88" s="10">
        <v>4990.25</v>
      </c>
      <c r="H88" s="8">
        <f t="shared" si="27"/>
        <v>51.05</v>
      </c>
      <c r="I88" s="9">
        <f t="shared" si="28"/>
        <v>453.792</v>
      </c>
      <c r="J88" s="9">
        <f t="shared" si="29"/>
        <v>19.859</v>
      </c>
      <c r="K88" s="10">
        <f t="shared" si="30"/>
        <v>424.17</v>
      </c>
      <c r="L88" s="19">
        <f t="shared" si="31"/>
        <v>948.871</v>
      </c>
      <c r="M88" s="8">
        <v>0</v>
      </c>
      <c r="N88" s="8">
        <f t="shared" si="32"/>
        <v>226.9</v>
      </c>
      <c r="O88" s="8">
        <f t="shared" si="33"/>
        <v>8.51</v>
      </c>
      <c r="P88" s="10">
        <f t="shared" si="34"/>
        <v>99.81</v>
      </c>
      <c r="Q88" s="8">
        <f t="shared" si="35"/>
        <v>335.22</v>
      </c>
      <c r="R88" s="21">
        <f t="shared" si="36"/>
        <v>1284.091</v>
      </c>
      <c r="S88" s="22"/>
      <c r="T88" t="str">
        <f>VLOOKUP(D88,[1]汇总!I$2:J$296,2,0)</f>
        <v>√</v>
      </c>
    </row>
    <row r="89" ht="20" customHeight="1" spans="1:20">
      <c r="A89" s="8">
        <f t="shared" si="38"/>
        <v>86</v>
      </c>
      <c r="B89" s="13"/>
      <c r="C89" s="8" t="s">
        <v>204</v>
      </c>
      <c r="D89" s="8" t="s">
        <v>205</v>
      </c>
      <c r="E89" s="9">
        <v>2836.2</v>
      </c>
      <c r="F89" s="9">
        <v>2837</v>
      </c>
      <c r="G89" s="10">
        <v>4990.25</v>
      </c>
      <c r="H89" s="8">
        <f t="shared" si="27"/>
        <v>51.05</v>
      </c>
      <c r="I89" s="9">
        <f t="shared" si="28"/>
        <v>453.792</v>
      </c>
      <c r="J89" s="9">
        <f t="shared" si="29"/>
        <v>19.859</v>
      </c>
      <c r="K89" s="10">
        <f t="shared" si="30"/>
        <v>424.17</v>
      </c>
      <c r="L89" s="19">
        <f t="shared" si="31"/>
        <v>948.871</v>
      </c>
      <c r="M89" s="8">
        <v>0</v>
      </c>
      <c r="N89" s="8">
        <f t="shared" si="32"/>
        <v>226.9</v>
      </c>
      <c r="O89" s="8">
        <f t="shared" si="33"/>
        <v>8.51</v>
      </c>
      <c r="P89" s="10">
        <f t="shared" si="34"/>
        <v>99.81</v>
      </c>
      <c r="Q89" s="8">
        <f t="shared" si="35"/>
        <v>335.22</v>
      </c>
      <c r="R89" s="21">
        <f t="shared" si="36"/>
        <v>1284.091</v>
      </c>
      <c r="S89" s="22"/>
      <c r="T89" t="str">
        <f>VLOOKUP(D89,[1]汇总!I$2:J$296,2,0)</f>
        <v>√</v>
      </c>
    </row>
    <row r="90" ht="20" customHeight="1" spans="1:20">
      <c r="A90" s="8">
        <f t="shared" si="38"/>
        <v>87</v>
      </c>
      <c r="B90" s="13"/>
      <c r="C90" s="8" t="s">
        <v>206</v>
      </c>
      <c r="D90" s="8" t="s">
        <v>207</v>
      </c>
      <c r="E90" s="9">
        <v>2836.2</v>
      </c>
      <c r="F90" s="9">
        <v>2837</v>
      </c>
      <c r="G90" s="10">
        <v>4990.25</v>
      </c>
      <c r="H90" s="8">
        <f t="shared" si="27"/>
        <v>51.05</v>
      </c>
      <c r="I90" s="9">
        <f t="shared" si="28"/>
        <v>453.792</v>
      </c>
      <c r="J90" s="9">
        <f t="shared" si="29"/>
        <v>19.859</v>
      </c>
      <c r="K90" s="10">
        <f t="shared" si="30"/>
        <v>424.17</v>
      </c>
      <c r="L90" s="19">
        <f t="shared" si="31"/>
        <v>948.871</v>
      </c>
      <c r="M90" s="8">
        <v>0</v>
      </c>
      <c r="N90" s="8">
        <f t="shared" si="32"/>
        <v>226.9</v>
      </c>
      <c r="O90" s="8">
        <f t="shared" si="33"/>
        <v>8.51</v>
      </c>
      <c r="P90" s="10">
        <f t="shared" si="34"/>
        <v>99.81</v>
      </c>
      <c r="Q90" s="8">
        <f t="shared" si="35"/>
        <v>335.22</v>
      </c>
      <c r="R90" s="21">
        <f t="shared" si="36"/>
        <v>1284.091</v>
      </c>
      <c r="S90" s="22"/>
      <c r="T90" t="str">
        <f>VLOOKUP(D90,[1]汇总!I$2:J$296,2,0)</f>
        <v>√</v>
      </c>
    </row>
    <row r="91" ht="20" customHeight="1" spans="1:20">
      <c r="A91" s="8">
        <f t="shared" si="38"/>
        <v>88</v>
      </c>
      <c r="B91" s="13"/>
      <c r="C91" s="8" t="s">
        <v>208</v>
      </c>
      <c r="D91" s="8" t="s">
        <v>209</v>
      </c>
      <c r="E91" s="9">
        <v>2836.2</v>
      </c>
      <c r="F91" s="9">
        <v>2837</v>
      </c>
      <c r="G91" s="10">
        <v>4990.25</v>
      </c>
      <c r="H91" s="8">
        <f t="shared" si="27"/>
        <v>51.05</v>
      </c>
      <c r="I91" s="9">
        <f t="shared" si="28"/>
        <v>453.792</v>
      </c>
      <c r="J91" s="9">
        <f t="shared" si="29"/>
        <v>19.859</v>
      </c>
      <c r="K91" s="10">
        <f t="shared" si="30"/>
        <v>424.17</v>
      </c>
      <c r="L91" s="19">
        <f t="shared" si="31"/>
        <v>948.871</v>
      </c>
      <c r="M91" s="8">
        <v>0</v>
      </c>
      <c r="N91" s="8">
        <f t="shared" si="32"/>
        <v>226.9</v>
      </c>
      <c r="O91" s="8">
        <f t="shared" si="33"/>
        <v>8.51</v>
      </c>
      <c r="P91" s="10">
        <f t="shared" si="34"/>
        <v>99.81</v>
      </c>
      <c r="Q91" s="8">
        <f t="shared" si="35"/>
        <v>335.22</v>
      </c>
      <c r="R91" s="21">
        <f t="shared" si="36"/>
        <v>1284.091</v>
      </c>
      <c r="S91" s="22"/>
      <c r="T91" t="str">
        <f>VLOOKUP(D91,[1]汇总!I$2:J$296,2,0)</f>
        <v>√</v>
      </c>
    </row>
    <row r="92" ht="20" customHeight="1" spans="1:20">
      <c r="A92" s="8">
        <f t="shared" si="38"/>
        <v>89</v>
      </c>
      <c r="B92" s="13"/>
      <c r="C92" s="8" t="s">
        <v>210</v>
      </c>
      <c r="D92" s="8" t="s">
        <v>211</v>
      </c>
      <c r="E92" s="9">
        <v>2836.2</v>
      </c>
      <c r="F92" s="9">
        <v>2837</v>
      </c>
      <c r="G92" s="10">
        <v>4990.25</v>
      </c>
      <c r="H92" s="8">
        <f t="shared" si="27"/>
        <v>51.05</v>
      </c>
      <c r="I92" s="9">
        <f t="shared" si="28"/>
        <v>453.792</v>
      </c>
      <c r="J92" s="9">
        <f t="shared" si="29"/>
        <v>19.859</v>
      </c>
      <c r="K92" s="10">
        <f t="shared" si="30"/>
        <v>424.17</v>
      </c>
      <c r="L92" s="19">
        <f t="shared" si="31"/>
        <v>948.871</v>
      </c>
      <c r="M92" s="8">
        <v>0</v>
      </c>
      <c r="N92" s="8">
        <f t="shared" si="32"/>
        <v>226.9</v>
      </c>
      <c r="O92" s="8">
        <f t="shared" si="33"/>
        <v>8.51</v>
      </c>
      <c r="P92" s="10">
        <f t="shared" si="34"/>
        <v>99.81</v>
      </c>
      <c r="Q92" s="8">
        <f t="shared" si="35"/>
        <v>335.22</v>
      </c>
      <c r="R92" s="21">
        <f t="shared" si="36"/>
        <v>1284.091</v>
      </c>
      <c r="S92" s="22"/>
      <c r="T92" t="str">
        <f>VLOOKUP(D92,[1]汇总!I$2:J$296,2,0)</f>
        <v>√</v>
      </c>
    </row>
    <row r="93" ht="20" customHeight="1" spans="1:20">
      <c r="A93" s="8">
        <f t="shared" si="38"/>
        <v>90</v>
      </c>
      <c r="B93" s="13"/>
      <c r="C93" s="8" t="s">
        <v>212</v>
      </c>
      <c r="D93" s="8" t="s">
        <v>213</v>
      </c>
      <c r="E93" s="9">
        <v>2836.2</v>
      </c>
      <c r="F93" s="9">
        <v>2837</v>
      </c>
      <c r="G93" s="10">
        <v>4990.25</v>
      </c>
      <c r="H93" s="8">
        <f t="shared" si="27"/>
        <v>51.05</v>
      </c>
      <c r="I93" s="9">
        <f t="shared" si="28"/>
        <v>453.792</v>
      </c>
      <c r="J93" s="9">
        <f t="shared" si="29"/>
        <v>19.859</v>
      </c>
      <c r="K93" s="10">
        <f t="shared" si="30"/>
        <v>424.17</v>
      </c>
      <c r="L93" s="19">
        <f t="shared" si="31"/>
        <v>948.871</v>
      </c>
      <c r="M93" s="8">
        <v>0</v>
      </c>
      <c r="N93" s="8">
        <f t="shared" si="32"/>
        <v>226.9</v>
      </c>
      <c r="O93" s="8">
        <f t="shared" si="33"/>
        <v>8.51</v>
      </c>
      <c r="P93" s="10">
        <f t="shared" si="34"/>
        <v>99.81</v>
      </c>
      <c r="Q93" s="8">
        <f t="shared" si="35"/>
        <v>335.22</v>
      </c>
      <c r="R93" s="21">
        <f t="shared" si="36"/>
        <v>1284.091</v>
      </c>
      <c r="S93" s="22"/>
      <c r="T93" t="str">
        <f>VLOOKUP(D93,[1]汇总!I$2:J$296,2,0)</f>
        <v>√</v>
      </c>
    </row>
    <row r="94" ht="20" customHeight="1" spans="1:20">
      <c r="A94" s="8">
        <f t="shared" si="38"/>
        <v>91</v>
      </c>
      <c r="B94" s="13"/>
      <c r="C94" s="8" t="s">
        <v>214</v>
      </c>
      <c r="D94" s="8" t="s">
        <v>215</v>
      </c>
      <c r="E94" s="9">
        <v>2836.2</v>
      </c>
      <c r="F94" s="9">
        <v>2837</v>
      </c>
      <c r="G94" s="10">
        <v>4990.25</v>
      </c>
      <c r="H94" s="8">
        <f t="shared" si="27"/>
        <v>51.05</v>
      </c>
      <c r="I94" s="9">
        <f t="shared" si="28"/>
        <v>453.792</v>
      </c>
      <c r="J94" s="9">
        <f t="shared" si="29"/>
        <v>19.859</v>
      </c>
      <c r="K94" s="10">
        <f t="shared" si="30"/>
        <v>424.17</v>
      </c>
      <c r="L94" s="19">
        <f t="shared" si="31"/>
        <v>948.871</v>
      </c>
      <c r="M94" s="8">
        <v>0</v>
      </c>
      <c r="N94" s="8">
        <f t="shared" si="32"/>
        <v>226.9</v>
      </c>
      <c r="O94" s="8">
        <f t="shared" si="33"/>
        <v>8.51</v>
      </c>
      <c r="P94" s="10">
        <f t="shared" si="34"/>
        <v>99.81</v>
      </c>
      <c r="Q94" s="8">
        <f t="shared" si="35"/>
        <v>335.22</v>
      </c>
      <c r="R94" s="21">
        <f t="shared" si="36"/>
        <v>1284.091</v>
      </c>
      <c r="S94" s="22"/>
      <c r="T94" t="str">
        <f>VLOOKUP(D94,[1]汇总!I$2:J$296,2,0)</f>
        <v>√</v>
      </c>
    </row>
    <row r="95" ht="20" customHeight="1" spans="1:20">
      <c r="A95" s="8">
        <f t="shared" ref="A95:A104" si="39">ROW()-3</f>
        <v>92</v>
      </c>
      <c r="B95" s="13"/>
      <c r="C95" s="8" t="s">
        <v>216</v>
      </c>
      <c r="D95" s="8" t="s">
        <v>217</v>
      </c>
      <c r="E95" s="9">
        <v>3042.05</v>
      </c>
      <c r="F95" s="9">
        <v>3043</v>
      </c>
      <c r="G95" s="10">
        <v>4990.25</v>
      </c>
      <c r="H95" s="8">
        <f t="shared" si="27"/>
        <v>54.76</v>
      </c>
      <c r="I95" s="9">
        <f t="shared" si="28"/>
        <v>486.728</v>
      </c>
      <c r="J95" s="9">
        <f t="shared" si="29"/>
        <v>21.301</v>
      </c>
      <c r="K95" s="10">
        <f t="shared" si="30"/>
        <v>424.17</v>
      </c>
      <c r="L95" s="19">
        <f t="shared" si="31"/>
        <v>986.959</v>
      </c>
      <c r="M95" s="8">
        <v>0</v>
      </c>
      <c r="N95" s="8">
        <f t="shared" si="32"/>
        <v>243.36</v>
      </c>
      <c r="O95" s="8">
        <f t="shared" si="33"/>
        <v>9.13</v>
      </c>
      <c r="P95" s="10">
        <f t="shared" si="34"/>
        <v>99.81</v>
      </c>
      <c r="Q95" s="8">
        <f t="shared" si="35"/>
        <v>352.3</v>
      </c>
      <c r="R95" s="21">
        <f t="shared" si="36"/>
        <v>1339.259</v>
      </c>
      <c r="S95" s="22"/>
      <c r="T95">
        <f>VLOOKUP(D95,[1]汇总!I$2:J$296,2,0)</f>
        <v>0</v>
      </c>
    </row>
    <row r="96" ht="20" customHeight="1" spans="1:19">
      <c r="A96" s="8">
        <f t="shared" si="39"/>
        <v>93</v>
      </c>
      <c r="B96" s="13"/>
      <c r="C96" s="14" t="s">
        <v>218</v>
      </c>
      <c r="D96" s="8" t="s">
        <v>219</v>
      </c>
      <c r="E96" s="9">
        <v>3042.05</v>
      </c>
      <c r="F96" s="9">
        <v>3043</v>
      </c>
      <c r="G96" s="10">
        <v>4990.25</v>
      </c>
      <c r="H96" s="8">
        <f t="shared" si="27"/>
        <v>54.76</v>
      </c>
      <c r="I96" s="9">
        <f t="shared" si="28"/>
        <v>486.728</v>
      </c>
      <c r="J96" s="9">
        <f t="shared" si="29"/>
        <v>21.301</v>
      </c>
      <c r="K96" s="10">
        <f t="shared" si="30"/>
        <v>424.17</v>
      </c>
      <c r="L96" s="19">
        <f t="shared" si="31"/>
        <v>986.959</v>
      </c>
      <c r="M96" s="8">
        <v>0</v>
      </c>
      <c r="N96" s="8">
        <f t="shared" si="32"/>
        <v>243.36</v>
      </c>
      <c r="O96" s="8">
        <f t="shared" si="33"/>
        <v>9.13</v>
      </c>
      <c r="P96" s="10">
        <f t="shared" si="34"/>
        <v>99.81</v>
      </c>
      <c r="Q96" s="8">
        <f t="shared" si="35"/>
        <v>352.3</v>
      </c>
      <c r="R96" s="21">
        <f t="shared" si="36"/>
        <v>1339.259</v>
      </c>
      <c r="S96" s="22" t="s">
        <v>50</v>
      </c>
    </row>
    <row r="97" ht="20" customHeight="1" spans="1:19">
      <c r="A97" s="8">
        <f t="shared" si="39"/>
        <v>94</v>
      </c>
      <c r="B97" s="13"/>
      <c r="C97" s="14" t="s">
        <v>220</v>
      </c>
      <c r="D97" s="8" t="s">
        <v>221</v>
      </c>
      <c r="E97" s="9">
        <v>3042.05</v>
      </c>
      <c r="F97" s="9">
        <v>3043</v>
      </c>
      <c r="G97" s="10">
        <v>4990.25</v>
      </c>
      <c r="H97" s="8">
        <f t="shared" si="27"/>
        <v>54.76</v>
      </c>
      <c r="I97" s="9">
        <f t="shared" si="28"/>
        <v>486.728</v>
      </c>
      <c r="J97" s="9">
        <f t="shared" si="29"/>
        <v>21.301</v>
      </c>
      <c r="K97" s="10">
        <f t="shared" si="30"/>
        <v>424.17</v>
      </c>
      <c r="L97" s="19">
        <f t="shared" si="31"/>
        <v>986.959</v>
      </c>
      <c r="M97" s="8">
        <v>0</v>
      </c>
      <c r="N97" s="8">
        <f t="shared" si="32"/>
        <v>243.36</v>
      </c>
      <c r="O97" s="8">
        <f t="shared" si="33"/>
        <v>9.13</v>
      </c>
      <c r="P97" s="10">
        <f t="shared" si="34"/>
        <v>99.81</v>
      </c>
      <c r="Q97" s="8">
        <f t="shared" si="35"/>
        <v>352.3</v>
      </c>
      <c r="R97" s="21">
        <f t="shared" si="36"/>
        <v>1339.259</v>
      </c>
      <c r="S97" s="22" t="s">
        <v>50</v>
      </c>
    </row>
    <row r="98" ht="20" customHeight="1" spans="1:20">
      <c r="A98" s="8">
        <f t="shared" si="39"/>
        <v>95</v>
      </c>
      <c r="B98" s="11" t="s">
        <v>222</v>
      </c>
      <c r="C98" s="8" t="s">
        <v>223</v>
      </c>
      <c r="D98" s="8" t="s">
        <v>224</v>
      </c>
      <c r="E98" s="9">
        <v>3820</v>
      </c>
      <c r="F98" s="9">
        <v>3820</v>
      </c>
      <c r="G98" s="10">
        <v>4990.25</v>
      </c>
      <c r="H98" s="8">
        <f t="shared" si="27"/>
        <v>68.76</v>
      </c>
      <c r="I98" s="9">
        <f t="shared" si="28"/>
        <v>611.2</v>
      </c>
      <c r="J98" s="9">
        <f t="shared" si="29"/>
        <v>26.74</v>
      </c>
      <c r="K98" s="10">
        <f t="shared" si="30"/>
        <v>424.17</v>
      </c>
      <c r="L98" s="19">
        <f t="shared" si="31"/>
        <v>1130.87</v>
      </c>
      <c r="M98" s="8">
        <v>0</v>
      </c>
      <c r="N98" s="8">
        <f t="shared" si="32"/>
        <v>305.6</v>
      </c>
      <c r="O98" s="8">
        <f t="shared" si="33"/>
        <v>11.46</v>
      </c>
      <c r="P98" s="10">
        <f t="shared" si="34"/>
        <v>99.81</v>
      </c>
      <c r="Q98" s="8">
        <f t="shared" si="35"/>
        <v>416.87</v>
      </c>
      <c r="R98" s="21">
        <f t="shared" si="36"/>
        <v>1547.74</v>
      </c>
      <c r="S98" s="22"/>
      <c r="T98" t="str">
        <f>VLOOKUP(D98,[1]汇总!I$2:J$296,2,0)</f>
        <v>√</v>
      </c>
    </row>
    <row r="99" ht="20" customHeight="1" spans="1:20">
      <c r="A99" s="8">
        <f t="shared" si="39"/>
        <v>96</v>
      </c>
      <c r="B99" s="13"/>
      <c r="C99" s="8" t="s">
        <v>225</v>
      </c>
      <c r="D99" s="8" t="s">
        <v>226</v>
      </c>
      <c r="E99" s="9">
        <v>2836.2</v>
      </c>
      <c r="F99" s="9">
        <v>2837</v>
      </c>
      <c r="G99" s="10">
        <v>4990.25</v>
      </c>
      <c r="H99" s="8">
        <f t="shared" si="27"/>
        <v>51.05</v>
      </c>
      <c r="I99" s="9">
        <f t="shared" si="28"/>
        <v>453.792</v>
      </c>
      <c r="J99" s="9">
        <f t="shared" si="29"/>
        <v>19.859</v>
      </c>
      <c r="K99" s="10">
        <f t="shared" si="30"/>
        <v>424.17</v>
      </c>
      <c r="L99" s="19">
        <f t="shared" si="31"/>
        <v>948.871</v>
      </c>
      <c r="M99" s="8">
        <v>0</v>
      </c>
      <c r="N99" s="8">
        <f t="shared" si="32"/>
        <v>226.9</v>
      </c>
      <c r="O99" s="8">
        <f t="shared" si="33"/>
        <v>8.51</v>
      </c>
      <c r="P99" s="10">
        <f t="shared" si="34"/>
        <v>99.81</v>
      </c>
      <c r="Q99" s="8">
        <f t="shared" si="35"/>
        <v>335.22</v>
      </c>
      <c r="R99" s="21">
        <f t="shared" si="36"/>
        <v>1284.091</v>
      </c>
      <c r="S99" s="22"/>
      <c r="T99" t="str">
        <f>VLOOKUP(D99,[1]汇总!I$2:J$296,2,0)</f>
        <v>√</v>
      </c>
    </row>
    <row r="100" ht="20" customHeight="1" spans="1:20">
      <c r="A100" s="8">
        <f t="shared" si="39"/>
        <v>97</v>
      </c>
      <c r="B100" s="13"/>
      <c r="C100" s="8" t="s">
        <v>227</v>
      </c>
      <c r="D100" s="8" t="s">
        <v>228</v>
      </c>
      <c r="E100" s="9">
        <v>2836.2</v>
      </c>
      <c r="F100" s="9">
        <v>2837</v>
      </c>
      <c r="G100" s="10">
        <v>4990.25</v>
      </c>
      <c r="H100" s="8">
        <f t="shared" si="27"/>
        <v>51.05</v>
      </c>
      <c r="I100" s="9">
        <f t="shared" si="28"/>
        <v>453.792</v>
      </c>
      <c r="J100" s="9">
        <f t="shared" si="29"/>
        <v>19.859</v>
      </c>
      <c r="K100" s="10">
        <f t="shared" si="30"/>
        <v>424.17</v>
      </c>
      <c r="L100" s="19">
        <f t="shared" si="31"/>
        <v>948.871</v>
      </c>
      <c r="M100" s="8">
        <v>0</v>
      </c>
      <c r="N100" s="8">
        <f t="shared" si="32"/>
        <v>226.9</v>
      </c>
      <c r="O100" s="8">
        <f t="shared" si="33"/>
        <v>8.51</v>
      </c>
      <c r="P100" s="10">
        <f t="shared" si="34"/>
        <v>99.81</v>
      </c>
      <c r="Q100" s="8">
        <f t="shared" si="35"/>
        <v>335.22</v>
      </c>
      <c r="R100" s="21">
        <f t="shared" si="36"/>
        <v>1284.091</v>
      </c>
      <c r="S100" s="22"/>
      <c r="T100" t="str">
        <f>VLOOKUP(D100,[1]汇总!I$2:J$296,2,0)</f>
        <v>√</v>
      </c>
    </row>
    <row r="101" ht="20" customHeight="1" spans="1:20">
      <c r="A101" s="8">
        <f t="shared" si="39"/>
        <v>98</v>
      </c>
      <c r="B101" s="13"/>
      <c r="C101" s="8" t="s">
        <v>229</v>
      </c>
      <c r="D101" s="8" t="s">
        <v>230</v>
      </c>
      <c r="E101" s="9">
        <v>2836.2</v>
      </c>
      <c r="F101" s="9">
        <v>2837</v>
      </c>
      <c r="G101" s="10">
        <v>4990.25</v>
      </c>
      <c r="H101" s="8">
        <f t="shared" si="27"/>
        <v>51.05</v>
      </c>
      <c r="I101" s="9">
        <f t="shared" si="28"/>
        <v>453.792</v>
      </c>
      <c r="J101" s="9">
        <f t="shared" si="29"/>
        <v>19.859</v>
      </c>
      <c r="K101" s="10">
        <f t="shared" si="30"/>
        <v>424.17</v>
      </c>
      <c r="L101" s="19">
        <f t="shared" si="31"/>
        <v>948.871</v>
      </c>
      <c r="M101" s="8">
        <v>0</v>
      </c>
      <c r="N101" s="8">
        <f t="shared" si="32"/>
        <v>226.9</v>
      </c>
      <c r="O101" s="8">
        <f t="shared" si="33"/>
        <v>8.51</v>
      </c>
      <c r="P101" s="10">
        <f t="shared" si="34"/>
        <v>99.81</v>
      </c>
      <c r="Q101" s="8">
        <f t="shared" si="35"/>
        <v>335.22</v>
      </c>
      <c r="R101" s="21">
        <f t="shared" si="36"/>
        <v>1284.091</v>
      </c>
      <c r="S101" s="22"/>
      <c r="T101" t="str">
        <f>VLOOKUP(D101,[1]汇总!I$2:J$296,2,0)</f>
        <v>√</v>
      </c>
    </row>
    <row r="102" ht="20" customHeight="1" spans="1:20">
      <c r="A102" s="8">
        <f t="shared" si="39"/>
        <v>99</v>
      </c>
      <c r="B102" s="13"/>
      <c r="C102" s="8" t="s">
        <v>231</v>
      </c>
      <c r="D102" s="8" t="s">
        <v>232</v>
      </c>
      <c r="E102" s="9">
        <v>2836.2</v>
      </c>
      <c r="F102" s="9">
        <v>2837</v>
      </c>
      <c r="G102" s="10">
        <v>4990.25</v>
      </c>
      <c r="H102" s="8">
        <f t="shared" si="27"/>
        <v>51.05</v>
      </c>
      <c r="I102" s="9">
        <f t="shared" si="28"/>
        <v>453.792</v>
      </c>
      <c r="J102" s="9">
        <f t="shared" si="29"/>
        <v>19.859</v>
      </c>
      <c r="K102" s="10">
        <f t="shared" si="30"/>
        <v>424.17</v>
      </c>
      <c r="L102" s="19">
        <f t="shared" si="31"/>
        <v>948.871</v>
      </c>
      <c r="M102" s="8">
        <v>0</v>
      </c>
      <c r="N102" s="8">
        <f t="shared" si="32"/>
        <v>226.9</v>
      </c>
      <c r="O102" s="8">
        <f t="shared" si="33"/>
        <v>8.51</v>
      </c>
      <c r="P102" s="10">
        <f t="shared" si="34"/>
        <v>99.81</v>
      </c>
      <c r="Q102" s="8">
        <f t="shared" si="35"/>
        <v>335.22</v>
      </c>
      <c r="R102" s="21">
        <f t="shared" si="36"/>
        <v>1284.091</v>
      </c>
      <c r="S102" s="22"/>
      <c r="T102" t="str">
        <f>VLOOKUP(D102,[1]汇总!I$2:J$296,2,0)</f>
        <v>√</v>
      </c>
    </row>
    <row r="103" ht="20" customHeight="1" spans="1:20">
      <c r="A103" s="8">
        <f t="shared" si="39"/>
        <v>100</v>
      </c>
      <c r="B103" s="13"/>
      <c r="C103" s="8" t="s">
        <v>233</v>
      </c>
      <c r="D103" s="8" t="s">
        <v>234</v>
      </c>
      <c r="E103" s="9">
        <v>3820</v>
      </c>
      <c r="F103" s="9">
        <v>3820</v>
      </c>
      <c r="G103" s="10">
        <v>4990.25</v>
      </c>
      <c r="H103" s="8">
        <f t="shared" si="27"/>
        <v>68.76</v>
      </c>
      <c r="I103" s="9">
        <f t="shared" si="28"/>
        <v>611.2</v>
      </c>
      <c r="J103" s="9">
        <f t="shared" si="29"/>
        <v>26.74</v>
      </c>
      <c r="K103" s="10">
        <f t="shared" si="30"/>
        <v>424.17</v>
      </c>
      <c r="L103" s="19">
        <f t="shared" si="31"/>
        <v>1130.87</v>
      </c>
      <c r="M103" s="8">
        <v>0</v>
      </c>
      <c r="N103" s="8">
        <f t="shared" si="32"/>
        <v>305.6</v>
      </c>
      <c r="O103" s="8">
        <f t="shared" si="33"/>
        <v>11.46</v>
      </c>
      <c r="P103" s="10">
        <f t="shared" si="34"/>
        <v>99.81</v>
      </c>
      <c r="Q103" s="8">
        <f t="shared" si="35"/>
        <v>416.87</v>
      </c>
      <c r="R103" s="21">
        <f t="shared" si="36"/>
        <v>1547.74</v>
      </c>
      <c r="S103" s="22"/>
      <c r="T103" t="str">
        <f>VLOOKUP(D103,[1]汇总!I$2:J$296,2,0)</f>
        <v>√</v>
      </c>
    </row>
    <row r="104" ht="20" customHeight="1" spans="1:20">
      <c r="A104" s="8">
        <f t="shared" si="39"/>
        <v>101</v>
      </c>
      <c r="B104" s="13"/>
      <c r="C104" s="8" t="s">
        <v>235</v>
      </c>
      <c r="D104" s="8" t="s">
        <v>236</v>
      </c>
      <c r="E104" s="9">
        <v>2836.2</v>
      </c>
      <c r="F104" s="9">
        <v>2837</v>
      </c>
      <c r="G104" s="10">
        <v>4990.25</v>
      </c>
      <c r="H104" s="8">
        <f t="shared" si="27"/>
        <v>51.05</v>
      </c>
      <c r="I104" s="9">
        <f t="shared" si="28"/>
        <v>453.792</v>
      </c>
      <c r="J104" s="9">
        <f t="shared" si="29"/>
        <v>19.859</v>
      </c>
      <c r="K104" s="10">
        <f t="shared" si="30"/>
        <v>424.17</v>
      </c>
      <c r="L104" s="19">
        <f t="shared" si="31"/>
        <v>948.871</v>
      </c>
      <c r="M104" s="8">
        <v>0</v>
      </c>
      <c r="N104" s="8">
        <f t="shared" si="32"/>
        <v>226.9</v>
      </c>
      <c r="O104" s="8">
        <f t="shared" si="33"/>
        <v>8.51</v>
      </c>
      <c r="P104" s="10">
        <f t="shared" si="34"/>
        <v>99.81</v>
      </c>
      <c r="Q104" s="8">
        <f t="shared" si="35"/>
        <v>335.22</v>
      </c>
      <c r="R104" s="21">
        <f t="shared" si="36"/>
        <v>1284.091</v>
      </c>
      <c r="S104" s="22"/>
      <c r="T104" t="str">
        <f>VLOOKUP(D104,[1]汇总!I$2:J$296,2,0)</f>
        <v>√</v>
      </c>
    </row>
    <row r="105" ht="20" customHeight="1" spans="1:20">
      <c r="A105" s="8">
        <f t="shared" ref="A105:A114" si="40">ROW()-3</f>
        <v>102</v>
      </c>
      <c r="B105" s="13"/>
      <c r="C105" s="8" t="s">
        <v>237</v>
      </c>
      <c r="D105" s="8" t="s">
        <v>238</v>
      </c>
      <c r="E105" s="9">
        <v>2836.2</v>
      </c>
      <c r="F105" s="9">
        <v>2837</v>
      </c>
      <c r="G105" s="10">
        <v>4990.25</v>
      </c>
      <c r="H105" s="8">
        <f t="shared" si="27"/>
        <v>51.05</v>
      </c>
      <c r="I105" s="9">
        <f t="shared" si="28"/>
        <v>453.792</v>
      </c>
      <c r="J105" s="9">
        <f t="shared" si="29"/>
        <v>19.859</v>
      </c>
      <c r="K105" s="10">
        <f t="shared" si="30"/>
        <v>424.17</v>
      </c>
      <c r="L105" s="19">
        <f t="shared" si="31"/>
        <v>948.871</v>
      </c>
      <c r="M105" s="8">
        <v>0</v>
      </c>
      <c r="N105" s="8">
        <f t="shared" si="32"/>
        <v>226.9</v>
      </c>
      <c r="O105" s="8">
        <f t="shared" si="33"/>
        <v>8.51</v>
      </c>
      <c r="P105" s="10">
        <f t="shared" si="34"/>
        <v>99.81</v>
      </c>
      <c r="Q105" s="8">
        <f t="shared" si="35"/>
        <v>335.22</v>
      </c>
      <c r="R105" s="21">
        <f t="shared" si="36"/>
        <v>1284.091</v>
      </c>
      <c r="S105" s="22"/>
      <c r="T105" t="str">
        <f>VLOOKUP(D105,[1]汇总!I$2:J$296,2,0)</f>
        <v>√</v>
      </c>
    </row>
    <row r="106" ht="20" customHeight="1" spans="1:19">
      <c r="A106" s="8">
        <f t="shared" si="40"/>
        <v>103</v>
      </c>
      <c r="B106" s="13"/>
      <c r="C106" s="14" t="s">
        <v>239</v>
      </c>
      <c r="D106" s="8" t="s">
        <v>240</v>
      </c>
      <c r="E106" s="9">
        <v>3042.05</v>
      </c>
      <c r="F106" s="9">
        <v>3043</v>
      </c>
      <c r="G106" s="10">
        <v>4990.25</v>
      </c>
      <c r="H106" s="8">
        <f t="shared" si="27"/>
        <v>54.76</v>
      </c>
      <c r="I106" s="9">
        <f t="shared" si="28"/>
        <v>486.728</v>
      </c>
      <c r="J106" s="9">
        <f t="shared" si="29"/>
        <v>21.301</v>
      </c>
      <c r="K106" s="10">
        <f t="shared" si="30"/>
        <v>424.17</v>
      </c>
      <c r="L106" s="19">
        <f t="shared" si="31"/>
        <v>986.959</v>
      </c>
      <c r="M106" s="8">
        <v>0</v>
      </c>
      <c r="N106" s="8">
        <f t="shared" si="32"/>
        <v>243.36</v>
      </c>
      <c r="O106" s="8">
        <f t="shared" si="33"/>
        <v>9.13</v>
      </c>
      <c r="P106" s="10">
        <f t="shared" si="34"/>
        <v>99.81</v>
      </c>
      <c r="Q106" s="8">
        <f t="shared" si="35"/>
        <v>352.3</v>
      </c>
      <c r="R106" s="21">
        <f t="shared" si="36"/>
        <v>1339.259</v>
      </c>
      <c r="S106" s="22" t="s">
        <v>50</v>
      </c>
    </row>
    <row r="107" ht="20" customHeight="1" spans="1:19">
      <c r="A107" s="8">
        <f t="shared" si="40"/>
        <v>104</v>
      </c>
      <c r="B107" s="13"/>
      <c r="C107" s="14" t="s">
        <v>241</v>
      </c>
      <c r="D107" s="8" t="s">
        <v>242</v>
      </c>
      <c r="E107" s="9">
        <v>3820</v>
      </c>
      <c r="F107" s="9">
        <v>3820</v>
      </c>
      <c r="G107" s="10">
        <v>4990.25</v>
      </c>
      <c r="H107" s="8">
        <f t="shared" si="27"/>
        <v>68.76</v>
      </c>
      <c r="I107" s="9">
        <f t="shared" si="28"/>
        <v>611.2</v>
      </c>
      <c r="J107" s="9">
        <f t="shared" si="29"/>
        <v>26.74</v>
      </c>
      <c r="K107" s="10">
        <f t="shared" si="30"/>
        <v>424.17</v>
      </c>
      <c r="L107" s="19">
        <f t="shared" si="31"/>
        <v>1130.87</v>
      </c>
      <c r="M107" s="8">
        <v>0</v>
      </c>
      <c r="N107" s="8">
        <f t="shared" si="32"/>
        <v>305.6</v>
      </c>
      <c r="O107" s="8">
        <f t="shared" si="33"/>
        <v>11.46</v>
      </c>
      <c r="P107" s="10">
        <f t="shared" si="34"/>
        <v>99.81</v>
      </c>
      <c r="Q107" s="8">
        <f t="shared" si="35"/>
        <v>416.87</v>
      </c>
      <c r="R107" s="21">
        <f t="shared" si="36"/>
        <v>1547.74</v>
      </c>
      <c r="S107" s="22" t="s">
        <v>50</v>
      </c>
    </row>
    <row r="108" ht="20" customHeight="1" spans="1:20">
      <c r="A108" s="8">
        <f t="shared" si="40"/>
        <v>105</v>
      </c>
      <c r="B108" s="11" t="s">
        <v>243</v>
      </c>
      <c r="C108" s="8" t="s">
        <v>244</v>
      </c>
      <c r="D108" s="8" t="s">
        <v>245</v>
      </c>
      <c r="E108" s="9">
        <v>2836.2</v>
      </c>
      <c r="F108" s="9">
        <v>2837</v>
      </c>
      <c r="G108" s="10">
        <v>4990.25</v>
      </c>
      <c r="H108" s="8">
        <f t="shared" si="27"/>
        <v>51.05</v>
      </c>
      <c r="I108" s="9">
        <f t="shared" si="28"/>
        <v>453.792</v>
      </c>
      <c r="J108" s="9">
        <f t="shared" si="29"/>
        <v>19.859</v>
      </c>
      <c r="K108" s="10">
        <f t="shared" si="30"/>
        <v>424.17</v>
      </c>
      <c r="L108" s="19">
        <f t="shared" si="31"/>
        <v>948.871</v>
      </c>
      <c r="M108" s="8">
        <v>0</v>
      </c>
      <c r="N108" s="8">
        <f t="shared" si="32"/>
        <v>226.9</v>
      </c>
      <c r="O108" s="8">
        <f t="shared" si="33"/>
        <v>8.51</v>
      </c>
      <c r="P108" s="10">
        <f t="shared" si="34"/>
        <v>99.81</v>
      </c>
      <c r="Q108" s="8">
        <f t="shared" si="35"/>
        <v>335.22</v>
      </c>
      <c r="R108" s="21">
        <f t="shared" si="36"/>
        <v>1284.091</v>
      </c>
      <c r="S108" s="22"/>
      <c r="T108" t="str">
        <f>VLOOKUP(D108,[1]汇总!I$2:J$296,2,0)</f>
        <v>√</v>
      </c>
    </row>
    <row r="109" ht="20" customHeight="1" spans="1:20">
      <c r="A109" s="8">
        <f t="shared" si="40"/>
        <v>106</v>
      </c>
      <c r="B109" s="13"/>
      <c r="C109" s="8" t="s">
        <v>246</v>
      </c>
      <c r="D109" s="8" t="s">
        <v>247</v>
      </c>
      <c r="E109" s="9">
        <v>2836.2</v>
      </c>
      <c r="F109" s="9">
        <v>2837</v>
      </c>
      <c r="G109" s="10">
        <v>4990.25</v>
      </c>
      <c r="H109" s="8">
        <f t="shared" si="27"/>
        <v>51.05</v>
      </c>
      <c r="I109" s="9">
        <f t="shared" si="28"/>
        <v>453.792</v>
      </c>
      <c r="J109" s="9">
        <f t="shared" si="29"/>
        <v>19.859</v>
      </c>
      <c r="K109" s="10">
        <f t="shared" si="30"/>
        <v>424.17</v>
      </c>
      <c r="L109" s="19">
        <f t="shared" si="31"/>
        <v>948.871</v>
      </c>
      <c r="M109" s="8">
        <v>0</v>
      </c>
      <c r="N109" s="8">
        <f t="shared" si="32"/>
        <v>226.9</v>
      </c>
      <c r="O109" s="8">
        <f t="shared" si="33"/>
        <v>8.51</v>
      </c>
      <c r="P109" s="10">
        <f t="shared" si="34"/>
        <v>99.81</v>
      </c>
      <c r="Q109" s="8">
        <f t="shared" si="35"/>
        <v>335.22</v>
      </c>
      <c r="R109" s="21">
        <f t="shared" si="36"/>
        <v>1284.091</v>
      </c>
      <c r="S109" s="22"/>
      <c r="T109" t="str">
        <f>VLOOKUP(D109,[1]汇总!I$2:J$296,2,0)</f>
        <v>√</v>
      </c>
    </row>
    <row r="110" ht="20" customHeight="1" spans="1:20">
      <c r="A110" s="8">
        <f t="shared" si="40"/>
        <v>107</v>
      </c>
      <c r="B110" s="13"/>
      <c r="C110" s="8" t="s">
        <v>248</v>
      </c>
      <c r="D110" s="8" t="s">
        <v>249</v>
      </c>
      <c r="E110" s="9">
        <v>2836.2</v>
      </c>
      <c r="F110" s="9">
        <v>2837</v>
      </c>
      <c r="G110" s="10">
        <v>4990.25</v>
      </c>
      <c r="H110" s="8">
        <f t="shared" si="27"/>
        <v>51.05</v>
      </c>
      <c r="I110" s="9">
        <f t="shared" si="28"/>
        <v>453.792</v>
      </c>
      <c r="J110" s="9">
        <f t="shared" si="29"/>
        <v>19.859</v>
      </c>
      <c r="K110" s="10">
        <f t="shared" si="30"/>
        <v>424.17</v>
      </c>
      <c r="L110" s="19">
        <f t="shared" si="31"/>
        <v>948.871</v>
      </c>
      <c r="M110" s="8">
        <v>0</v>
      </c>
      <c r="N110" s="8">
        <f t="shared" si="32"/>
        <v>226.9</v>
      </c>
      <c r="O110" s="8">
        <f t="shared" si="33"/>
        <v>8.51</v>
      </c>
      <c r="P110" s="10">
        <f t="shared" si="34"/>
        <v>99.81</v>
      </c>
      <c r="Q110" s="8">
        <f t="shared" si="35"/>
        <v>335.22</v>
      </c>
      <c r="R110" s="21">
        <f t="shared" si="36"/>
        <v>1284.091</v>
      </c>
      <c r="S110" s="22"/>
      <c r="T110" t="str">
        <f>VLOOKUP(D110,[1]汇总!I$2:J$296,2,0)</f>
        <v>√</v>
      </c>
    </row>
    <row r="111" ht="20" customHeight="1" spans="1:20">
      <c r="A111" s="8">
        <f t="shared" si="40"/>
        <v>108</v>
      </c>
      <c r="B111" s="13"/>
      <c r="C111" s="8" t="s">
        <v>250</v>
      </c>
      <c r="D111" s="8" t="s">
        <v>251</v>
      </c>
      <c r="E111" s="9">
        <v>2836.2</v>
      </c>
      <c r="F111" s="9">
        <v>2837</v>
      </c>
      <c r="G111" s="10">
        <v>4990.25</v>
      </c>
      <c r="H111" s="8">
        <f t="shared" si="27"/>
        <v>51.05</v>
      </c>
      <c r="I111" s="9">
        <f t="shared" si="28"/>
        <v>453.792</v>
      </c>
      <c r="J111" s="9">
        <f t="shared" si="29"/>
        <v>19.859</v>
      </c>
      <c r="K111" s="10">
        <f t="shared" si="30"/>
        <v>424.17</v>
      </c>
      <c r="L111" s="19">
        <f t="shared" si="31"/>
        <v>948.871</v>
      </c>
      <c r="M111" s="8">
        <v>0</v>
      </c>
      <c r="N111" s="8">
        <f t="shared" si="32"/>
        <v>226.9</v>
      </c>
      <c r="O111" s="8">
        <f t="shared" si="33"/>
        <v>8.51</v>
      </c>
      <c r="P111" s="10">
        <f t="shared" si="34"/>
        <v>99.81</v>
      </c>
      <c r="Q111" s="8">
        <f t="shared" si="35"/>
        <v>335.22</v>
      </c>
      <c r="R111" s="21">
        <f t="shared" si="36"/>
        <v>1284.091</v>
      </c>
      <c r="S111" s="22"/>
      <c r="T111" t="str">
        <f>VLOOKUP(D111,[1]汇总!I$2:J$296,2,0)</f>
        <v>√</v>
      </c>
    </row>
    <row r="112" ht="20" customHeight="1" spans="1:20">
      <c r="A112" s="8">
        <f t="shared" si="40"/>
        <v>109</v>
      </c>
      <c r="B112" s="13"/>
      <c r="C112" s="8" t="s">
        <v>252</v>
      </c>
      <c r="D112" s="8" t="s">
        <v>253</v>
      </c>
      <c r="E112" s="9">
        <v>2836.2</v>
      </c>
      <c r="F112" s="9">
        <v>2837</v>
      </c>
      <c r="G112" s="10">
        <v>4990.25</v>
      </c>
      <c r="H112" s="8">
        <f t="shared" si="27"/>
        <v>51.05</v>
      </c>
      <c r="I112" s="9">
        <f t="shared" si="28"/>
        <v>453.792</v>
      </c>
      <c r="J112" s="9">
        <f t="shared" si="29"/>
        <v>19.859</v>
      </c>
      <c r="K112" s="10">
        <f t="shared" si="30"/>
        <v>424.17</v>
      </c>
      <c r="L112" s="19">
        <f t="shared" si="31"/>
        <v>948.871</v>
      </c>
      <c r="M112" s="8">
        <v>0</v>
      </c>
      <c r="N112" s="8">
        <f t="shared" si="32"/>
        <v>226.9</v>
      </c>
      <c r="O112" s="8">
        <f t="shared" si="33"/>
        <v>8.51</v>
      </c>
      <c r="P112" s="10">
        <f t="shared" si="34"/>
        <v>99.81</v>
      </c>
      <c r="Q112" s="8">
        <f t="shared" si="35"/>
        <v>335.22</v>
      </c>
      <c r="R112" s="21">
        <f t="shared" si="36"/>
        <v>1284.091</v>
      </c>
      <c r="S112" s="22"/>
      <c r="T112" t="str">
        <f>VLOOKUP(D112,[1]汇总!I$2:J$296,2,0)</f>
        <v>√</v>
      </c>
    </row>
    <row r="113" ht="20" customHeight="1" spans="1:20">
      <c r="A113" s="8">
        <f t="shared" si="40"/>
        <v>110</v>
      </c>
      <c r="B113" s="13"/>
      <c r="C113" s="8" t="s">
        <v>254</v>
      </c>
      <c r="D113" s="8" t="s">
        <v>255</v>
      </c>
      <c r="E113" s="9">
        <v>2836.2</v>
      </c>
      <c r="F113" s="9">
        <v>2837</v>
      </c>
      <c r="G113" s="10">
        <v>4990.25</v>
      </c>
      <c r="H113" s="8">
        <f t="shared" si="27"/>
        <v>51.05</v>
      </c>
      <c r="I113" s="9">
        <f t="shared" si="28"/>
        <v>453.792</v>
      </c>
      <c r="J113" s="9">
        <f t="shared" si="29"/>
        <v>19.859</v>
      </c>
      <c r="K113" s="10">
        <f t="shared" si="30"/>
        <v>424.17</v>
      </c>
      <c r="L113" s="19">
        <f t="shared" si="31"/>
        <v>948.871</v>
      </c>
      <c r="M113" s="8">
        <v>0</v>
      </c>
      <c r="N113" s="8">
        <f t="shared" si="32"/>
        <v>226.9</v>
      </c>
      <c r="O113" s="8">
        <f t="shared" si="33"/>
        <v>8.51</v>
      </c>
      <c r="P113" s="10">
        <f t="shared" si="34"/>
        <v>99.81</v>
      </c>
      <c r="Q113" s="8">
        <f t="shared" si="35"/>
        <v>335.22</v>
      </c>
      <c r="R113" s="21">
        <f t="shared" si="36"/>
        <v>1284.091</v>
      </c>
      <c r="S113" s="22"/>
      <c r="T113" t="str">
        <f>VLOOKUP(D113,[1]汇总!I$2:J$296,2,0)</f>
        <v>√</v>
      </c>
    </row>
    <row r="114" ht="20" customHeight="1" spans="1:19">
      <c r="A114" s="8">
        <f t="shared" si="40"/>
        <v>111</v>
      </c>
      <c r="B114" s="13"/>
      <c r="C114" s="14" t="s">
        <v>256</v>
      </c>
      <c r="D114" s="46" t="s">
        <v>257</v>
      </c>
      <c r="E114" s="9">
        <v>3042.05</v>
      </c>
      <c r="F114" s="9">
        <v>3043</v>
      </c>
      <c r="G114" s="10">
        <v>4990.25</v>
      </c>
      <c r="H114" s="8">
        <f t="shared" si="27"/>
        <v>54.76</v>
      </c>
      <c r="I114" s="9">
        <f t="shared" si="28"/>
        <v>486.728</v>
      </c>
      <c r="J114" s="9">
        <f t="shared" si="29"/>
        <v>21.301</v>
      </c>
      <c r="K114" s="10">
        <f t="shared" si="30"/>
        <v>424.17</v>
      </c>
      <c r="L114" s="19">
        <f t="shared" si="31"/>
        <v>986.959</v>
      </c>
      <c r="M114" s="8">
        <v>0</v>
      </c>
      <c r="N114" s="8">
        <f t="shared" si="32"/>
        <v>243.36</v>
      </c>
      <c r="O114" s="8">
        <f t="shared" si="33"/>
        <v>9.13</v>
      </c>
      <c r="P114" s="10">
        <f t="shared" si="34"/>
        <v>99.81</v>
      </c>
      <c r="Q114" s="8">
        <f t="shared" si="35"/>
        <v>352.3</v>
      </c>
      <c r="R114" s="21">
        <f t="shared" si="36"/>
        <v>1339.259</v>
      </c>
      <c r="S114" s="22" t="s">
        <v>50</v>
      </c>
    </row>
    <row r="115" ht="20" customHeight="1" spans="1:20">
      <c r="A115" s="8">
        <f t="shared" ref="A115:A124" si="41">ROW()-3</f>
        <v>112</v>
      </c>
      <c r="B115" s="11" t="s">
        <v>258</v>
      </c>
      <c r="C115" s="8" t="s">
        <v>259</v>
      </c>
      <c r="D115" s="8" t="s">
        <v>260</v>
      </c>
      <c r="E115" s="9">
        <v>2836.2</v>
      </c>
      <c r="F115" s="9">
        <v>2837</v>
      </c>
      <c r="G115" s="10">
        <v>4990.25</v>
      </c>
      <c r="H115" s="8">
        <f t="shared" si="27"/>
        <v>51.05</v>
      </c>
      <c r="I115" s="9">
        <f t="shared" si="28"/>
        <v>453.792</v>
      </c>
      <c r="J115" s="9">
        <f t="shared" si="29"/>
        <v>19.859</v>
      </c>
      <c r="K115" s="10">
        <f t="shared" si="30"/>
        <v>424.17</v>
      </c>
      <c r="L115" s="19">
        <f t="shared" si="31"/>
        <v>948.871</v>
      </c>
      <c r="M115" s="8">
        <v>0</v>
      </c>
      <c r="N115" s="8">
        <f t="shared" si="32"/>
        <v>226.9</v>
      </c>
      <c r="O115" s="8">
        <f t="shared" si="33"/>
        <v>8.51</v>
      </c>
      <c r="P115" s="10">
        <f t="shared" si="34"/>
        <v>99.81</v>
      </c>
      <c r="Q115" s="8">
        <f t="shared" si="35"/>
        <v>335.22</v>
      </c>
      <c r="R115" s="21">
        <f t="shared" si="36"/>
        <v>1284.091</v>
      </c>
      <c r="S115" s="22"/>
      <c r="T115" t="str">
        <f>VLOOKUP(D115,[1]汇总!I$2:J$296,2,0)</f>
        <v>√</v>
      </c>
    </row>
    <row r="116" ht="20" customHeight="1" spans="1:20">
      <c r="A116" s="8">
        <f t="shared" si="41"/>
        <v>113</v>
      </c>
      <c r="B116" s="13"/>
      <c r="C116" s="8" t="s">
        <v>261</v>
      </c>
      <c r="D116" s="8" t="s">
        <v>262</v>
      </c>
      <c r="E116" s="9">
        <v>2836.2</v>
      </c>
      <c r="F116" s="9">
        <v>2837</v>
      </c>
      <c r="G116" s="10">
        <v>4990.25</v>
      </c>
      <c r="H116" s="8">
        <f t="shared" si="27"/>
        <v>51.05</v>
      </c>
      <c r="I116" s="9">
        <f t="shared" si="28"/>
        <v>453.792</v>
      </c>
      <c r="J116" s="9">
        <f t="shared" si="29"/>
        <v>19.859</v>
      </c>
      <c r="K116" s="10">
        <f t="shared" si="30"/>
        <v>424.17</v>
      </c>
      <c r="L116" s="19">
        <f t="shared" si="31"/>
        <v>948.871</v>
      </c>
      <c r="M116" s="8">
        <v>0</v>
      </c>
      <c r="N116" s="8">
        <f t="shared" si="32"/>
        <v>226.9</v>
      </c>
      <c r="O116" s="8">
        <f t="shared" si="33"/>
        <v>8.51</v>
      </c>
      <c r="P116" s="10">
        <f t="shared" si="34"/>
        <v>99.81</v>
      </c>
      <c r="Q116" s="8">
        <f t="shared" si="35"/>
        <v>335.22</v>
      </c>
      <c r="R116" s="21">
        <f t="shared" si="36"/>
        <v>1284.091</v>
      </c>
      <c r="S116" s="22"/>
      <c r="T116" t="str">
        <f>VLOOKUP(D116,[1]汇总!I$2:J$296,2,0)</f>
        <v>√</v>
      </c>
    </row>
    <row r="117" ht="20" customHeight="1" spans="1:20">
      <c r="A117" s="8">
        <f t="shared" si="41"/>
        <v>114</v>
      </c>
      <c r="B117" s="13"/>
      <c r="C117" s="8" t="s">
        <v>263</v>
      </c>
      <c r="D117" s="8" t="s">
        <v>264</v>
      </c>
      <c r="E117" s="9">
        <v>2836.2</v>
      </c>
      <c r="F117" s="9">
        <v>2837</v>
      </c>
      <c r="G117" s="10">
        <v>4990.25</v>
      </c>
      <c r="H117" s="8">
        <f t="shared" si="27"/>
        <v>51.05</v>
      </c>
      <c r="I117" s="9">
        <f t="shared" si="28"/>
        <v>453.792</v>
      </c>
      <c r="J117" s="9">
        <f t="shared" si="29"/>
        <v>19.859</v>
      </c>
      <c r="K117" s="10">
        <f t="shared" si="30"/>
        <v>424.17</v>
      </c>
      <c r="L117" s="19">
        <f t="shared" si="31"/>
        <v>948.871</v>
      </c>
      <c r="M117" s="8">
        <v>0</v>
      </c>
      <c r="N117" s="8">
        <f t="shared" si="32"/>
        <v>226.9</v>
      </c>
      <c r="O117" s="8">
        <f t="shared" si="33"/>
        <v>8.51</v>
      </c>
      <c r="P117" s="10">
        <f t="shared" si="34"/>
        <v>99.81</v>
      </c>
      <c r="Q117" s="8">
        <f t="shared" si="35"/>
        <v>335.22</v>
      </c>
      <c r="R117" s="21">
        <f t="shared" si="36"/>
        <v>1284.091</v>
      </c>
      <c r="S117" s="22"/>
      <c r="T117" t="str">
        <f>VLOOKUP(D117,[1]汇总!I$2:J$296,2,0)</f>
        <v>√</v>
      </c>
    </row>
    <row r="118" ht="20" customHeight="1" spans="1:20">
      <c r="A118" s="8">
        <f t="shared" si="41"/>
        <v>115</v>
      </c>
      <c r="B118" s="13"/>
      <c r="C118" s="8" t="s">
        <v>265</v>
      </c>
      <c r="D118" s="8" t="s">
        <v>266</v>
      </c>
      <c r="E118" s="9">
        <v>2836.2</v>
      </c>
      <c r="F118" s="9">
        <v>2837</v>
      </c>
      <c r="G118" s="10">
        <v>4990.25</v>
      </c>
      <c r="H118" s="8">
        <f t="shared" si="27"/>
        <v>51.05</v>
      </c>
      <c r="I118" s="9">
        <f t="shared" si="28"/>
        <v>453.792</v>
      </c>
      <c r="J118" s="9">
        <f t="shared" si="29"/>
        <v>19.859</v>
      </c>
      <c r="K118" s="10">
        <f t="shared" si="30"/>
        <v>424.17</v>
      </c>
      <c r="L118" s="19">
        <f t="shared" si="31"/>
        <v>948.871</v>
      </c>
      <c r="M118" s="8">
        <v>0</v>
      </c>
      <c r="N118" s="8">
        <f t="shared" si="32"/>
        <v>226.9</v>
      </c>
      <c r="O118" s="8">
        <f t="shared" si="33"/>
        <v>8.51</v>
      </c>
      <c r="P118" s="10">
        <f t="shared" si="34"/>
        <v>99.81</v>
      </c>
      <c r="Q118" s="8">
        <f t="shared" si="35"/>
        <v>335.22</v>
      </c>
      <c r="R118" s="21">
        <f t="shared" si="36"/>
        <v>1284.091</v>
      </c>
      <c r="S118" s="22"/>
      <c r="T118" t="str">
        <f>VLOOKUP(D118,[1]汇总!I$2:J$296,2,0)</f>
        <v>√</v>
      </c>
    </row>
    <row r="119" ht="20" customHeight="1" spans="1:20">
      <c r="A119" s="8">
        <f t="shared" si="41"/>
        <v>116</v>
      </c>
      <c r="B119" s="13"/>
      <c r="C119" s="8" t="s">
        <v>267</v>
      </c>
      <c r="D119" s="8" t="s">
        <v>268</v>
      </c>
      <c r="E119" s="9">
        <v>2836.2</v>
      </c>
      <c r="F119" s="9">
        <v>2837</v>
      </c>
      <c r="G119" s="10">
        <v>4990.25</v>
      </c>
      <c r="H119" s="8">
        <f t="shared" si="27"/>
        <v>51.05</v>
      </c>
      <c r="I119" s="9">
        <f t="shared" si="28"/>
        <v>453.792</v>
      </c>
      <c r="J119" s="9">
        <f t="shared" si="29"/>
        <v>19.859</v>
      </c>
      <c r="K119" s="10">
        <f t="shared" si="30"/>
        <v>424.17</v>
      </c>
      <c r="L119" s="19">
        <f t="shared" si="31"/>
        <v>948.871</v>
      </c>
      <c r="M119" s="8">
        <v>0</v>
      </c>
      <c r="N119" s="8">
        <f t="shared" si="32"/>
        <v>226.9</v>
      </c>
      <c r="O119" s="8">
        <f t="shared" si="33"/>
        <v>8.51</v>
      </c>
      <c r="P119" s="10">
        <f t="shared" si="34"/>
        <v>99.81</v>
      </c>
      <c r="Q119" s="8">
        <f t="shared" si="35"/>
        <v>335.22</v>
      </c>
      <c r="R119" s="21">
        <f t="shared" si="36"/>
        <v>1284.091</v>
      </c>
      <c r="S119" s="22"/>
      <c r="T119" t="str">
        <f>VLOOKUP(D119,[1]汇总!I$2:J$296,2,0)</f>
        <v>√</v>
      </c>
    </row>
    <row r="120" ht="20" customHeight="1" spans="1:20">
      <c r="A120" s="8">
        <f t="shared" si="41"/>
        <v>117</v>
      </c>
      <c r="B120" s="13"/>
      <c r="C120" s="8" t="s">
        <v>269</v>
      </c>
      <c r="D120" s="8" t="s">
        <v>270</v>
      </c>
      <c r="E120" s="9">
        <v>2836.2</v>
      </c>
      <c r="F120" s="9">
        <v>2837</v>
      </c>
      <c r="G120" s="10">
        <v>4990.25</v>
      </c>
      <c r="H120" s="8">
        <f t="shared" si="27"/>
        <v>51.05</v>
      </c>
      <c r="I120" s="9">
        <f t="shared" si="28"/>
        <v>453.792</v>
      </c>
      <c r="J120" s="9">
        <f t="shared" si="29"/>
        <v>19.859</v>
      </c>
      <c r="K120" s="10">
        <f t="shared" si="30"/>
        <v>424.17</v>
      </c>
      <c r="L120" s="19">
        <f t="shared" si="31"/>
        <v>948.871</v>
      </c>
      <c r="M120" s="8">
        <v>0</v>
      </c>
      <c r="N120" s="8">
        <f t="shared" si="32"/>
        <v>226.9</v>
      </c>
      <c r="O120" s="8">
        <f t="shared" si="33"/>
        <v>8.51</v>
      </c>
      <c r="P120" s="10">
        <f t="shared" si="34"/>
        <v>99.81</v>
      </c>
      <c r="Q120" s="8">
        <f t="shared" si="35"/>
        <v>335.22</v>
      </c>
      <c r="R120" s="21">
        <f t="shared" si="36"/>
        <v>1284.091</v>
      </c>
      <c r="S120" s="22"/>
      <c r="T120" t="str">
        <f>VLOOKUP(D120,[1]汇总!I$2:J$296,2,0)</f>
        <v>√</v>
      </c>
    </row>
    <row r="121" ht="20" customHeight="1" spans="1:20">
      <c r="A121" s="8">
        <f t="shared" si="41"/>
        <v>118</v>
      </c>
      <c r="B121" s="13"/>
      <c r="C121" s="8" t="s">
        <v>271</v>
      </c>
      <c r="D121" s="8" t="s">
        <v>272</v>
      </c>
      <c r="E121" s="9">
        <v>2836.2</v>
      </c>
      <c r="F121" s="9">
        <v>2837</v>
      </c>
      <c r="G121" s="10">
        <v>4990.25</v>
      </c>
      <c r="H121" s="8">
        <f t="shared" si="27"/>
        <v>51.05</v>
      </c>
      <c r="I121" s="9">
        <f t="shared" si="28"/>
        <v>453.792</v>
      </c>
      <c r="J121" s="9">
        <f t="shared" si="29"/>
        <v>19.859</v>
      </c>
      <c r="K121" s="10">
        <f t="shared" si="30"/>
        <v>424.17</v>
      </c>
      <c r="L121" s="19">
        <f t="shared" si="31"/>
        <v>948.871</v>
      </c>
      <c r="M121" s="8">
        <v>0</v>
      </c>
      <c r="N121" s="8">
        <f t="shared" si="32"/>
        <v>226.9</v>
      </c>
      <c r="O121" s="8">
        <f t="shared" si="33"/>
        <v>8.51</v>
      </c>
      <c r="P121" s="10">
        <f t="shared" si="34"/>
        <v>99.81</v>
      </c>
      <c r="Q121" s="8">
        <f t="shared" si="35"/>
        <v>335.22</v>
      </c>
      <c r="R121" s="21">
        <f t="shared" si="36"/>
        <v>1284.091</v>
      </c>
      <c r="S121" s="22"/>
      <c r="T121" t="str">
        <f>VLOOKUP(D121,[1]汇总!I$2:J$296,2,0)</f>
        <v>√</v>
      </c>
    </row>
    <row r="122" ht="20" customHeight="1" spans="1:20">
      <c r="A122" s="8">
        <f t="shared" si="41"/>
        <v>119</v>
      </c>
      <c r="B122" s="13"/>
      <c r="C122" s="8" t="s">
        <v>273</v>
      </c>
      <c r="D122" s="8" t="s">
        <v>274</v>
      </c>
      <c r="E122" s="9">
        <v>2836.2</v>
      </c>
      <c r="F122" s="9">
        <v>2837</v>
      </c>
      <c r="G122" s="10">
        <v>4990.25</v>
      </c>
      <c r="H122" s="8">
        <f t="shared" si="27"/>
        <v>51.05</v>
      </c>
      <c r="I122" s="9">
        <f t="shared" si="28"/>
        <v>453.792</v>
      </c>
      <c r="J122" s="9">
        <f t="shared" si="29"/>
        <v>19.859</v>
      </c>
      <c r="K122" s="10">
        <f t="shared" si="30"/>
        <v>424.17</v>
      </c>
      <c r="L122" s="19">
        <f t="shared" si="31"/>
        <v>948.871</v>
      </c>
      <c r="M122" s="8">
        <v>0</v>
      </c>
      <c r="N122" s="8">
        <f t="shared" si="32"/>
        <v>226.9</v>
      </c>
      <c r="O122" s="8">
        <f t="shared" si="33"/>
        <v>8.51</v>
      </c>
      <c r="P122" s="10">
        <f t="shared" si="34"/>
        <v>99.81</v>
      </c>
      <c r="Q122" s="8">
        <f t="shared" si="35"/>
        <v>335.22</v>
      </c>
      <c r="R122" s="21">
        <f t="shared" si="36"/>
        <v>1284.091</v>
      </c>
      <c r="S122" s="22"/>
      <c r="T122" t="str">
        <f>VLOOKUP(D122,[1]汇总!I$2:J$296,2,0)</f>
        <v>√</v>
      </c>
    </row>
    <row r="123" ht="20" customHeight="1" spans="1:20">
      <c r="A123" s="8">
        <f t="shared" si="41"/>
        <v>120</v>
      </c>
      <c r="B123" s="13"/>
      <c r="C123" s="8" t="s">
        <v>275</v>
      </c>
      <c r="D123" s="8" t="s">
        <v>276</v>
      </c>
      <c r="E123" s="9">
        <v>2836.2</v>
      </c>
      <c r="F123" s="9">
        <v>2837</v>
      </c>
      <c r="G123" s="10">
        <v>4990.25</v>
      </c>
      <c r="H123" s="8">
        <f t="shared" si="27"/>
        <v>51.05</v>
      </c>
      <c r="I123" s="9">
        <f t="shared" si="28"/>
        <v>453.792</v>
      </c>
      <c r="J123" s="9">
        <f t="shared" si="29"/>
        <v>19.859</v>
      </c>
      <c r="K123" s="10">
        <f t="shared" si="30"/>
        <v>424.17</v>
      </c>
      <c r="L123" s="19">
        <f t="shared" si="31"/>
        <v>948.871</v>
      </c>
      <c r="M123" s="8">
        <v>0</v>
      </c>
      <c r="N123" s="8">
        <f t="shared" si="32"/>
        <v>226.9</v>
      </c>
      <c r="O123" s="8">
        <f t="shared" si="33"/>
        <v>8.51</v>
      </c>
      <c r="P123" s="10">
        <f t="shared" si="34"/>
        <v>99.81</v>
      </c>
      <c r="Q123" s="8">
        <f t="shared" si="35"/>
        <v>335.22</v>
      </c>
      <c r="R123" s="21">
        <f t="shared" si="36"/>
        <v>1284.091</v>
      </c>
      <c r="S123" s="22"/>
      <c r="T123" t="str">
        <f>VLOOKUP(D123,[1]汇总!I$2:J$296,2,0)</f>
        <v>√</v>
      </c>
    </row>
    <row r="124" ht="20" customHeight="1" spans="1:20">
      <c r="A124" s="8">
        <f t="shared" si="41"/>
        <v>121</v>
      </c>
      <c r="B124" s="13"/>
      <c r="C124" s="8" t="s">
        <v>277</v>
      </c>
      <c r="D124" s="8" t="s">
        <v>278</v>
      </c>
      <c r="E124" s="9">
        <v>2836.2</v>
      </c>
      <c r="F124" s="9">
        <v>2837</v>
      </c>
      <c r="G124" s="10">
        <v>4990.25</v>
      </c>
      <c r="H124" s="8">
        <f t="shared" si="27"/>
        <v>51.05</v>
      </c>
      <c r="I124" s="9">
        <f t="shared" si="28"/>
        <v>453.792</v>
      </c>
      <c r="J124" s="9">
        <f t="shared" si="29"/>
        <v>19.859</v>
      </c>
      <c r="K124" s="10">
        <f t="shared" si="30"/>
        <v>424.17</v>
      </c>
      <c r="L124" s="19">
        <f t="shared" si="31"/>
        <v>948.871</v>
      </c>
      <c r="M124" s="8">
        <v>0</v>
      </c>
      <c r="N124" s="8">
        <f t="shared" si="32"/>
        <v>226.9</v>
      </c>
      <c r="O124" s="8">
        <f t="shared" si="33"/>
        <v>8.51</v>
      </c>
      <c r="P124" s="10">
        <f t="shared" si="34"/>
        <v>99.81</v>
      </c>
      <c r="Q124" s="8">
        <f t="shared" si="35"/>
        <v>335.22</v>
      </c>
      <c r="R124" s="21">
        <f t="shared" si="36"/>
        <v>1284.091</v>
      </c>
      <c r="S124" s="22"/>
      <c r="T124" t="str">
        <f>VLOOKUP(D124,[1]汇总!I$2:J$296,2,0)</f>
        <v>√</v>
      </c>
    </row>
    <row r="125" ht="20" customHeight="1" spans="1:20">
      <c r="A125" s="8">
        <f t="shared" ref="A125:A134" si="42">ROW()-3</f>
        <v>122</v>
      </c>
      <c r="B125" s="13"/>
      <c r="C125" s="8" t="s">
        <v>279</v>
      </c>
      <c r="D125" s="8" t="s">
        <v>280</v>
      </c>
      <c r="E125" s="9">
        <v>2836.2</v>
      </c>
      <c r="F125" s="9">
        <v>2837</v>
      </c>
      <c r="G125" s="10">
        <v>4990.25</v>
      </c>
      <c r="H125" s="8">
        <f t="shared" si="27"/>
        <v>51.05</v>
      </c>
      <c r="I125" s="9">
        <f t="shared" si="28"/>
        <v>453.792</v>
      </c>
      <c r="J125" s="9">
        <f t="shared" si="29"/>
        <v>19.859</v>
      </c>
      <c r="K125" s="10">
        <f t="shared" si="30"/>
        <v>424.17</v>
      </c>
      <c r="L125" s="19">
        <f t="shared" si="31"/>
        <v>948.871</v>
      </c>
      <c r="M125" s="8">
        <v>0</v>
      </c>
      <c r="N125" s="8">
        <f t="shared" si="32"/>
        <v>226.9</v>
      </c>
      <c r="O125" s="8">
        <f t="shared" si="33"/>
        <v>8.51</v>
      </c>
      <c r="P125" s="10">
        <f t="shared" si="34"/>
        <v>99.81</v>
      </c>
      <c r="Q125" s="8">
        <f t="shared" si="35"/>
        <v>335.22</v>
      </c>
      <c r="R125" s="21">
        <f t="shared" si="36"/>
        <v>1284.091</v>
      </c>
      <c r="S125" s="22"/>
      <c r="T125" t="str">
        <f>VLOOKUP(D125,[1]汇总!I$2:J$296,2,0)</f>
        <v>√</v>
      </c>
    </row>
    <row r="126" ht="20" customHeight="1" spans="1:20">
      <c r="A126" s="8">
        <f t="shared" si="42"/>
        <v>123</v>
      </c>
      <c r="B126" s="13"/>
      <c r="C126" s="8" t="s">
        <v>281</v>
      </c>
      <c r="D126" s="8" t="s">
        <v>282</v>
      </c>
      <c r="E126" s="9">
        <v>2836.2</v>
      </c>
      <c r="F126" s="9">
        <v>2837</v>
      </c>
      <c r="G126" s="10">
        <v>4990.25</v>
      </c>
      <c r="H126" s="8">
        <f t="shared" si="27"/>
        <v>51.05</v>
      </c>
      <c r="I126" s="9">
        <f t="shared" si="28"/>
        <v>453.792</v>
      </c>
      <c r="J126" s="9">
        <f t="shared" si="29"/>
        <v>19.859</v>
      </c>
      <c r="K126" s="10">
        <f t="shared" si="30"/>
        <v>424.17</v>
      </c>
      <c r="L126" s="19">
        <f t="shared" si="31"/>
        <v>948.871</v>
      </c>
      <c r="M126" s="8">
        <v>0</v>
      </c>
      <c r="N126" s="8">
        <f t="shared" si="32"/>
        <v>226.9</v>
      </c>
      <c r="O126" s="8">
        <f t="shared" si="33"/>
        <v>8.51</v>
      </c>
      <c r="P126" s="10">
        <f t="shared" si="34"/>
        <v>99.81</v>
      </c>
      <c r="Q126" s="8">
        <f t="shared" si="35"/>
        <v>335.22</v>
      </c>
      <c r="R126" s="21">
        <f t="shared" si="36"/>
        <v>1284.091</v>
      </c>
      <c r="S126" s="22"/>
      <c r="T126" t="str">
        <f>VLOOKUP(D126,[1]汇总!I$2:J$296,2,0)</f>
        <v>√</v>
      </c>
    </row>
    <row r="127" ht="20" customHeight="1" spans="1:20">
      <c r="A127" s="8">
        <f t="shared" si="42"/>
        <v>124</v>
      </c>
      <c r="B127" s="13"/>
      <c r="C127" s="8" t="s">
        <v>283</v>
      </c>
      <c r="D127" s="46" t="s">
        <v>284</v>
      </c>
      <c r="E127" s="9">
        <v>2836.2</v>
      </c>
      <c r="F127" s="9">
        <v>2837</v>
      </c>
      <c r="G127" s="10">
        <v>4990.25</v>
      </c>
      <c r="H127" s="8">
        <f t="shared" si="27"/>
        <v>51.05</v>
      </c>
      <c r="I127" s="9">
        <f t="shared" si="28"/>
        <v>453.792</v>
      </c>
      <c r="J127" s="9">
        <f t="shared" si="29"/>
        <v>19.859</v>
      </c>
      <c r="K127" s="10">
        <f t="shared" si="30"/>
        <v>424.17</v>
      </c>
      <c r="L127" s="19">
        <f t="shared" si="31"/>
        <v>948.871</v>
      </c>
      <c r="M127" s="8">
        <v>0</v>
      </c>
      <c r="N127" s="8">
        <f t="shared" si="32"/>
        <v>226.9</v>
      </c>
      <c r="O127" s="8">
        <f t="shared" si="33"/>
        <v>8.51</v>
      </c>
      <c r="P127" s="10">
        <f t="shared" si="34"/>
        <v>99.81</v>
      </c>
      <c r="Q127" s="8">
        <f t="shared" si="35"/>
        <v>335.22</v>
      </c>
      <c r="R127" s="21">
        <f t="shared" si="36"/>
        <v>1284.091</v>
      </c>
      <c r="S127" s="22"/>
      <c r="T127" t="str">
        <f>VLOOKUP(D127,[1]汇总!I$2:J$296,2,0)</f>
        <v>√</v>
      </c>
    </row>
    <row r="128" ht="20" customHeight="1" spans="1:20">
      <c r="A128" s="8">
        <f t="shared" si="42"/>
        <v>125</v>
      </c>
      <c r="B128" s="13"/>
      <c r="C128" s="8" t="s">
        <v>285</v>
      </c>
      <c r="D128" s="8" t="s">
        <v>286</v>
      </c>
      <c r="E128" s="9">
        <v>2836.2</v>
      </c>
      <c r="F128" s="9">
        <v>2837</v>
      </c>
      <c r="G128" s="10">
        <v>4990.25</v>
      </c>
      <c r="H128" s="8">
        <f t="shared" ref="H128:H164" si="43">ROUND(E128*0.018,2)</f>
        <v>51.05</v>
      </c>
      <c r="I128" s="9">
        <f t="shared" ref="I128:I164" si="44">E128*0.16</f>
        <v>453.792</v>
      </c>
      <c r="J128" s="9">
        <f t="shared" ref="J128:J164" si="45">F128*0.007</f>
        <v>19.859</v>
      </c>
      <c r="K128" s="10">
        <f t="shared" ref="K128:K164" si="46">ROUND(G128*0.085,2)</f>
        <v>424.17</v>
      </c>
      <c r="L128" s="19">
        <f t="shared" ref="L128:L164" si="47">SUM(H128:K128)</f>
        <v>948.871</v>
      </c>
      <c r="M128" s="8">
        <v>0</v>
      </c>
      <c r="N128" s="8">
        <f t="shared" ref="N128:N164" si="48">ROUND(E128*0.08,2)</f>
        <v>226.9</v>
      </c>
      <c r="O128" s="8">
        <f t="shared" ref="O128:O164" si="49">ROUND(F128*0.003,2)</f>
        <v>8.51</v>
      </c>
      <c r="P128" s="10">
        <f t="shared" ref="P128:P164" si="50">ROUND(G128*0.02,2)</f>
        <v>99.81</v>
      </c>
      <c r="Q128" s="8">
        <f t="shared" ref="Q128:Q164" si="51">SUM(M128:P128)</f>
        <v>335.22</v>
      </c>
      <c r="R128" s="21">
        <f t="shared" ref="R128:R164" si="52">L128+Q128</f>
        <v>1284.091</v>
      </c>
      <c r="S128" s="22"/>
      <c r="T128" t="str">
        <f>VLOOKUP(D128,[1]汇总!I$2:J$296,2,0)</f>
        <v>√</v>
      </c>
    </row>
    <row r="129" ht="20" customHeight="1" spans="1:20">
      <c r="A129" s="8">
        <f t="shared" si="42"/>
        <v>126</v>
      </c>
      <c r="B129" s="13"/>
      <c r="C129" s="8" t="s">
        <v>287</v>
      </c>
      <c r="D129" s="8" t="s">
        <v>288</v>
      </c>
      <c r="E129" s="9">
        <v>2836.2</v>
      </c>
      <c r="F129" s="9">
        <v>2837</v>
      </c>
      <c r="G129" s="10">
        <v>4990.25</v>
      </c>
      <c r="H129" s="8">
        <f t="shared" si="43"/>
        <v>51.05</v>
      </c>
      <c r="I129" s="9">
        <f t="shared" si="44"/>
        <v>453.792</v>
      </c>
      <c r="J129" s="9">
        <f t="shared" si="45"/>
        <v>19.859</v>
      </c>
      <c r="K129" s="10">
        <f t="shared" si="46"/>
        <v>424.17</v>
      </c>
      <c r="L129" s="19">
        <f t="shared" si="47"/>
        <v>948.871</v>
      </c>
      <c r="M129" s="8">
        <v>0</v>
      </c>
      <c r="N129" s="8">
        <f t="shared" si="48"/>
        <v>226.9</v>
      </c>
      <c r="O129" s="8">
        <f t="shared" si="49"/>
        <v>8.51</v>
      </c>
      <c r="P129" s="10">
        <f t="shared" si="50"/>
        <v>99.81</v>
      </c>
      <c r="Q129" s="8">
        <f t="shared" si="51"/>
        <v>335.22</v>
      </c>
      <c r="R129" s="21">
        <f t="shared" si="52"/>
        <v>1284.091</v>
      </c>
      <c r="S129" s="22"/>
      <c r="T129" t="str">
        <f>VLOOKUP(D129,[1]汇总!I$2:J$296,2,0)</f>
        <v>√</v>
      </c>
    </row>
    <row r="130" ht="20" customHeight="1" spans="1:20">
      <c r="A130" s="8">
        <f t="shared" si="42"/>
        <v>127</v>
      </c>
      <c r="B130" s="13"/>
      <c r="C130" s="8" t="s">
        <v>289</v>
      </c>
      <c r="D130" s="8" t="s">
        <v>290</v>
      </c>
      <c r="E130" s="9">
        <v>3042.05</v>
      </c>
      <c r="F130" s="9">
        <v>3043</v>
      </c>
      <c r="G130" s="10">
        <v>4990.25</v>
      </c>
      <c r="H130" s="8">
        <f t="shared" si="43"/>
        <v>54.76</v>
      </c>
      <c r="I130" s="9">
        <f t="shared" si="44"/>
        <v>486.728</v>
      </c>
      <c r="J130" s="9">
        <f t="shared" si="45"/>
        <v>21.301</v>
      </c>
      <c r="K130" s="10">
        <f t="shared" si="46"/>
        <v>424.17</v>
      </c>
      <c r="L130" s="19">
        <f t="shared" si="47"/>
        <v>986.959</v>
      </c>
      <c r="M130" s="8">
        <v>0</v>
      </c>
      <c r="N130" s="8">
        <f t="shared" si="48"/>
        <v>243.36</v>
      </c>
      <c r="O130" s="8">
        <f t="shared" si="49"/>
        <v>9.13</v>
      </c>
      <c r="P130" s="10">
        <f t="shared" si="50"/>
        <v>99.81</v>
      </c>
      <c r="Q130" s="8">
        <f t="shared" si="51"/>
        <v>352.3</v>
      </c>
      <c r="R130" s="21">
        <f t="shared" si="52"/>
        <v>1339.259</v>
      </c>
      <c r="S130" s="22"/>
      <c r="T130" t="str">
        <f>VLOOKUP(D130,[1]汇总!I$2:J$296,2,0)</f>
        <v>√</v>
      </c>
    </row>
    <row r="131" ht="20" customHeight="1" spans="1:19">
      <c r="A131" s="8">
        <f t="shared" si="42"/>
        <v>128</v>
      </c>
      <c r="B131" s="13"/>
      <c r="C131" s="14" t="s">
        <v>291</v>
      </c>
      <c r="D131" s="8" t="s">
        <v>292</v>
      </c>
      <c r="E131" s="9">
        <v>3042.05</v>
      </c>
      <c r="F131" s="9">
        <v>3043</v>
      </c>
      <c r="G131" s="10">
        <v>4990.25</v>
      </c>
      <c r="H131" s="8">
        <f t="shared" si="43"/>
        <v>54.76</v>
      </c>
      <c r="I131" s="9">
        <f t="shared" si="44"/>
        <v>486.728</v>
      </c>
      <c r="J131" s="9">
        <f t="shared" si="45"/>
        <v>21.301</v>
      </c>
      <c r="K131" s="10">
        <f t="shared" si="46"/>
        <v>424.17</v>
      </c>
      <c r="L131" s="19">
        <f t="shared" si="47"/>
        <v>986.959</v>
      </c>
      <c r="M131" s="8">
        <v>0</v>
      </c>
      <c r="N131" s="8">
        <f t="shared" si="48"/>
        <v>243.36</v>
      </c>
      <c r="O131" s="8">
        <f t="shared" si="49"/>
        <v>9.13</v>
      </c>
      <c r="P131" s="10">
        <f t="shared" si="50"/>
        <v>99.81</v>
      </c>
      <c r="Q131" s="8">
        <f t="shared" si="51"/>
        <v>352.3</v>
      </c>
      <c r="R131" s="21">
        <f t="shared" si="52"/>
        <v>1339.259</v>
      </c>
      <c r="S131" s="22" t="s">
        <v>50</v>
      </c>
    </row>
    <row r="132" ht="20" customHeight="1" spans="1:20">
      <c r="A132" s="8">
        <f t="shared" si="42"/>
        <v>129</v>
      </c>
      <c r="B132" s="11" t="s">
        <v>293</v>
      </c>
      <c r="C132" s="8" t="s">
        <v>294</v>
      </c>
      <c r="D132" s="8" t="s">
        <v>295</v>
      </c>
      <c r="E132" s="9">
        <v>2836.2</v>
      </c>
      <c r="F132" s="9">
        <v>2837</v>
      </c>
      <c r="G132" s="10">
        <v>4990.25</v>
      </c>
      <c r="H132" s="8">
        <f t="shared" si="43"/>
        <v>51.05</v>
      </c>
      <c r="I132" s="9">
        <f t="shared" si="44"/>
        <v>453.792</v>
      </c>
      <c r="J132" s="9">
        <f t="shared" si="45"/>
        <v>19.859</v>
      </c>
      <c r="K132" s="10">
        <f t="shared" si="46"/>
        <v>424.17</v>
      </c>
      <c r="L132" s="19">
        <f t="shared" si="47"/>
        <v>948.871</v>
      </c>
      <c r="M132" s="8">
        <v>0</v>
      </c>
      <c r="N132" s="8">
        <f t="shared" si="48"/>
        <v>226.9</v>
      </c>
      <c r="O132" s="8">
        <f t="shared" si="49"/>
        <v>8.51</v>
      </c>
      <c r="P132" s="10">
        <f t="shared" si="50"/>
        <v>99.81</v>
      </c>
      <c r="Q132" s="8">
        <f t="shared" si="51"/>
        <v>335.22</v>
      </c>
      <c r="R132" s="21">
        <f t="shared" si="52"/>
        <v>1284.091</v>
      </c>
      <c r="S132" s="22"/>
      <c r="T132" t="str">
        <f>VLOOKUP(D132,[1]汇总!I$2:J$296,2,0)</f>
        <v>√</v>
      </c>
    </row>
    <row r="133" ht="20" customHeight="1" spans="1:20">
      <c r="A133" s="8">
        <f t="shared" si="42"/>
        <v>130</v>
      </c>
      <c r="B133" s="13"/>
      <c r="C133" s="8" t="s">
        <v>296</v>
      </c>
      <c r="D133" s="8" t="s">
        <v>297</v>
      </c>
      <c r="E133" s="9">
        <v>2836.2</v>
      </c>
      <c r="F133" s="9">
        <v>2837</v>
      </c>
      <c r="G133" s="10">
        <v>4990.25</v>
      </c>
      <c r="H133" s="8">
        <f t="shared" si="43"/>
        <v>51.05</v>
      </c>
      <c r="I133" s="9">
        <f t="shared" si="44"/>
        <v>453.792</v>
      </c>
      <c r="J133" s="9">
        <f t="shared" si="45"/>
        <v>19.859</v>
      </c>
      <c r="K133" s="10">
        <f t="shared" si="46"/>
        <v>424.17</v>
      </c>
      <c r="L133" s="19">
        <f t="shared" si="47"/>
        <v>948.871</v>
      </c>
      <c r="M133" s="8">
        <v>0</v>
      </c>
      <c r="N133" s="8">
        <f t="shared" si="48"/>
        <v>226.9</v>
      </c>
      <c r="O133" s="8">
        <f t="shared" si="49"/>
        <v>8.51</v>
      </c>
      <c r="P133" s="10">
        <f t="shared" si="50"/>
        <v>99.81</v>
      </c>
      <c r="Q133" s="8">
        <f t="shared" si="51"/>
        <v>335.22</v>
      </c>
      <c r="R133" s="21">
        <f t="shared" si="52"/>
        <v>1284.091</v>
      </c>
      <c r="S133" s="22"/>
      <c r="T133" t="str">
        <f>VLOOKUP(D133,[1]汇总!I$2:J$296,2,0)</f>
        <v>√</v>
      </c>
    </row>
    <row r="134" ht="20" customHeight="1" spans="1:20">
      <c r="A134" s="8">
        <f t="shared" si="42"/>
        <v>131</v>
      </c>
      <c r="B134" s="13"/>
      <c r="C134" s="8" t="s">
        <v>298</v>
      </c>
      <c r="D134" s="8" t="s">
        <v>299</v>
      </c>
      <c r="E134" s="9">
        <v>2836.2</v>
      </c>
      <c r="F134" s="9">
        <v>2837</v>
      </c>
      <c r="G134" s="10">
        <v>4990.25</v>
      </c>
      <c r="H134" s="8">
        <f t="shared" si="43"/>
        <v>51.05</v>
      </c>
      <c r="I134" s="9">
        <f t="shared" si="44"/>
        <v>453.792</v>
      </c>
      <c r="J134" s="9">
        <f t="shared" si="45"/>
        <v>19.859</v>
      </c>
      <c r="K134" s="10">
        <f t="shared" si="46"/>
        <v>424.17</v>
      </c>
      <c r="L134" s="19">
        <f t="shared" si="47"/>
        <v>948.871</v>
      </c>
      <c r="M134" s="8">
        <v>0</v>
      </c>
      <c r="N134" s="8">
        <f t="shared" si="48"/>
        <v>226.9</v>
      </c>
      <c r="O134" s="8">
        <f t="shared" si="49"/>
        <v>8.51</v>
      </c>
      <c r="P134" s="10">
        <f t="shared" si="50"/>
        <v>99.81</v>
      </c>
      <c r="Q134" s="8">
        <f t="shared" si="51"/>
        <v>335.22</v>
      </c>
      <c r="R134" s="21">
        <f t="shared" si="52"/>
        <v>1284.091</v>
      </c>
      <c r="S134" s="22"/>
      <c r="T134" t="str">
        <f>VLOOKUP(D134,[1]汇总!I$2:J$296,2,0)</f>
        <v>√</v>
      </c>
    </row>
    <row r="135" ht="20" customHeight="1" spans="1:20">
      <c r="A135" s="8">
        <f t="shared" ref="A135:A144" si="53">ROW()-3</f>
        <v>132</v>
      </c>
      <c r="B135" s="13"/>
      <c r="C135" s="8" t="s">
        <v>300</v>
      </c>
      <c r="D135" s="8" t="s">
        <v>301</v>
      </c>
      <c r="E135" s="9">
        <v>2836.2</v>
      </c>
      <c r="F135" s="9">
        <v>2837</v>
      </c>
      <c r="G135" s="10">
        <v>4990.25</v>
      </c>
      <c r="H135" s="8">
        <f t="shared" si="43"/>
        <v>51.05</v>
      </c>
      <c r="I135" s="9">
        <f t="shared" si="44"/>
        <v>453.792</v>
      </c>
      <c r="J135" s="9">
        <f t="shared" si="45"/>
        <v>19.859</v>
      </c>
      <c r="K135" s="10">
        <f t="shared" si="46"/>
        <v>424.17</v>
      </c>
      <c r="L135" s="19">
        <f t="shared" si="47"/>
        <v>948.871</v>
      </c>
      <c r="M135" s="8">
        <v>0</v>
      </c>
      <c r="N135" s="8">
        <f t="shared" si="48"/>
        <v>226.9</v>
      </c>
      <c r="O135" s="8">
        <f t="shared" si="49"/>
        <v>8.51</v>
      </c>
      <c r="P135" s="10">
        <f t="shared" si="50"/>
        <v>99.81</v>
      </c>
      <c r="Q135" s="8">
        <f t="shared" si="51"/>
        <v>335.22</v>
      </c>
      <c r="R135" s="21">
        <f t="shared" si="52"/>
        <v>1284.091</v>
      </c>
      <c r="S135" s="22"/>
      <c r="T135" t="str">
        <f>VLOOKUP(D135,[1]汇总!I$2:J$296,2,0)</f>
        <v>√</v>
      </c>
    </row>
    <row r="136" ht="20" customHeight="1" spans="1:20">
      <c r="A136" s="8">
        <f t="shared" si="53"/>
        <v>133</v>
      </c>
      <c r="B136" s="13"/>
      <c r="C136" s="8" t="s">
        <v>302</v>
      </c>
      <c r="D136" s="8" t="s">
        <v>303</v>
      </c>
      <c r="E136" s="9">
        <v>2836.2</v>
      </c>
      <c r="F136" s="9">
        <v>2837</v>
      </c>
      <c r="G136" s="10">
        <v>4990.25</v>
      </c>
      <c r="H136" s="8">
        <f t="shared" si="43"/>
        <v>51.05</v>
      </c>
      <c r="I136" s="9">
        <f t="shared" si="44"/>
        <v>453.792</v>
      </c>
      <c r="J136" s="9">
        <f t="shared" si="45"/>
        <v>19.859</v>
      </c>
      <c r="K136" s="10">
        <f t="shared" si="46"/>
        <v>424.17</v>
      </c>
      <c r="L136" s="19">
        <f t="shared" si="47"/>
        <v>948.871</v>
      </c>
      <c r="M136" s="8">
        <v>0</v>
      </c>
      <c r="N136" s="8">
        <f t="shared" si="48"/>
        <v>226.9</v>
      </c>
      <c r="O136" s="8">
        <f t="shared" si="49"/>
        <v>8.51</v>
      </c>
      <c r="P136" s="10">
        <f t="shared" si="50"/>
        <v>99.81</v>
      </c>
      <c r="Q136" s="8">
        <f t="shared" si="51"/>
        <v>335.22</v>
      </c>
      <c r="R136" s="21">
        <f t="shared" si="52"/>
        <v>1284.091</v>
      </c>
      <c r="S136" s="22"/>
      <c r="T136" t="str">
        <f>VLOOKUP(D136,[1]汇总!I$2:J$296,2,0)</f>
        <v>√</v>
      </c>
    </row>
    <row r="137" ht="20" customHeight="1" spans="1:20">
      <c r="A137" s="8">
        <f t="shared" si="53"/>
        <v>134</v>
      </c>
      <c r="B137" s="13"/>
      <c r="C137" s="8" t="s">
        <v>304</v>
      </c>
      <c r="D137" s="8" t="s">
        <v>305</v>
      </c>
      <c r="E137" s="9">
        <v>2836.2</v>
      </c>
      <c r="F137" s="9">
        <v>2837</v>
      </c>
      <c r="G137" s="10">
        <v>4990.25</v>
      </c>
      <c r="H137" s="8">
        <f t="shared" si="43"/>
        <v>51.05</v>
      </c>
      <c r="I137" s="9">
        <f t="shared" si="44"/>
        <v>453.792</v>
      </c>
      <c r="J137" s="9">
        <f t="shared" si="45"/>
        <v>19.859</v>
      </c>
      <c r="K137" s="10">
        <f t="shared" si="46"/>
        <v>424.17</v>
      </c>
      <c r="L137" s="19">
        <f t="shared" si="47"/>
        <v>948.871</v>
      </c>
      <c r="M137" s="8">
        <v>0</v>
      </c>
      <c r="N137" s="8">
        <f t="shared" si="48"/>
        <v>226.9</v>
      </c>
      <c r="O137" s="8">
        <f t="shared" si="49"/>
        <v>8.51</v>
      </c>
      <c r="P137" s="10">
        <f t="shared" si="50"/>
        <v>99.81</v>
      </c>
      <c r="Q137" s="8">
        <f t="shared" si="51"/>
        <v>335.22</v>
      </c>
      <c r="R137" s="21">
        <f t="shared" si="52"/>
        <v>1284.091</v>
      </c>
      <c r="S137" s="22"/>
      <c r="T137" t="str">
        <f>VLOOKUP(D137,[1]汇总!I$2:J$296,2,0)</f>
        <v>√</v>
      </c>
    </row>
    <row r="138" ht="20" customHeight="1" spans="1:20">
      <c r="A138" s="8">
        <f t="shared" si="53"/>
        <v>135</v>
      </c>
      <c r="B138" s="13"/>
      <c r="C138" s="8" t="s">
        <v>306</v>
      </c>
      <c r="D138" s="8" t="s">
        <v>307</v>
      </c>
      <c r="E138" s="9">
        <v>2836.2</v>
      </c>
      <c r="F138" s="9">
        <v>2837</v>
      </c>
      <c r="G138" s="10">
        <v>4990.25</v>
      </c>
      <c r="H138" s="8">
        <f t="shared" si="43"/>
        <v>51.05</v>
      </c>
      <c r="I138" s="9">
        <f t="shared" si="44"/>
        <v>453.792</v>
      </c>
      <c r="J138" s="9">
        <f t="shared" si="45"/>
        <v>19.859</v>
      </c>
      <c r="K138" s="10">
        <f t="shared" si="46"/>
        <v>424.17</v>
      </c>
      <c r="L138" s="19">
        <f t="shared" si="47"/>
        <v>948.871</v>
      </c>
      <c r="M138" s="8">
        <v>0</v>
      </c>
      <c r="N138" s="8">
        <f t="shared" si="48"/>
        <v>226.9</v>
      </c>
      <c r="O138" s="8">
        <f t="shared" si="49"/>
        <v>8.51</v>
      </c>
      <c r="P138" s="10">
        <f t="shared" si="50"/>
        <v>99.81</v>
      </c>
      <c r="Q138" s="8">
        <f t="shared" si="51"/>
        <v>335.22</v>
      </c>
      <c r="R138" s="21">
        <f t="shared" si="52"/>
        <v>1284.091</v>
      </c>
      <c r="S138" s="22"/>
      <c r="T138" t="str">
        <f>VLOOKUP(D138,[1]汇总!I$2:J$296,2,0)</f>
        <v>√</v>
      </c>
    </row>
    <row r="139" ht="20" customHeight="1" spans="1:20">
      <c r="A139" s="8">
        <f t="shared" si="53"/>
        <v>136</v>
      </c>
      <c r="B139" s="13"/>
      <c r="C139" s="8" t="s">
        <v>308</v>
      </c>
      <c r="D139" s="8" t="s">
        <v>309</v>
      </c>
      <c r="E139" s="9">
        <v>2836.2</v>
      </c>
      <c r="F139" s="9">
        <v>2837</v>
      </c>
      <c r="G139" s="10">
        <v>4990.25</v>
      </c>
      <c r="H139" s="8">
        <f t="shared" si="43"/>
        <v>51.05</v>
      </c>
      <c r="I139" s="9">
        <f t="shared" si="44"/>
        <v>453.792</v>
      </c>
      <c r="J139" s="9">
        <f t="shared" si="45"/>
        <v>19.859</v>
      </c>
      <c r="K139" s="10">
        <f t="shared" si="46"/>
        <v>424.17</v>
      </c>
      <c r="L139" s="19">
        <f t="shared" si="47"/>
        <v>948.871</v>
      </c>
      <c r="M139" s="8">
        <v>0</v>
      </c>
      <c r="N139" s="8">
        <f t="shared" si="48"/>
        <v>226.9</v>
      </c>
      <c r="O139" s="8">
        <f t="shared" si="49"/>
        <v>8.51</v>
      </c>
      <c r="P139" s="10">
        <f t="shared" si="50"/>
        <v>99.81</v>
      </c>
      <c r="Q139" s="8">
        <f t="shared" si="51"/>
        <v>335.22</v>
      </c>
      <c r="R139" s="21">
        <f t="shared" si="52"/>
        <v>1284.091</v>
      </c>
      <c r="S139" s="22"/>
      <c r="T139" t="str">
        <f>VLOOKUP(D139,[1]汇总!I$2:J$296,2,0)</f>
        <v>√</v>
      </c>
    </row>
    <row r="140" ht="20" customHeight="1" spans="1:20">
      <c r="A140" s="8">
        <f t="shared" si="53"/>
        <v>137</v>
      </c>
      <c r="B140" s="13"/>
      <c r="C140" s="8" t="s">
        <v>310</v>
      </c>
      <c r="D140" s="8" t="s">
        <v>311</v>
      </c>
      <c r="E140" s="9">
        <v>2836.2</v>
      </c>
      <c r="F140" s="9">
        <v>2837</v>
      </c>
      <c r="G140" s="10">
        <v>4990.25</v>
      </c>
      <c r="H140" s="8">
        <f t="shared" si="43"/>
        <v>51.05</v>
      </c>
      <c r="I140" s="9">
        <f t="shared" si="44"/>
        <v>453.792</v>
      </c>
      <c r="J140" s="9">
        <f t="shared" si="45"/>
        <v>19.859</v>
      </c>
      <c r="K140" s="10">
        <f t="shared" si="46"/>
        <v>424.17</v>
      </c>
      <c r="L140" s="19">
        <f t="shared" si="47"/>
        <v>948.871</v>
      </c>
      <c r="M140" s="8">
        <v>0</v>
      </c>
      <c r="N140" s="8">
        <f t="shared" si="48"/>
        <v>226.9</v>
      </c>
      <c r="O140" s="8">
        <f t="shared" si="49"/>
        <v>8.51</v>
      </c>
      <c r="P140" s="10">
        <f t="shared" si="50"/>
        <v>99.81</v>
      </c>
      <c r="Q140" s="8">
        <f t="shared" si="51"/>
        <v>335.22</v>
      </c>
      <c r="R140" s="21">
        <f t="shared" si="52"/>
        <v>1284.091</v>
      </c>
      <c r="S140" s="22"/>
      <c r="T140" t="str">
        <f>VLOOKUP(D140,[1]汇总!I$2:J$296,2,0)</f>
        <v>√</v>
      </c>
    </row>
    <row r="141" ht="20" customHeight="1" spans="1:20">
      <c r="A141" s="8">
        <f t="shared" si="53"/>
        <v>138</v>
      </c>
      <c r="B141" s="13"/>
      <c r="C141" s="8" t="s">
        <v>312</v>
      </c>
      <c r="D141" s="8" t="s">
        <v>313</v>
      </c>
      <c r="E141" s="9">
        <v>2836.2</v>
      </c>
      <c r="F141" s="9">
        <v>2837</v>
      </c>
      <c r="G141" s="10">
        <v>4990.25</v>
      </c>
      <c r="H141" s="8">
        <f t="shared" si="43"/>
        <v>51.05</v>
      </c>
      <c r="I141" s="9">
        <f t="shared" si="44"/>
        <v>453.792</v>
      </c>
      <c r="J141" s="9">
        <f t="shared" si="45"/>
        <v>19.859</v>
      </c>
      <c r="K141" s="10">
        <f t="shared" si="46"/>
        <v>424.17</v>
      </c>
      <c r="L141" s="19">
        <f t="shared" si="47"/>
        <v>948.871</v>
      </c>
      <c r="M141" s="8">
        <v>0</v>
      </c>
      <c r="N141" s="8">
        <f t="shared" si="48"/>
        <v>226.9</v>
      </c>
      <c r="O141" s="8">
        <f t="shared" si="49"/>
        <v>8.51</v>
      </c>
      <c r="P141" s="10">
        <f t="shared" si="50"/>
        <v>99.81</v>
      </c>
      <c r="Q141" s="8">
        <f t="shared" si="51"/>
        <v>335.22</v>
      </c>
      <c r="R141" s="21">
        <f t="shared" si="52"/>
        <v>1284.091</v>
      </c>
      <c r="S141" s="22"/>
      <c r="T141" t="str">
        <f>VLOOKUP(D141,[1]汇总!I$2:J$296,2,0)</f>
        <v>√</v>
      </c>
    </row>
    <row r="142" ht="20" customHeight="1" spans="1:20">
      <c r="A142" s="8">
        <f t="shared" si="53"/>
        <v>139</v>
      </c>
      <c r="B142" s="13"/>
      <c r="C142" s="8" t="s">
        <v>314</v>
      </c>
      <c r="D142" s="8" t="s">
        <v>315</v>
      </c>
      <c r="E142" s="9">
        <v>2836.2</v>
      </c>
      <c r="F142" s="9">
        <v>2837</v>
      </c>
      <c r="G142" s="10">
        <v>4990.25</v>
      </c>
      <c r="H142" s="8">
        <f t="shared" si="43"/>
        <v>51.05</v>
      </c>
      <c r="I142" s="9">
        <f t="shared" si="44"/>
        <v>453.792</v>
      </c>
      <c r="J142" s="9">
        <f t="shared" si="45"/>
        <v>19.859</v>
      </c>
      <c r="K142" s="10">
        <f t="shared" si="46"/>
        <v>424.17</v>
      </c>
      <c r="L142" s="19">
        <f t="shared" si="47"/>
        <v>948.871</v>
      </c>
      <c r="M142" s="8">
        <v>0</v>
      </c>
      <c r="N142" s="8">
        <f t="shared" si="48"/>
        <v>226.9</v>
      </c>
      <c r="O142" s="8">
        <f t="shared" si="49"/>
        <v>8.51</v>
      </c>
      <c r="P142" s="10">
        <f t="shared" si="50"/>
        <v>99.81</v>
      </c>
      <c r="Q142" s="8">
        <f t="shared" si="51"/>
        <v>335.22</v>
      </c>
      <c r="R142" s="21">
        <f t="shared" si="52"/>
        <v>1284.091</v>
      </c>
      <c r="S142" s="22"/>
      <c r="T142" t="str">
        <f>VLOOKUP(D142,[1]汇总!I$2:J$296,2,0)</f>
        <v>√</v>
      </c>
    </row>
    <row r="143" ht="20" customHeight="1" spans="1:20">
      <c r="A143" s="8">
        <f t="shared" si="53"/>
        <v>140</v>
      </c>
      <c r="B143" s="13"/>
      <c r="C143" s="8" t="s">
        <v>316</v>
      </c>
      <c r="D143" s="8" t="s">
        <v>317</v>
      </c>
      <c r="E143" s="9">
        <v>2836.2</v>
      </c>
      <c r="F143" s="9">
        <v>2837</v>
      </c>
      <c r="G143" s="10">
        <v>4990.25</v>
      </c>
      <c r="H143" s="8">
        <f t="shared" si="43"/>
        <v>51.05</v>
      </c>
      <c r="I143" s="9">
        <f t="shared" si="44"/>
        <v>453.792</v>
      </c>
      <c r="J143" s="9">
        <f t="shared" si="45"/>
        <v>19.859</v>
      </c>
      <c r="K143" s="10">
        <f t="shared" si="46"/>
        <v>424.17</v>
      </c>
      <c r="L143" s="19">
        <f t="shared" si="47"/>
        <v>948.871</v>
      </c>
      <c r="M143" s="8">
        <v>0</v>
      </c>
      <c r="N143" s="8">
        <f t="shared" si="48"/>
        <v>226.9</v>
      </c>
      <c r="O143" s="8">
        <f t="shared" si="49"/>
        <v>8.51</v>
      </c>
      <c r="P143" s="10">
        <f t="shared" si="50"/>
        <v>99.81</v>
      </c>
      <c r="Q143" s="8">
        <f t="shared" si="51"/>
        <v>335.22</v>
      </c>
      <c r="R143" s="21">
        <f t="shared" si="52"/>
        <v>1284.091</v>
      </c>
      <c r="S143" s="22"/>
      <c r="T143" t="str">
        <f>VLOOKUP(D143,[1]汇总!I$2:J$296,2,0)</f>
        <v>√</v>
      </c>
    </row>
    <row r="144" ht="20" customHeight="1" spans="1:20">
      <c r="A144" s="8">
        <f t="shared" si="53"/>
        <v>141</v>
      </c>
      <c r="B144" s="13"/>
      <c r="C144" s="8" t="s">
        <v>318</v>
      </c>
      <c r="D144" s="8" t="s">
        <v>319</v>
      </c>
      <c r="E144" s="9">
        <v>2836.2</v>
      </c>
      <c r="F144" s="9">
        <v>2837</v>
      </c>
      <c r="G144" s="10">
        <v>4990.25</v>
      </c>
      <c r="H144" s="8">
        <f t="shared" si="43"/>
        <v>51.05</v>
      </c>
      <c r="I144" s="9">
        <f t="shared" si="44"/>
        <v>453.792</v>
      </c>
      <c r="J144" s="9">
        <f t="shared" si="45"/>
        <v>19.859</v>
      </c>
      <c r="K144" s="10">
        <f t="shared" si="46"/>
        <v>424.17</v>
      </c>
      <c r="L144" s="19">
        <f t="shared" si="47"/>
        <v>948.871</v>
      </c>
      <c r="M144" s="8">
        <v>0</v>
      </c>
      <c r="N144" s="8">
        <f t="shared" si="48"/>
        <v>226.9</v>
      </c>
      <c r="O144" s="8">
        <f t="shared" si="49"/>
        <v>8.51</v>
      </c>
      <c r="P144" s="10">
        <f t="shared" si="50"/>
        <v>99.81</v>
      </c>
      <c r="Q144" s="8">
        <f t="shared" si="51"/>
        <v>335.22</v>
      </c>
      <c r="R144" s="21">
        <f t="shared" si="52"/>
        <v>1284.091</v>
      </c>
      <c r="S144" s="22"/>
      <c r="T144" t="str">
        <f>VLOOKUP(D144,[1]汇总!I$2:J$296,2,0)</f>
        <v>√</v>
      </c>
    </row>
    <row r="145" ht="20" customHeight="1" spans="1:20">
      <c r="A145" s="8">
        <f t="shared" ref="A145:A154" si="54">ROW()-3</f>
        <v>142</v>
      </c>
      <c r="B145" s="13"/>
      <c r="C145" s="8" t="s">
        <v>320</v>
      </c>
      <c r="D145" s="8" t="s">
        <v>321</v>
      </c>
      <c r="E145" s="9">
        <v>2836.2</v>
      </c>
      <c r="F145" s="9">
        <v>2837</v>
      </c>
      <c r="G145" s="10">
        <v>4990.25</v>
      </c>
      <c r="H145" s="8">
        <f t="shared" si="43"/>
        <v>51.05</v>
      </c>
      <c r="I145" s="9">
        <f t="shared" si="44"/>
        <v>453.792</v>
      </c>
      <c r="J145" s="9">
        <f t="shared" si="45"/>
        <v>19.859</v>
      </c>
      <c r="K145" s="10">
        <f t="shared" si="46"/>
        <v>424.17</v>
      </c>
      <c r="L145" s="19">
        <f t="shared" si="47"/>
        <v>948.871</v>
      </c>
      <c r="M145" s="8">
        <v>0</v>
      </c>
      <c r="N145" s="8">
        <f t="shared" si="48"/>
        <v>226.9</v>
      </c>
      <c r="O145" s="8">
        <f t="shared" si="49"/>
        <v>8.51</v>
      </c>
      <c r="P145" s="10">
        <f t="shared" si="50"/>
        <v>99.81</v>
      </c>
      <c r="Q145" s="8">
        <f t="shared" si="51"/>
        <v>335.22</v>
      </c>
      <c r="R145" s="21">
        <f t="shared" si="52"/>
        <v>1284.091</v>
      </c>
      <c r="S145" s="22"/>
      <c r="T145" t="str">
        <f>VLOOKUP(D145,[1]汇总!I$2:J$296,2,0)</f>
        <v>√</v>
      </c>
    </row>
    <row r="146" ht="20" customHeight="1" spans="1:20">
      <c r="A146" s="8">
        <f t="shared" si="54"/>
        <v>143</v>
      </c>
      <c r="B146" s="13"/>
      <c r="C146" s="8" t="s">
        <v>322</v>
      </c>
      <c r="D146" s="8" t="s">
        <v>323</v>
      </c>
      <c r="E146" s="9">
        <v>2836.2</v>
      </c>
      <c r="F146" s="9">
        <v>2837</v>
      </c>
      <c r="G146" s="10">
        <v>4990.25</v>
      </c>
      <c r="H146" s="8">
        <f t="shared" si="43"/>
        <v>51.05</v>
      </c>
      <c r="I146" s="9">
        <f t="shared" si="44"/>
        <v>453.792</v>
      </c>
      <c r="J146" s="9">
        <f t="shared" si="45"/>
        <v>19.859</v>
      </c>
      <c r="K146" s="10">
        <f t="shared" si="46"/>
        <v>424.17</v>
      </c>
      <c r="L146" s="19">
        <f t="shared" si="47"/>
        <v>948.871</v>
      </c>
      <c r="M146" s="8">
        <v>0</v>
      </c>
      <c r="N146" s="8">
        <f t="shared" si="48"/>
        <v>226.9</v>
      </c>
      <c r="O146" s="8">
        <f t="shared" si="49"/>
        <v>8.51</v>
      </c>
      <c r="P146" s="10">
        <f t="shared" si="50"/>
        <v>99.81</v>
      </c>
      <c r="Q146" s="8">
        <f t="shared" si="51"/>
        <v>335.22</v>
      </c>
      <c r="R146" s="21">
        <f t="shared" si="52"/>
        <v>1284.091</v>
      </c>
      <c r="S146" s="22"/>
      <c r="T146" t="str">
        <f>VLOOKUP(D146,[1]汇总!I$2:J$296,2,0)</f>
        <v>√</v>
      </c>
    </row>
    <row r="147" ht="20" customHeight="1" spans="1:20">
      <c r="A147" s="8">
        <f t="shared" si="54"/>
        <v>144</v>
      </c>
      <c r="B147" s="13"/>
      <c r="C147" s="8" t="s">
        <v>324</v>
      </c>
      <c r="D147" s="8" t="s">
        <v>325</v>
      </c>
      <c r="E147" s="9">
        <v>2836.2</v>
      </c>
      <c r="F147" s="9">
        <v>2837</v>
      </c>
      <c r="G147" s="10">
        <v>4990.25</v>
      </c>
      <c r="H147" s="8">
        <f t="shared" si="43"/>
        <v>51.05</v>
      </c>
      <c r="I147" s="9">
        <f t="shared" si="44"/>
        <v>453.792</v>
      </c>
      <c r="J147" s="9">
        <f t="shared" si="45"/>
        <v>19.859</v>
      </c>
      <c r="K147" s="10">
        <f t="shared" si="46"/>
        <v>424.17</v>
      </c>
      <c r="L147" s="19">
        <f t="shared" si="47"/>
        <v>948.871</v>
      </c>
      <c r="M147" s="8">
        <v>0</v>
      </c>
      <c r="N147" s="8">
        <f t="shared" si="48"/>
        <v>226.9</v>
      </c>
      <c r="O147" s="8">
        <f t="shared" si="49"/>
        <v>8.51</v>
      </c>
      <c r="P147" s="10">
        <f t="shared" si="50"/>
        <v>99.81</v>
      </c>
      <c r="Q147" s="8">
        <f t="shared" si="51"/>
        <v>335.22</v>
      </c>
      <c r="R147" s="21">
        <f t="shared" si="52"/>
        <v>1284.091</v>
      </c>
      <c r="S147" s="22"/>
      <c r="T147" t="str">
        <f>VLOOKUP(D147,[1]汇总!I$2:J$296,2,0)</f>
        <v>√</v>
      </c>
    </row>
    <row r="148" ht="20" customHeight="1" spans="1:20">
      <c r="A148" s="8">
        <f t="shared" si="54"/>
        <v>145</v>
      </c>
      <c r="B148" s="13"/>
      <c r="C148" s="8" t="s">
        <v>326</v>
      </c>
      <c r="D148" s="8" t="s">
        <v>327</v>
      </c>
      <c r="E148" s="9">
        <v>2836.2</v>
      </c>
      <c r="F148" s="9">
        <v>2837</v>
      </c>
      <c r="G148" s="10">
        <v>4990.25</v>
      </c>
      <c r="H148" s="8">
        <f t="shared" si="43"/>
        <v>51.05</v>
      </c>
      <c r="I148" s="9">
        <f t="shared" si="44"/>
        <v>453.792</v>
      </c>
      <c r="J148" s="9">
        <f t="shared" si="45"/>
        <v>19.859</v>
      </c>
      <c r="K148" s="10">
        <f t="shared" si="46"/>
        <v>424.17</v>
      </c>
      <c r="L148" s="19">
        <f t="shared" si="47"/>
        <v>948.871</v>
      </c>
      <c r="M148" s="8">
        <v>0</v>
      </c>
      <c r="N148" s="8">
        <f t="shared" si="48"/>
        <v>226.9</v>
      </c>
      <c r="O148" s="8">
        <f t="shared" si="49"/>
        <v>8.51</v>
      </c>
      <c r="P148" s="10">
        <f t="shared" si="50"/>
        <v>99.81</v>
      </c>
      <c r="Q148" s="8">
        <f t="shared" si="51"/>
        <v>335.22</v>
      </c>
      <c r="R148" s="21">
        <f t="shared" si="52"/>
        <v>1284.091</v>
      </c>
      <c r="S148" s="22"/>
      <c r="T148" t="str">
        <f>VLOOKUP(D148,[1]汇总!I$2:J$296,2,0)</f>
        <v>√</v>
      </c>
    </row>
    <row r="149" ht="20" customHeight="1" spans="1:20">
      <c r="A149" s="8">
        <f t="shared" si="54"/>
        <v>146</v>
      </c>
      <c r="B149" s="13"/>
      <c r="C149" s="8" t="s">
        <v>328</v>
      </c>
      <c r="D149" s="8" t="s">
        <v>329</v>
      </c>
      <c r="E149" s="9">
        <v>2836.2</v>
      </c>
      <c r="F149" s="9">
        <v>2837</v>
      </c>
      <c r="G149" s="10">
        <v>4990.25</v>
      </c>
      <c r="H149" s="8">
        <f t="shared" si="43"/>
        <v>51.05</v>
      </c>
      <c r="I149" s="9">
        <f t="shared" si="44"/>
        <v>453.792</v>
      </c>
      <c r="J149" s="9">
        <f t="shared" si="45"/>
        <v>19.859</v>
      </c>
      <c r="K149" s="10">
        <f t="shared" si="46"/>
        <v>424.17</v>
      </c>
      <c r="L149" s="19">
        <f t="shared" si="47"/>
        <v>948.871</v>
      </c>
      <c r="M149" s="8">
        <v>0</v>
      </c>
      <c r="N149" s="8">
        <f t="shared" si="48"/>
        <v>226.9</v>
      </c>
      <c r="O149" s="8">
        <f t="shared" si="49"/>
        <v>8.51</v>
      </c>
      <c r="P149" s="10">
        <f t="shared" si="50"/>
        <v>99.81</v>
      </c>
      <c r="Q149" s="8">
        <f t="shared" si="51"/>
        <v>335.22</v>
      </c>
      <c r="R149" s="21">
        <f t="shared" si="52"/>
        <v>1284.091</v>
      </c>
      <c r="S149" s="22"/>
      <c r="T149" t="str">
        <f>VLOOKUP(D149,[1]汇总!I$2:J$296,2,0)</f>
        <v>√</v>
      </c>
    </row>
    <row r="150" ht="20" customHeight="1" spans="1:20">
      <c r="A150" s="8">
        <f t="shared" si="54"/>
        <v>147</v>
      </c>
      <c r="B150" s="13"/>
      <c r="C150" s="8" t="s">
        <v>330</v>
      </c>
      <c r="D150" s="8" t="s">
        <v>331</v>
      </c>
      <c r="E150" s="9">
        <v>2836.2</v>
      </c>
      <c r="F150" s="9">
        <v>2837</v>
      </c>
      <c r="G150" s="10">
        <v>4990.25</v>
      </c>
      <c r="H150" s="8">
        <f t="shared" si="43"/>
        <v>51.05</v>
      </c>
      <c r="I150" s="9">
        <f t="shared" si="44"/>
        <v>453.792</v>
      </c>
      <c r="J150" s="9">
        <f t="shared" si="45"/>
        <v>19.859</v>
      </c>
      <c r="K150" s="10">
        <f t="shared" si="46"/>
        <v>424.17</v>
      </c>
      <c r="L150" s="19">
        <f t="shared" si="47"/>
        <v>948.871</v>
      </c>
      <c r="M150" s="8">
        <v>0</v>
      </c>
      <c r="N150" s="8">
        <f t="shared" si="48"/>
        <v>226.9</v>
      </c>
      <c r="O150" s="8">
        <f t="shared" si="49"/>
        <v>8.51</v>
      </c>
      <c r="P150" s="10">
        <f t="shared" si="50"/>
        <v>99.81</v>
      </c>
      <c r="Q150" s="8">
        <f t="shared" si="51"/>
        <v>335.22</v>
      </c>
      <c r="R150" s="21">
        <f t="shared" si="52"/>
        <v>1284.091</v>
      </c>
      <c r="S150" s="22"/>
      <c r="T150" t="str">
        <f>VLOOKUP(D150,[1]汇总!I$2:J$296,2,0)</f>
        <v>√</v>
      </c>
    </row>
    <row r="151" ht="20" customHeight="1" spans="1:20">
      <c r="A151" s="8">
        <f t="shared" si="54"/>
        <v>148</v>
      </c>
      <c r="B151" s="13"/>
      <c r="C151" s="8" t="s">
        <v>332</v>
      </c>
      <c r="D151" s="8" t="s">
        <v>333</v>
      </c>
      <c r="E151" s="9">
        <v>2836.2</v>
      </c>
      <c r="F151" s="9">
        <v>2837</v>
      </c>
      <c r="G151" s="10">
        <v>4990.25</v>
      </c>
      <c r="H151" s="8">
        <f t="shared" si="43"/>
        <v>51.05</v>
      </c>
      <c r="I151" s="9">
        <f t="shared" si="44"/>
        <v>453.792</v>
      </c>
      <c r="J151" s="9">
        <f t="shared" si="45"/>
        <v>19.859</v>
      </c>
      <c r="K151" s="10">
        <f t="shared" si="46"/>
        <v>424.17</v>
      </c>
      <c r="L151" s="19">
        <f t="shared" si="47"/>
        <v>948.871</v>
      </c>
      <c r="M151" s="8">
        <v>0</v>
      </c>
      <c r="N151" s="8">
        <f t="shared" si="48"/>
        <v>226.9</v>
      </c>
      <c r="O151" s="8">
        <f t="shared" si="49"/>
        <v>8.51</v>
      </c>
      <c r="P151" s="10">
        <f t="shared" si="50"/>
        <v>99.81</v>
      </c>
      <c r="Q151" s="8">
        <f t="shared" si="51"/>
        <v>335.22</v>
      </c>
      <c r="R151" s="21">
        <f t="shared" si="52"/>
        <v>1284.091</v>
      </c>
      <c r="S151" s="22"/>
      <c r="T151" t="str">
        <f>VLOOKUP(D151,[1]汇总!I$2:J$296,2,0)</f>
        <v>√</v>
      </c>
    </row>
    <row r="152" ht="20" customHeight="1" spans="1:20">
      <c r="A152" s="8">
        <f t="shared" si="54"/>
        <v>149</v>
      </c>
      <c r="B152" s="13"/>
      <c r="C152" s="8" t="s">
        <v>334</v>
      </c>
      <c r="D152" s="8" t="s">
        <v>335</v>
      </c>
      <c r="E152" s="9">
        <v>2836.2</v>
      </c>
      <c r="F152" s="9">
        <v>2837</v>
      </c>
      <c r="G152" s="10">
        <v>4990.25</v>
      </c>
      <c r="H152" s="8">
        <f t="shared" si="43"/>
        <v>51.05</v>
      </c>
      <c r="I152" s="9">
        <f t="shared" si="44"/>
        <v>453.792</v>
      </c>
      <c r="J152" s="9">
        <f t="shared" si="45"/>
        <v>19.859</v>
      </c>
      <c r="K152" s="10">
        <f t="shared" si="46"/>
        <v>424.17</v>
      </c>
      <c r="L152" s="19">
        <f t="shared" si="47"/>
        <v>948.871</v>
      </c>
      <c r="M152" s="8">
        <v>0</v>
      </c>
      <c r="N152" s="8">
        <f t="shared" si="48"/>
        <v>226.9</v>
      </c>
      <c r="O152" s="8">
        <f t="shared" si="49"/>
        <v>8.51</v>
      </c>
      <c r="P152" s="10">
        <f t="shared" si="50"/>
        <v>99.81</v>
      </c>
      <c r="Q152" s="8">
        <f t="shared" si="51"/>
        <v>335.22</v>
      </c>
      <c r="R152" s="21">
        <f t="shared" si="52"/>
        <v>1284.091</v>
      </c>
      <c r="S152" s="22"/>
      <c r="T152" t="str">
        <f>VLOOKUP(D152,[1]汇总!I$2:J$296,2,0)</f>
        <v>√</v>
      </c>
    </row>
    <row r="153" ht="20" customHeight="1" spans="1:20">
      <c r="A153" s="8">
        <f t="shared" si="54"/>
        <v>150</v>
      </c>
      <c r="B153" s="13"/>
      <c r="C153" s="8" t="s">
        <v>336</v>
      </c>
      <c r="D153" s="8" t="s">
        <v>337</v>
      </c>
      <c r="E153" s="9">
        <v>2836.2</v>
      </c>
      <c r="F153" s="9">
        <v>2837</v>
      </c>
      <c r="G153" s="10">
        <v>4990.25</v>
      </c>
      <c r="H153" s="8">
        <f t="shared" si="43"/>
        <v>51.05</v>
      </c>
      <c r="I153" s="9">
        <f t="shared" si="44"/>
        <v>453.792</v>
      </c>
      <c r="J153" s="9">
        <f t="shared" si="45"/>
        <v>19.859</v>
      </c>
      <c r="K153" s="10">
        <f t="shared" si="46"/>
        <v>424.17</v>
      </c>
      <c r="L153" s="19">
        <f t="shared" si="47"/>
        <v>948.871</v>
      </c>
      <c r="M153" s="8">
        <v>0</v>
      </c>
      <c r="N153" s="8">
        <f t="shared" si="48"/>
        <v>226.9</v>
      </c>
      <c r="O153" s="8">
        <f t="shared" si="49"/>
        <v>8.51</v>
      </c>
      <c r="P153" s="10">
        <f t="shared" si="50"/>
        <v>99.81</v>
      </c>
      <c r="Q153" s="8">
        <f t="shared" si="51"/>
        <v>335.22</v>
      </c>
      <c r="R153" s="21">
        <f t="shared" si="52"/>
        <v>1284.091</v>
      </c>
      <c r="S153" s="22"/>
      <c r="T153" t="str">
        <f>VLOOKUP(D153,[1]汇总!I$2:J$296,2,0)</f>
        <v>√</v>
      </c>
    </row>
    <row r="154" ht="20" customHeight="1" spans="1:20">
      <c r="A154" s="8">
        <f t="shared" si="54"/>
        <v>151</v>
      </c>
      <c r="B154" s="13"/>
      <c r="C154" s="8" t="s">
        <v>338</v>
      </c>
      <c r="D154" s="8" t="s">
        <v>339</v>
      </c>
      <c r="E154" s="9">
        <v>2836.2</v>
      </c>
      <c r="F154" s="9">
        <v>2837</v>
      </c>
      <c r="G154" s="10">
        <v>4990.25</v>
      </c>
      <c r="H154" s="8">
        <f t="shared" si="43"/>
        <v>51.05</v>
      </c>
      <c r="I154" s="9">
        <f t="shared" si="44"/>
        <v>453.792</v>
      </c>
      <c r="J154" s="9">
        <f t="shared" si="45"/>
        <v>19.859</v>
      </c>
      <c r="K154" s="10">
        <f t="shared" si="46"/>
        <v>424.17</v>
      </c>
      <c r="L154" s="19">
        <f t="shared" si="47"/>
        <v>948.871</v>
      </c>
      <c r="M154" s="8">
        <v>0</v>
      </c>
      <c r="N154" s="8">
        <f t="shared" si="48"/>
        <v>226.9</v>
      </c>
      <c r="O154" s="8">
        <f t="shared" si="49"/>
        <v>8.51</v>
      </c>
      <c r="P154" s="10">
        <f t="shared" si="50"/>
        <v>99.81</v>
      </c>
      <c r="Q154" s="8">
        <f t="shared" si="51"/>
        <v>335.22</v>
      </c>
      <c r="R154" s="21">
        <f t="shared" si="52"/>
        <v>1284.091</v>
      </c>
      <c r="S154" s="22"/>
      <c r="T154" t="str">
        <f>VLOOKUP(D154,[1]汇总!I$2:J$296,2,0)</f>
        <v>√</v>
      </c>
    </row>
    <row r="155" ht="20" customHeight="1" spans="1:20">
      <c r="A155" s="8">
        <f t="shared" ref="A155:A164" si="55">ROW()-3</f>
        <v>152</v>
      </c>
      <c r="B155" s="13"/>
      <c r="C155" s="8" t="s">
        <v>340</v>
      </c>
      <c r="D155" s="8" t="s">
        <v>341</v>
      </c>
      <c r="E155" s="9">
        <v>2836.2</v>
      </c>
      <c r="F155" s="9">
        <v>2837</v>
      </c>
      <c r="G155" s="10">
        <v>4990.25</v>
      </c>
      <c r="H155" s="8">
        <f t="shared" si="43"/>
        <v>51.05</v>
      </c>
      <c r="I155" s="9">
        <f t="shared" si="44"/>
        <v>453.792</v>
      </c>
      <c r="J155" s="9">
        <f t="shared" si="45"/>
        <v>19.859</v>
      </c>
      <c r="K155" s="10">
        <f t="shared" si="46"/>
        <v>424.17</v>
      </c>
      <c r="L155" s="19">
        <f t="shared" si="47"/>
        <v>948.871</v>
      </c>
      <c r="M155" s="8">
        <v>0</v>
      </c>
      <c r="N155" s="8">
        <f t="shared" si="48"/>
        <v>226.9</v>
      </c>
      <c r="O155" s="8">
        <f t="shared" si="49"/>
        <v>8.51</v>
      </c>
      <c r="P155" s="10">
        <f t="shared" si="50"/>
        <v>99.81</v>
      </c>
      <c r="Q155" s="8">
        <f t="shared" si="51"/>
        <v>335.22</v>
      </c>
      <c r="R155" s="21">
        <f t="shared" si="52"/>
        <v>1284.091</v>
      </c>
      <c r="S155" s="22"/>
      <c r="T155" t="str">
        <f>VLOOKUP(D155,[1]汇总!I$2:J$296,2,0)</f>
        <v>√</v>
      </c>
    </row>
    <row r="156" ht="20" customHeight="1" spans="1:20">
      <c r="A156" s="8">
        <f t="shared" si="55"/>
        <v>153</v>
      </c>
      <c r="B156" s="13"/>
      <c r="C156" s="8" t="s">
        <v>342</v>
      </c>
      <c r="D156" s="8" t="s">
        <v>343</v>
      </c>
      <c r="E156" s="9">
        <v>2836.2</v>
      </c>
      <c r="F156" s="9">
        <v>2837</v>
      </c>
      <c r="G156" s="10">
        <v>4990.25</v>
      </c>
      <c r="H156" s="8">
        <f t="shared" si="43"/>
        <v>51.05</v>
      </c>
      <c r="I156" s="9">
        <f t="shared" si="44"/>
        <v>453.792</v>
      </c>
      <c r="J156" s="9">
        <f t="shared" si="45"/>
        <v>19.859</v>
      </c>
      <c r="K156" s="10">
        <f t="shared" si="46"/>
        <v>424.17</v>
      </c>
      <c r="L156" s="19">
        <f t="shared" si="47"/>
        <v>948.871</v>
      </c>
      <c r="M156" s="8">
        <v>0</v>
      </c>
      <c r="N156" s="8">
        <f t="shared" si="48"/>
        <v>226.9</v>
      </c>
      <c r="O156" s="8">
        <f t="shared" si="49"/>
        <v>8.51</v>
      </c>
      <c r="P156" s="10">
        <f t="shared" si="50"/>
        <v>99.81</v>
      </c>
      <c r="Q156" s="8">
        <f t="shared" si="51"/>
        <v>335.22</v>
      </c>
      <c r="R156" s="21">
        <f t="shared" si="52"/>
        <v>1284.091</v>
      </c>
      <c r="S156" s="22"/>
      <c r="T156" t="str">
        <f>VLOOKUP(D156,[1]汇总!I$2:J$296,2,0)</f>
        <v>√</v>
      </c>
    </row>
    <row r="157" ht="20" customHeight="1" spans="1:20">
      <c r="A157" s="8">
        <f t="shared" si="55"/>
        <v>154</v>
      </c>
      <c r="B157" s="13"/>
      <c r="C157" s="8" t="s">
        <v>344</v>
      </c>
      <c r="D157" s="8" t="s">
        <v>345</v>
      </c>
      <c r="E157" s="9">
        <v>2836.2</v>
      </c>
      <c r="F157" s="9">
        <v>2837</v>
      </c>
      <c r="G157" s="10">
        <v>4990.25</v>
      </c>
      <c r="H157" s="8">
        <f t="shared" si="43"/>
        <v>51.05</v>
      </c>
      <c r="I157" s="9">
        <f t="shared" si="44"/>
        <v>453.792</v>
      </c>
      <c r="J157" s="9">
        <f t="shared" si="45"/>
        <v>19.859</v>
      </c>
      <c r="K157" s="10">
        <f t="shared" si="46"/>
        <v>424.17</v>
      </c>
      <c r="L157" s="19">
        <f t="shared" si="47"/>
        <v>948.871</v>
      </c>
      <c r="M157" s="8">
        <v>0</v>
      </c>
      <c r="N157" s="8">
        <f t="shared" si="48"/>
        <v>226.9</v>
      </c>
      <c r="O157" s="8">
        <f t="shared" si="49"/>
        <v>8.51</v>
      </c>
      <c r="P157" s="10">
        <f t="shared" si="50"/>
        <v>99.81</v>
      </c>
      <c r="Q157" s="8">
        <f t="shared" si="51"/>
        <v>335.22</v>
      </c>
      <c r="R157" s="21">
        <f t="shared" si="52"/>
        <v>1284.091</v>
      </c>
      <c r="S157" s="22"/>
      <c r="T157" t="str">
        <f>VLOOKUP(D157,[1]汇总!I$2:J$296,2,0)</f>
        <v>√</v>
      </c>
    </row>
    <row r="158" ht="20" customHeight="1" spans="1:20">
      <c r="A158" s="8">
        <f t="shared" si="55"/>
        <v>155</v>
      </c>
      <c r="B158" s="13"/>
      <c r="C158" s="8" t="s">
        <v>346</v>
      </c>
      <c r="D158" s="8" t="s">
        <v>347</v>
      </c>
      <c r="E158" s="9">
        <v>2836.2</v>
      </c>
      <c r="F158" s="9">
        <v>2837</v>
      </c>
      <c r="G158" s="10">
        <v>4990.25</v>
      </c>
      <c r="H158" s="8">
        <f t="shared" si="43"/>
        <v>51.05</v>
      </c>
      <c r="I158" s="9">
        <f t="shared" si="44"/>
        <v>453.792</v>
      </c>
      <c r="J158" s="9">
        <f t="shared" si="45"/>
        <v>19.859</v>
      </c>
      <c r="K158" s="10">
        <f t="shared" si="46"/>
        <v>424.17</v>
      </c>
      <c r="L158" s="19">
        <f t="shared" si="47"/>
        <v>948.871</v>
      </c>
      <c r="M158" s="8">
        <v>0</v>
      </c>
      <c r="N158" s="8">
        <f t="shared" si="48"/>
        <v>226.9</v>
      </c>
      <c r="O158" s="8">
        <f t="shared" si="49"/>
        <v>8.51</v>
      </c>
      <c r="P158" s="10">
        <f t="shared" si="50"/>
        <v>99.81</v>
      </c>
      <c r="Q158" s="8">
        <f t="shared" si="51"/>
        <v>335.22</v>
      </c>
      <c r="R158" s="21">
        <f t="shared" si="52"/>
        <v>1284.091</v>
      </c>
      <c r="S158" s="22"/>
      <c r="T158" t="str">
        <f>VLOOKUP(D158,[1]汇总!I$2:J$296,2,0)</f>
        <v>√</v>
      </c>
    </row>
    <row r="159" ht="20" customHeight="1" spans="1:20">
      <c r="A159" s="8">
        <f t="shared" si="55"/>
        <v>156</v>
      </c>
      <c r="B159" s="13"/>
      <c r="C159" s="8" t="s">
        <v>348</v>
      </c>
      <c r="D159" s="8" t="s">
        <v>349</v>
      </c>
      <c r="E159" s="9">
        <v>2836.2</v>
      </c>
      <c r="F159" s="9">
        <v>2837</v>
      </c>
      <c r="G159" s="10">
        <v>4990.25</v>
      </c>
      <c r="H159" s="8">
        <f t="shared" si="43"/>
        <v>51.05</v>
      </c>
      <c r="I159" s="9">
        <f t="shared" si="44"/>
        <v>453.792</v>
      </c>
      <c r="J159" s="9">
        <f t="shared" si="45"/>
        <v>19.859</v>
      </c>
      <c r="K159" s="10">
        <f t="shared" si="46"/>
        <v>424.17</v>
      </c>
      <c r="L159" s="19">
        <f t="shared" si="47"/>
        <v>948.871</v>
      </c>
      <c r="M159" s="8">
        <v>0</v>
      </c>
      <c r="N159" s="8">
        <f t="shared" si="48"/>
        <v>226.9</v>
      </c>
      <c r="O159" s="8">
        <f t="shared" si="49"/>
        <v>8.51</v>
      </c>
      <c r="P159" s="10">
        <f t="shared" si="50"/>
        <v>99.81</v>
      </c>
      <c r="Q159" s="8">
        <f t="shared" si="51"/>
        <v>335.22</v>
      </c>
      <c r="R159" s="21">
        <f t="shared" si="52"/>
        <v>1284.091</v>
      </c>
      <c r="S159" s="22"/>
      <c r="T159" t="str">
        <f>VLOOKUP(D159,[1]汇总!I$2:J$296,2,0)</f>
        <v>√</v>
      </c>
    </row>
    <row r="160" ht="20" customHeight="1" spans="1:20">
      <c r="A160" s="8">
        <f t="shared" si="55"/>
        <v>157</v>
      </c>
      <c r="B160" s="13"/>
      <c r="C160" s="8" t="s">
        <v>350</v>
      </c>
      <c r="D160" s="8" t="s">
        <v>351</v>
      </c>
      <c r="E160" s="9">
        <v>2836.2</v>
      </c>
      <c r="F160" s="9">
        <v>2837</v>
      </c>
      <c r="G160" s="10">
        <v>4990.25</v>
      </c>
      <c r="H160" s="8">
        <f t="shared" si="43"/>
        <v>51.05</v>
      </c>
      <c r="I160" s="9">
        <f t="shared" si="44"/>
        <v>453.792</v>
      </c>
      <c r="J160" s="9">
        <f t="shared" si="45"/>
        <v>19.859</v>
      </c>
      <c r="K160" s="10">
        <f t="shared" si="46"/>
        <v>424.17</v>
      </c>
      <c r="L160" s="19">
        <f t="shared" si="47"/>
        <v>948.871</v>
      </c>
      <c r="M160" s="8">
        <v>0</v>
      </c>
      <c r="N160" s="8">
        <f t="shared" si="48"/>
        <v>226.9</v>
      </c>
      <c r="O160" s="8">
        <f t="shared" si="49"/>
        <v>8.51</v>
      </c>
      <c r="P160" s="10">
        <f t="shared" si="50"/>
        <v>99.81</v>
      </c>
      <c r="Q160" s="8">
        <f t="shared" si="51"/>
        <v>335.22</v>
      </c>
      <c r="R160" s="21">
        <f t="shared" si="52"/>
        <v>1284.091</v>
      </c>
      <c r="S160" s="22"/>
      <c r="T160" t="str">
        <f>VLOOKUP(D160,[1]汇总!I$2:J$296,2,0)</f>
        <v>√</v>
      </c>
    </row>
    <row r="161" ht="20" customHeight="1" spans="1:20">
      <c r="A161" s="8">
        <f t="shared" si="55"/>
        <v>158</v>
      </c>
      <c r="B161" s="13"/>
      <c r="C161" s="8" t="s">
        <v>352</v>
      </c>
      <c r="D161" s="8" t="s">
        <v>353</v>
      </c>
      <c r="E161" s="9">
        <v>2836.2</v>
      </c>
      <c r="F161" s="9">
        <v>2837</v>
      </c>
      <c r="G161" s="10">
        <v>4990.25</v>
      </c>
      <c r="H161" s="8">
        <f t="shared" si="43"/>
        <v>51.05</v>
      </c>
      <c r="I161" s="9">
        <f t="shared" si="44"/>
        <v>453.792</v>
      </c>
      <c r="J161" s="9">
        <f t="shared" si="45"/>
        <v>19.859</v>
      </c>
      <c r="K161" s="10">
        <f t="shared" si="46"/>
        <v>424.17</v>
      </c>
      <c r="L161" s="19">
        <f t="shared" si="47"/>
        <v>948.871</v>
      </c>
      <c r="M161" s="8">
        <v>0</v>
      </c>
      <c r="N161" s="8">
        <f t="shared" si="48"/>
        <v>226.9</v>
      </c>
      <c r="O161" s="8">
        <f t="shared" si="49"/>
        <v>8.51</v>
      </c>
      <c r="P161" s="10">
        <f t="shared" si="50"/>
        <v>99.81</v>
      </c>
      <c r="Q161" s="8">
        <f t="shared" si="51"/>
        <v>335.22</v>
      </c>
      <c r="R161" s="21">
        <f t="shared" si="52"/>
        <v>1284.091</v>
      </c>
      <c r="S161" s="22"/>
      <c r="T161" t="str">
        <f>VLOOKUP(D161,[1]汇总!I$2:J$296,2,0)</f>
        <v>√</v>
      </c>
    </row>
    <row r="162" ht="20" customHeight="1" spans="1:20">
      <c r="A162" s="8">
        <f t="shared" si="55"/>
        <v>159</v>
      </c>
      <c r="B162" s="13"/>
      <c r="C162" s="8" t="s">
        <v>354</v>
      </c>
      <c r="D162" s="8" t="s">
        <v>355</v>
      </c>
      <c r="E162" s="9">
        <v>2836.2</v>
      </c>
      <c r="F162" s="9">
        <v>2837</v>
      </c>
      <c r="G162" s="10">
        <v>4990.25</v>
      </c>
      <c r="H162" s="8">
        <f t="shared" si="43"/>
        <v>51.05</v>
      </c>
      <c r="I162" s="9">
        <f t="shared" si="44"/>
        <v>453.792</v>
      </c>
      <c r="J162" s="9">
        <f t="shared" si="45"/>
        <v>19.859</v>
      </c>
      <c r="K162" s="10">
        <f t="shared" si="46"/>
        <v>424.17</v>
      </c>
      <c r="L162" s="19">
        <f t="shared" si="47"/>
        <v>948.871</v>
      </c>
      <c r="M162" s="8">
        <v>0</v>
      </c>
      <c r="N162" s="8">
        <f t="shared" si="48"/>
        <v>226.9</v>
      </c>
      <c r="O162" s="8">
        <f t="shared" si="49"/>
        <v>8.51</v>
      </c>
      <c r="P162" s="10">
        <f t="shared" si="50"/>
        <v>99.81</v>
      </c>
      <c r="Q162" s="8">
        <f t="shared" si="51"/>
        <v>335.22</v>
      </c>
      <c r="R162" s="21">
        <f t="shared" si="52"/>
        <v>1284.091</v>
      </c>
      <c r="S162" s="22"/>
      <c r="T162" t="str">
        <f>VLOOKUP(D162,[1]汇总!I$2:J$296,2,0)</f>
        <v>√</v>
      </c>
    </row>
    <row r="163" ht="20" customHeight="1" spans="1:20">
      <c r="A163" s="8">
        <f t="shared" si="55"/>
        <v>160</v>
      </c>
      <c r="B163" s="13"/>
      <c r="C163" s="8" t="s">
        <v>356</v>
      </c>
      <c r="D163" s="8" t="s">
        <v>357</v>
      </c>
      <c r="E163" s="9">
        <v>2836.2</v>
      </c>
      <c r="F163" s="9">
        <v>2837</v>
      </c>
      <c r="G163" s="10">
        <v>4990.25</v>
      </c>
      <c r="H163" s="8">
        <f t="shared" si="43"/>
        <v>51.05</v>
      </c>
      <c r="I163" s="9">
        <f t="shared" si="44"/>
        <v>453.792</v>
      </c>
      <c r="J163" s="9">
        <f t="shared" si="45"/>
        <v>19.859</v>
      </c>
      <c r="K163" s="10">
        <f t="shared" si="46"/>
        <v>424.17</v>
      </c>
      <c r="L163" s="19">
        <f t="shared" si="47"/>
        <v>948.871</v>
      </c>
      <c r="M163" s="8">
        <v>0</v>
      </c>
      <c r="N163" s="8">
        <f t="shared" si="48"/>
        <v>226.9</v>
      </c>
      <c r="O163" s="8">
        <f t="shared" si="49"/>
        <v>8.51</v>
      </c>
      <c r="P163" s="10">
        <f t="shared" si="50"/>
        <v>99.81</v>
      </c>
      <c r="Q163" s="8">
        <f t="shared" si="51"/>
        <v>335.22</v>
      </c>
      <c r="R163" s="21">
        <f t="shared" si="52"/>
        <v>1284.091</v>
      </c>
      <c r="S163" s="22"/>
      <c r="T163" t="str">
        <f>VLOOKUP(D163,[1]汇总!I$2:J$296,2,0)</f>
        <v>√</v>
      </c>
    </row>
    <row r="164" ht="20" customHeight="1" spans="1:20">
      <c r="A164" s="8">
        <f t="shared" si="55"/>
        <v>161</v>
      </c>
      <c r="B164" s="13"/>
      <c r="C164" s="8" t="s">
        <v>358</v>
      </c>
      <c r="D164" s="8" t="s">
        <v>359</v>
      </c>
      <c r="E164" s="9">
        <v>2836.2</v>
      </c>
      <c r="F164" s="9">
        <v>2837</v>
      </c>
      <c r="G164" s="10">
        <v>4990.25</v>
      </c>
      <c r="H164" s="8">
        <f t="shared" si="43"/>
        <v>51.05</v>
      </c>
      <c r="I164" s="9">
        <f t="shared" si="44"/>
        <v>453.792</v>
      </c>
      <c r="J164" s="9">
        <f t="shared" si="45"/>
        <v>19.859</v>
      </c>
      <c r="K164" s="10">
        <f t="shared" si="46"/>
        <v>424.17</v>
      </c>
      <c r="L164" s="19">
        <f t="shared" si="47"/>
        <v>948.871</v>
      </c>
      <c r="M164" s="8">
        <v>0</v>
      </c>
      <c r="N164" s="8">
        <f t="shared" si="48"/>
        <v>226.9</v>
      </c>
      <c r="O164" s="8">
        <f t="shared" si="49"/>
        <v>8.51</v>
      </c>
      <c r="P164" s="10">
        <f t="shared" si="50"/>
        <v>99.81</v>
      </c>
      <c r="Q164" s="8">
        <f t="shared" si="51"/>
        <v>335.22</v>
      </c>
      <c r="R164" s="21">
        <f t="shared" si="52"/>
        <v>1284.091</v>
      </c>
      <c r="S164" s="22"/>
      <c r="T164" t="str">
        <f>VLOOKUP(D164,[1]汇总!I$2:J$296,2,0)</f>
        <v>√</v>
      </c>
    </row>
    <row r="165" ht="20" customHeight="1" spans="1:20">
      <c r="A165" s="8">
        <f t="shared" ref="A165:A174" si="56">ROW()-3</f>
        <v>162</v>
      </c>
      <c r="B165" s="13"/>
      <c r="C165" s="8" t="s">
        <v>360</v>
      </c>
      <c r="D165" s="8" t="s">
        <v>361</v>
      </c>
      <c r="E165" s="9">
        <v>2836.2</v>
      </c>
      <c r="F165" s="9">
        <v>2837</v>
      </c>
      <c r="G165" s="10">
        <v>4990.25</v>
      </c>
      <c r="H165" s="8">
        <f t="shared" ref="H165:H206" si="57">ROUND(E165*0.018,2)</f>
        <v>51.05</v>
      </c>
      <c r="I165" s="9">
        <f t="shared" ref="I165:I206" si="58">E165*0.16</f>
        <v>453.792</v>
      </c>
      <c r="J165" s="9">
        <f t="shared" ref="J165:J206" si="59">F165*0.007</f>
        <v>19.859</v>
      </c>
      <c r="K165" s="10">
        <f t="shared" ref="K165:K206" si="60">ROUND(G165*0.085,2)</f>
        <v>424.17</v>
      </c>
      <c r="L165" s="19">
        <f t="shared" ref="L165:L206" si="61">SUM(H165:K165)</f>
        <v>948.871</v>
      </c>
      <c r="M165" s="8">
        <v>0</v>
      </c>
      <c r="N165" s="8">
        <f t="shared" ref="N165:N206" si="62">ROUND(E165*0.08,2)</f>
        <v>226.9</v>
      </c>
      <c r="O165" s="8">
        <f t="shared" ref="O165:O206" si="63">ROUND(F165*0.003,2)</f>
        <v>8.51</v>
      </c>
      <c r="P165" s="10">
        <f t="shared" ref="P165:P206" si="64">ROUND(G165*0.02,2)</f>
        <v>99.81</v>
      </c>
      <c r="Q165" s="8">
        <f t="shared" ref="Q165:Q206" si="65">SUM(M165:P165)</f>
        <v>335.22</v>
      </c>
      <c r="R165" s="21">
        <f t="shared" ref="R165:R206" si="66">L165+Q165</f>
        <v>1284.091</v>
      </c>
      <c r="S165" s="22"/>
      <c r="T165" t="str">
        <f>VLOOKUP(D165,[1]汇总!I$2:J$296,2,0)</f>
        <v>√</v>
      </c>
    </row>
    <row r="166" ht="20" customHeight="1" spans="1:20">
      <c r="A166" s="8">
        <f t="shared" si="56"/>
        <v>163</v>
      </c>
      <c r="B166" s="13"/>
      <c r="C166" s="8" t="s">
        <v>362</v>
      </c>
      <c r="D166" s="8" t="s">
        <v>363</v>
      </c>
      <c r="E166" s="9">
        <v>2836.2</v>
      </c>
      <c r="F166" s="9">
        <v>2837</v>
      </c>
      <c r="G166" s="10">
        <v>4990.25</v>
      </c>
      <c r="H166" s="8">
        <f t="shared" si="57"/>
        <v>51.05</v>
      </c>
      <c r="I166" s="9">
        <f t="shared" si="58"/>
        <v>453.792</v>
      </c>
      <c r="J166" s="9">
        <f t="shared" si="59"/>
        <v>19.859</v>
      </c>
      <c r="K166" s="10">
        <f t="shared" si="60"/>
        <v>424.17</v>
      </c>
      <c r="L166" s="19">
        <f t="shared" si="61"/>
        <v>948.871</v>
      </c>
      <c r="M166" s="8">
        <v>0</v>
      </c>
      <c r="N166" s="8">
        <f t="shared" si="62"/>
        <v>226.9</v>
      </c>
      <c r="O166" s="8">
        <f t="shared" si="63"/>
        <v>8.51</v>
      </c>
      <c r="P166" s="10">
        <f t="shared" si="64"/>
        <v>99.81</v>
      </c>
      <c r="Q166" s="8">
        <f t="shared" si="65"/>
        <v>335.22</v>
      </c>
      <c r="R166" s="21">
        <f t="shared" si="66"/>
        <v>1284.091</v>
      </c>
      <c r="S166" s="22"/>
      <c r="T166" t="str">
        <f>VLOOKUP(D166,[1]汇总!I$2:J$296,2,0)</f>
        <v>√</v>
      </c>
    </row>
    <row r="167" ht="20" customHeight="1" spans="1:20">
      <c r="A167" s="8">
        <f t="shared" si="56"/>
        <v>164</v>
      </c>
      <c r="B167" s="13"/>
      <c r="C167" s="8" t="s">
        <v>364</v>
      </c>
      <c r="D167" s="8" t="s">
        <v>365</v>
      </c>
      <c r="E167" s="9">
        <v>2836.2</v>
      </c>
      <c r="F167" s="9">
        <v>2837</v>
      </c>
      <c r="G167" s="10">
        <v>4990.25</v>
      </c>
      <c r="H167" s="8">
        <f t="shared" si="57"/>
        <v>51.05</v>
      </c>
      <c r="I167" s="9">
        <f t="shared" si="58"/>
        <v>453.792</v>
      </c>
      <c r="J167" s="9">
        <f t="shared" si="59"/>
        <v>19.859</v>
      </c>
      <c r="K167" s="10">
        <f t="shared" si="60"/>
        <v>424.17</v>
      </c>
      <c r="L167" s="19">
        <f t="shared" si="61"/>
        <v>948.871</v>
      </c>
      <c r="M167" s="8">
        <v>0</v>
      </c>
      <c r="N167" s="8">
        <f t="shared" si="62"/>
        <v>226.9</v>
      </c>
      <c r="O167" s="8">
        <f t="shared" si="63"/>
        <v>8.51</v>
      </c>
      <c r="P167" s="10">
        <f t="shared" si="64"/>
        <v>99.81</v>
      </c>
      <c r="Q167" s="8">
        <f t="shared" si="65"/>
        <v>335.22</v>
      </c>
      <c r="R167" s="21">
        <f t="shared" si="66"/>
        <v>1284.091</v>
      </c>
      <c r="S167" s="22"/>
      <c r="T167" t="str">
        <f>VLOOKUP(D167,[1]汇总!I$2:J$296,2,0)</f>
        <v>√</v>
      </c>
    </row>
    <row r="168" ht="20" customHeight="1" spans="1:20">
      <c r="A168" s="8">
        <f t="shared" si="56"/>
        <v>165</v>
      </c>
      <c r="B168" s="13"/>
      <c r="C168" s="8" t="s">
        <v>366</v>
      </c>
      <c r="D168" s="8" t="s">
        <v>367</v>
      </c>
      <c r="E168" s="9">
        <v>2836.2</v>
      </c>
      <c r="F168" s="9">
        <v>2837</v>
      </c>
      <c r="G168" s="10">
        <v>4990.25</v>
      </c>
      <c r="H168" s="8">
        <f t="shared" si="57"/>
        <v>51.05</v>
      </c>
      <c r="I168" s="9">
        <f t="shared" si="58"/>
        <v>453.792</v>
      </c>
      <c r="J168" s="9">
        <f t="shared" si="59"/>
        <v>19.859</v>
      </c>
      <c r="K168" s="10">
        <f t="shared" si="60"/>
        <v>424.17</v>
      </c>
      <c r="L168" s="19">
        <f t="shared" si="61"/>
        <v>948.871</v>
      </c>
      <c r="M168" s="8">
        <v>0</v>
      </c>
      <c r="N168" s="8">
        <f t="shared" si="62"/>
        <v>226.9</v>
      </c>
      <c r="O168" s="8">
        <f t="shared" si="63"/>
        <v>8.51</v>
      </c>
      <c r="P168" s="10">
        <f t="shared" si="64"/>
        <v>99.81</v>
      </c>
      <c r="Q168" s="8">
        <f t="shared" si="65"/>
        <v>335.22</v>
      </c>
      <c r="R168" s="21">
        <f t="shared" si="66"/>
        <v>1284.091</v>
      </c>
      <c r="S168" s="22"/>
      <c r="T168" t="str">
        <f>VLOOKUP(D168,[1]汇总!I$2:J$296,2,0)</f>
        <v>√</v>
      </c>
    </row>
    <row r="169" ht="20" customHeight="1" spans="1:20">
      <c r="A169" s="8">
        <f t="shared" si="56"/>
        <v>166</v>
      </c>
      <c r="B169" s="13"/>
      <c r="C169" s="8" t="s">
        <v>368</v>
      </c>
      <c r="D169" s="8" t="s">
        <v>369</v>
      </c>
      <c r="E169" s="9">
        <v>2836.2</v>
      </c>
      <c r="F169" s="9">
        <v>2837</v>
      </c>
      <c r="G169" s="10">
        <v>4990.25</v>
      </c>
      <c r="H169" s="8">
        <f t="shared" si="57"/>
        <v>51.05</v>
      </c>
      <c r="I169" s="9">
        <f t="shared" si="58"/>
        <v>453.792</v>
      </c>
      <c r="J169" s="9">
        <f t="shared" si="59"/>
        <v>19.859</v>
      </c>
      <c r="K169" s="10">
        <f t="shared" si="60"/>
        <v>424.17</v>
      </c>
      <c r="L169" s="19">
        <f t="shared" si="61"/>
        <v>948.871</v>
      </c>
      <c r="M169" s="8">
        <v>0</v>
      </c>
      <c r="N169" s="8">
        <f t="shared" si="62"/>
        <v>226.9</v>
      </c>
      <c r="O169" s="8">
        <f t="shared" si="63"/>
        <v>8.51</v>
      </c>
      <c r="P169" s="10">
        <f t="shared" si="64"/>
        <v>99.81</v>
      </c>
      <c r="Q169" s="8">
        <f t="shared" si="65"/>
        <v>335.22</v>
      </c>
      <c r="R169" s="21">
        <f t="shared" si="66"/>
        <v>1284.091</v>
      </c>
      <c r="S169" s="22"/>
      <c r="T169" t="str">
        <f>VLOOKUP(D169,[1]汇总!I$2:J$296,2,0)</f>
        <v>√</v>
      </c>
    </row>
    <row r="170" ht="20" customHeight="1" spans="1:20">
      <c r="A170" s="8">
        <f t="shared" si="56"/>
        <v>167</v>
      </c>
      <c r="B170" s="13"/>
      <c r="C170" s="8" t="s">
        <v>370</v>
      </c>
      <c r="D170" s="8" t="s">
        <v>371</v>
      </c>
      <c r="E170" s="9">
        <v>2836.2</v>
      </c>
      <c r="F170" s="9">
        <v>2837</v>
      </c>
      <c r="G170" s="10">
        <v>4990.25</v>
      </c>
      <c r="H170" s="8">
        <f t="shared" si="57"/>
        <v>51.05</v>
      </c>
      <c r="I170" s="9">
        <f t="shared" si="58"/>
        <v>453.792</v>
      </c>
      <c r="J170" s="9">
        <f t="shared" si="59"/>
        <v>19.859</v>
      </c>
      <c r="K170" s="10">
        <f t="shared" si="60"/>
        <v>424.17</v>
      </c>
      <c r="L170" s="19">
        <f t="shared" si="61"/>
        <v>948.871</v>
      </c>
      <c r="M170" s="8">
        <v>0</v>
      </c>
      <c r="N170" s="8">
        <f t="shared" si="62"/>
        <v>226.9</v>
      </c>
      <c r="O170" s="8">
        <f t="shared" si="63"/>
        <v>8.51</v>
      </c>
      <c r="P170" s="10">
        <f t="shared" si="64"/>
        <v>99.81</v>
      </c>
      <c r="Q170" s="8">
        <f t="shared" si="65"/>
        <v>335.22</v>
      </c>
      <c r="R170" s="21">
        <f t="shared" si="66"/>
        <v>1284.091</v>
      </c>
      <c r="S170" s="22"/>
      <c r="T170" t="str">
        <f>VLOOKUP(D170,[1]汇总!I$2:J$296,2,0)</f>
        <v>√</v>
      </c>
    </row>
    <row r="171" ht="20" customHeight="1" spans="1:20">
      <c r="A171" s="8">
        <f t="shared" si="56"/>
        <v>168</v>
      </c>
      <c r="B171" s="13"/>
      <c r="C171" s="8" t="s">
        <v>372</v>
      </c>
      <c r="D171" s="8" t="s">
        <v>373</v>
      </c>
      <c r="E171" s="9">
        <v>2836.2</v>
      </c>
      <c r="F171" s="9">
        <v>2837</v>
      </c>
      <c r="G171" s="10">
        <v>4990.25</v>
      </c>
      <c r="H171" s="8">
        <f t="shared" si="57"/>
        <v>51.05</v>
      </c>
      <c r="I171" s="9">
        <f t="shared" si="58"/>
        <v>453.792</v>
      </c>
      <c r="J171" s="9">
        <f t="shared" si="59"/>
        <v>19.859</v>
      </c>
      <c r="K171" s="10">
        <f t="shared" si="60"/>
        <v>424.17</v>
      </c>
      <c r="L171" s="19">
        <f t="shared" si="61"/>
        <v>948.871</v>
      </c>
      <c r="M171" s="8">
        <v>0</v>
      </c>
      <c r="N171" s="8">
        <f t="shared" si="62"/>
        <v>226.9</v>
      </c>
      <c r="O171" s="8">
        <f t="shared" si="63"/>
        <v>8.51</v>
      </c>
      <c r="P171" s="10">
        <f t="shared" si="64"/>
        <v>99.81</v>
      </c>
      <c r="Q171" s="8">
        <f t="shared" si="65"/>
        <v>335.22</v>
      </c>
      <c r="R171" s="21">
        <f t="shared" si="66"/>
        <v>1284.091</v>
      </c>
      <c r="S171" s="22"/>
      <c r="T171" t="str">
        <f>VLOOKUP(D171,[1]汇总!I$2:J$296,2,0)</f>
        <v>√</v>
      </c>
    </row>
    <row r="172" ht="20" customHeight="1" spans="1:20">
      <c r="A172" s="8">
        <f t="shared" si="56"/>
        <v>169</v>
      </c>
      <c r="B172" s="13"/>
      <c r="C172" s="8" t="s">
        <v>374</v>
      </c>
      <c r="D172" s="8" t="s">
        <v>375</v>
      </c>
      <c r="E172" s="9">
        <v>2836.2</v>
      </c>
      <c r="F172" s="9">
        <v>2837</v>
      </c>
      <c r="G172" s="10">
        <v>4990.25</v>
      </c>
      <c r="H172" s="8">
        <f t="shared" si="57"/>
        <v>51.05</v>
      </c>
      <c r="I172" s="9">
        <f t="shared" si="58"/>
        <v>453.792</v>
      </c>
      <c r="J172" s="9">
        <f t="shared" si="59"/>
        <v>19.859</v>
      </c>
      <c r="K172" s="10">
        <f t="shared" si="60"/>
        <v>424.17</v>
      </c>
      <c r="L172" s="19">
        <f t="shared" si="61"/>
        <v>948.871</v>
      </c>
      <c r="M172" s="8">
        <v>0</v>
      </c>
      <c r="N172" s="8">
        <f t="shared" si="62"/>
        <v>226.9</v>
      </c>
      <c r="O172" s="8">
        <f t="shared" si="63"/>
        <v>8.51</v>
      </c>
      <c r="P172" s="10">
        <f t="shared" si="64"/>
        <v>99.81</v>
      </c>
      <c r="Q172" s="8">
        <f t="shared" si="65"/>
        <v>335.22</v>
      </c>
      <c r="R172" s="21">
        <f t="shared" si="66"/>
        <v>1284.091</v>
      </c>
      <c r="S172" s="22"/>
      <c r="T172" t="str">
        <f>VLOOKUP(D172,[1]汇总!I$2:J$296,2,0)</f>
        <v>√</v>
      </c>
    </row>
    <row r="173" ht="20" customHeight="1" spans="1:20">
      <c r="A173" s="8">
        <f t="shared" si="56"/>
        <v>170</v>
      </c>
      <c r="B173" s="13"/>
      <c r="C173" s="8" t="s">
        <v>376</v>
      </c>
      <c r="D173" s="8" t="s">
        <v>377</v>
      </c>
      <c r="E173" s="9">
        <v>2836.2</v>
      </c>
      <c r="F173" s="9">
        <v>2837</v>
      </c>
      <c r="G173" s="10">
        <v>4990.25</v>
      </c>
      <c r="H173" s="8">
        <f t="shared" si="57"/>
        <v>51.05</v>
      </c>
      <c r="I173" s="9">
        <f t="shared" si="58"/>
        <v>453.792</v>
      </c>
      <c r="J173" s="9">
        <f t="shared" si="59"/>
        <v>19.859</v>
      </c>
      <c r="K173" s="10">
        <f t="shared" si="60"/>
        <v>424.17</v>
      </c>
      <c r="L173" s="19">
        <f t="shared" si="61"/>
        <v>948.871</v>
      </c>
      <c r="M173" s="8">
        <v>0</v>
      </c>
      <c r="N173" s="8">
        <f t="shared" si="62"/>
        <v>226.9</v>
      </c>
      <c r="O173" s="8">
        <f t="shared" si="63"/>
        <v>8.51</v>
      </c>
      <c r="P173" s="10">
        <f t="shared" si="64"/>
        <v>99.81</v>
      </c>
      <c r="Q173" s="8">
        <f t="shared" si="65"/>
        <v>335.22</v>
      </c>
      <c r="R173" s="21">
        <f t="shared" si="66"/>
        <v>1284.091</v>
      </c>
      <c r="S173" s="22"/>
      <c r="T173" t="str">
        <f>VLOOKUP(D173,[1]汇总!I$2:J$296,2,0)</f>
        <v>√</v>
      </c>
    </row>
    <row r="174" ht="20" customHeight="1" spans="1:20">
      <c r="A174" s="8">
        <f t="shared" si="56"/>
        <v>171</v>
      </c>
      <c r="B174" s="13"/>
      <c r="C174" s="8" t="s">
        <v>378</v>
      </c>
      <c r="D174" s="8" t="s">
        <v>379</v>
      </c>
      <c r="E174" s="9">
        <v>2836.2</v>
      </c>
      <c r="F174" s="9">
        <v>2837</v>
      </c>
      <c r="G174" s="10">
        <v>4990.25</v>
      </c>
      <c r="H174" s="8">
        <f t="shared" si="57"/>
        <v>51.05</v>
      </c>
      <c r="I174" s="9">
        <f t="shared" si="58"/>
        <v>453.792</v>
      </c>
      <c r="J174" s="9">
        <f t="shared" si="59"/>
        <v>19.859</v>
      </c>
      <c r="K174" s="10">
        <f t="shared" si="60"/>
        <v>424.17</v>
      </c>
      <c r="L174" s="19">
        <f t="shared" si="61"/>
        <v>948.871</v>
      </c>
      <c r="M174" s="8">
        <v>0</v>
      </c>
      <c r="N174" s="8">
        <f t="shared" si="62"/>
        <v>226.9</v>
      </c>
      <c r="O174" s="8">
        <f t="shared" si="63"/>
        <v>8.51</v>
      </c>
      <c r="P174" s="10">
        <f t="shared" si="64"/>
        <v>99.81</v>
      </c>
      <c r="Q174" s="8">
        <f t="shared" si="65"/>
        <v>335.22</v>
      </c>
      <c r="R174" s="21">
        <f t="shared" si="66"/>
        <v>1284.091</v>
      </c>
      <c r="S174" s="22"/>
      <c r="T174" t="str">
        <f>VLOOKUP(D174,[1]汇总!I$2:J$296,2,0)</f>
        <v>√</v>
      </c>
    </row>
    <row r="175" ht="20" customHeight="1" spans="1:20">
      <c r="A175" s="8">
        <f t="shared" ref="A175:A184" si="67">ROW()-3</f>
        <v>172</v>
      </c>
      <c r="B175" s="13"/>
      <c r="C175" s="8" t="s">
        <v>380</v>
      </c>
      <c r="D175" s="8" t="s">
        <v>381</v>
      </c>
      <c r="E175" s="9">
        <v>2836.2</v>
      </c>
      <c r="F175" s="9">
        <v>2837</v>
      </c>
      <c r="G175" s="10">
        <v>4990.25</v>
      </c>
      <c r="H175" s="8">
        <f t="shared" si="57"/>
        <v>51.05</v>
      </c>
      <c r="I175" s="9">
        <f t="shared" si="58"/>
        <v>453.792</v>
      </c>
      <c r="J175" s="9">
        <f t="shared" si="59"/>
        <v>19.859</v>
      </c>
      <c r="K175" s="10">
        <f t="shared" si="60"/>
        <v>424.17</v>
      </c>
      <c r="L175" s="19">
        <f t="shared" si="61"/>
        <v>948.871</v>
      </c>
      <c r="M175" s="8">
        <v>0</v>
      </c>
      <c r="N175" s="8">
        <f t="shared" si="62"/>
        <v>226.9</v>
      </c>
      <c r="O175" s="8">
        <f t="shared" si="63"/>
        <v>8.51</v>
      </c>
      <c r="P175" s="10">
        <f t="shared" si="64"/>
        <v>99.81</v>
      </c>
      <c r="Q175" s="8">
        <f t="shared" si="65"/>
        <v>335.22</v>
      </c>
      <c r="R175" s="21">
        <f t="shared" si="66"/>
        <v>1284.091</v>
      </c>
      <c r="S175" s="22"/>
      <c r="T175" t="str">
        <f>VLOOKUP(D175,[1]汇总!I$2:J$296,2,0)</f>
        <v>√</v>
      </c>
    </row>
    <row r="176" ht="20" customHeight="1" spans="1:20">
      <c r="A176" s="8">
        <f t="shared" si="67"/>
        <v>173</v>
      </c>
      <c r="B176" s="13"/>
      <c r="C176" s="8" t="s">
        <v>382</v>
      </c>
      <c r="D176" s="8" t="s">
        <v>383</v>
      </c>
      <c r="E176" s="9">
        <v>2836.2</v>
      </c>
      <c r="F176" s="9">
        <v>2837</v>
      </c>
      <c r="G176" s="10">
        <v>4990.25</v>
      </c>
      <c r="H176" s="8">
        <f t="shared" si="57"/>
        <v>51.05</v>
      </c>
      <c r="I176" s="9">
        <f t="shared" si="58"/>
        <v>453.792</v>
      </c>
      <c r="J176" s="9">
        <f t="shared" si="59"/>
        <v>19.859</v>
      </c>
      <c r="K176" s="10">
        <f t="shared" si="60"/>
        <v>424.17</v>
      </c>
      <c r="L176" s="19">
        <f t="shared" si="61"/>
        <v>948.871</v>
      </c>
      <c r="M176" s="8">
        <v>0</v>
      </c>
      <c r="N176" s="8">
        <f t="shared" si="62"/>
        <v>226.9</v>
      </c>
      <c r="O176" s="8">
        <f t="shared" si="63"/>
        <v>8.51</v>
      </c>
      <c r="P176" s="10">
        <f t="shared" si="64"/>
        <v>99.81</v>
      </c>
      <c r="Q176" s="8">
        <f t="shared" si="65"/>
        <v>335.22</v>
      </c>
      <c r="R176" s="21">
        <f t="shared" si="66"/>
        <v>1284.091</v>
      </c>
      <c r="S176" s="22"/>
      <c r="T176" t="str">
        <f>VLOOKUP(D176,[1]汇总!I$2:J$296,2,0)</f>
        <v>√</v>
      </c>
    </row>
    <row r="177" ht="20" customHeight="1" spans="1:20">
      <c r="A177" s="8">
        <f t="shared" si="67"/>
        <v>174</v>
      </c>
      <c r="B177" s="13"/>
      <c r="C177" s="8" t="s">
        <v>384</v>
      </c>
      <c r="D177" s="8" t="s">
        <v>385</v>
      </c>
      <c r="E177" s="9">
        <v>3042.05</v>
      </c>
      <c r="F177" s="9">
        <v>3043</v>
      </c>
      <c r="G177" s="10">
        <v>4990.25</v>
      </c>
      <c r="H177" s="8">
        <f t="shared" si="57"/>
        <v>54.76</v>
      </c>
      <c r="I177" s="9">
        <f t="shared" si="58"/>
        <v>486.728</v>
      </c>
      <c r="J177" s="9">
        <f t="shared" si="59"/>
        <v>21.301</v>
      </c>
      <c r="K177" s="10">
        <f t="shared" si="60"/>
        <v>424.17</v>
      </c>
      <c r="L177" s="19">
        <f t="shared" si="61"/>
        <v>986.959</v>
      </c>
      <c r="M177" s="8">
        <v>0</v>
      </c>
      <c r="N177" s="8">
        <f t="shared" si="62"/>
        <v>243.36</v>
      </c>
      <c r="O177" s="8">
        <f t="shared" si="63"/>
        <v>9.13</v>
      </c>
      <c r="P177" s="10">
        <f t="shared" si="64"/>
        <v>99.81</v>
      </c>
      <c r="Q177" s="8">
        <f t="shared" si="65"/>
        <v>352.3</v>
      </c>
      <c r="R177" s="21">
        <f t="shared" si="66"/>
        <v>1339.259</v>
      </c>
      <c r="S177" s="22"/>
      <c r="T177" t="str">
        <f>VLOOKUP(D177,[1]汇总!I$2:J$296,2,0)</f>
        <v>√</v>
      </c>
    </row>
    <row r="178" ht="20" customHeight="1" spans="1:20">
      <c r="A178" s="8">
        <f t="shared" si="67"/>
        <v>175</v>
      </c>
      <c r="B178" s="13"/>
      <c r="C178" s="8" t="s">
        <v>386</v>
      </c>
      <c r="D178" s="8" t="s">
        <v>387</v>
      </c>
      <c r="E178" s="9">
        <v>3042.05</v>
      </c>
      <c r="F178" s="9">
        <v>3043</v>
      </c>
      <c r="G178" s="10">
        <v>4990.25</v>
      </c>
      <c r="H178" s="8">
        <f t="shared" si="57"/>
        <v>54.76</v>
      </c>
      <c r="I178" s="9">
        <f t="shared" si="58"/>
        <v>486.728</v>
      </c>
      <c r="J178" s="9">
        <f t="shared" si="59"/>
        <v>21.301</v>
      </c>
      <c r="K178" s="10">
        <f t="shared" si="60"/>
        <v>424.17</v>
      </c>
      <c r="L178" s="19">
        <f t="shared" si="61"/>
        <v>986.959</v>
      </c>
      <c r="M178" s="8">
        <v>0</v>
      </c>
      <c r="N178" s="8">
        <f t="shared" si="62"/>
        <v>243.36</v>
      </c>
      <c r="O178" s="8">
        <f t="shared" si="63"/>
        <v>9.13</v>
      </c>
      <c r="P178" s="10">
        <f t="shared" si="64"/>
        <v>99.81</v>
      </c>
      <c r="Q178" s="8">
        <f t="shared" si="65"/>
        <v>352.3</v>
      </c>
      <c r="R178" s="21">
        <f t="shared" si="66"/>
        <v>1339.259</v>
      </c>
      <c r="S178" s="22" t="s">
        <v>388</v>
      </c>
      <c r="T178" t="str">
        <f>VLOOKUP(D178,[1]汇总!I$2:J$296,2,0)</f>
        <v>√</v>
      </c>
    </row>
    <row r="179" ht="20" customHeight="1" spans="1:19">
      <c r="A179" s="8">
        <f t="shared" si="67"/>
        <v>176</v>
      </c>
      <c r="B179" s="13"/>
      <c r="C179" s="14" t="s">
        <v>389</v>
      </c>
      <c r="D179" s="8" t="s">
        <v>390</v>
      </c>
      <c r="E179" s="9">
        <v>3042.05</v>
      </c>
      <c r="F179" s="9">
        <v>3043</v>
      </c>
      <c r="G179" s="10">
        <v>4990.25</v>
      </c>
      <c r="H179" s="8">
        <f t="shared" si="57"/>
        <v>54.76</v>
      </c>
      <c r="I179" s="9">
        <f t="shared" si="58"/>
        <v>486.728</v>
      </c>
      <c r="J179" s="9">
        <f t="shared" si="59"/>
        <v>21.301</v>
      </c>
      <c r="K179" s="10">
        <f t="shared" si="60"/>
        <v>424.17</v>
      </c>
      <c r="L179" s="19">
        <f t="shared" si="61"/>
        <v>986.959</v>
      </c>
      <c r="M179" s="8">
        <v>0</v>
      </c>
      <c r="N179" s="8">
        <f t="shared" si="62"/>
        <v>243.36</v>
      </c>
      <c r="O179" s="8">
        <f t="shared" si="63"/>
        <v>9.13</v>
      </c>
      <c r="P179" s="10">
        <f t="shared" si="64"/>
        <v>99.81</v>
      </c>
      <c r="Q179" s="8">
        <f t="shared" si="65"/>
        <v>352.3</v>
      </c>
      <c r="R179" s="21">
        <f t="shared" si="66"/>
        <v>1339.259</v>
      </c>
      <c r="S179" s="22" t="s">
        <v>50</v>
      </c>
    </row>
    <row r="180" ht="20" customHeight="1" spans="1:20">
      <c r="A180" s="8">
        <f t="shared" si="67"/>
        <v>177</v>
      </c>
      <c r="B180" s="11" t="s">
        <v>391</v>
      </c>
      <c r="C180" s="8" t="s">
        <v>392</v>
      </c>
      <c r="D180" s="8" t="s">
        <v>393</v>
      </c>
      <c r="E180" s="9">
        <v>2836.2</v>
      </c>
      <c r="F180" s="9">
        <v>2837</v>
      </c>
      <c r="G180" s="10">
        <v>4990.25</v>
      </c>
      <c r="H180" s="8">
        <f t="shared" si="57"/>
        <v>51.05</v>
      </c>
      <c r="I180" s="9">
        <f t="shared" si="58"/>
        <v>453.792</v>
      </c>
      <c r="J180" s="9">
        <f t="shared" si="59"/>
        <v>19.859</v>
      </c>
      <c r="K180" s="10">
        <f t="shared" si="60"/>
        <v>424.17</v>
      </c>
      <c r="L180" s="19">
        <f t="shared" si="61"/>
        <v>948.871</v>
      </c>
      <c r="M180" s="8">
        <v>0</v>
      </c>
      <c r="N180" s="8">
        <f t="shared" si="62"/>
        <v>226.9</v>
      </c>
      <c r="O180" s="8">
        <f t="shared" si="63"/>
        <v>8.51</v>
      </c>
      <c r="P180" s="10">
        <f t="shared" si="64"/>
        <v>99.81</v>
      </c>
      <c r="Q180" s="8">
        <f t="shared" si="65"/>
        <v>335.22</v>
      </c>
      <c r="R180" s="21">
        <f t="shared" si="66"/>
        <v>1284.091</v>
      </c>
      <c r="S180" s="22"/>
      <c r="T180" t="str">
        <f>VLOOKUP(D180,[1]汇总!I$2:J$296,2,0)</f>
        <v>√</v>
      </c>
    </row>
    <row r="181" ht="20" customHeight="1" spans="1:20">
      <c r="A181" s="8">
        <f t="shared" si="67"/>
        <v>178</v>
      </c>
      <c r="B181" s="13"/>
      <c r="C181" s="8" t="s">
        <v>394</v>
      </c>
      <c r="D181" s="8" t="s">
        <v>395</v>
      </c>
      <c r="E181" s="9">
        <v>2836.2</v>
      </c>
      <c r="F181" s="9">
        <v>2837</v>
      </c>
      <c r="G181" s="10">
        <v>4990.25</v>
      </c>
      <c r="H181" s="8">
        <f t="shared" si="57"/>
        <v>51.05</v>
      </c>
      <c r="I181" s="9">
        <f t="shared" si="58"/>
        <v>453.792</v>
      </c>
      <c r="J181" s="9">
        <f t="shared" si="59"/>
        <v>19.859</v>
      </c>
      <c r="K181" s="10">
        <f t="shared" si="60"/>
        <v>424.17</v>
      </c>
      <c r="L181" s="19">
        <f t="shared" si="61"/>
        <v>948.871</v>
      </c>
      <c r="M181" s="8">
        <v>0</v>
      </c>
      <c r="N181" s="8">
        <f t="shared" si="62"/>
        <v>226.9</v>
      </c>
      <c r="O181" s="8">
        <f t="shared" si="63"/>
        <v>8.51</v>
      </c>
      <c r="P181" s="10">
        <f t="shared" si="64"/>
        <v>99.81</v>
      </c>
      <c r="Q181" s="8">
        <f t="shared" si="65"/>
        <v>335.22</v>
      </c>
      <c r="R181" s="21">
        <f t="shared" si="66"/>
        <v>1284.091</v>
      </c>
      <c r="S181" s="22"/>
      <c r="T181" t="str">
        <f>VLOOKUP(D181,[1]汇总!I$2:J$296,2,0)</f>
        <v>√</v>
      </c>
    </row>
    <row r="182" ht="20" customHeight="1" spans="1:20">
      <c r="A182" s="8">
        <f t="shared" si="67"/>
        <v>179</v>
      </c>
      <c r="B182" s="13"/>
      <c r="C182" s="8" t="s">
        <v>396</v>
      </c>
      <c r="D182" s="8" t="s">
        <v>397</v>
      </c>
      <c r="E182" s="9">
        <v>2836.2</v>
      </c>
      <c r="F182" s="9">
        <v>2837</v>
      </c>
      <c r="G182" s="10">
        <v>4990.25</v>
      </c>
      <c r="H182" s="8">
        <f t="shared" si="57"/>
        <v>51.05</v>
      </c>
      <c r="I182" s="9">
        <f t="shared" si="58"/>
        <v>453.792</v>
      </c>
      <c r="J182" s="9">
        <f t="shared" si="59"/>
        <v>19.859</v>
      </c>
      <c r="K182" s="10">
        <f t="shared" si="60"/>
        <v>424.17</v>
      </c>
      <c r="L182" s="19">
        <f t="shared" si="61"/>
        <v>948.871</v>
      </c>
      <c r="M182" s="8">
        <v>0</v>
      </c>
      <c r="N182" s="8">
        <f t="shared" si="62"/>
        <v>226.9</v>
      </c>
      <c r="O182" s="8">
        <f t="shared" si="63"/>
        <v>8.51</v>
      </c>
      <c r="P182" s="10">
        <f t="shared" si="64"/>
        <v>99.81</v>
      </c>
      <c r="Q182" s="8">
        <f t="shared" si="65"/>
        <v>335.22</v>
      </c>
      <c r="R182" s="21">
        <f t="shared" si="66"/>
        <v>1284.091</v>
      </c>
      <c r="S182" s="22"/>
      <c r="T182" t="str">
        <f>VLOOKUP(D182,[1]汇总!I$2:J$296,2,0)</f>
        <v>√</v>
      </c>
    </row>
    <row r="183" ht="20" customHeight="1" spans="1:20">
      <c r="A183" s="8">
        <f t="shared" si="67"/>
        <v>180</v>
      </c>
      <c r="B183" s="13"/>
      <c r="C183" s="8" t="s">
        <v>398</v>
      </c>
      <c r="D183" s="8" t="s">
        <v>399</v>
      </c>
      <c r="E183" s="9">
        <v>2836.2</v>
      </c>
      <c r="F183" s="9">
        <v>2837</v>
      </c>
      <c r="G183" s="10">
        <v>4990.25</v>
      </c>
      <c r="H183" s="8">
        <f t="shared" si="57"/>
        <v>51.05</v>
      </c>
      <c r="I183" s="9">
        <f t="shared" si="58"/>
        <v>453.792</v>
      </c>
      <c r="J183" s="9">
        <f t="shared" si="59"/>
        <v>19.859</v>
      </c>
      <c r="K183" s="10">
        <f t="shared" si="60"/>
        <v>424.17</v>
      </c>
      <c r="L183" s="19">
        <f t="shared" si="61"/>
        <v>948.871</v>
      </c>
      <c r="M183" s="8">
        <v>0</v>
      </c>
      <c r="N183" s="8">
        <f t="shared" si="62"/>
        <v>226.9</v>
      </c>
      <c r="O183" s="8">
        <f t="shared" si="63"/>
        <v>8.51</v>
      </c>
      <c r="P183" s="10">
        <f t="shared" si="64"/>
        <v>99.81</v>
      </c>
      <c r="Q183" s="8">
        <f t="shared" si="65"/>
        <v>335.22</v>
      </c>
      <c r="R183" s="21">
        <f t="shared" si="66"/>
        <v>1284.091</v>
      </c>
      <c r="S183" s="22"/>
      <c r="T183" t="str">
        <f>VLOOKUP(D183,[1]汇总!I$2:J$296,2,0)</f>
        <v>√</v>
      </c>
    </row>
    <row r="184" ht="20" customHeight="1" spans="1:20">
      <c r="A184" s="8">
        <f t="shared" si="67"/>
        <v>181</v>
      </c>
      <c r="B184" s="13"/>
      <c r="C184" s="8" t="s">
        <v>400</v>
      </c>
      <c r="D184" s="8" t="s">
        <v>401</v>
      </c>
      <c r="E184" s="9">
        <v>2836.2</v>
      </c>
      <c r="F184" s="9">
        <v>2837</v>
      </c>
      <c r="G184" s="10">
        <v>4990.25</v>
      </c>
      <c r="H184" s="8">
        <f t="shared" si="57"/>
        <v>51.05</v>
      </c>
      <c r="I184" s="9">
        <f t="shared" si="58"/>
        <v>453.792</v>
      </c>
      <c r="J184" s="9">
        <f t="shared" si="59"/>
        <v>19.859</v>
      </c>
      <c r="K184" s="10">
        <f t="shared" si="60"/>
        <v>424.17</v>
      </c>
      <c r="L184" s="19">
        <f t="shared" si="61"/>
        <v>948.871</v>
      </c>
      <c r="M184" s="8">
        <v>0</v>
      </c>
      <c r="N184" s="8">
        <f t="shared" si="62"/>
        <v>226.9</v>
      </c>
      <c r="O184" s="8">
        <f t="shared" si="63"/>
        <v>8.51</v>
      </c>
      <c r="P184" s="10">
        <f t="shared" si="64"/>
        <v>99.81</v>
      </c>
      <c r="Q184" s="8">
        <f t="shared" si="65"/>
        <v>335.22</v>
      </c>
      <c r="R184" s="21">
        <f t="shared" si="66"/>
        <v>1284.091</v>
      </c>
      <c r="S184" s="22"/>
      <c r="T184" t="str">
        <f>VLOOKUP(D184,[1]汇总!I$2:J$296,2,0)</f>
        <v>√</v>
      </c>
    </row>
    <row r="185" ht="20" customHeight="1" spans="1:20">
      <c r="A185" s="8">
        <f t="shared" ref="A185:A194" si="68">ROW()-3</f>
        <v>182</v>
      </c>
      <c r="B185" s="13"/>
      <c r="C185" s="8" t="s">
        <v>402</v>
      </c>
      <c r="D185" s="8" t="s">
        <v>403</v>
      </c>
      <c r="E185" s="9">
        <v>2836.2</v>
      </c>
      <c r="F185" s="9">
        <v>2837</v>
      </c>
      <c r="G185" s="10">
        <v>4990.25</v>
      </c>
      <c r="H185" s="8">
        <f t="shared" si="57"/>
        <v>51.05</v>
      </c>
      <c r="I185" s="9">
        <f t="shared" si="58"/>
        <v>453.792</v>
      </c>
      <c r="J185" s="9">
        <f t="shared" si="59"/>
        <v>19.859</v>
      </c>
      <c r="K185" s="10">
        <f t="shared" si="60"/>
        <v>424.17</v>
      </c>
      <c r="L185" s="19">
        <f t="shared" si="61"/>
        <v>948.871</v>
      </c>
      <c r="M185" s="8">
        <v>0</v>
      </c>
      <c r="N185" s="8">
        <f t="shared" si="62"/>
        <v>226.9</v>
      </c>
      <c r="O185" s="8">
        <f t="shared" si="63"/>
        <v>8.51</v>
      </c>
      <c r="P185" s="10">
        <f t="shared" si="64"/>
        <v>99.81</v>
      </c>
      <c r="Q185" s="8">
        <f t="shared" si="65"/>
        <v>335.22</v>
      </c>
      <c r="R185" s="21">
        <f t="shared" si="66"/>
        <v>1284.091</v>
      </c>
      <c r="S185" s="22"/>
      <c r="T185" t="str">
        <f>VLOOKUP(D185,[1]汇总!I$2:J$296,2,0)</f>
        <v>√</v>
      </c>
    </row>
    <row r="186" ht="20" customHeight="1" spans="1:20">
      <c r="A186" s="8">
        <f t="shared" si="68"/>
        <v>183</v>
      </c>
      <c r="B186" s="13"/>
      <c r="C186" s="8" t="s">
        <v>404</v>
      </c>
      <c r="D186" s="8" t="s">
        <v>405</v>
      </c>
      <c r="E186" s="9">
        <v>2836.2</v>
      </c>
      <c r="F186" s="9">
        <v>2837</v>
      </c>
      <c r="G186" s="10">
        <v>4990.25</v>
      </c>
      <c r="H186" s="8">
        <f t="shared" si="57"/>
        <v>51.05</v>
      </c>
      <c r="I186" s="9">
        <f t="shared" si="58"/>
        <v>453.792</v>
      </c>
      <c r="J186" s="9">
        <f t="shared" si="59"/>
        <v>19.859</v>
      </c>
      <c r="K186" s="10">
        <f t="shared" si="60"/>
        <v>424.17</v>
      </c>
      <c r="L186" s="19">
        <f t="shared" si="61"/>
        <v>948.871</v>
      </c>
      <c r="M186" s="8">
        <v>0</v>
      </c>
      <c r="N186" s="8">
        <f t="shared" si="62"/>
        <v>226.9</v>
      </c>
      <c r="O186" s="8">
        <f t="shared" si="63"/>
        <v>8.51</v>
      </c>
      <c r="P186" s="10">
        <f t="shared" si="64"/>
        <v>99.81</v>
      </c>
      <c r="Q186" s="8">
        <f t="shared" si="65"/>
        <v>335.22</v>
      </c>
      <c r="R186" s="21">
        <f t="shared" si="66"/>
        <v>1284.091</v>
      </c>
      <c r="S186" s="22"/>
      <c r="T186" t="str">
        <f>VLOOKUP(D186,[1]汇总!I$2:J$296,2,0)</f>
        <v>√</v>
      </c>
    </row>
    <row r="187" ht="20" customHeight="1" spans="1:20">
      <c r="A187" s="8">
        <f t="shared" si="68"/>
        <v>184</v>
      </c>
      <c r="B187" s="13"/>
      <c r="C187" s="8" t="s">
        <v>406</v>
      </c>
      <c r="D187" s="8" t="s">
        <v>407</v>
      </c>
      <c r="E187" s="9">
        <v>2836.2</v>
      </c>
      <c r="F187" s="9">
        <v>2837</v>
      </c>
      <c r="G187" s="10">
        <v>4990.25</v>
      </c>
      <c r="H187" s="8">
        <f t="shared" si="57"/>
        <v>51.05</v>
      </c>
      <c r="I187" s="9">
        <f t="shared" si="58"/>
        <v>453.792</v>
      </c>
      <c r="J187" s="9">
        <f t="shared" si="59"/>
        <v>19.859</v>
      </c>
      <c r="K187" s="10">
        <f t="shared" si="60"/>
        <v>424.17</v>
      </c>
      <c r="L187" s="19">
        <f t="shared" si="61"/>
        <v>948.871</v>
      </c>
      <c r="M187" s="8">
        <v>0</v>
      </c>
      <c r="N187" s="8">
        <f t="shared" si="62"/>
        <v>226.9</v>
      </c>
      <c r="O187" s="8">
        <f t="shared" si="63"/>
        <v>8.51</v>
      </c>
      <c r="P187" s="10">
        <f t="shared" si="64"/>
        <v>99.81</v>
      </c>
      <c r="Q187" s="8">
        <f t="shared" si="65"/>
        <v>335.22</v>
      </c>
      <c r="R187" s="21">
        <f t="shared" si="66"/>
        <v>1284.091</v>
      </c>
      <c r="S187" s="22"/>
      <c r="T187" t="str">
        <f>VLOOKUP(D187,[1]汇总!I$2:J$296,2,0)</f>
        <v>√</v>
      </c>
    </row>
    <row r="188" ht="20" customHeight="1" spans="1:20">
      <c r="A188" s="8">
        <f t="shared" si="68"/>
        <v>185</v>
      </c>
      <c r="B188" s="13"/>
      <c r="C188" s="8" t="s">
        <v>408</v>
      </c>
      <c r="D188" s="8" t="s">
        <v>409</v>
      </c>
      <c r="E188" s="9">
        <v>2836.2</v>
      </c>
      <c r="F188" s="9">
        <v>2837</v>
      </c>
      <c r="G188" s="10">
        <v>4990.25</v>
      </c>
      <c r="H188" s="8">
        <f t="shared" si="57"/>
        <v>51.05</v>
      </c>
      <c r="I188" s="9">
        <f t="shared" si="58"/>
        <v>453.792</v>
      </c>
      <c r="J188" s="9">
        <f t="shared" si="59"/>
        <v>19.859</v>
      </c>
      <c r="K188" s="10">
        <f t="shared" si="60"/>
        <v>424.17</v>
      </c>
      <c r="L188" s="19">
        <f t="shared" si="61"/>
        <v>948.871</v>
      </c>
      <c r="M188" s="8">
        <v>0</v>
      </c>
      <c r="N188" s="8">
        <f t="shared" si="62"/>
        <v>226.9</v>
      </c>
      <c r="O188" s="8">
        <f t="shared" si="63"/>
        <v>8.51</v>
      </c>
      <c r="P188" s="10">
        <f t="shared" si="64"/>
        <v>99.81</v>
      </c>
      <c r="Q188" s="8">
        <f t="shared" si="65"/>
        <v>335.22</v>
      </c>
      <c r="R188" s="21">
        <f t="shared" si="66"/>
        <v>1284.091</v>
      </c>
      <c r="S188" s="22"/>
      <c r="T188" t="str">
        <f>VLOOKUP(D188,[1]汇总!I$2:J$296,2,0)</f>
        <v>√</v>
      </c>
    </row>
    <row r="189" ht="20" customHeight="1" spans="1:20">
      <c r="A189" s="8">
        <f t="shared" si="68"/>
        <v>186</v>
      </c>
      <c r="B189" s="13"/>
      <c r="C189" s="8" t="s">
        <v>410</v>
      </c>
      <c r="D189" s="8" t="s">
        <v>411</v>
      </c>
      <c r="E189" s="9">
        <v>2836.2</v>
      </c>
      <c r="F189" s="9">
        <v>2837</v>
      </c>
      <c r="G189" s="10">
        <v>4990.25</v>
      </c>
      <c r="H189" s="8">
        <f t="shared" si="57"/>
        <v>51.05</v>
      </c>
      <c r="I189" s="9">
        <f t="shared" si="58"/>
        <v>453.792</v>
      </c>
      <c r="J189" s="9">
        <f t="shared" si="59"/>
        <v>19.859</v>
      </c>
      <c r="K189" s="10">
        <f t="shared" si="60"/>
        <v>424.17</v>
      </c>
      <c r="L189" s="19">
        <f t="shared" si="61"/>
        <v>948.871</v>
      </c>
      <c r="M189" s="8">
        <v>0</v>
      </c>
      <c r="N189" s="8">
        <f t="shared" si="62"/>
        <v>226.9</v>
      </c>
      <c r="O189" s="8">
        <f t="shared" si="63"/>
        <v>8.51</v>
      </c>
      <c r="P189" s="10">
        <f t="shared" si="64"/>
        <v>99.81</v>
      </c>
      <c r="Q189" s="8">
        <f t="shared" si="65"/>
        <v>335.22</v>
      </c>
      <c r="R189" s="21">
        <f t="shared" si="66"/>
        <v>1284.091</v>
      </c>
      <c r="S189" s="22"/>
      <c r="T189" t="str">
        <f>VLOOKUP(D189,[1]汇总!I$2:J$296,2,0)</f>
        <v>√</v>
      </c>
    </row>
    <row r="190" ht="20" customHeight="1" spans="1:20">
      <c r="A190" s="8">
        <f t="shared" si="68"/>
        <v>187</v>
      </c>
      <c r="B190" s="13"/>
      <c r="C190" s="8" t="s">
        <v>412</v>
      </c>
      <c r="D190" s="8" t="s">
        <v>413</v>
      </c>
      <c r="E190" s="9">
        <v>2836.2</v>
      </c>
      <c r="F190" s="9">
        <v>2837</v>
      </c>
      <c r="G190" s="10">
        <v>4990.25</v>
      </c>
      <c r="H190" s="8">
        <f t="shared" si="57"/>
        <v>51.05</v>
      </c>
      <c r="I190" s="9">
        <f t="shared" si="58"/>
        <v>453.792</v>
      </c>
      <c r="J190" s="9">
        <f t="shared" si="59"/>
        <v>19.859</v>
      </c>
      <c r="K190" s="10">
        <f t="shared" si="60"/>
        <v>424.17</v>
      </c>
      <c r="L190" s="19">
        <f t="shared" si="61"/>
        <v>948.871</v>
      </c>
      <c r="M190" s="8">
        <v>0</v>
      </c>
      <c r="N190" s="8">
        <f t="shared" si="62"/>
        <v>226.9</v>
      </c>
      <c r="O190" s="8">
        <f t="shared" si="63"/>
        <v>8.51</v>
      </c>
      <c r="P190" s="10">
        <f t="shared" si="64"/>
        <v>99.81</v>
      </c>
      <c r="Q190" s="8">
        <f t="shared" si="65"/>
        <v>335.22</v>
      </c>
      <c r="R190" s="21">
        <f t="shared" si="66"/>
        <v>1284.091</v>
      </c>
      <c r="S190" s="22"/>
      <c r="T190" t="str">
        <f>VLOOKUP(D190,[1]汇总!I$2:J$296,2,0)</f>
        <v>√</v>
      </c>
    </row>
    <row r="191" ht="20" customHeight="1" spans="1:20">
      <c r="A191" s="8">
        <f t="shared" si="68"/>
        <v>188</v>
      </c>
      <c r="B191" s="13"/>
      <c r="C191" s="8" t="s">
        <v>414</v>
      </c>
      <c r="D191" s="8" t="s">
        <v>415</v>
      </c>
      <c r="E191" s="9">
        <v>2836.2</v>
      </c>
      <c r="F191" s="9">
        <v>2837</v>
      </c>
      <c r="G191" s="10">
        <v>4990.25</v>
      </c>
      <c r="H191" s="8">
        <f t="shared" si="57"/>
        <v>51.05</v>
      </c>
      <c r="I191" s="9">
        <f t="shared" si="58"/>
        <v>453.792</v>
      </c>
      <c r="J191" s="9">
        <f t="shared" si="59"/>
        <v>19.859</v>
      </c>
      <c r="K191" s="10">
        <f t="shared" si="60"/>
        <v>424.17</v>
      </c>
      <c r="L191" s="19">
        <f t="shared" si="61"/>
        <v>948.871</v>
      </c>
      <c r="M191" s="8">
        <v>0</v>
      </c>
      <c r="N191" s="8">
        <f t="shared" si="62"/>
        <v>226.9</v>
      </c>
      <c r="O191" s="8">
        <f t="shared" si="63"/>
        <v>8.51</v>
      </c>
      <c r="P191" s="10">
        <f t="shared" si="64"/>
        <v>99.81</v>
      </c>
      <c r="Q191" s="8">
        <f t="shared" si="65"/>
        <v>335.22</v>
      </c>
      <c r="R191" s="21">
        <f t="shared" si="66"/>
        <v>1284.091</v>
      </c>
      <c r="S191" s="22"/>
      <c r="T191" t="str">
        <f>VLOOKUP(D191,[1]汇总!I$2:J$296,2,0)</f>
        <v>√</v>
      </c>
    </row>
    <row r="192" ht="20" customHeight="1" spans="1:20">
      <c r="A192" s="8">
        <f t="shared" si="68"/>
        <v>189</v>
      </c>
      <c r="B192" s="13"/>
      <c r="C192" s="8" t="s">
        <v>416</v>
      </c>
      <c r="D192" s="8" t="s">
        <v>417</v>
      </c>
      <c r="E192" s="9">
        <v>2836.2</v>
      </c>
      <c r="F192" s="9">
        <v>2837</v>
      </c>
      <c r="G192" s="10">
        <v>4990.25</v>
      </c>
      <c r="H192" s="8">
        <f t="shared" si="57"/>
        <v>51.05</v>
      </c>
      <c r="I192" s="9">
        <f t="shared" si="58"/>
        <v>453.792</v>
      </c>
      <c r="J192" s="9">
        <f t="shared" si="59"/>
        <v>19.859</v>
      </c>
      <c r="K192" s="10">
        <f t="shared" si="60"/>
        <v>424.17</v>
      </c>
      <c r="L192" s="19">
        <f t="shared" si="61"/>
        <v>948.871</v>
      </c>
      <c r="M192" s="8">
        <v>0</v>
      </c>
      <c r="N192" s="8">
        <f t="shared" si="62"/>
        <v>226.9</v>
      </c>
      <c r="O192" s="8">
        <f t="shared" si="63"/>
        <v>8.51</v>
      </c>
      <c r="P192" s="10">
        <f t="shared" si="64"/>
        <v>99.81</v>
      </c>
      <c r="Q192" s="8">
        <f t="shared" si="65"/>
        <v>335.22</v>
      </c>
      <c r="R192" s="21">
        <f t="shared" si="66"/>
        <v>1284.091</v>
      </c>
      <c r="S192" s="22"/>
      <c r="T192" t="str">
        <f>VLOOKUP(D192,[1]汇总!I$2:J$296,2,0)</f>
        <v>√</v>
      </c>
    </row>
    <row r="193" ht="20" customHeight="1" spans="1:20">
      <c r="A193" s="8">
        <f t="shared" si="68"/>
        <v>190</v>
      </c>
      <c r="B193" s="13"/>
      <c r="C193" s="8" t="s">
        <v>418</v>
      </c>
      <c r="D193" s="8" t="s">
        <v>419</v>
      </c>
      <c r="E193" s="9">
        <v>2836.2</v>
      </c>
      <c r="F193" s="9">
        <v>2837</v>
      </c>
      <c r="G193" s="10">
        <v>4990.25</v>
      </c>
      <c r="H193" s="8">
        <f t="shared" si="57"/>
        <v>51.05</v>
      </c>
      <c r="I193" s="9">
        <f t="shared" si="58"/>
        <v>453.792</v>
      </c>
      <c r="J193" s="9">
        <f t="shared" si="59"/>
        <v>19.859</v>
      </c>
      <c r="K193" s="10">
        <f t="shared" si="60"/>
        <v>424.17</v>
      </c>
      <c r="L193" s="19">
        <f t="shared" si="61"/>
        <v>948.871</v>
      </c>
      <c r="M193" s="8">
        <v>0</v>
      </c>
      <c r="N193" s="8">
        <f t="shared" si="62"/>
        <v>226.9</v>
      </c>
      <c r="O193" s="8">
        <f t="shared" si="63"/>
        <v>8.51</v>
      </c>
      <c r="P193" s="10">
        <f t="shared" si="64"/>
        <v>99.81</v>
      </c>
      <c r="Q193" s="8">
        <f t="shared" si="65"/>
        <v>335.22</v>
      </c>
      <c r="R193" s="21">
        <f t="shared" si="66"/>
        <v>1284.091</v>
      </c>
      <c r="S193" s="22"/>
      <c r="T193" t="str">
        <f>VLOOKUP(D193,[1]汇总!I$2:J$296,2,0)</f>
        <v>√</v>
      </c>
    </row>
    <row r="194" ht="20" customHeight="1" spans="1:20">
      <c r="A194" s="8">
        <f t="shared" si="68"/>
        <v>191</v>
      </c>
      <c r="B194" s="13"/>
      <c r="C194" s="8" t="s">
        <v>420</v>
      </c>
      <c r="D194" s="8" t="s">
        <v>421</v>
      </c>
      <c r="E194" s="9">
        <v>2836.2</v>
      </c>
      <c r="F194" s="9">
        <v>2837</v>
      </c>
      <c r="G194" s="10">
        <v>4990.25</v>
      </c>
      <c r="H194" s="8">
        <f t="shared" si="57"/>
        <v>51.05</v>
      </c>
      <c r="I194" s="9">
        <f t="shared" si="58"/>
        <v>453.792</v>
      </c>
      <c r="J194" s="9">
        <f t="shared" si="59"/>
        <v>19.859</v>
      </c>
      <c r="K194" s="10">
        <f t="shared" si="60"/>
        <v>424.17</v>
      </c>
      <c r="L194" s="19">
        <f t="shared" si="61"/>
        <v>948.871</v>
      </c>
      <c r="M194" s="8">
        <v>0</v>
      </c>
      <c r="N194" s="8">
        <f t="shared" si="62"/>
        <v>226.9</v>
      </c>
      <c r="O194" s="8">
        <f t="shared" si="63"/>
        <v>8.51</v>
      </c>
      <c r="P194" s="10">
        <f t="shared" si="64"/>
        <v>99.81</v>
      </c>
      <c r="Q194" s="8">
        <f t="shared" si="65"/>
        <v>335.22</v>
      </c>
      <c r="R194" s="21">
        <f t="shared" si="66"/>
        <v>1284.091</v>
      </c>
      <c r="S194" s="22"/>
      <c r="T194" t="str">
        <f>VLOOKUP(D194,[1]汇总!I$2:J$296,2,0)</f>
        <v>√</v>
      </c>
    </row>
    <row r="195" ht="20" customHeight="1" spans="1:20">
      <c r="A195" s="8">
        <f t="shared" ref="A195:A204" si="69">ROW()-3</f>
        <v>192</v>
      </c>
      <c r="B195" s="13"/>
      <c r="C195" s="8" t="s">
        <v>422</v>
      </c>
      <c r="D195" s="8" t="s">
        <v>423</v>
      </c>
      <c r="E195" s="9">
        <v>2836.2</v>
      </c>
      <c r="F195" s="9">
        <v>2837</v>
      </c>
      <c r="G195" s="10">
        <v>4990.25</v>
      </c>
      <c r="H195" s="8">
        <f t="shared" si="57"/>
        <v>51.05</v>
      </c>
      <c r="I195" s="9">
        <f t="shared" si="58"/>
        <v>453.792</v>
      </c>
      <c r="J195" s="9">
        <f t="shared" si="59"/>
        <v>19.859</v>
      </c>
      <c r="K195" s="10">
        <f t="shared" si="60"/>
        <v>424.17</v>
      </c>
      <c r="L195" s="19">
        <f t="shared" si="61"/>
        <v>948.871</v>
      </c>
      <c r="M195" s="8">
        <v>0</v>
      </c>
      <c r="N195" s="8">
        <f t="shared" si="62"/>
        <v>226.9</v>
      </c>
      <c r="O195" s="8">
        <f t="shared" si="63"/>
        <v>8.51</v>
      </c>
      <c r="P195" s="10">
        <f t="shared" si="64"/>
        <v>99.81</v>
      </c>
      <c r="Q195" s="8">
        <f t="shared" si="65"/>
        <v>335.22</v>
      </c>
      <c r="R195" s="21">
        <f t="shared" si="66"/>
        <v>1284.091</v>
      </c>
      <c r="S195" s="22"/>
      <c r="T195" t="str">
        <f>VLOOKUP(D195,[1]汇总!I$2:J$296,2,0)</f>
        <v>√</v>
      </c>
    </row>
    <row r="196" ht="20" customHeight="1" spans="1:20">
      <c r="A196" s="8">
        <f t="shared" si="69"/>
        <v>193</v>
      </c>
      <c r="B196" s="12"/>
      <c r="C196" s="8" t="s">
        <v>424</v>
      </c>
      <c r="D196" s="8" t="s">
        <v>425</v>
      </c>
      <c r="E196" s="9">
        <v>2836.2</v>
      </c>
      <c r="F196" s="9">
        <v>2837</v>
      </c>
      <c r="G196" s="10">
        <v>4990.25</v>
      </c>
      <c r="H196" s="8">
        <f t="shared" si="57"/>
        <v>51.05</v>
      </c>
      <c r="I196" s="9">
        <f t="shared" si="58"/>
        <v>453.792</v>
      </c>
      <c r="J196" s="9">
        <f t="shared" si="59"/>
        <v>19.859</v>
      </c>
      <c r="K196" s="10">
        <f t="shared" si="60"/>
        <v>424.17</v>
      </c>
      <c r="L196" s="19">
        <f t="shared" si="61"/>
        <v>948.871</v>
      </c>
      <c r="M196" s="8">
        <v>0</v>
      </c>
      <c r="N196" s="8">
        <f t="shared" si="62"/>
        <v>226.9</v>
      </c>
      <c r="O196" s="8">
        <f t="shared" si="63"/>
        <v>8.51</v>
      </c>
      <c r="P196" s="10">
        <f t="shared" si="64"/>
        <v>99.81</v>
      </c>
      <c r="Q196" s="8">
        <f t="shared" si="65"/>
        <v>335.22</v>
      </c>
      <c r="R196" s="21">
        <f t="shared" si="66"/>
        <v>1284.091</v>
      </c>
      <c r="S196" s="22"/>
      <c r="T196" t="str">
        <f>VLOOKUP(D196,[1]汇总!I$2:J$296,2,0)</f>
        <v>√</v>
      </c>
    </row>
    <row r="197" ht="20" customHeight="1" spans="1:20">
      <c r="A197" s="8">
        <f t="shared" si="69"/>
        <v>194</v>
      </c>
      <c r="B197" s="11" t="s">
        <v>426</v>
      </c>
      <c r="C197" s="8" t="s">
        <v>427</v>
      </c>
      <c r="D197" s="8" t="s">
        <v>428</v>
      </c>
      <c r="E197" s="9">
        <v>2836.2</v>
      </c>
      <c r="F197" s="9">
        <v>2837</v>
      </c>
      <c r="G197" s="10">
        <v>4990.25</v>
      </c>
      <c r="H197" s="8">
        <f t="shared" si="57"/>
        <v>51.05</v>
      </c>
      <c r="I197" s="9">
        <f t="shared" si="58"/>
        <v>453.792</v>
      </c>
      <c r="J197" s="9">
        <f t="shared" si="59"/>
        <v>19.859</v>
      </c>
      <c r="K197" s="10">
        <f t="shared" si="60"/>
        <v>424.17</v>
      </c>
      <c r="L197" s="19">
        <f t="shared" si="61"/>
        <v>948.871</v>
      </c>
      <c r="M197" s="8">
        <v>0</v>
      </c>
      <c r="N197" s="8">
        <f t="shared" si="62"/>
        <v>226.9</v>
      </c>
      <c r="O197" s="8">
        <f t="shared" si="63"/>
        <v>8.51</v>
      </c>
      <c r="P197" s="10">
        <f t="shared" si="64"/>
        <v>99.81</v>
      </c>
      <c r="Q197" s="8">
        <f t="shared" si="65"/>
        <v>335.22</v>
      </c>
      <c r="R197" s="21">
        <f t="shared" si="66"/>
        <v>1284.091</v>
      </c>
      <c r="S197" s="22"/>
      <c r="T197" t="str">
        <f>VLOOKUP(D197,[1]汇总!I$2:J$296,2,0)</f>
        <v>√</v>
      </c>
    </row>
    <row r="198" ht="20" customHeight="1" spans="1:20">
      <c r="A198" s="8">
        <f t="shared" si="69"/>
        <v>195</v>
      </c>
      <c r="B198" s="13"/>
      <c r="C198" s="8" t="s">
        <v>429</v>
      </c>
      <c r="D198" s="8" t="s">
        <v>430</v>
      </c>
      <c r="E198" s="9">
        <v>2836.2</v>
      </c>
      <c r="F198" s="9">
        <v>2837</v>
      </c>
      <c r="G198" s="10">
        <v>4990.25</v>
      </c>
      <c r="H198" s="8">
        <f t="shared" si="57"/>
        <v>51.05</v>
      </c>
      <c r="I198" s="9">
        <f t="shared" si="58"/>
        <v>453.792</v>
      </c>
      <c r="J198" s="9">
        <f t="shared" si="59"/>
        <v>19.859</v>
      </c>
      <c r="K198" s="10">
        <f t="shared" si="60"/>
        <v>424.17</v>
      </c>
      <c r="L198" s="19">
        <f t="shared" si="61"/>
        <v>948.871</v>
      </c>
      <c r="M198" s="8">
        <v>0</v>
      </c>
      <c r="N198" s="8">
        <f t="shared" si="62"/>
        <v>226.9</v>
      </c>
      <c r="O198" s="8">
        <f t="shared" si="63"/>
        <v>8.51</v>
      </c>
      <c r="P198" s="10">
        <f t="shared" si="64"/>
        <v>99.81</v>
      </c>
      <c r="Q198" s="8">
        <f t="shared" si="65"/>
        <v>335.22</v>
      </c>
      <c r="R198" s="21">
        <f t="shared" si="66"/>
        <v>1284.091</v>
      </c>
      <c r="S198" s="22"/>
      <c r="T198" t="str">
        <f>VLOOKUP(D198,[1]汇总!I$2:J$296,2,0)</f>
        <v>√</v>
      </c>
    </row>
    <row r="199" ht="20" customHeight="1" spans="1:20">
      <c r="A199" s="8">
        <f t="shared" si="69"/>
        <v>196</v>
      </c>
      <c r="B199" s="13"/>
      <c r="C199" s="8" t="s">
        <v>431</v>
      </c>
      <c r="D199" s="8" t="s">
        <v>432</v>
      </c>
      <c r="E199" s="9">
        <v>2836.2</v>
      </c>
      <c r="F199" s="9">
        <v>2837</v>
      </c>
      <c r="G199" s="10">
        <v>4990.25</v>
      </c>
      <c r="H199" s="8">
        <f t="shared" si="57"/>
        <v>51.05</v>
      </c>
      <c r="I199" s="9">
        <f t="shared" si="58"/>
        <v>453.792</v>
      </c>
      <c r="J199" s="9">
        <f t="shared" si="59"/>
        <v>19.859</v>
      </c>
      <c r="K199" s="10">
        <f t="shared" si="60"/>
        <v>424.17</v>
      </c>
      <c r="L199" s="19">
        <f t="shared" si="61"/>
        <v>948.871</v>
      </c>
      <c r="M199" s="8">
        <v>0</v>
      </c>
      <c r="N199" s="8">
        <f t="shared" si="62"/>
        <v>226.9</v>
      </c>
      <c r="O199" s="8">
        <f t="shared" si="63"/>
        <v>8.51</v>
      </c>
      <c r="P199" s="10">
        <f t="shared" si="64"/>
        <v>99.81</v>
      </c>
      <c r="Q199" s="8">
        <f t="shared" si="65"/>
        <v>335.22</v>
      </c>
      <c r="R199" s="21">
        <f t="shared" si="66"/>
        <v>1284.091</v>
      </c>
      <c r="S199" s="22"/>
      <c r="T199" t="str">
        <f>VLOOKUP(D199,[1]汇总!I$2:J$296,2,0)</f>
        <v>√</v>
      </c>
    </row>
    <row r="200" ht="20" customHeight="1" spans="1:20">
      <c r="A200" s="8">
        <f t="shared" si="69"/>
        <v>197</v>
      </c>
      <c r="B200" s="13"/>
      <c r="C200" s="8" t="s">
        <v>433</v>
      </c>
      <c r="D200" s="8" t="s">
        <v>434</v>
      </c>
      <c r="E200" s="9">
        <v>2836.2</v>
      </c>
      <c r="F200" s="9">
        <v>2837</v>
      </c>
      <c r="G200" s="10">
        <v>4990.25</v>
      </c>
      <c r="H200" s="8">
        <f t="shared" si="57"/>
        <v>51.05</v>
      </c>
      <c r="I200" s="9">
        <f t="shared" si="58"/>
        <v>453.792</v>
      </c>
      <c r="J200" s="9">
        <f t="shared" si="59"/>
        <v>19.859</v>
      </c>
      <c r="K200" s="10">
        <f t="shared" si="60"/>
        <v>424.17</v>
      </c>
      <c r="L200" s="19">
        <f t="shared" si="61"/>
        <v>948.871</v>
      </c>
      <c r="M200" s="8">
        <v>0</v>
      </c>
      <c r="N200" s="8">
        <f t="shared" si="62"/>
        <v>226.9</v>
      </c>
      <c r="O200" s="8">
        <f t="shared" si="63"/>
        <v>8.51</v>
      </c>
      <c r="P200" s="10">
        <f t="shared" si="64"/>
        <v>99.81</v>
      </c>
      <c r="Q200" s="8">
        <f t="shared" si="65"/>
        <v>335.22</v>
      </c>
      <c r="R200" s="21">
        <f t="shared" si="66"/>
        <v>1284.091</v>
      </c>
      <c r="S200" s="22"/>
      <c r="T200" t="str">
        <f>VLOOKUP(D200,[1]汇总!I$2:J$296,2,0)</f>
        <v>√</v>
      </c>
    </row>
    <row r="201" ht="20" customHeight="1" spans="1:20">
      <c r="A201" s="8">
        <f t="shared" si="69"/>
        <v>198</v>
      </c>
      <c r="B201" s="13"/>
      <c r="C201" s="8" t="s">
        <v>435</v>
      </c>
      <c r="D201" s="8" t="s">
        <v>436</v>
      </c>
      <c r="E201" s="9">
        <v>2836.2</v>
      </c>
      <c r="F201" s="9">
        <v>2837</v>
      </c>
      <c r="G201" s="10">
        <v>4990.25</v>
      </c>
      <c r="H201" s="8">
        <f t="shared" si="57"/>
        <v>51.05</v>
      </c>
      <c r="I201" s="9">
        <f t="shared" si="58"/>
        <v>453.792</v>
      </c>
      <c r="J201" s="9">
        <f t="shared" si="59"/>
        <v>19.859</v>
      </c>
      <c r="K201" s="10">
        <f t="shared" si="60"/>
        <v>424.17</v>
      </c>
      <c r="L201" s="19">
        <f t="shared" si="61"/>
        <v>948.871</v>
      </c>
      <c r="M201" s="8">
        <v>0</v>
      </c>
      <c r="N201" s="8">
        <f t="shared" si="62"/>
        <v>226.9</v>
      </c>
      <c r="O201" s="8">
        <f t="shared" si="63"/>
        <v>8.51</v>
      </c>
      <c r="P201" s="10">
        <f t="shared" si="64"/>
        <v>99.81</v>
      </c>
      <c r="Q201" s="8">
        <f t="shared" si="65"/>
        <v>335.22</v>
      </c>
      <c r="R201" s="21">
        <f t="shared" si="66"/>
        <v>1284.091</v>
      </c>
      <c r="S201" s="22"/>
      <c r="T201" t="str">
        <f>VLOOKUP(D201,[1]汇总!I$2:J$296,2,0)</f>
        <v>√</v>
      </c>
    </row>
    <row r="202" ht="20" customHeight="1" spans="1:19">
      <c r="A202" s="8">
        <f t="shared" si="69"/>
        <v>199</v>
      </c>
      <c r="B202" s="13"/>
      <c r="C202" s="14" t="s">
        <v>437</v>
      </c>
      <c r="D202" s="8" t="s">
        <v>438</v>
      </c>
      <c r="E202" s="9">
        <v>3042.05</v>
      </c>
      <c r="F202" s="9">
        <v>3043</v>
      </c>
      <c r="G202" s="10">
        <v>4990.25</v>
      </c>
      <c r="H202" s="8">
        <f t="shared" si="57"/>
        <v>54.76</v>
      </c>
      <c r="I202" s="9">
        <f t="shared" si="58"/>
        <v>486.728</v>
      </c>
      <c r="J202" s="9">
        <f t="shared" si="59"/>
        <v>21.301</v>
      </c>
      <c r="K202" s="10">
        <f t="shared" si="60"/>
        <v>424.17</v>
      </c>
      <c r="L202" s="19">
        <f t="shared" si="61"/>
        <v>986.959</v>
      </c>
      <c r="M202" s="8">
        <v>0</v>
      </c>
      <c r="N202" s="8">
        <f t="shared" si="62"/>
        <v>243.36</v>
      </c>
      <c r="O202" s="8">
        <f t="shared" si="63"/>
        <v>9.13</v>
      </c>
      <c r="P202" s="10">
        <f t="shared" si="64"/>
        <v>99.81</v>
      </c>
      <c r="Q202" s="8">
        <f t="shared" si="65"/>
        <v>352.3</v>
      </c>
      <c r="R202" s="21">
        <f t="shared" si="66"/>
        <v>1339.259</v>
      </c>
      <c r="S202" s="22" t="s">
        <v>50</v>
      </c>
    </row>
    <row r="203" ht="20" customHeight="1" spans="1:20">
      <c r="A203" s="8">
        <f t="shared" si="69"/>
        <v>200</v>
      </c>
      <c r="B203" s="11" t="s">
        <v>439</v>
      </c>
      <c r="C203" s="8" t="s">
        <v>440</v>
      </c>
      <c r="D203" s="8" t="s">
        <v>441</v>
      </c>
      <c r="E203" s="9">
        <v>2836.2</v>
      </c>
      <c r="F203" s="9">
        <v>2837</v>
      </c>
      <c r="G203" s="10">
        <v>4990.25</v>
      </c>
      <c r="H203" s="8">
        <f t="shared" ref="H203:H256" si="70">ROUND(E203*0.018,2)</f>
        <v>51.05</v>
      </c>
      <c r="I203" s="9">
        <f t="shared" ref="I203:I261" si="71">E203*0.16</f>
        <v>453.792</v>
      </c>
      <c r="J203" s="9">
        <f t="shared" ref="J203:J256" si="72">F203*0.007</f>
        <v>19.859</v>
      </c>
      <c r="K203" s="10">
        <f t="shared" ref="K203:K256" si="73">ROUND(G203*0.085,2)</f>
        <v>424.17</v>
      </c>
      <c r="L203" s="19">
        <f t="shared" ref="L203:L256" si="74">SUM(H203:K203)</f>
        <v>948.871</v>
      </c>
      <c r="M203" s="8">
        <v>0</v>
      </c>
      <c r="N203" s="8">
        <f t="shared" ref="N203:N261" si="75">ROUND(E203*0.08,2)</f>
        <v>226.9</v>
      </c>
      <c r="O203" s="8">
        <f t="shared" ref="O203:O256" si="76">ROUND(F203*0.003,2)</f>
        <v>8.51</v>
      </c>
      <c r="P203" s="10">
        <f t="shared" ref="P203:P256" si="77">ROUND(G203*0.02,2)</f>
        <v>99.81</v>
      </c>
      <c r="Q203" s="8">
        <f t="shared" ref="Q203:Q256" si="78">SUM(M203:P203)</f>
        <v>335.22</v>
      </c>
      <c r="R203" s="21">
        <f t="shared" ref="R203:R256" si="79">L203+Q203</f>
        <v>1284.091</v>
      </c>
      <c r="S203" s="22"/>
      <c r="T203" t="str">
        <f>VLOOKUP(D203,[1]汇总!I$2:J$296,2,0)</f>
        <v>√</v>
      </c>
    </row>
    <row r="204" ht="20" customHeight="1" spans="1:20">
      <c r="A204" s="8">
        <f t="shared" si="69"/>
        <v>201</v>
      </c>
      <c r="B204" s="13"/>
      <c r="C204" s="8" t="s">
        <v>442</v>
      </c>
      <c r="D204" s="8" t="s">
        <v>443</v>
      </c>
      <c r="E204" s="9">
        <v>2836.2</v>
      </c>
      <c r="F204" s="9">
        <v>2837</v>
      </c>
      <c r="G204" s="10">
        <v>4990.25</v>
      </c>
      <c r="H204" s="8">
        <f t="shared" si="70"/>
        <v>51.05</v>
      </c>
      <c r="I204" s="9">
        <f t="shared" si="71"/>
        <v>453.792</v>
      </c>
      <c r="J204" s="9">
        <f t="shared" si="72"/>
        <v>19.859</v>
      </c>
      <c r="K204" s="10">
        <f t="shared" si="73"/>
        <v>424.17</v>
      </c>
      <c r="L204" s="19">
        <f t="shared" si="74"/>
        <v>948.871</v>
      </c>
      <c r="M204" s="8">
        <v>0</v>
      </c>
      <c r="N204" s="8">
        <f t="shared" si="75"/>
        <v>226.9</v>
      </c>
      <c r="O204" s="8">
        <f t="shared" si="76"/>
        <v>8.51</v>
      </c>
      <c r="P204" s="10">
        <f t="shared" si="77"/>
        <v>99.81</v>
      </c>
      <c r="Q204" s="8">
        <f t="shared" si="78"/>
        <v>335.22</v>
      </c>
      <c r="R204" s="21">
        <f t="shared" si="79"/>
        <v>1284.091</v>
      </c>
      <c r="S204" s="22"/>
      <c r="T204" t="str">
        <f>VLOOKUP(D204,[1]汇总!I$2:J$296,2,0)</f>
        <v>√</v>
      </c>
    </row>
    <row r="205" ht="20" customHeight="1" spans="1:20">
      <c r="A205" s="8">
        <f t="shared" ref="A205:A214" si="80">ROW()-3</f>
        <v>202</v>
      </c>
      <c r="B205" s="13"/>
      <c r="C205" s="8" t="s">
        <v>444</v>
      </c>
      <c r="D205" s="8" t="s">
        <v>445</v>
      </c>
      <c r="E205" s="9">
        <v>2836.2</v>
      </c>
      <c r="F205" s="9">
        <v>2837</v>
      </c>
      <c r="G205" s="10">
        <v>4990.25</v>
      </c>
      <c r="H205" s="8">
        <f t="shared" si="70"/>
        <v>51.05</v>
      </c>
      <c r="I205" s="9">
        <f t="shared" si="71"/>
        <v>453.792</v>
      </c>
      <c r="J205" s="9">
        <f t="shared" si="72"/>
        <v>19.859</v>
      </c>
      <c r="K205" s="10">
        <f t="shared" si="73"/>
        <v>424.17</v>
      </c>
      <c r="L205" s="19">
        <f t="shared" si="74"/>
        <v>948.871</v>
      </c>
      <c r="M205" s="8">
        <v>0</v>
      </c>
      <c r="N205" s="8">
        <f t="shared" si="75"/>
        <v>226.9</v>
      </c>
      <c r="O205" s="8">
        <f t="shared" si="76"/>
        <v>8.51</v>
      </c>
      <c r="P205" s="10">
        <f t="shared" si="77"/>
        <v>99.81</v>
      </c>
      <c r="Q205" s="8">
        <f t="shared" si="78"/>
        <v>335.22</v>
      </c>
      <c r="R205" s="21">
        <f t="shared" si="79"/>
        <v>1284.091</v>
      </c>
      <c r="S205" s="22"/>
      <c r="T205" t="str">
        <f>VLOOKUP(D205,[1]汇总!I$2:J$296,2,0)</f>
        <v>√</v>
      </c>
    </row>
    <row r="206" ht="20" customHeight="1" spans="1:20">
      <c r="A206" s="8">
        <f t="shared" si="80"/>
        <v>203</v>
      </c>
      <c r="B206" s="13"/>
      <c r="C206" s="8" t="s">
        <v>446</v>
      </c>
      <c r="D206" s="8" t="s">
        <v>447</v>
      </c>
      <c r="E206" s="9">
        <v>2836.2</v>
      </c>
      <c r="F206" s="9">
        <v>2837</v>
      </c>
      <c r="G206" s="10">
        <v>4990.25</v>
      </c>
      <c r="H206" s="8">
        <f t="shared" si="70"/>
        <v>51.05</v>
      </c>
      <c r="I206" s="9">
        <f t="shared" si="71"/>
        <v>453.792</v>
      </c>
      <c r="J206" s="9">
        <f t="shared" si="72"/>
        <v>19.859</v>
      </c>
      <c r="K206" s="10">
        <f t="shared" si="73"/>
        <v>424.17</v>
      </c>
      <c r="L206" s="19">
        <f t="shared" si="74"/>
        <v>948.871</v>
      </c>
      <c r="M206" s="8">
        <v>0</v>
      </c>
      <c r="N206" s="8">
        <f t="shared" si="75"/>
        <v>226.9</v>
      </c>
      <c r="O206" s="8">
        <f t="shared" si="76"/>
        <v>8.51</v>
      </c>
      <c r="P206" s="10">
        <f t="shared" si="77"/>
        <v>99.81</v>
      </c>
      <c r="Q206" s="8">
        <f t="shared" si="78"/>
        <v>335.22</v>
      </c>
      <c r="R206" s="21">
        <f t="shared" si="79"/>
        <v>1284.091</v>
      </c>
      <c r="S206" s="22"/>
      <c r="T206" t="str">
        <f>VLOOKUP(D206,[1]汇总!I$2:J$296,2,0)</f>
        <v>√</v>
      </c>
    </row>
    <row r="207" ht="20" customHeight="1" spans="1:20">
      <c r="A207" s="8">
        <f t="shared" si="80"/>
        <v>204</v>
      </c>
      <c r="B207" s="13"/>
      <c r="C207" s="8" t="s">
        <v>448</v>
      </c>
      <c r="D207" s="8" t="s">
        <v>449</v>
      </c>
      <c r="E207" s="9">
        <v>2836.2</v>
      </c>
      <c r="F207" s="9">
        <v>2837</v>
      </c>
      <c r="G207" s="10">
        <v>4990.25</v>
      </c>
      <c r="H207" s="8">
        <f t="shared" si="70"/>
        <v>51.05</v>
      </c>
      <c r="I207" s="9">
        <f t="shared" si="71"/>
        <v>453.792</v>
      </c>
      <c r="J207" s="9">
        <f t="shared" si="72"/>
        <v>19.859</v>
      </c>
      <c r="K207" s="10">
        <f t="shared" si="73"/>
        <v>424.17</v>
      </c>
      <c r="L207" s="19">
        <f t="shared" si="74"/>
        <v>948.871</v>
      </c>
      <c r="M207" s="8">
        <v>0</v>
      </c>
      <c r="N207" s="8">
        <f t="shared" si="75"/>
        <v>226.9</v>
      </c>
      <c r="O207" s="8">
        <f t="shared" si="76"/>
        <v>8.51</v>
      </c>
      <c r="P207" s="10">
        <f t="shared" si="77"/>
        <v>99.81</v>
      </c>
      <c r="Q207" s="8">
        <f t="shared" si="78"/>
        <v>335.22</v>
      </c>
      <c r="R207" s="21">
        <f t="shared" si="79"/>
        <v>1284.091</v>
      </c>
      <c r="S207" s="22"/>
      <c r="T207" t="str">
        <f>VLOOKUP(D207,[1]汇总!I$2:J$296,2,0)</f>
        <v>√</v>
      </c>
    </row>
    <row r="208" ht="20" customHeight="1" spans="1:20">
      <c r="A208" s="8">
        <f t="shared" si="80"/>
        <v>205</v>
      </c>
      <c r="B208" s="13"/>
      <c r="C208" s="8" t="s">
        <v>450</v>
      </c>
      <c r="D208" s="8" t="s">
        <v>451</v>
      </c>
      <c r="E208" s="9">
        <v>2836.2</v>
      </c>
      <c r="F208" s="9">
        <v>2837</v>
      </c>
      <c r="G208" s="10">
        <v>4990.25</v>
      </c>
      <c r="H208" s="8">
        <f t="shared" si="70"/>
        <v>51.05</v>
      </c>
      <c r="I208" s="9">
        <f t="shared" si="71"/>
        <v>453.792</v>
      </c>
      <c r="J208" s="9">
        <f t="shared" si="72"/>
        <v>19.859</v>
      </c>
      <c r="K208" s="10">
        <f t="shared" si="73"/>
        <v>424.17</v>
      </c>
      <c r="L208" s="19">
        <f t="shared" si="74"/>
        <v>948.871</v>
      </c>
      <c r="M208" s="8">
        <v>0</v>
      </c>
      <c r="N208" s="8">
        <f t="shared" si="75"/>
        <v>226.9</v>
      </c>
      <c r="O208" s="8">
        <f t="shared" si="76"/>
        <v>8.51</v>
      </c>
      <c r="P208" s="10">
        <f t="shared" si="77"/>
        <v>99.81</v>
      </c>
      <c r="Q208" s="8">
        <f t="shared" si="78"/>
        <v>335.22</v>
      </c>
      <c r="R208" s="21">
        <f t="shared" si="79"/>
        <v>1284.091</v>
      </c>
      <c r="S208" s="22"/>
      <c r="T208" t="str">
        <f>VLOOKUP(D208,[1]汇总!I$2:J$296,2,0)</f>
        <v>√</v>
      </c>
    </row>
    <row r="209" ht="20" customHeight="1" spans="1:20">
      <c r="A209" s="8">
        <f t="shared" si="80"/>
        <v>206</v>
      </c>
      <c r="B209" s="13"/>
      <c r="C209" s="8" t="s">
        <v>452</v>
      </c>
      <c r="D209" s="8" t="s">
        <v>453</v>
      </c>
      <c r="E209" s="9">
        <v>2836.2</v>
      </c>
      <c r="F209" s="9">
        <v>2837</v>
      </c>
      <c r="G209" s="10">
        <v>4990.25</v>
      </c>
      <c r="H209" s="8">
        <f t="shared" si="70"/>
        <v>51.05</v>
      </c>
      <c r="I209" s="9">
        <f t="shared" si="71"/>
        <v>453.792</v>
      </c>
      <c r="J209" s="9">
        <f t="shared" si="72"/>
        <v>19.859</v>
      </c>
      <c r="K209" s="10">
        <f t="shared" si="73"/>
        <v>424.17</v>
      </c>
      <c r="L209" s="19">
        <f t="shared" si="74"/>
        <v>948.871</v>
      </c>
      <c r="M209" s="8">
        <v>0</v>
      </c>
      <c r="N209" s="8">
        <f t="shared" si="75"/>
        <v>226.9</v>
      </c>
      <c r="O209" s="8">
        <f t="shared" si="76"/>
        <v>8.51</v>
      </c>
      <c r="P209" s="10">
        <f t="shared" si="77"/>
        <v>99.81</v>
      </c>
      <c r="Q209" s="8">
        <f t="shared" si="78"/>
        <v>335.22</v>
      </c>
      <c r="R209" s="21">
        <f t="shared" si="79"/>
        <v>1284.091</v>
      </c>
      <c r="S209" s="22"/>
      <c r="T209" t="str">
        <f>VLOOKUP(D209,[1]汇总!I$2:J$296,2,0)</f>
        <v>√</v>
      </c>
    </row>
    <row r="210" ht="20" customHeight="1" spans="1:20">
      <c r="A210" s="8">
        <f t="shared" si="80"/>
        <v>207</v>
      </c>
      <c r="B210" s="12"/>
      <c r="C210" s="8" t="s">
        <v>454</v>
      </c>
      <c r="D210" s="8" t="s">
        <v>455</v>
      </c>
      <c r="E210" s="9">
        <v>2836.2</v>
      </c>
      <c r="F210" s="9">
        <v>2837</v>
      </c>
      <c r="G210" s="10">
        <v>4990.25</v>
      </c>
      <c r="H210" s="8">
        <f t="shared" si="70"/>
        <v>51.05</v>
      </c>
      <c r="I210" s="9">
        <f t="shared" si="71"/>
        <v>453.792</v>
      </c>
      <c r="J210" s="9">
        <f t="shared" si="72"/>
        <v>19.859</v>
      </c>
      <c r="K210" s="10">
        <f t="shared" si="73"/>
        <v>424.17</v>
      </c>
      <c r="L210" s="19">
        <f t="shared" si="74"/>
        <v>948.871</v>
      </c>
      <c r="M210" s="8">
        <v>0</v>
      </c>
      <c r="N210" s="8">
        <f t="shared" si="75"/>
        <v>226.9</v>
      </c>
      <c r="O210" s="8">
        <f t="shared" si="76"/>
        <v>8.51</v>
      </c>
      <c r="P210" s="10">
        <f t="shared" si="77"/>
        <v>99.81</v>
      </c>
      <c r="Q210" s="8">
        <f t="shared" si="78"/>
        <v>335.22</v>
      </c>
      <c r="R210" s="21">
        <f t="shared" si="79"/>
        <v>1284.091</v>
      </c>
      <c r="S210" s="22"/>
      <c r="T210" t="str">
        <f>VLOOKUP(D210,[1]汇总!I$2:J$296,2,0)</f>
        <v>√</v>
      </c>
    </row>
    <row r="211" ht="20" customHeight="1" spans="1:20">
      <c r="A211" s="8">
        <f t="shared" si="80"/>
        <v>208</v>
      </c>
      <c r="B211" s="11" t="s">
        <v>456</v>
      </c>
      <c r="C211" s="8" t="s">
        <v>457</v>
      </c>
      <c r="D211" s="8" t="s">
        <v>458</v>
      </c>
      <c r="E211" s="9">
        <v>2836.2</v>
      </c>
      <c r="F211" s="9">
        <v>2837</v>
      </c>
      <c r="G211" s="10">
        <v>4990.25</v>
      </c>
      <c r="H211" s="8">
        <f t="shared" si="70"/>
        <v>51.05</v>
      </c>
      <c r="I211" s="9">
        <f t="shared" si="71"/>
        <v>453.792</v>
      </c>
      <c r="J211" s="9">
        <f t="shared" si="72"/>
        <v>19.859</v>
      </c>
      <c r="K211" s="10">
        <f t="shared" si="73"/>
        <v>424.17</v>
      </c>
      <c r="L211" s="19">
        <f t="shared" si="74"/>
        <v>948.871</v>
      </c>
      <c r="M211" s="8">
        <v>0</v>
      </c>
      <c r="N211" s="8">
        <f t="shared" si="75"/>
        <v>226.9</v>
      </c>
      <c r="O211" s="8">
        <f t="shared" si="76"/>
        <v>8.51</v>
      </c>
      <c r="P211" s="10">
        <f t="shared" si="77"/>
        <v>99.81</v>
      </c>
      <c r="Q211" s="8">
        <f t="shared" si="78"/>
        <v>335.22</v>
      </c>
      <c r="R211" s="21">
        <f t="shared" si="79"/>
        <v>1284.091</v>
      </c>
      <c r="S211" s="22"/>
      <c r="T211" t="str">
        <f>VLOOKUP(D211,[1]汇总!I$2:J$296,2,0)</f>
        <v>√</v>
      </c>
    </row>
    <row r="212" ht="20" customHeight="1" spans="1:20">
      <c r="A212" s="8">
        <f t="shared" si="80"/>
        <v>209</v>
      </c>
      <c r="B212" s="13"/>
      <c r="C212" s="8" t="s">
        <v>459</v>
      </c>
      <c r="D212" s="8" t="s">
        <v>460</v>
      </c>
      <c r="E212" s="9">
        <v>2836.2</v>
      </c>
      <c r="F212" s="9">
        <v>2837</v>
      </c>
      <c r="G212" s="10">
        <v>4990.25</v>
      </c>
      <c r="H212" s="8">
        <f t="shared" si="70"/>
        <v>51.05</v>
      </c>
      <c r="I212" s="9">
        <f t="shared" si="71"/>
        <v>453.792</v>
      </c>
      <c r="J212" s="9">
        <f t="shared" si="72"/>
        <v>19.859</v>
      </c>
      <c r="K212" s="10">
        <f t="shared" si="73"/>
        <v>424.17</v>
      </c>
      <c r="L212" s="19">
        <f t="shared" si="74"/>
        <v>948.871</v>
      </c>
      <c r="M212" s="8">
        <v>0</v>
      </c>
      <c r="N212" s="8">
        <f t="shared" si="75"/>
        <v>226.9</v>
      </c>
      <c r="O212" s="8">
        <f t="shared" si="76"/>
        <v>8.51</v>
      </c>
      <c r="P212" s="10">
        <f t="shared" si="77"/>
        <v>99.81</v>
      </c>
      <c r="Q212" s="8">
        <f t="shared" si="78"/>
        <v>335.22</v>
      </c>
      <c r="R212" s="21">
        <f t="shared" si="79"/>
        <v>1284.091</v>
      </c>
      <c r="S212" s="22"/>
      <c r="T212" t="str">
        <f>VLOOKUP(D212,[1]汇总!I$2:J$296,2,0)</f>
        <v>√</v>
      </c>
    </row>
    <row r="213" ht="20" customHeight="1" spans="1:20">
      <c r="A213" s="8">
        <f t="shared" si="80"/>
        <v>210</v>
      </c>
      <c r="B213" s="13"/>
      <c r="C213" s="8" t="s">
        <v>461</v>
      </c>
      <c r="D213" s="8" t="s">
        <v>462</v>
      </c>
      <c r="E213" s="9">
        <v>2836.2</v>
      </c>
      <c r="F213" s="9">
        <v>2837</v>
      </c>
      <c r="G213" s="10">
        <v>4990.25</v>
      </c>
      <c r="H213" s="8">
        <f t="shared" si="70"/>
        <v>51.05</v>
      </c>
      <c r="I213" s="9">
        <f t="shared" si="71"/>
        <v>453.792</v>
      </c>
      <c r="J213" s="9">
        <f t="shared" si="72"/>
        <v>19.859</v>
      </c>
      <c r="K213" s="10">
        <f t="shared" si="73"/>
        <v>424.17</v>
      </c>
      <c r="L213" s="19">
        <f t="shared" si="74"/>
        <v>948.871</v>
      </c>
      <c r="M213" s="8">
        <v>0</v>
      </c>
      <c r="N213" s="8">
        <f t="shared" si="75"/>
        <v>226.9</v>
      </c>
      <c r="O213" s="8">
        <f t="shared" si="76"/>
        <v>8.51</v>
      </c>
      <c r="P213" s="10">
        <f t="shared" si="77"/>
        <v>99.81</v>
      </c>
      <c r="Q213" s="8">
        <f t="shared" si="78"/>
        <v>335.22</v>
      </c>
      <c r="R213" s="21">
        <f t="shared" si="79"/>
        <v>1284.091</v>
      </c>
      <c r="S213" s="22"/>
      <c r="T213" t="str">
        <f>VLOOKUP(D213,[1]汇总!I$2:J$296,2,0)</f>
        <v>√</v>
      </c>
    </row>
    <row r="214" ht="20" customHeight="1" spans="1:20">
      <c r="A214" s="8">
        <f t="shared" si="80"/>
        <v>211</v>
      </c>
      <c r="B214" s="13"/>
      <c r="C214" s="8" t="s">
        <v>463</v>
      </c>
      <c r="D214" s="8" t="s">
        <v>464</v>
      </c>
      <c r="E214" s="9">
        <v>2836.2</v>
      </c>
      <c r="F214" s="9">
        <v>2837</v>
      </c>
      <c r="G214" s="10">
        <v>4990.25</v>
      </c>
      <c r="H214" s="8">
        <f t="shared" si="70"/>
        <v>51.05</v>
      </c>
      <c r="I214" s="9">
        <f t="shared" si="71"/>
        <v>453.792</v>
      </c>
      <c r="J214" s="9">
        <f t="shared" si="72"/>
        <v>19.859</v>
      </c>
      <c r="K214" s="10">
        <f t="shared" si="73"/>
        <v>424.17</v>
      </c>
      <c r="L214" s="19">
        <f t="shared" si="74"/>
        <v>948.871</v>
      </c>
      <c r="M214" s="8">
        <v>0</v>
      </c>
      <c r="N214" s="8">
        <f t="shared" si="75"/>
        <v>226.9</v>
      </c>
      <c r="O214" s="8">
        <f t="shared" si="76"/>
        <v>8.51</v>
      </c>
      <c r="P214" s="10">
        <f t="shared" si="77"/>
        <v>99.81</v>
      </c>
      <c r="Q214" s="8">
        <f t="shared" si="78"/>
        <v>335.22</v>
      </c>
      <c r="R214" s="21">
        <f t="shared" si="79"/>
        <v>1284.091</v>
      </c>
      <c r="S214" s="22"/>
      <c r="T214" t="str">
        <f>VLOOKUP(D214,[1]汇总!I$2:J$296,2,0)</f>
        <v>√</v>
      </c>
    </row>
    <row r="215" ht="20" customHeight="1" spans="1:20">
      <c r="A215" s="8">
        <f t="shared" ref="A215:A224" si="81">ROW()-3</f>
        <v>212</v>
      </c>
      <c r="B215" s="13"/>
      <c r="C215" s="8" t="s">
        <v>465</v>
      </c>
      <c r="D215" s="8" t="s">
        <v>466</v>
      </c>
      <c r="E215" s="9">
        <v>2836.2</v>
      </c>
      <c r="F215" s="9">
        <v>2837</v>
      </c>
      <c r="G215" s="10">
        <v>4990.25</v>
      </c>
      <c r="H215" s="8">
        <f t="shared" si="70"/>
        <v>51.05</v>
      </c>
      <c r="I215" s="9">
        <f t="shared" si="71"/>
        <v>453.792</v>
      </c>
      <c r="J215" s="9">
        <f t="shared" si="72"/>
        <v>19.859</v>
      </c>
      <c r="K215" s="10">
        <f t="shared" si="73"/>
        <v>424.17</v>
      </c>
      <c r="L215" s="19">
        <f t="shared" si="74"/>
        <v>948.871</v>
      </c>
      <c r="M215" s="8">
        <v>0</v>
      </c>
      <c r="N215" s="8">
        <f t="shared" si="75"/>
        <v>226.9</v>
      </c>
      <c r="O215" s="8">
        <f t="shared" si="76"/>
        <v>8.51</v>
      </c>
      <c r="P215" s="10">
        <f t="shared" si="77"/>
        <v>99.81</v>
      </c>
      <c r="Q215" s="8">
        <f t="shared" si="78"/>
        <v>335.22</v>
      </c>
      <c r="R215" s="21">
        <f t="shared" si="79"/>
        <v>1284.091</v>
      </c>
      <c r="S215" s="22"/>
      <c r="T215" t="str">
        <f>VLOOKUP(D215,[1]汇总!I$2:J$296,2,0)</f>
        <v>√</v>
      </c>
    </row>
    <row r="216" ht="20" customHeight="1" spans="1:20">
      <c r="A216" s="8">
        <f t="shared" si="81"/>
        <v>213</v>
      </c>
      <c r="B216" s="13"/>
      <c r="C216" s="8" t="s">
        <v>467</v>
      </c>
      <c r="D216" s="8" t="s">
        <v>468</v>
      </c>
      <c r="E216" s="9">
        <v>2836.2</v>
      </c>
      <c r="F216" s="9">
        <v>2837</v>
      </c>
      <c r="G216" s="10">
        <v>4990.25</v>
      </c>
      <c r="H216" s="8">
        <f t="shared" si="70"/>
        <v>51.05</v>
      </c>
      <c r="I216" s="9">
        <f t="shared" si="71"/>
        <v>453.792</v>
      </c>
      <c r="J216" s="9">
        <f t="shared" si="72"/>
        <v>19.859</v>
      </c>
      <c r="K216" s="10">
        <f t="shared" si="73"/>
        <v>424.17</v>
      </c>
      <c r="L216" s="19">
        <f t="shared" si="74"/>
        <v>948.871</v>
      </c>
      <c r="M216" s="8">
        <v>0</v>
      </c>
      <c r="N216" s="8">
        <f t="shared" si="75"/>
        <v>226.9</v>
      </c>
      <c r="O216" s="8">
        <f t="shared" si="76"/>
        <v>8.51</v>
      </c>
      <c r="P216" s="10">
        <f t="shared" si="77"/>
        <v>99.81</v>
      </c>
      <c r="Q216" s="8">
        <f t="shared" si="78"/>
        <v>335.22</v>
      </c>
      <c r="R216" s="21">
        <f t="shared" si="79"/>
        <v>1284.091</v>
      </c>
      <c r="S216" s="22"/>
      <c r="T216" t="str">
        <f>VLOOKUP(D216,[1]汇总!I$2:J$296,2,0)</f>
        <v>√</v>
      </c>
    </row>
    <row r="217" ht="20" customHeight="1" spans="1:20">
      <c r="A217" s="8">
        <f t="shared" si="81"/>
        <v>214</v>
      </c>
      <c r="B217" s="13"/>
      <c r="C217" s="8" t="s">
        <v>469</v>
      </c>
      <c r="D217" s="8" t="s">
        <v>470</v>
      </c>
      <c r="E217" s="9">
        <v>2836.2</v>
      </c>
      <c r="F217" s="9">
        <v>2837</v>
      </c>
      <c r="G217" s="10">
        <v>4990.25</v>
      </c>
      <c r="H217" s="8">
        <f t="shared" si="70"/>
        <v>51.05</v>
      </c>
      <c r="I217" s="9">
        <f t="shared" si="71"/>
        <v>453.792</v>
      </c>
      <c r="J217" s="9">
        <f t="shared" si="72"/>
        <v>19.859</v>
      </c>
      <c r="K217" s="10">
        <f t="shared" si="73"/>
        <v>424.17</v>
      </c>
      <c r="L217" s="19">
        <f t="shared" si="74"/>
        <v>948.871</v>
      </c>
      <c r="M217" s="8">
        <v>0</v>
      </c>
      <c r="N217" s="8">
        <f t="shared" si="75"/>
        <v>226.9</v>
      </c>
      <c r="O217" s="8">
        <f t="shared" si="76"/>
        <v>8.51</v>
      </c>
      <c r="P217" s="10">
        <f t="shared" si="77"/>
        <v>99.81</v>
      </c>
      <c r="Q217" s="8">
        <f t="shared" si="78"/>
        <v>335.22</v>
      </c>
      <c r="R217" s="21">
        <f t="shared" si="79"/>
        <v>1284.091</v>
      </c>
      <c r="S217" s="22"/>
      <c r="T217" t="str">
        <f>VLOOKUP(D217,[1]汇总!I$2:J$296,2,0)</f>
        <v>√</v>
      </c>
    </row>
    <row r="218" ht="20" customHeight="1" spans="1:20">
      <c r="A218" s="8">
        <f t="shared" si="81"/>
        <v>215</v>
      </c>
      <c r="B218" s="13"/>
      <c r="C218" s="8" t="s">
        <v>471</v>
      </c>
      <c r="D218" s="8" t="s">
        <v>472</v>
      </c>
      <c r="E218" s="9">
        <v>2836.2</v>
      </c>
      <c r="F218" s="9">
        <v>2837</v>
      </c>
      <c r="G218" s="10">
        <v>4990.25</v>
      </c>
      <c r="H218" s="8">
        <f t="shared" si="70"/>
        <v>51.05</v>
      </c>
      <c r="I218" s="9">
        <f t="shared" si="71"/>
        <v>453.792</v>
      </c>
      <c r="J218" s="9">
        <f t="shared" si="72"/>
        <v>19.859</v>
      </c>
      <c r="K218" s="10">
        <f t="shared" si="73"/>
        <v>424.17</v>
      </c>
      <c r="L218" s="19">
        <f t="shared" si="74"/>
        <v>948.871</v>
      </c>
      <c r="M218" s="8">
        <v>0</v>
      </c>
      <c r="N218" s="8">
        <f t="shared" si="75"/>
        <v>226.9</v>
      </c>
      <c r="O218" s="8">
        <f t="shared" si="76"/>
        <v>8.51</v>
      </c>
      <c r="P218" s="10">
        <f t="shared" si="77"/>
        <v>99.81</v>
      </c>
      <c r="Q218" s="8">
        <f t="shared" si="78"/>
        <v>335.22</v>
      </c>
      <c r="R218" s="21">
        <f t="shared" si="79"/>
        <v>1284.091</v>
      </c>
      <c r="S218" s="22"/>
      <c r="T218" t="str">
        <f>VLOOKUP(D218,[1]汇总!I$2:J$296,2,0)</f>
        <v>√</v>
      </c>
    </row>
    <row r="219" ht="20" customHeight="1" spans="1:20">
      <c r="A219" s="8">
        <f t="shared" si="81"/>
        <v>216</v>
      </c>
      <c r="B219" s="13"/>
      <c r="C219" s="8" t="s">
        <v>473</v>
      </c>
      <c r="D219" s="8" t="s">
        <v>474</v>
      </c>
      <c r="E219" s="9">
        <v>2836.2</v>
      </c>
      <c r="F219" s="9">
        <v>2837</v>
      </c>
      <c r="G219" s="10">
        <v>4990.25</v>
      </c>
      <c r="H219" s="8">
        <f t="shared" si="70"/>
        <v>51.05</v>
      </c>
      <c r="I219" s="9">
        <f t="shared" si="71"/>
        <v>453.792</v>
      </c>
      <c r="J219" s="9">
        <f t="shared" si="72"/>
        <v>19.859</v>
      </c>
      <c r="K219" s="10">
        <f t="shared" si="73"/>
        <v>424.17</v>
      </c>
      <c r="L219" s="19">
        <f t="shared" si="74"/>
        <v>948.871</v>
      </c>
      <c r="M219" s="8">
        <v>0</v>
      </c>
      <c r="N219" s="8">
        <f t="shared" si="75"/>
        <v>226.9</v>
      </c>
      <c r="O219" s="8">
        <f t="shared" si="76"/>
        <v>8.51</v>
      </c>
      <c r="P219" s="10">
        <f t="shared" si="77"/>
        <v>99.81</v>
      </c>
      <c r="Q219" s="8">
        <f t="shared" si="78"/>
        <v>335.22</v>
      </c>
      <c r="R219" s="21">
        <f t="shared" si="79"/>
        <v>1284.091</v>
      </c>
      <c r="S219" s="22"/>
      <c r="T219" t="str">
        <f>VLOOKUP(D219,[1]汇总!I$2:J$296,2,0)</f>
        <v>√</v>
      </c>
    </row>
    <row r="220" ht="20" customHeight="1" spans="1:20">
      <c r="A220" s="8">
        <f t="shared" si="81"/>
        <v>217</v>
      </c>
      <c r="B220" s="13"/>
      <c r="C220" s="8" t="s">
        <v>475</v>
      </c>
      <c r="D220" s="8" t="s">
        <v>476</v>
      </c>
      <c r="E220" s="9">
        <v>2836.2</v>
      </c>
      <c r="F220" s="9">
        <v>2837</v>
      </c>
      <c r="G220" s="10">
        <v>4990.25</v>
      </c>
      <c r="H220" s="8">
        <f t="shared" si="70"/>
        <v>51.05</v>
      </c>
      <c r="I220" s="9">
        <f t="shared" si="71"/>
        <v>453.792</v>
      </c>
      <c r="J220" s="9">
        <f t="shared" si="72"/>
        <v>19.859</v>
      </c>
      <c r="K220" s="10">
        <f t="shared" si="73"/>
        <v>424.17</v>
      </c>
      <c r="L220" s="19">
        <f t="shared" si="74"/>
        <v>948.871</v>
      </c>
      <c r="M220" s="8">
        <v>0</v>
      </c>
      <c r="N220" s="8">
        <f t="shared" si="75"/>
        <v>226.9</v>
      </c>
      <c r="O220" s="8">
        <f t="shared" si="76"/>
        <v>8.51</v>
      </c>
      <c r="P220" s="10">
        <f t="shared" si="77"/>
        <v>99.81</v>
      </c>
      <c r="Q220" s="8">
        <f t="shared" si="78"/>
        <v>335.22</v>
      </c>
      <c r="R220" s="21">
        <f t="shared" si="79"/>
        <v>1284.091</v>
      </c>
      <c r="S220" s="22"/>
      <c r="T220" t="str">
        <f>VLOOKUP(D220,[1]汇总!I$2:J$296,2,0)</f>
        <v>√</v>
      </c>
    </row>
    <row r="221" ht="20" customHeight="1" spans="1:20">
      <c r="A221" s="8">
        <f t="shared" si="81"/>
        <v>218</v>
      </c>
      <c r="B221" s="13"/>
      <c r="C221" s="8" t="s">
        <v>477</v>
      </c>
      <c r="D221" s="8" t="s">
        <v>478</v>
      </c>
      <c r="E221" s="9">
        <v>2836.2</v>
      </c>
      <c r="F221" s="9">
        <v>2837</v>
      </c>
      <c r="G221" s="10">
        <v>4990.25</v>
      </c>
      <c r="H221" s="8">
        <f t="shared" si="70"/>
        <v>51.05</v>
      </c>
      <c r="I221" s="9">
        <f t="shared" si="71"/>
        <v>453.792</v>
      </c>
      <c r="J221" s="9">
        <f t="shared" si="72"/>
        <v>19.859</v>
      </c>
      <c r="K221" s="10">
        <f t="shared" si="73"/>
        <v>424.17</v>
      </c>
      <c r="L221" s="19">
        <f t="shared" si="74"/>
        <v>948.871</v>
      </c>
      <c r="M221" s="8">
        <v>0</v>
      </c>
      <c r="N221" s="8">
        <f t="shared" si="75"/>
        <v>226.9</v>
      </c>
      <c r="O221" s="8">
        <f t="shared" si="76"/>
        <v>8.51</v>
      </c>
      <c r="P221" s="10">
        <f t="shared" si="77"/>
        <v>99.81</v>
      </c>
      <c r="Q221" s="8">
        <f t="shared" si="78"/>
        <v>335.22</v>
      </c>
      <c r="R221" s="21">
        <f t="shared" si="79"/>
        <v>1284.091</v>
      </c>
      <c r="S221" s="22"/>
      <c r="T221" t="str">
        <f>VLOOKUP(D221,[1]汇总!I$2:J$296,2,0)</f>
        <v>√</v>
      </c>
    </row>
    <row r="222" ht="20" customHeight="1" spans="1:20">
      <c r="A222" s="8">
        <f t="shared" si="81"/>
        <v>219</v>
      </c>
      <c r="B222" s="13"/>
      <c r="C222" s="8" t="s">
        <v>479</v>
      </c>
      <c r="D222" s="8" t="s">
        <v>480</v>
      </c>
      <c r="E222" s="9">
        <v>2836.2</v>
      </c>
      <c r="F222" s="9">
        <v>2837</v>
      </c>
      <c r="G222" s="10">
        <v>4990.25</v>
      </c>
      <c r="H222" s="8">
        <f t="shared" si="70"/>
        <v>51.05</v>
      </c>
      <c r="I222" s="9">
        <f t="shared" si="71"/>
        <v>453.792</v>
      </c>
      <c r="J222" s="9">
        <f t="shared" si="72"/>
        <v>19.859</v>
      </c>
      <c r="K222" s="10">
        <f t="shared" si="73"/>
        <v>424.17</v>
      </c>
      <c r="L222" s="19">
        <f t="shared" si="74"/>
        <v>948.871</v>
      </c>
      <c r="M222" s="8">
        <v>0</v>
      </c>
      <c r="N222" s="8">
        <f t="shared" si="75"/>
        <v>226.9</v>
      </c>
      <c r="O222" s="8">
        <f t="shared" si="76"/>
        <v>8.51</v>
      </c>
      <c r="P222" s="10">
        <f t="shared" si="77"/>
        <v>99.81</v>
      </c>
      <c r="Q222" s="8">
        <f t="shared" si="78"/>
        <v>335.22</v>
      </c>
      <c r="R222" s="21">
        <f t="shared" si="79"/>
        <v>1284.091</v>
      </c>
      <c r="S222" s="22"/>
      <c r="T222" t="str">
        <f>VLOOKUP(D222,[1]汇总!I$2:J$296,2,0)</f>
        <v>√</v>
      </c>
    </row>
    <row r="223" ht="20" customHeight="1" spans="1:20">
      <c r="A223" s="8">
        <f t="shared" si="81"/>
        <v>220</v>
      </c>
      <c r="B223" s="13"/>
      <c r="C223" s="8" t="s">
        <v>481</v>
      </c>
      <c r="D223" s="8" t="s">
        <v>482</v>
      </c>
      <c r="E223" s="9">
        <v>2836.2</v>
      </c>
      <c r="F223" s="9">
        <v>2837</v>
      </c>
      <c r="G223" s="10">
        <v>4990.25</v>
      </c>
      <c r="H223" s="8">
        <f t="shared" si="70"/>
        <v>51.05</v>
      </c>
      <c r="I223" s="9">
        <f t="shared" si="71"/>
        <v>453.792</v>
      </c>
      <c r="J223" s="9">
        <f t="shared" si="72"/>
        <v>19.859</v>
      </c>
      <c r="K223" s="10">
        <f t="shared" si="73"/>
        <v>424.17</v>
      </c>
      <c r="L223" s="19">
        <f t="shared" si="74"/>
        <v>948.871</v>
      </c>
      <c r="M223" s="8">
        <v>0</v>
      </c>
      <c r="N223" s="8">
        <f t="shared" si="75"/>
        <v>226.9</v>
      </c>
      <c r="O223" s="8">
        <f t="shared" si="76"/>
        <v>8.51</v>
      </c>
      <c r="P223" s="10">
        <f t="shared" si="77"/>
        <v>99.81</v>
      </c>
      <c r="Q223" s="8">
        <f t="shared" si="78"/>
        <v>335.22</v>
      </c>
      <c r="R223" s="21">
        <f t="shared" si="79"/>
        <v>1284.091</v>
      </c>
      <c r="S223" s="22"/>
      <c r="T223" t="str">
        <f>VLOOKUP(D223,[1]汇总!I$2:J$296,2,0)</f>
        <v>√</v>
      </c>
    </row>
    <row r="224" ht="20" customHeight="1" spans="1:20">
      <c r="A224" s="8">
        <f t="shared" si="81"/>
        <v>221</v>
      </c>
      <c r="B224" s="13"/>
      <c r="C224" s="8" t="s">
        <v>483</v>
      </c>
      <c r="D224" s="8" t="s">
        <v>484</v>
      </c>
      <c r="E224" s="9">
        <v>2836.2</v>
      </c>
      <c r="F224" s="9">
        <v>2837</v>
      </c>
      <c r="G224" s="10">
        <v>4990.25</v>
      </c>
      <c r="H224" s="8">
        <f t="shared" si="70"/>
        <v>51.05</v>
      </c>
      <c r="I224" s="9">
        <f t="shared" si="71"/>
        <v>453.792</v>
      </c>
      <c r="J224" s="9">
        <f t="shared" si="72"/>
        <v>19.859</v>
      </c>
      <c r="K224" s="10">
        <f t="shared" si="73"/>
        <v>424.17</v>
      </c>
      <c r="L224" s="19">
        <f t="shared" si="74"/>
        <v>948.871</v>
      </c>
      <c r="M224" s="8">
        <v>0</v>
      </c>
      <c r="N224" s="8">
        <f t="shared" si="75"/>
        <v>226.9</v>
      </c>
      <c r="O224" s="8">
        <f t="shared" si="76"/>
        <v>8.51</v>
      </c>
      <c r="P224" s="10">
        <f t="shared" si="77"/>
        <v>99.81</v>
      </c>
      <c r="Q224" s="8">
        <f t="shared" si="78"/>
        <v>335.22</v>
      </c>
      <c r="R224" s="21">
        <f t="shared" si="79"/>
        <v>1284.091</v>
      </c>
      <c r="S224" s="22"/>
      <c r="T224" t="str">
        <f>VLOOKUP(D224,[1]汇总!I$2:J$296,2,0)</f>
        <v>√</v>
      </c>
    </row>
    <row r="225" ht="20" customHeight="1" spans="1:20">
      <c r="A225" s="8">
        <f t="shared" ref="A225:A234" si="82">ROW()-3</f>
        <v>222</v>
      </c>
      <c r="B225" s="13"/>
      <c r="C225" s="8" t="s">
        <v>485</v>
      </c>
      <c r="D225" s="8" t="s">
        <v>486</v>
      </c>
      <c r="E225" s="9">
        <v>2836.2</v>
      </c>
      <c r="F225" s="9">
        <v>2837</v>
      </c>
      <c r="G225" s="10">
        <v>4990.25</v>
      </c>
      <c r="H225" s="8">
        <f t="shared" si="70"/>
        <v>51.05</v>
      </c>
      <c r="I225" s="9">
        <f t="shared" si="71"/>
        <v>453.792</v>
      </c>
      <c r="J225" s="9">
        <f t="shared" si="72"/>
        <v>19.859</v>
      </c>
      <c r="K225" s="10">
        <f t="shared" si="73"/>
        <v>424.17</v>
      </c>
      <c r="L225" s="19">
        <f t="shared" si="74"/>
        <v>948.871</v>
      </c>
      <c r="M225" s="8">
        <v>0</v>
      </c>
      <c r="N225" s="8">
        <f t="shared" si="75"/>
        <v>226.9</v>
      </c>
      <c r="O225" s="8">
        <f t="shared" si="76"/>
        <v>8.51</v>
      </c>
      <c r="P225" s="10">
        <f t="shared" si="77"/>
        <v>99.81</v>
      </c>
      <c r="Q225" s="8">
        <f t="shared" si="78"/>
        <v>335.22</v>
      </c>
      <c r="R225" s="21">
        <f t="shared" si="79"/>
        <v>1284.091</v>
      </c>
      <c r="S225" s="22"/>
      <c r="T225" t="str">
        <f>VLOOKUP(D225,[1]汇总!I$2:J$296,2,0)</f>
        <v>√</v>
      </c>
    </row>
    <row r="226" ht="20" customHeight="1" spans="1:20">
      <c r="A226" s="8">
        <f t="shared" si="82"/>
        <v>223</v>
      </c>
      <c r="B226" s="13"/>
      <c r="C226" s="8" t="s">
        <v>487</v>
      </c>
      <c r="D226" s="8" t="s">
        <v>488</v>
      </c>
      <c r="E226" s="9">
        <v>2836.2</v>
      </c>
      <c r="F226" s="9">
        <v>2837</v>
      </c>
      <c r="G226" s="10">
        <v>4990.25</v>
      </c>
      <c r="H226" s="8">
        <f t="shared" si="70"/>
        <v>51.05</v>
      </c>
      <c r="I226" s="9">
        <f t="shared" si="71"/>
        <v>453.792</v>
      </c>
      <c r="J226" s="9">
        <f t="shared" si="72"/>
        <v>19.859</v>
      </c>
      <c r="K226" s="10">
        <f t="shared" si="73"/>
        <v>424.17</v>
      </c>
      <c r="L226" s="19">
        <f t="shared" si="74"/>
        <v>948.871</v>
      </c>
      <c r="M226" s="8">
        <v>0</v>
      </c>
      <c r="N226" s="8">
        <f t="shared" si="75"/>
        <v>226.9</v>
      </c>
      <c r="O226" s="8">
        <f t="shared" si="76"/>
        <v>8.51</v>
      </c>
      <c r="P226" s="10">
        <f t="shared" si="77"/>
        <v>99.81</v>
      </c>
      <c r="Q226" s="8">
        <f t="shared" si="78"/>
        <v>335.22</v>
      </c>
      <c r="R226" s="21">
        <f t="shared" si="79"/>
        <v>1284.091</v>
      </c>
      <c r="S226" s="22"/>
      <c r="T226" t="str">
        <f>VLOOKUP(D226,[1]汇总!I$2:J$296,2,0)</f>
        <v>√</v>
      </c>
    </row>
    <row r="227" ht="20" customHeight="1" spans="1:20">
      <c r="A227" s="8">
        <f t="shared" si="82"/>
        <v>224</v>
      </c>
      <c r="B227" s="13"/>
      <c r="C227" s="8" t="s">
        <v>489</v>
      </c>
      <c r="D227" s="8" t="s">
        <v>490</v>
      </c>
      <c r="E227" s="9">
        <v>2836.2</v>
      </c>
      <c r="F227" s="9">
        <v>2837</v>
      </c>
      <c r="G227" s="10">
        <v>4990.25</v>
      </c>
      <c r="H227" s="8">
        <f t="shared" si="70"/>
        <v>51.05</v>
      </c>
      <c r="I227" s="9">
        <f t="shared" si="71"/>
        <v>453.792</v>
      </c>
      <c r="J227" s="9">
        <f t="shared" si="72"/>
        <v>19.859</v>
      </c>
      <c r="K227" s="10">
        <f t="shared" si="73"/>
        <v>424.17</v>
      </c>
      <c r="L227" s="19">
        <f t="shared" si="74"/>
        <v>948.871</v>
      </c>
      <c r="M227" s="8">
        <v>0</v>
      </c>
      <c r="N227" s="8">
        <f t="shared" si="75"/>
        <v>226.9</v>
      </c>
      <c r="O227" s="8">
        <f t="shared" si="76"/>
        <v>8.51</v>
      </c>
      <c r="P227" s="10">
        <f t="shared" si="77"/>
        <v>99.81</v>
      </c>
      <c r="Q227" s="8">
        <f t="shared" si="78"/>
        <v>335.22</v>
      </c>
      <c r="R227" s="21">
        <f t="shared" si="79"/>
        <v>1284.091</v>
      </c>
      <c r="S227" s="22"/>
      <c r="T227" t="str">
        <f>VLOOKUP(D227,[1]汇总!I$2:J$296,2,0)</f>
        <v>√</v>
      </c>
    </row>
    <row r="228" ht="20" customHeight="1" spans="1:20">
      <c r="A228" s="8">
        <f t="shared" si="82"/>
        <v>225</v>
      </c>
      <c r="B228" s="13"/>
      <c r="C228" s="8" t="s">
        <v>491</v>
      </c>
      <c r="D228" s="8" t="s">
        <v>492</v>
      </c>
      <c r="E228" s="9">
        <v>2836.2</v>
      </c>
      <c r="F228" s="9">
        <v>2837</v>
      </c>
      <c r="G228" s="10">
        <v>4990.25</v>
      </c>
      <c r="H228" s="8">
        <f t="shared" si="70"/>
        <v>51.05</v>
      </c>
      <c r="I228" s="9">
        <f t="shared" si="71"/>
        <v>453.792</v>
      </c>
      <c r="J228" s="9">
        <f t="shared" si="72"/>
        <v>19.859</v>
      </c>
      <c r="K228" s="10">
        <f t="shared" si="73"/>
        <v>424.17</v>
      </c>
      <c r="L228" s="19">
        <f t="shared" si="74"/>
        <v>948.871</v>
      </c>
      <c r="M228" s="8">
        <v>0</v>
      </c>
      <c r="N228" s="8">
        <f t="shared" si="75"/>
        <v>226.9</v>
      </c>
      <c r="O228" s="8">
        <f t="shared" si="76"/>
        <v>8.51</v>
      </c>
      <c r="P228" s="10">
        <f t="shared" si="77"/>
        <v>99.81</v>
      </c>
      <c r="Q228" s="8">
        <f t="shared" si="78"/>
        <v>335.22</v>
      </c>
      <c r="R228" s="21">
        <f t="shared" si="79"/>
        <v>1284.091</v>
      </c>
      <c r="S228" s="22"/>
      <c r="T228" t="str">
        <f>VLOOKUP(D228,[1]汇总!I$2:J$296,2,0)</f>
        <v>√</v>
      </c>
    </row>
    <row r="229" ht="20" customHeight="1" spans="1:20">
      <c r="A229" s="8">
        <f t="shared" si="82"/>
        <v>226</v>
      </c>
      <c r="B229" s="13"/>
      <c r="C229" s="8" t="s">
        <v>493</v>
      </c>
      <c r="D229" s="8" t="s">
        <v>494</v>
      </c>
      <c r="E229" s="9">
        <v>2836.2</v>
      </c>
      <c r="F229" s="9">
        <v>2837</v>
      </c>
      <c r="G229" s="10">
        <v>4990.25</v>
      </c>
      <c r="H229" s="8">
        <f t="shared" si="70"/>
        <v>51.05</v>
      </c>
      <c r="I229" s="9">
        <f t="shared" si="71"/>
        <v>453.792</v>
      </c>
      <c r="J229" s="9">
        <f t="shared" si="72"/>
        <v>19.859</v>
      </c>
      <c r="K229" s="10">
        <f t="shared" si="73"/>
        <v>424.17</v>
      </c>
      <c r="L229" s="19">
        <f t="shared" si="74"/>
        <v>948.871</v>
      </c>
      <c r="M229" s="8">
        <v>0</v>
      </c>
      <c r="N229" s="8">
        <f t="shared" si="75"/>
        <v>226.9</v>
      </c>
      <c r="O229" s="8">
        <f t="shared" si="76"/>
        <v>8.51</v>
      </c>
      <c r="P229" s="10">
        <f t="shared" si="77"/>
        <v>99.81</v>
      </c>
      <c r="Q229" s="8">
        <f t="shared" si="78"/>
        <v>335.22</v>
      </c>
      <c r="R229" s="21">
        <f t="shared" si="79"/>
        <v>1284.091</v>
      </c>
      <c r="S229" s="22"/>
      <c r="T229" t="str">
        <f>VLOOKUP(D229,[1]汇总!I$2:J$296,2,0)</f>
        <v>√</v>
      </c>
    </row>
    <row r="230" ht="20" customHeight="1" spans="1:20">
      <c r="A230" s="8">
        <f t="shared" si="82"/>
        <v>227</v>
      </c>
      <c r="B230" s="13"/>
      <c r="C230" s="8" t="s">
        <v>495</v>
      </c>
      <c r="D230" s="8" t="s">
        <v>496</v>
      </c>
      <c r="E230" s="9">
        <v>2836.2</v>
      </c>
      <c r="F230" s="9">
        <v>2837</v>
      </c>
      <c r="G230" s="10">
        <v>4990.25</v>
      </c>
      <c r="H230" s="8">
        <f t="shared" si="70"/>
        <v>51.05</v>
      </c>
      <c r="I230" s="9">
        <f t="shared" si="71"/>
        <v>453.792</v>
      </c>
      <c r="J230" s="9">
        <f t="shared" si="72"/>
        <v>19.859</v>
      </c>
      <c r="K230" s="10">
        <f t="shared" si="73"/>
        <v>424.17</v>
      </c>
      <c r="L230" s="19">
        <f t="shared" si="74"/>
        <v>948.871</v>
      </c>
      <c r="M230" s="8">
        <v>0</v>
      </c>
      <c r="N230" s="8">
        <f t="shared" si="75"/>
        <v>226.9</v>
      </c>
      <c r="O230" s="8">
        <f t="shared" si="76"/>
        <v>8.51</v>
      </c>
      <c r="P230" s="10">
        <f t="shared" si="77"/>
        <v>99.81</v>
      </c>
      <c r="Q230" s="8">
        <f t="shared" si="78"/>
        <v>335.22</v>
      </c>
      <c r="R230" s="21">
        <f t="shared" si="79"/>
        <v>1284.091</v>
      </c>
      <c r="S230" s="22"/>
      <c r="T230" t="str">
        <f>VLOOKUP(D230,[1]汇总!I$2:J$296,2,0)</f>
        <v>√</v>
      </c>
    </row>
    <row r="231" ht="20" customHeight="1" spans="1:20">
      <c r="A231" s="8">
        <f t="shared" si="82"/>
        <v>228</v>
      </c>
      <c r="B231" s="13"/>
      <c r="C231" s="8" t="s">
        <v>497</v>
      </c>
      <c r="D231" s="8" t="s">
        <v>498</v>
      </c>
      <c r="E231" s="9">
        <v>2836.2</v>
      </c>
      <c r="F231" s="9">
        <v>2837</v>
      </c>
      <c r="G231" s="10">
        <v>4990.25</v>
      </c>
      <c r="H231" s="8">
        <f t="shared" si="70"/>
        <v>51.05</v>
      </c>
      <c r="I231" s="9">
        <f t="shared" si="71"/>
        <v>453.792</v>
      </c>
      <c r="J231" s="9">
        <f t="shared" si="72"/>
        <v>19.859</v>
      </c>
      <c r="K231" s="10">
        <f t="shared" si="73"/>
        <v>424.17</v>
      </c>
      <c r="L231" s="19">
        <f t="shared" si="74"/>
        <v>948.871</v>
      </c>
      <c r="M231" s="8">
        <v>0</v>
      </c>
      <c r="N231" s="8">
        <f t="shared" si="75"/>
        <v>226.9</v>
      </c>
      <c r="O231" s="8">
        <f t="shared" si="76"/>
        <v>8.51</v>
      </c>
      <c r="P231" s="10">
        <f t="shared" si="77"/>
        <v>99.81</v>
      </c>
      <c r="Q231" s="8">
        <f t="shared" si="78"/>
        <v>335.22</v>
      </c>
      <c r="R231" s="21">
        <f t="shared" si="79"/>
        <v>1284.091</v>
      </c>
      <c r="S231" s="22"/>
      <c r="T231" t="str">
        <f>VLOOKUP(D231,[1]汇总!I$2:J$296,2,0)</f>
        <v>√</v>
      </c>
    </row>
    <row r="232" ht="20" customHeight="1" spans="1:20">
      <c r="A232" s="8">
        <f t="shared" si="82"/>
        <v>229</v>
      </c>
      <c r="B232" s="13"/>
      <c r="C232" s="8" t="s">
        <v>499</v>
      </c>
      <c r="D232" s="8" t="s">
        <v>500</v>
      </c>
      <c r="E232" s="9">
        <v>2846.5</v>
      </c>
      <c r="F232" s="9">
        <v>2846.5</v>
      </c>
      <c r="G232" s="10">
        <v>4990.25</v>
      </c>
      <c r="H232" s="8">
        <f t="shared" si="70"/>
        <v>51.24</v>
      </c>
      <c r="I232" s="9">
        <f t="shared" si="71"/>
        <v>455.44</v>
      </c>
      <c r="J232" s="9">
        <f t="shared" si="72"/>
        <v>19.9255</v>
      </c>
      <c r="K232" s="10">
        <f t="shared" si="73"/>
        <v>424.17</v>
      </c>
      <c r="L232" s="19">
        <f t="shared" si="74"/>
        <v>950.7755</v>
      </c>
      <c r="M232" s="8">
        <v>0</v>
      </c>
      <c r="N232" s="8">
        <f t="shared" si="75"/>
        <v>227.72</v>
      </c>
      <c r="O232" s="8">
        <f t="shared" si="76"/>
        <v>8.54</v>
      </c>
      <c r="P232" s="10">
        <f t="shared" si="77"/>
        <v>99.81</v>
      </c>
      <c r="Q232" s="8">
        <f t="shared" si="78"/>
        <v>336.07</v>
      </c>
      <c r="R232" s="21">
        <f t="shared" si="79"/>
        <v>1286.8455</v>
      </c>
      <c r="S232" s="22"/>
      <c r="T232" t="str">
        <f>VLOOKUP(D232,[1]汇总!I$2:J$296,2,0)</f>
        <v>√</v>
      </c>
    </row>
    <row r="233" ht="20" customHeight="1" spans="1:20">
      <c r="A233" s="8">
        <f t="shared" si="82"/>
        <v>230</v>
      </c>
      <c r="B233" s="13"/>
      <c r="C233" s="8" t="s">
        <v>501</v>
      </c>
      <c r="D233" s="8" t="s">
        <v>502</v>
      </c>
      <c r="E233" s="9">
        <v>2836.2</v>
      </c>
      <c r="F233" s="9">
        <v>2837</v>
      </c>
      <c r="G233" s="10">
        <v>4990.25</v>
      </c>
      <c r="H233" s="8">
        <f t="shared" si="70"/>
        <v>51.05</v>
      </c>
      <c r="I233" s="9">
        <f t="shared" si="71"/>
        <v>453.792</v>
      </c>
      <c r="J233" s="9">
        <f t="shared" si="72"/>
        <v>19.859</v>
      </c>
      <c r="K233" s="10">
        <f t="shared" si="73"/>
        <v>424.17</v>
      </c>
      <c r="L233" s="19">
        <f t="shared" si="74"/>
        <v>948.871</v>
      </c>
      <c r="M233" s="8">
        <v>0</v>
      </c>
      <c r="N233" s="8">
        <f t="shared" si="75"/>
        <v>226.9</v>
      </c>
      <c r="O233" s="8">
        <f t="shared" si="76"/>
        <v>8.51</v>
      </c>
      <c r="P233" s="10">
        <f t="shared" si="77"/>
        <v>99.81</v>
      </c>
      <c r="Q233" s="8">
        <f t="shared" si="78"/>
        <v>335.22</v>
      </c>
      <c r="R233" s="21">
        <f t="shared" si="79"/>
        <v>1284.091</v>
      </c>
      <c r="S233" s="22"/>
      <c r="T233" t="str">
        <f>VLOOKUP(D233,[1]汇总!I$2:J$296,2,0)</f>
        <v>√</v>
      </c>
    </row>
    <row r="234" ht="20" customHeight="1" spans="1:20">
      <c r="A234" s="8">
        <f t="shared" si="82"/>
        <v>231</v>
      </c>
      <c r="B234" s="13"/>
      <c r="C234" s="8" t="s">
        <v>503</v>
      </c>
      <c r="D234" s="8" t="s">
        <v>504</v>
      </c>
      <c r="E234" s="9">
        <v>2836.2</v>
      </c>
      <c r="F234" s="9">
        <v>2837</v>
      </c>
      <c r="G234" s="10">
        <v>4990.25</v>
      </c>
      <c r="H234" s="8">
        <f t="shared" si="70"/>
        <v>51.05</v>
      </c>
      <c r="I234" s="9">
        <f t="shared" si="71"/>
        <v>453.792</v>
      </c>
      <c r="J234" s="9">
        <f t="shared" si="72"/>
        <v>19.859</v>
      </c>
      <c r="K234" s="10">
        <f t="shared" si="73"/>
        <v>424.17</v>
      </c>
      <c r="L234" s="19">
        <f t="shared" si="74"/>
        <v>948.871</v>
      </c>
      <c r="M234" s="8">
        <v>0</v>
      </c>
      <c r="N234" s="8">
        <f t="shared" si="75"/>
        <v>226.9</v>
      </c>
      <c r="O234" s="8">
        <f t="shared" si="76"/>
        <v>8.51</v>
      </c>
      <c r="P234" s="10">
        <f t="shared" si="77"/>
        <v>99.81</v>
      </c>
      <c r="Q234" s="8">
        <f t="shared" si="78"/>
        <v>335.22</v>
      </c>
      <c r="R234" s="21">
        <f t="shared" si="79"/>
        <v>1284.091</v>
      </c>
      <c r="S234" s="22"/>
      <c r="T234" t="str">
        <f>VLOOKUP(D234,[1]汇总!I$2:J$296,2,0)</f>
        <v>√</v>
      </c>
    </row>
    <row r="235" ht="20" customHeight="1" spans="1:20">
      <c r="A235" s="8">
        <f t="shared" ref="A235:A244" si="83">ROW()-3</f>
        <v>232</v>
      </c>
      <c r="B235" s="13"/>
      <c r="C235" s="8" t="s">
        <v>505</v>
      </c>
      <c r="D235" s="8" t="s">
        <v>506</v>
      </c>
      <c r="E235" s="9">
        <v>2836.2</v>
      </c>
      <c r="F235" s="9">
        <v>2837</v>
      </c>
      <c r="G235" s="10">
        <v>4990.25</v>
      </c>
      <c r="H235" s="8">
        <f t="shared" si="70"/>
        <v>51.05</v>
      </c>
      <c r="I235" s="9">
        <f t="shared" si="71"/>
        <v>453.792</v>
      </c>
      <c r="J235" s="9">
        <f t="shared" si="72"/>
        <v>19.859</v>
      </c>
      <c r="K235" s="10">
        <f t="shared" si="73"/>
        <v>424.17</v>
      </c>
      <c r="L235" s="19">
        <f t="shared" si="74"/>
        <v>948.871</v>
      </c>
      <c r="M235" s="8">
        <v>0</v>
      </c>
      <c r="N235" s="8">
        <f t="shared" si="75"/>
        <v>226.9</v>
      </c>
      <c r="O235" s="8">
        <f t="shared" si="76"/>
        <v>8.51</v>
      </c>
      <c r="P235" s="10">
        <f t="shared" si="77"/>
        <v>99.81</v>
      </c>
      <c r="Q235" s="8">
        <f t="shared" si="78"/>
        <v>335.22</v>
      </c>
      <c r="R235" s="21">
        <f t="shared" si="79"/>
        <v>1284.091</v>
      </c>
      <c r="S235" s="22"/>
      <c r="T235" t="str">
        <f>VLOOKUP(D235,[1]汇总!I$2:J$296,2,0)</f>
        <v>√</v>
      </c>
    </row>
    <row r="236" ht="20" customHeight="1" spans="1:20">
      <c r="A236" s="8">
        <f t="shared" si="83"/>
        <v>233</v>
      </c>
      <c r="B236" s="12"/>
      <c r="C236" s="8" t="s">
        <v>507</v>
      </c>
      <c r="D236" s="8" t="s">
        <v>508</v>
      </c>
      <c r="E236" s="9">
        <v>2836.2</v>
      </c>
      <c r="F236" s="9">
        <v>2837</v>
      </c>
      <c r="G236" s="10">
        <v>4990.25</v>
      </c>
      <c r="H236" s="8">
        <f t="shared" si="70"/>
        <v>51.05</v>
      </c>
      <c r="I236" s="9">
        <f t="shared" si="71"/>
        <v>453.792</v>
      </c>
      <c r="J236" s="9">
        <f t="shared" si="72"/>
        <v>19.859</v>
      </c>
      <c r="K236" s="10">
        <f t="shared" si="73"/>
        <v>424.17</v>
      </c>
      <c r="L236" s="19">
        <f t="shared" si="74"/>
        <v>948.871</v>
      </c>
      <c r="M236" s="8">
        <v>0</v>
      </c>
      <c r="N236" s="8">
        <f t="shared" si="75"/>
        <v>226.9</v>
      </c>
      <c r="O236" s="8">
        <f t="shared" si="76"/>
        <v>8.51</v>
      </c>
      <c r="P236" s="10">
        <f t="shared" si="77"/>
        <v>99.81</v>
      </c>
      <c r="Q236" s="8">
        <f t="shared" si="78"/>
        <v>335.22</v>
      </c>
      <c r="R236" s="21">
        <f t="shared" si="79"/>
        <v>1284.091</v>
      </c>
      <c r="S236" s="22"/>
      <c r="T236" t="str">
        <f>VLOOKUP(D236,[1]汇总!I$2:J$296,2,0)</f>
        <v>√</v>
      </c>
    </row>
    <row r="237" ht="20" customHeight="1" spans="1:20">
      <c r="A237" s="8">
        <f t="shared" si="83"/>
        <v>234</v>
      </c>
      <c r="B237" s="11" t="s">
        <v>509</v>
      </c>
      <c r="C237" s="8" t="s">
        <v>510</v>
      </c>
      <c r="D237" s="8" t="s">
        <v>511</v>
      </c>
      <c r="E237" s="9">
        <v>2836.2</v>
      </c>
      <c r="F237" s="9">
        <v>2837</v>
      </c>
      <c r="G237" s="10">
        <v>4990.25</v>
      </c>
      <c r="H237" s="8">
        <f t="shared" si="70"/>
        <v>51.05</v>
      </c>
      <c r="I237" s="9">
        <f t="shared" si="71"/>
        <v>453.792</v>
      </c>
      <c r="J237" s="9">
        <f t="shared" si="72"/>
        <v>19.859</v>
      </c>
      <c r="K237" s="10">
        <f t="shared" si="73"/>
        <v>424.17</v>
      </c>
      <c r="L237" s="19">
        <f t="shared" si="74"/>
        <v>948.871</v>
      </c>
      <c r="M237" s="8">
        <v>0</v>
      </c>
      <c r="N237" s="8">
        <f t="shared" si="75"/>
        <v>226.9</v>
      </c>
      <c r="O237" s="8">
        <f t="shared" si="76"/>
        <v>8.51</v>
      </c>
      <c r="P237" s="10">
        <f t="shared" si="77"/>
        <v>99.81</v>
      </c>
      <c r="Q237" s="8">
        <f t="shared" si="78"/>
        <v>335.22</v>
      </c>
      <c r="R237" s="21">
        <f t="shared" si="79"/>
        <v>1284.091</v>
      </c>
      <c r="S237" s="22"/>
      <c r="T237" t="str">
        <f>VLOOKUP(D237,[1]汇总!I$2:J$296,2,0)</f>
        <v>√</v>
      </c>
    </row>
    <row r="238" ht="20" customHeight="1" spans="1:20">
      <c r="A238" s="8">
        <f t="shared" si="83"/>
        <v>235</v>
      </c>
      <c r="B238" s="13"/>
      <c r="C238" s="8" t="s">
        <v>512</v>
      </c>
      <c r="D238" s="8" t="s">
        <v>513</v>
      </c>
      <c r="E238" s="9">
        <v>2836.2</v>
      </c>
      <c r="F238" s="9">
        <v>2837</v>
      </c>
      <c r="G238" s="10">
        <v>4990.25</v>
      </c>
      <c r="H238" s="8">
        <f t="shared" si="70"/>
        <v>51.05</v>
      </c>
      <c r="I238" s="9">
        <f t="shared" si="71"/>
        <v>453.792</v>
      </c>
      <c r="J238" s="9">
        <f t="shared" si="72"/>
        <v>19.859</v>
      </c>
      <c r="K238" s="10">
        <f t="shared" si="73"/>
        <v>424.17</v>
      </c>
      <c r="L238" s="19">
        <f t="shared" si="74"/>
        <v>948.871</v>
      </c>
      <c r="M238" s="8">
        <v>0</v>
      </c>
      <c r="N238" s="8">
        <f t="shared" si="75"/>
        <v>226.9</v>
      </c>
      <c r="O238" s="8">
        <f t="shared" si="76"/>
        <v>8.51</v>
      </c>
      <c r="P238" s="10">
        <f t="shared" si="77"/>
        <v>99.81</v>
      </c>
      <c r="Q238" s="8">
        <f t="shared" si="78"/>
        <v>335.22</v>
      </c>
      <c r="R238" s="21">
        <f t="shared" si="79"/>
        <v>1284.091</v>
      </c>
      <c r="S238" s="22"/>
      <c r="T238" t="str">
        <f>VLOOKUP(D238,[1]汇总!I$2:J$296,2,0)</f>
        <v>√</v>
      </c>
    </row>
    <row r="239" ht="20" customHeight="1" spans="1:20">
      <c r="A239" s="8">
        <f t="shared" si="83"/>
        <v>236</v>
      </c>
      <c r="B239" s="13"/>
      <c r="C239" s="8" t="s">
        <v>514</v>
      </c>
      <c r="D239" s="8" t="s">
        <v>515</v>
      </c>
      <c r="E239" s="9">
        <v>2836.2</v>
      </c>
      <c r="F239" s="9">
        <v>2837</v>
      </c>
      <c r="G239" s="10">
        <v>4990.25</v>
      </c>
      <c r="H239" s="8">
        <f t="shared" si="70"/>
        <v>51.05</v>
      </c>
      <c r="I239" s="9">
        <f t="shared" si="71"/>
        <v>453.792</v>
      </c>
      <c r="J239" s="9">
        <f t="shared" si="72"/>
        <v>19.859</v>
      </c>
      <c r="K239" s="10">
        <f t="shared" si="73"/>
        <v>424.17</v>
      </c>
      <c r="L239" s="19">
        <f t="shared" si="74"/>
        <v>948.871</v>
      </c>
      <c r="M239" s="8">
        <v>0</v>
      </c>
      <c r="N239" s="8">
        <f t="shared" si="75"/>
        <v>226.9</v>
      </c>
      <c r="O239" s="8">
        <f t="shared" si="76"/>
        <v>8.51</v>
      </c>
      <c r="P239" s="10">
        <f t="shared" si="77"/>
        <v>99.81</v>
      </c>
      <c r="Q239" s="8">
        <f t="shared" si="78"/>
        <v>335.22</v>
      </c>
      <c r="R239" s="21">
        <f t="shared" si="79"/>
        <v>1284.091</v>
      </c>
      <c r="S239" s="22"/>
      <c r="T239" t="str">
        <f>VLOOKUP(D239,[1]汇总!I$2:J$296,2,0)</f>
        <v>√</v>
      </c>
    </row>
    <row r="240" ht="20" customHeight="1" spans="1:20">
      <c r="A240" s="8">
        <f t="shared" si="83"/>
        <v>237</v>
      </c>
      <c r="B240" s="13"/>
      <c r="C240" s="8" t="s">
        <v>516</v>
      </c>
      <c r="D240" s="8" t="s">
        <v>517</v>
      </c>
      <c r="E240" s="9">
        <v>2836.2</v>
      </c>
      <c r="F240" s="9">
        <v>2837</v>
      </c>
      <c r="G240" s="10">
        <v>4990.25</v>
      </c>
      <c r="H240" s="8">
        <f t="shared" si="70"/>
        <v>51.05</v>
      </c>
      <c r="I240" s="9">
        <f t="shared" si="71"/>
        <v>453.792</v>
      </c>
      <c r="J240" s="9">
        <f t="shared" si="72"/>
        <v>19.859</v>
      </c>
      <c r="K240" s="10">
        <f t="shared" si="73"/>
        <v>424.17</v>
      </c>
      <c r="L240" s="19">
        <f t="shared" si="74"/>
        <v>948.871</v>
      </c>
      <c r="M240" s="8">
        <v>0</v>
      </c>
      <c r="N240" s="8">
        <f t="shared" si="75"/>
        <v>226.9</v>
      </c>
      <c r="O240" s="8">
        <f t="shared" si="76"/>
        <v>8.51</v>
      </c>
      <c r="P240" s="10">
        <f t="shared" si="77"/>
        <v>99.81</v>
      </c>
      <c r="Q240" s="8">
        <f t="shared" si="78"/>
        <v>335.22</v>
      </c>
      <c r="R240" s="21">
        <f t="shared" si="79"/>
        <v>1284.091</v>
      </c>
      <c r="S240" s="22"/>
      <c r="T240" t="str">
        <f>VLOOKUP(D240,[1]汇总!I$2:J$296,2,0)</f>
        <v>√</v>
      </c>
    </row>
    <row r="241" ht="20" customHeight="1" spans="1:20">
      <c r="A241" s="8">
        <f t="shared" si="83"/>
        <v>238</v>
      </c>
      <c r="B241" s="13"/>
      <c r="C241" s="8" t="s">
        <v>518</v>
      </c>
      <c r="D241" s="8" t="s">
        <v>519</v>
      </c>
      <c r="E241" s="9">
        <v>2836.2</v>
      </c>
      <c r="F241" s="9">
        <v>2837</v>
      </c>
      <c r="G241" s="10">
        <v>4990.25</v>
      </c>
      <c r="H241" s="8">
        <f t="shared" si="70"/>
        <v>51.05</v>
      </c>
      <c r="I241" s="9">
        <f t="shared" si="71"/>
        <v>453.792</v>
      </c>
      <c r="J241" s="9">
        <f t="shared" si="72"/>
        <v>19.859</v>
      </c>
      <c r="K241" s="10">
        <f t="shared" si="73"/>
        <v>424.17</v>
      </c>
      <c r="L241" s="19">
        <f t="shared" si="74"/>
        <v>948.871</v>
      </c>
      <c r="M241" s="8">
        <v>0</v>
      </c>
      <c r="N241" s="8">
        <f t="shared" si="75"/>
        <v>226.9</v>
      </c>
      <c r="O241" s="8">
        <f t="shared" si="76"/>
        <v>8.51</v>
      </c>
      <c r="P241" s="10">
        <f t="shared" si="77"/>
        <v>99.81</v>
      </c>
      <c r="Q241" s="8">
        <f t="shared" si="78"/>
        <v>335.22</v>
      </c>
      <c r="R241" s="21">
        <f t="shared" si="79"/>
        <v>1284.091</v>
      </c>
      <c r="S241" s="22"/>
      <c r="T241" t="str">
        <f>VLOOKUP(D241,[1]汇总!I$2:J$296,2,0)</f>
        <v>√</v>
      </c>
    </row>
    <row r="242" ht="20" customHeight="1" spans="1:20">
      <c r="A242" s="8">
        <f t="shared" si="83"/>
        <v>239</v>
      </c>
      <c r="B242" s="13"/>
      <c r="C242" s="8" t="s">
        <v>520</v>
      </c>
      <c r="D242" s="8" t="s">
        <v>521</v>
      </c>
      <c r="E242" s="9">
        <v>2836.2</v>
      </c>
      <c r="F242" s="9">
        <v>2837</v>
      </c>
      <c r="G242" s="10">
        <v>4990.25</v>
      </c>
      <c r="H242" s="8">
        <f t="shared" si="70"/>
        <v>51.05</v>
      </c>
      <c r="I242" s="9">
        <f t="shared" si="71"/>
        <v>453.792</v>
      </c>
      <c r="J242" s="9">
        <f t="shared" si="72"/>
        <v>19.859</v>
      </c>
      <c r="K242" s="10">
        <f t="shared" si="73"/>
        <v>424.17</v>
      </c>
      <c r="L242" s="19">
        <f t="shared" si="74"/>
        <v>948.871</v>
      </c>
      <c r="M242" s="8">
        <v>0</v>
      </c>
      <c r="N242" s="8">
        <f t="shared" si="75"/>
        <v>226.9</v>
      </c>
      <c r="O242" s="8">
        <f t="shared" si="76"/>
        <v>8.51</v>
      </c>
      <c r="P242" s="10">
        <f t="shared" si="77"/>
        <v>99.81</v>
      </c>
      <c r="Q242" s="8">
        <f t="shared" si="78"/>
        <v>335.22</v>
      </c>
      <c r="R242" s="21">
        <f t="shared" si="79"/>
        <v>1284.091</v>
      </c>
      <c r="S242" s="22"/>
      <c r="T242" t="str">
        <f>VLOOKUP(D242,[1]汇总!I$2:J$296,2,0)</f>
        <v>√</v>
      </c>
    </row>
    <row r="243" ht="20" customHeight="1" spans="1:20">
      <c r="A243" s="8">
        <f t="shared" si="83"/>
        <v>240</v>
      </c>
      <c r="B243" s="13"/>
      <c r="C243" s="8" t="s">
        <v>522</v>
      </c>
      <c r="D243" s="8" t="s">
        <v>523</v>
      </c>
      <c r="E243" s="9">
        <v>2836.2</v>
      </c>
      <c r="F243" s="9">
        <v>2837</v>
      </c>
      <c r="G243" s="10">
        <v>4990.25</v>
      </c>
      <c r="H243" s="8">
        <f t="shared" si="70"/>
        <v>51.05</v>
      </c>
      <c r="I243" s="9">
        <f t="shared" si="71"/>
        <v>453.792</v>
      </c>
      <c r="J243" s="9">
        <f t="shared" si="72"/>
        <v>19.859</v>
      </c>
      <c r="K243" s="10">
        <f t="shared" si="73"/>
        <v>424.17</v>
      </c>
      <c r="L243" s="19">
        <f t="shared" si="74"/>
        <v>948.871</v>
      </c>
      <c r="M243" s="8">
        <v>0</v>
      </c>
      <c r="N243" s="8">
        <f t="shared" si="75"/>
        <v>226.9</v>
      </c>
      <c r="O243" s="8">
        <f t="shared" si="76"/>
        <v>8.51</v>
      </c>
      <c r="P243" s="10">
        <f t="shared" si="77"/>
        <v>99.81</v>
      </c>
      <c r="Q243" s="8">
        <f t="shared" si="78"/>
        <v>335.22</v>
      </c>
      <c r="R243" s="21">
        <f t="shared" si="79"/>
        <v>1284.091</v>
      </c>
      <c r="S243" s="22"/>
      <c r="T243" t="str">
        <f>VLOOKUP(D243,[1]汇总!I$2:J$296,2,0)</f>
        <v>√</v>
      </c>
    </row>
    <row r="244" ht="20" customHeight="1" spans="1:20">
      <c r="A244" s="8">
        <f t="shared" si="83"/>
        <v>241</v>
      </c>
      <c r="B244" s="13"/>
      <c r="C244" s="8" t="s">
        <v>524</v>
      </c>
      <c r="D244" s="8" t="s">
        <v>525</v>
      </c>
      <c r="E244" s="9">
        <v>2836.2</v>
      </c>
      <c r="F244" s="9">
        <v>2837</v>
      </c>
      <c r="G244" s="10">
        <v>4990.25</v>
      </c>
      <c r="H244" s="8">
        <f t="shared" si="70"/>
        <v>51.05</v>
      </c>
      <c r="I244" s="9">
        <f t="shared" si="71"/>
        <v>453.792</v>
      </c>
      <c r="J244" s="9">
        <f t="shared" si="72"/>
        <v>19.859</v>
      </c>
      <c r="K244" s="10">
        <f t="shared" si="73"/>
        <v>424.17</v>
      </c>
      <c r="L244" s="19">
        <f t="shared" si="74"/>
        <v>948.871</v>
      </c>
      <c r="M244" s="8">
        <v>0</v>
      </c>
      <c r="N244" s="8">
        <f t="shared" si="75"/>
        <v>226.9</v>
      </c>
      <c r="O244" s="8">
        <f t="shared" si="76"/>
        <v>8.51</v>
      </c>
      <c r="P244" s="10">
        <f t="shared" si="77"/>
        <v>99.81</v>
      </c>
      <c r="Q244" s="8">
        <f t="shared" si="78"/>
        <v>335.22</v>
      </c>
      <c r="R244" s="21">
        <f t="shared" si="79"/>
        <v>1284.091</v>
      </c>
      <c r="S244" s="22"/>
      <c r="T244" t="str">
        <f>VLOOKUP(D244,[1]汇总!I$2:J$296,2,0)</f>
        <v>√</v>
      </c>
    </row>
    <row r="245" ht="20" customHeight="1" spans="1:20">
      <c r="A245" s="8">
        <f t="shared" ref="A245:A254" si="84">ROW()-3</f>
        <v>242</v>
      </c>
      <c r="B245" s="13"/>
      <c r="C245" s="8" t="s">
        <v>526</v>
      </c>
      <c r="D245" s="8" t="s">
        <v>527</v>
      </c>
      <c r="E245" s="9">
        <v>2836.2</v>
      </c>
      <c r="F245" s="9">
        <v>2837</v>
      </c>
      <c r="G245" s="10">
        <v>4990.25</v>
      </c>
      <c r="H245" s="8">
        <f t="shared" si="70"/>
        <v>51.05</v>
      </c>
      <c r="I245" s="9">
        <f t="shared" si="71"/>
        <v>453.792</v>
      </c>
      <c r="J245" s="9">
        <f t="shared" si="72"/>
        <v>19.859</v>
      </c>
      <c r="K245" s="10">
        <f t="shared" si="73"/>
        <v>424.17</v>
      </c>
      <c r="L245" s="19">
        <f t="shared" si="74"/>
        <v>948.871</v>
      </c>
      <c r="M245" s="8">
        <v>0</v>
      </c>
      <c r="N245" s="8">
        <f t="shared" si="75"/>
        <v>226.9</v>
      </c>
      <c r="O245" s="8">
        <f t="shared" si="76"/>
        <v>8.51</v>
      </c>
      <c r="P245" s="10">
        <f t="shared" si="77"/>
        <v>99.81</v>
      </c>
      <c r="Q245" s="8">
        <f t="shared" si="78"/>
        <v>335.22</v>
      </c>
      <c r="R245" s="21">
        <f t="shared" si="79"/>
        <v>1284.091</v>
      </c>
      <c r="S245" s="22"/>
      <c r="T245" t="str">
        <f>VLOOKUP(D245,[1]汇总!I$2:J$296,2,0)</f>
        <v>√</v>
      </c>
    </row>
    <row r="246" ht="20" customHeight="1" spans="1:20">
      <c r="A246" s="8">
        <f t="shared" si="84"/>
        <v>243</v>
      </c>
      <c r="B246" s="13"/>
      <c r="C246" s="8" t="s">
        <v>528</v>
      </c>
      <c r="D246" s="8" t="s">
        <v>529</v>
      </c>
      <c r="E246" s="9">
        <v>2836.2</v>
      </c>
      <c r="F246" s="9">
        <v>2837</v>
      </c>
      <c r="G246" s="10">
        <v>4990.25</v>
      </c>
      <c r="H246" s="8">
        <f t="shared" si="70"/>
        <v>51.05</v>
      </c>
      <c r="I246" s="9">
        <f t="shared" si="71"/>
        <v>453.792</v>
      </c>
      <c r="J246" s="9">
        <f t="shared" si="72"/>
        <v>19.859</v>
      </c>
      <c r="K246" s="10">
        <f t="shared" si="73"/>
        <v>424.17</v>
      </c>
      <c r="L246" s="19">
        <f t="shared" si="74"/>
        <v>948.871</v>
      </c>
      <c r="M246" s="8">
        <v>0</v>
      </c>
      <c r="N246" s="8">
        <f t="shared" si="75"/>
        <v>226.9</v>
      </c>
      <c r="O246" s="8">
        <f t="shared" si="76"/>
        <v>8.51</v>
      </c>
      <c r="P246" s="10">
        <f t="shared" si="77"/>
        <v>99.81</v>
      </c>
      <c r="Q246" s="8">
        <f t="shared" si="78"/>
        <v>335.22</v>
      </c>
      <c r="R246" s="21">
        <f t="shared" si="79"/>
        <v>1284.091</v>
      </c>
      <c r="S246" s="22"/>
      <c r="T246" t="str">
        <f>VLOOKUP(D246,[1]汇总!I$2:J$296,2,0)</f>
        <v>√</v>
      </c>
    </row>
    <row r="247" ht="20" customHeight="1" spans="1:20">
      <c r="A247" s="8">
        <f t="shared" si="84"/>
        <v>244</v>
      </c>
      <c r="B247" s="13"/>
      <c r="C247" s="8" t="s">
        <v>530</v>
      </c>
      <c r="D247" s="8" t="s">
        <v>531</v>
      </c>
      <c r="E247" s="9">
        <v>2836.2</v>
      </c>
      <c r="F247" s="9">
        <v>2837</v>
      </c>
      <c r="G247" s="10">
        <v>4990.25</v>
      </c>
      <c r="H247" s="8">
        <f t="shared" si="70"/>
        <v>51.05</v>
      </c>
      <c r="I247" s="9">
        <f t="shared" si="71"/>
        <v>453.792</v>
      </c>
      <c r="J247" s="9">
        <f t="shared" si="72"/>
        <v>19.859</v>
      </c>
      <c r="K247" s="10">
        <f t="shared" si="73"/>
        <v>424.17</v>
      </c>
      <c r="L247" s="19">
        <f t="shared" si="74"/>
        <v>948.871</v>
      </c>
      <c r="M247" s="8">
        <v>0</v>
      </c>
      <c r="N247" s="8">
        <f t="shared" si="75"/>
        <v>226.9</v>
      </c>
      <c r="O247" s="8">
        <f t="shared" si="76"/>
        <v>8.51</v>
      </c>
      <c r="P247" s="10">
        <f t="shared" si="77"/>
        <v>99.81</v>
      </c>
      <c r="Q247" s="8">
        <f t="shared" si="78"/>
        <v>335.22</v>
      </c>
      <c r="R247" s="21">
        <f t="shared" si="79"/>
        <v>1284.091</v>
      </c>
      <c r="S247" s="22"/>
      <c r="T247" t="str">
        <f>VLOOKUP(D247,[1]汇总!I$2:J$296,2,0)</f>
        <v>√</v>
      </c>
    </row>
    <row r="248" ht="20" customHeight="1" spans="1:20">
      <c r="A248" s="8">
        <f t="shared" si="84"/>
        <v>245</v>
      </c>
      <c r="B248" s="13"/>
      <c r="C248" s="8" t="s">
        <v>532</v>
      </c>
      <c r="D248" s="8" t="s">
        <v>533</v>
      </c>
      <c r="E248" s="9">
        <v>2836.2</v>
      </c>
      <c r="F248" s="9">
        <v>2837</v>
      </c>
      <c r="G248" s="10">
        <v>4990.25</v>
      </c>
      <c r="H248" s="8">
        <f t="shared" si="70"/>
        <v>51.05</v>
      </c>
      <c r="I248" s="9">
        <f t="shared" si="71"/>
        <v>453.792</v>
      </c>
      <c r="J248" s="9">
        <f t="shared" si="72"/>
        <v>19.859</v>
      </c>
      <c r="K248" s="10">
        <f t="shared" si="73"/>
        <v>424.17</v>
      </c>
      <c r="L248" s="19">
        <f t="shared" si="74"/>
        <v>948.871</v>
      </c>
      <c r="M248" s="8">
        <v>0</v>
      </c>
      <c r="N248" s="8">
        <f t="shared" si="75"/>
        <v>226.9</v>
      </c>
      <c r="O248" s="8">
        <f t="shared" si="76"/>
        <v>8.51</v>
      </c>
      <c r="P248" s="10">
        <f t="shared" si="77"/>
        <v>99.81</v>
      </c>
      <c r="Q248" s="8">
        <f t="shared" si="78"/>
        <v>335.22</v>
      </c>
      <c r="R248" s="21">
        <f t="shared" si="79"/>
        <v>1284.091</v>
      </c>
      <c r="S248" s="22"/>
      <c r="T248" t="str">
        <f>VLOOKUP(D248,[1]汇总!I$2:J$296,2,0)</f>
        <v>√</v>
      </c>
    </row>
    <row r="249" ht="20" customHeight="1" spans="1:20">
      <c r="A249" s="8">
        <f t="shared" si="84"/>
        <v>246</v>
      </c>
      <c r="B249" s="13"/>
      <c r="C249" s="8" t="s">
        <v>534</v>
      </c>
      <c r="D249" s="8" t="s">
        <v>535</v>
      </c>
      <c r="E249" s="9">
        <v>2836.2</v>
      </c>
      <c r="F249" s="9">
        <v>2837</v>
      </c>
      <c r="G249" s="10">
        <v>4990.25</v>
      </c>
      <c r="H249" s="8">
        <f t="shared" si="70"/>
        <v>51.05</v>
      </c>
      <c r="I249" s="9">
        <f t="shared" si="71"/>
        <v>453.792</v>
      </c>
      <c r="J249" s="9">
        <f t="shared" si="72"/>
        <v>19.859</v>
      </c>
      <c r="K249" s="10">
        <f t="shared" si="73"/>
        <v>424.17</v>
      </c>
      <c r="L249" s="19">
        <f t="shared" si="74"/>
        <v>948.871</v>
      </c>
      <c r="M249" s="8">
        <v>0</v>
      </c>
      <c r="N249" s="8">
        <f t="shared" si="75"/>
        <v>226.9</v>
      </c>
      <c r="O249" s="8">
        <f t="shared" si="76"/>
        <v>8.51</v>
      </c>
      <c r="P249" s="10">
        <f t="shared" si="77"/>
        <v>99.81</v>
      </c>
      <c r="Q249" s="8">
        <f t="shared" si="78"/>
        <v>335.22</v>
      </c>
      <c r="R249" s="21">
        <f t="shared" si="79"/>
        <v>1284.091</v>
      </c>
      <c r="S249" s="22"/>
      <c r="T249" t="str">
        <f>VLOOKUP(D249,[1]汇总!I$2:J$296,2,0)</f>
        <v>√</v>
      </c>
    </row>
    <row r="250" ht="20" customHeight="1" spans="1:20">
      <c r="A250" s="8">
        <f t="shared" si="84"/>
        <v>247</v>
      </c>
      <c r="B250" s="13"/>
      <c r="C250" s="8" t="s">
        <v>536</v>
      </c>
      <c r="D250" s="8" t="s">
        <v>537</v>
      </c>
      <c r="E250" s="9">
        <v>2836.2</v>
      </c>
      <c r="F250" s="9">
        <v>2837</v>
      </c>
      <c r="G250" s="10">
        <v>4990.25</v>
      </c>
      <c r="H250" s="8">
        <f t="shared" si="70"/>
        <v>51.05</v>
      </c>
      <c r="I250" s="9">
        <f t="shared" si="71"/>
        <v>453.792</v>
      </c>
      <c r="J250" s="9">
        <f t="shared" si="72"/>
        <v>19.859</v>
      </c>
      <c r="K250" s="10">
        <f t="shared" si="73"/>
        <v>424.17</v>
      </c>
      <c r="L250" s="19">
        <f t="shared" si="74"/>
        <v>948.871</v>
      </c>
      <c r="M250" s="8">
        <v>0</v>
      </c>
      <c r="N250" s="8">
        <f t="shared" si="75"/>
        <v>226.9</v>
      </c>
      <c r="O250" s="8">
        <f t="shared" si="76"/>
        <v>8.51</v>
      </c>
      <c r="P250" s="10">
        <f t="shared" si="77"/>
        <v>99.81</v>
      </c>
      <c r="Q250" s="8">
        <f t="shared" si="78"/>
        <v>335.22</v>
      </c>
      <c r="R250" s="21">
        <f t="shared" si="79"/>
        <v>1284.091</v>
      </c>
      <c r="S250" s="22"/>
      <c r="T250" t="str">
        <f>VLOOKUP(D250,[1]汇总!I$2:J$296,2,0)</f>
        <v>√</v>
      </c>
    </row>
    <row r="251" ht="20" customHeight="1" spans="1:20">
      <c r="A251" s="8">
        <f t="shared" si="84"/>
        <v>248</v>
      </c>
      <c r="B251" s="13"/>
      <c r="C251" s="8" t="s">
        <v>538</v>
      </c>
      <c r="D251" s="8" t="s">
        <v>539</v>
      </c>
      <c r="E251" s="9">
        <v>2836.2</v>
      </c>
      <c r="F251" s="9">
        <v>2837</v>
      </c>
      <c r="G251" s="10">
        <v>4990.25</v>
      </c>
      <c r="H251" s="8">
        <f t="shared" si="70"/>
        <v>51.05</v>
      </c>
      <c r="I251" s="9">
        <f t="shared" si="71"/>
        <v>453.792</v>
      </c>
      <c r="J251" s="9">
        <f t="shared" si="72"/>
        <v>19.859</v>
      </c>
      <c r="K251" s="10">
        <f t="shared" si="73"/>
        <v>424.17</v>
      </c>
      <c r="L251" s="19">
        <f t="shared" si="74"/>
        <v>948.871</v>
      </c>
      <c r="M251" s="8">
        <v>0</v>
      </c>
      <c r="N251" s="8">
        <f t="shared" si="75"/>
        <v>226.9</v>
      </c>
      <c r="O251" s="8">
        <f t="shared" si="76"/>
        <v>8.51</v>
      </c>
      <c r="P251" s="10">
        <f t="shared" si="77"/>
        <v>99.81</v>
      </c>
      <c r="Q251" s="8">
        <f t="shared" si="78"/>
        <v>335.22</v>
      </c>
      <c r="R251" s="21">
        <f t="shared" si="79"/>
        <v>1284.091</v>
      </c>
      <c r="S251" s="22"/>
      <c r="T251" t="str">
        <f>VLOOKUP(D251,[1]汇总!I$2:J$296,2,0)</f>
        <v>√</v>
      </c>
    </row>
    <row r="252" ht="20" customHeight="1" spans="1:20">
      <c r="A252" s="8">
        <f t="shared" si="84"/>
        <v>249</v>
      </c>
      <c r="B252" s="13"/>
      <c r="C252" s="8" t="s">
        <v>540</v>
      </c>
      <c r="D252" s="8" t="s">
        <v>541</v>
      </c>
      <c r="E252" s="9">
        <v>2836.2</v>
      </c>
      <c r="F252" s="9">
        <v>2837</v>
      </c>
      <c r="G252" s="10">
        <v>4990.25</v>
      </c>
      <c r="H252" s="8">
        <f t="shared" si="70"/>
        <v>51.05</v>
      </c>
      <c r="I252" s="9">
        <f t="shared" si="71"/>
        <v>453.792</v>
      </c>
      <c r="J252" s="9">
        <f t="shared" si="72"/>
        <v>19.859</v>
      </c>
      <c r="K252" s="10">
        <f t="shared" si="73"/>
        <v>424.17</v>
      </c>
      <c r="L252" s="19">
        <f t="shared" si="74"/>
        <v>948.871</v>
      </c>
      <c r="M252" s="8">
        <v>0</v>
      </c>
      <c r="N252" s="8">
        <f t="shared" si="75"/>
        <v>226.9</v>
      </c>
      <c r="O252" s="8">
        <f t="shared" si="76"/>
        <v>8.51</v>
      </c>
      <c r="P252" s="10">
        <f t="shared" si="77"/>
        <v>99.81</v>
      </c>
      <c r="Q252" s="8">
        <f t="shared" si="78"/>
        <v>335.22</v>
      </c>
      <c r="R252" s="21">
        <f t="shared" si="79"/>
        <v>1284.091</v>
      </c>
      <c r="S252" s="22"/>
      <c r="T252" t="str">
        <f>VLOOKUP(D252,[1]汇总!I$2:J$296,2,0)</f>
        <v>√</v>
      </c>
    </row>
    <row r="253" ht="20" customHeight="1" spans="1:20">
      <c r="A253" s="8">
        <f t="shared" si="84"/>
        <v>250</v>
      </c>
      <c r="B253" s="13"/>
      <c r="C253" s="8" t="s">
        <v>542</v>
      </c>
      <c r="D253" s="8" t="s">
        <v>543</v>
      </c>
      <c r="E253" s="9">
        <v>2836.2</v>
      </c>
      <c r="F253" s="9">
        <v>2837</v>
      </c>
      <c r="G253" s="10">
        <v>4990.25</v>
      </c>
      <c r="H253" s="8">
        <f t="shared" si="70"/>
        <v>51.05</v>
      </c>
      <c r="I253" s="9">
        <f t="shared" si="71"/>
        <v>453.792</v>
      </c>
      <c r="J253" s="9">
        <f t="shared" si="72"/>
        <v>19.859</v>
      </c>
      <c r="K253" s="10">
        <f t="shared" si="73"/>
        <v>424.17</v>
      </c>
      <c r="L253" s="19">
        <f t="shared" si="74"/>
        <v>948.871</v>
      </c>
      <c r="M253" s="8">
        <v>0</v>
      </c>
      <c r="N253" s="8">
        <f t="shared" si="75"/>
        <v>226.9</v>
      </c>
      <c r="O253" s="8">
        <f t="shared" si="76"/>
        <v>8.51</v>
      </c>
      <c r="P253" s="10">
        <f t="shared" si="77"/>
        <v>99.81</v>
      </c>
      <c r="Q253" s="8">
        <f t="shared" si="78"/>
        <v>335.22</v>
      </c>
      <c r="R253" s="21">
        <f t="shared" si="79"/>
        <v>1284.091</v>
      </c>
      <c r="S253" s="22"/>
      <c r="T253" t="str">
        <f>VLOOKUP(D253,[1]汇总!I$2:J$296,2,0)</f>
        <v>√</v>
      </c>
    </row>
    <row r="254" ht="20" customHeight="1" spans="1:20">
      <c r="A254" s="8">
        <f t="shared" si="84"/>
        <v>251</v>
      </c>
      <c r="B254" s="13"/>
      <c r="C254" s="8" t="s">
        <v>544</v>
      </c>
      <c r="D254" s="8" t="s">
        <v>545</v>
      </c>
      <c r="E254" s="9">
        <v>2836.2</v>
      </c>
      <c r="F254" s="9">
        <v>2837</v>
      </c>
      <c r="G254" s="10">
        <v>4990.25</v>
      </c>
      <c r="H254" s="8">
        <f t="shared" si="70"/>
        <v>51.05</v>
      </c>
      <c r="I254" s="9">
        <f t="shared" si="71"/>
        <v>453.792</v>
      </c>
      <c r="J254" s="9">
        <f t="shared" si="72"/>
        <v>19.859</v>
      </c>
      <c r="K254" s="10">
        <f t="shared" si="73"/>
        <v>424.17</v>
      </c>
      <c r="L254" s="19">
        <f t="shared" si="74"/>
        <v>948.871</v>
      </c>
      <c r="M254" s="8">
        <v>0</v>
      </c>
      <c r="N254" s="8">
        <f t="shared" si="75"/>
        <v>226.9</v>
      </c>
      <c r="O254" s="8">
        <f t="shared" si="76"/>
        <v>8.51</v>
      </c>
      <c r="P254" s="10">
        <f t="shared" si="77"/>
        <v>99.81</v>
      </c>
      <c r="Q254" s="8">
        <f t="shared" si="78"/>
        <v>335.22</v>
      </c>
      <c r="R254" s="21">
        <f t="shared" si="79"/>
        <v>1284.091</v>
      </c>
      <c r="S254" s="22"/>
      <c r="T254" t="str">
        <f>VLOOKUP(D254,[1]汇总!I$2:J$296,2,0)</f>
        <v>√</v>
      </c>
    </row>
    <row r="255" ht="20" customHeight="1" spans="1:20">
      <c r="A255" s="8">
        <f t="shared" ref="A255:A264" si="85">ROW()-3</f>
        <v>252</v>
      </c>
      <c r="B255" s="13"/>
      <c r="C255" s="8" t="s">
        <v>546</v>
      </c>
      <c r="D255" s="8" t="s">
        <v>547</v>
      </c>
      <c r="E255" s="9">
        <v>2836.2</v>
      </c>
      <c r="F255" s="9">
        <v>2837</v>
      </c>
      <c r="G255" s="10">
        <v>4990.25</v>
      </c>
      <c r="H255" s="8">
        <f t="shared" si="70"/>
        <v>51.05</v>
      </c>
      <c r="I255" s="9">
        <f t="shared" si="71"/>
        <v>453.792</v>
      </c>
      <c r="J255" s="9">
        <f t="shared" si="72"/>
        <v>19.859</v>
      </c>
      <c r="K255" s="10">
        <f t="shared" si="73"/>
        <v>424.17</v>
      </c>
      <c r="L255" s="19">
        <f t="shared" si="74"/>
        <v>948.871</v>
      </c>
      <c r="M255" s="8">
        <v>0</v>
      </c>
      <c r="N255" s="8">
        <f t="shared" si="75"/>
        <v>226.9</v>
      </c>
      <c r="O255" s="8">
        <f t="shared" si="76"/>
        <v>8.51</v>
      </c>
      <c r="P255" s="10">
        <f t="shared" si="77"/>
        <v>99.81</v>
      </c>
      <c r="Q255" s="8">
        <f t="shared" si="78"/>
        <v>335.22</v>
      </c>
      <c r="R255" s="21">
        <f t="shared" si="79"/>
        <v>1284.091</v>
      </c>
      <c r="S255" s="22"/>
      <c r="T255" t="str">
        <f>VLOOKUP(D255,[1]汇总!I$2:J$296,2,0)</f>
        <v>√</v>
      </c>
    </row>
    <row r="256" ht="20" customHeight="1" spans="1:20">
      <c r="A256" s="8">
        <f t="shared" si="85"/>
        <v>253</v>
      </c>
      <c r="B256" s="13"/>
      <c r="C256" s="8" t="s">
        <v>548</v>
      </c>
      <c r="D256" s="8" t="s">
        <v>549</v>
      </c>
      <c r="E256" s="9">
        <v>2836.2</v>
      </c>
      <c r="F256" s="9">
        <v>2837</v>
      </c>
      <c r="G256" s="10">
        <v>4990.25</v>
      </c>
      <c r="H256" s="8">
        <f t="shared" si="70"/>
        <v>51.05</v>
      </c>
      <c r="I256" s="9">
        <f t="shared" si="71"/>
        <v>453.792</v>
      </c>
      <c r="J256" s="9">
        <f t="shared" si="72"/>
        <v>19.859</v>
      </c>
      <c r="K256" s="10">
        <f t="shared" si="73"/>
        <v>424.17</v>
      </c>
      <c r="L256" s="19">
        <f t="shared" si="74"/>
        <v>948.871</v>
      </c>
      <c r="M256" s="8">
        <v>0</v>
      </c>
      <c r="N256" s="8">
        <f t="shared" si="75"/>
        <v>226.9</v>
      </c>
      <c r="O256" s="8">
        <f t="shared" si="76"/>
        <v>8.51</v>
      </c>
      <c r="P256" s="10">
        <f t="shared" si="77"/>
        <v>99.81</v>
      </c>
      <c r="Q256" s="8">
        <f t="shared" si="78"/>
        <v>335.22</v>
      </c>
      <c r="R256" s="21">
        <f t="shared" si="79"/>
        <v>1284.091</v>
      </c>
      <c r="S256" s="22"/>
      <c r="T256" t="str">
        <f>VLOOKUP(D256,[1]汇总!I$2:J$296,2,0)</f>
        <v>√</v>
      </c>
    </row>
    <row r="257" ht="20" customHeight="1" spans="1:20">
      <c r="A257" s="8">
        <f t="shared" si="85"/>
        <v>254</v>
      </c>
      <c r="B257" s="13"/>
      <c r="C257" s="8" t="s">
        <v>550</v>
      </c>
      <c r="D257" s="8" t="s">
        <v>551</v>
      </c>
      <c r="E257" s="9">
        <v>2836.2</v>
      </c>
      <c r="F257" s="9">
        <v>2837</v>
      </c>
      <c r="G257" s="10">
        <v>4990.25</v>
      </c>
      <c r="H257" s="8">
        <f t="shared" ref="H257:H266" si="86">ROUND(E257*0.018,2)</f>
        <v>51.05</v>
      </c>
      <c r="I257" s="9">
        <f t="shared" si="71"/>
        <v>453.792</v>
      </c>
      <c r="J257" s="9">
        <f t="shared" ref="J257:J266" si="87">F257*0.007</f>
        <v>19.859</v>
      </c>
      <c r="K257" s="10">
        <f t="shared" ref="K257:K266" si="88">ROUND(G257*0.085,2)</f>
        <v>424.17</v>
      </c>
      <c r="L257" s="19">
        <f t="shared" ref="L257:L266" si="89">SUM(H257:K257)</f>
        <v>948.871</v>
      </c>
      <c r="M257" s="8">
        <v>0</v>
      </c>
      <c r="N257" s="8">
        <f t="shared" si="75"/>
        <v>226.9</v>
      </c>
      <c r="O257" s="8">
        <f t="shared" ref="O257:O266" si="90">ROUND(F257*0.003,2)</f>
        <v>8.51</v>
      </c>
      <c r="P257" s="10">
        <f t="shared" ref="P257:P266" si="91">ROUND(G257*0.02,2)</f>
        <v>99.81</v>
      </c>
      <c r="Q257" s="8">
        <f t="shared" ref="Q257:Q266" si="92">SUM(M257:P257)</f>
        <v>335.22</v>
      </c>
      <c r="R257" s="21">
        <f t="shared" ref="R257:R266" si="93">L257+Q257</f>
        <v>1284.091</v>
      </c>
      <c r="S257" s="22"/>
      <c r="T257" t="str">
        <f>VLOOKUP(D257,[1]汇总!I$2:J$296,2,0)</f>
        <v>√</v>
      </c>
    </row>
    <row r="258" ht="20" customHeight="1" spans="1:20">
      <c r="A258" s="8">
        <f t="shared" si="85"/>
        <v>255</v>
      </c>
      <c r="B258" s="13"/>
      <c r="C258" s="8" t="s">
        <v>552</v>
      </c>
      <c r="D258" s="8" t="s">
        <v>553</v>
      </c>
      <c r="E258" s="9">
        <v>2836.2</v>
      </c>
      <c r="F258" s="9">
        <v>2837</v>
      </c>
      <c r="G258" s="10">
        <v>4990.25</v>
      </c>
      <c r="H258" s="8">
        <f t="shared" si="86"/>
        <v>51.05</v>
      </c>
      <c r="I258" s="9">
        <f t="shared" si="71"/>
        <v>453.792</v>
      </c>
      <c r="J258" s="9">
        <f t="shared" si="87"/>
        <v>19.859</v>
      </c>
      <c r="K258" s="10">
        <f t="shared" si="88"/>
        <v>424.17</v>
      </c>
      <c r="L258" s="19">
        <f t="shared" si="89"/>
        <v>948.871</v>
      </c>
      <c r="M258" s="8">
        <v>0</v>
      </c>
      <c r="N258" s="8">
        <f t="shared" si="75"/>
        <v>226.9</v>
      </c>
      <c r="O258" s="8">
        <f t="shared" si="90"/>
        <v>8.51</v>
      </c>
      <c r="P258" s="10">
        <f t="shared" si="91"/>
        <v>99.81</v>
      </c>
      <c r="Q258" s="8">
        <f t="shared" si="92"/>
        <v>335.22</v>
      </c>
      <c r="R258" s="21">
        <f t="shared" si="93"/>
        <v>1284.091</v>
      </c>
      <c r="S258" s="22"/>
      <c r="T258" t="str">
        <f>VLOOKUP(D258,[1]汇总!I$2:J$296,2,0)</f>
        <v>√</v>
      </c>
    </row>
    <row r="259" ht="20" customHeight="1" spans="1:20">
      <c r="A259" s="8">
        <f t="shared" si="85"/>
        <v>256</v>
      </c>
      <c r="B259" s="13"/>
      <c r="C259" s="8" t="s">
        <v>554</v>
      </c>
      <c r="D259" s="8" t="s">
        <v>555</v>
      </c>
      <c r="E259" s="9">
        <v>2836.2</v>
      </c>
      <c r="F259" s="9">
        <v>2837</v>
      </c>
      <c r="G259" s="10">
        <v>4990.25</v>
      </c>
      <c r="H259" s="8">
        <f t="shared" si="86"/>
        <v>51.05</v>
      </c>
      <c r="I259" s="9">
        <f t="shared" si="71"/>
        <v>453.792</v>
      </c>
      <c r="J259" s="9">
        <f t="shared" si="87"/>
        <v>19.859</v>
      </c>
      <c r="K259" s="10">
        <f t="shared" si="88"/>
        <v>424.17</v>
      </c>
      <c r="L259" s="19">
        <f t="shared" si="89"/>
        <v>948.871</v>
      </c>
      <c r="M259" s="8">
        <v>0</v>
      </c>
      <c r="N259" s="8">
        <f t="shared" si="75"/>
        <v>226.9</v>
      </c>
      <c r="O259" s="8">
        <f t="shared" si="90"/>
        <v>8.51</v>
      </c>
      <c r="P259" s="10">
        <f t="shared" si="91"/>
        <v>99.81</v>
      </c>
      <c r="Q259" s="8">
        <f t="shared" si="92"/>
        <v>335.22</v>
      </c>
      <c r="R259" s="21">
        <f t="shared" si="93"/>
        <v>1284.091</v>
      </c>
      <c r="S259" s="22"/>
      <c r="T259" t="str">
        <f>VLOOKUP(D259,[1]汇总!I$2:J$296,2,0)</f>
        <v>√</v>
      </c>
    </row>
    <row r="260" ht="20" customHeight="1" spans="1:20">
      <c r="A260" s="8">
        <f t="shared" si="85"/>
        <v>257</v>
      </c>
      <c r="B260" s="13"/>
      <c r="C260" s="8" t="s">
        <v>556</v>
      </c>
      <c r="D260" s="8" t="s">
        <v>557</v>
      </c>
      <c r="E260" s="9">
        <v>2836.2</v>
      </c>
      <c r="F260" s="9">
        <v>2837</v>
      </c>
      <c r="G260" s="10">
        <v>4990.25</v>
      </c>
      <c r="H260" s="8">
        <f t="shared" si="86"/>
        <v>51.05</v>
      </c>
      <c r="I260" s="9">
        <f t="shared" si="71"/>
        <v>453.792</v>
      </c>
      <c r="J260" s="9">
        <f t="shared" si="87"/>
        <v>19.859</v>
      </c>
      <c r="K260" s="10">
        <f t="shared" si="88"/>
        <v>424.17</v>
      </c>
      <c r="L260" s="19">
        <f t="shared" si="89"/>
        <v>948.871</v>
      </c>
      <c r="M260" s="8">
        <v>0</v>
      </c>
      <c r="N260" s="8">
        <f t="shared" si="75"/>
        <v>226.9</v>
      </c>
      <c r="O260" s="8">
        <f t="shared" si="90"/>
        <v>8.51</v>
      </c>
      <c r="P260" s="10">
        <f t="shared" si="91"/>
        <v>99.81</v>
      </c>
      <c r="Q260" s="8">
        <f t="shared" si="92"/>
        <v>335.22</v>
      </c>
      <c r="R260" s="21">
        <f t="shared" si="93"/>
        <v>1284.091</v>
      </c>
      <c r="S260" s="22"/>
      <c r="T260" t="str">
        <f>VLOOKUP(D260,[1]汇总!I$2:J$296,2,0)</f>
        <v>√</v>
      </c>
    </row>
    <row r="261" ht="20" customHeight="1" spans="1:20">
      <c r="A261" s="8">
        <f t="shared" si="85"/>
        <v>258</v>
      </c>
      <c r="B261" s="13"/>
      <c r="C261" s="8" t="s">
        <v>558</v>
      </c>
      <c r="D261" s="8" t="s">
        <v>559</v>
      </c>
      <c r="E261" s="9">
        <v>3042.05</v>
      </c>
      <c r="F261" s="9">
        <v>3043</v>
      </c>
      <c r="G261" s="10">
        <v>4990.25</v>
      </c>
      <c r="H261" s="8">
        <f t="shared" si="86"/>
        <v>54.76</v>
      </c>
      <c r="I261" s="9">
        <f t="shared" si="71"/>
        <v>486.728</v>
      </c>
      <c r="J261" s="9">
        <f t="shared" si="87"/>
        <v>21.301</v>
      </c>
      <c r="K261" s="10">
        <f t="shared" si="88"/>
        <v>424.17</v>
      </c>
      <c r="L261" s="19">
        <f t="shared" si="89"/>
        <v>986.959</v>
      </c>
      <c r="M261" s="8">
        <v>0</v>
      </c>
      <c r="N261" s="8">
        <f t="shared" si="75"/>
        <v>243.36</v>
      </c>
      <c r="O261" s="8">
        <f t="shared" si="90"/>
        <v>9.13</v>
      </c>
      <c r="P261" s="10">
        <f t="shared" si="91"/>
        <v>99.81</v>
      </c>
      <c r="Q261" s="8">
        <f t="shared" si="92"/>
        <v>352.3</v>
      </c>
      <c r="R261" s="21">
        <f t="shared" si="93"/>
        <v>1339.259</v>
      </c>
      <c r="S261" s="32" t="s">
        <v>560</v>
      </c>
      <c r="T261" t="str">
        <f>VLOOKUP(D261,[1]汇总!I$2:J$296,2,0)</f>
        <v>√</v>
      </c>
    </row>
    <row r="262" ht="20" customHeight="1" spans="1:20">
      <c r="A262" s="8">
        <f t="shared" si="85"/>
        <v>259</v>
      </c>
      <c r="B262" s="13"/>
      <c r="C262" s="8" t="s">
        <v>561</v>
      </c>
      <c r="D262" s="8" t="s">
        <v>562</v>
      </c>
      <c r="E262" s="9">
        <v>3042.05</v>
      </c>
      <c r="F262" s="9">
        <v>3043</v>
      </c>
      <c r="G262" s="10">
        <v>4990.25</v>
      </c>
      <c r="H262" s="8">
        <f t="shared" si="86"/>
        <v>54.76</v>
      </c>
      <c r="I262" s="9">
        <f t="shared" ref="I262:I266" si="94">E262*0.16</f>
        <v>486.728</v>
      </c>
      <c r="J262" s="9">
        <f t="shared" si="87"/>
        <v>21.301</v>
      </c>
      <c r="K262" s="10">
        <f t="shared" si="88"/>
        <v>424.17</v>
      </c>
      <c r="L262" s="19">
        <f t="shared" si="89"/>
        <v>986.959</v>
      </c>
      <c r="M262" s="8">
        <v>0</v>
      </c>
      <c r="N262" s="8">
        <f t="shared" ref="N262:N266" si="95">ROUND(E262*0.08,2)</f>
        <v>243.36</v>
      </c>
      <c r="O262" s="8">
        <f t="shared" si="90"/>
        <v>9.13</v>
      </c>
      <c r="P262" s="10">
        <f t="shared" si="91"/>
        <v>99.81</v>
      </c>
      <c r="Q262" s="8">
        <f t="shared" si="92"/>
        <v>352.3</v>
      </c>
      <c r="R262" s="21">
        <f t="shared" si="93"/>
        <v>1339.259</v>
      </c>
      <c r="S262" s="22"/>
      <c r="T262" t="str">
        <f>VLOOKUP(D262,[1]汇总!I$2:J$296,2,0)</f>
        <v>√</v>
      </c>
    </row>
    <row r="263" ht="20" customHeight="1" spans="1:20">
      <c r="A263" s="8">
        <f t="shared" si="85"/>
        <v>260</v>
      </c>
      <c r="B263" s="13"/>
      <c r="C263" s="8" t="s">
        <v>563</v>
      </c>
      <c r="D263" s="8" t="s">
        <v>564</v>
      </c>
      <c r="E263" s="9">
        <v>3042.05</v>
      </c>
      <c r="F263" s="9">
        <v>3043</v>
      </c>
      <c r="G263" s="10">
        <v>4990.25</v>
      </c>
      <c r="H263" s="8">
        <f t="shared" si="86"/>
        <v>54.76</v>
      </c>
      <c r="I263" s="9">
        <f t="shared" si="94"/>
        <v>486.728</v>
      </c>
      <c r="J263" s="9">
        <f t="shared" si="87"/>
        <v>21.301</v>
      </c>
      <c r="K263" s="10">
        <f t="shared" si="88"/>
        <v>424.17</v>
      </c>
      <c r="L263" s="19">
        <f t="shared" si="89"/>
        <v>986.959</v>
      </c>
      <c r="M263" s="8">
        <v>0</v>
      </c>
      <c r="N263" s="8">
        <f t="shared" si="95"/>
        <v>243.36</v>
      </c>
      <c r="O263" s="8">
        <f t="shared" si="90"/>
        <v>9.13</v>
      </c>
      <c r="P263" s="10">
        <f t="shared" si="91"/>
        <v>99.81</v>
      </c>
      <c r="Q263" s="8">
        <f t="shared" si="92"/>
        <v>352.3</v>
      </c>
      <c r="R263" s="21">
        <f t="shared" si="93"/>
        <v>1339.259</v>
      </c>
      <c r="S263" s="22"/>
      <c r="T263" t="str">
        <f>VLOOKUP(D263,[1]汇总!I$2:J$296,2,0)</f>
        <v>√</v>
      </c>
    </row>
    <row r="264" ht="20" customHeight="1" spans="1:20">
      <c r="A264" s="8">
        <f t="shared" si="85"/>
        <v>261</v>
      </c>
      <c r="B264" s="13"/>
      <c r="C264" s="8" t="s">
        <v>565</v>
      </c>
      <c r="D264" s="8" t="s">
        <v>566</v>
      </c>
      <c r="E264" s="9">
        <v>3042.05</v>
      </c>
      <c r="F264" s="9">
        <v>3043</v>
      </c>
      <c r="G264" s="10">
        <v>4990.25</v>
      </c>
      <c r="H264" s="8">
        <f t="shared" si="86"/>
        <v>54.76</v>
      </c>
      <c r="I264" s="9">
        <f t="shared" si="94"/>
        <v>486.728</v>
      </c>
      <c r="J264" s="9">
        <f t="shared" si="87"/>
        <v>21.301</v>
      </c>
      <c r="K264" s="10">
        <f t="shared" si="88"/>
        <v>424.17</v>
      </c>
      <c r="L264" s="19">
        <f t="shared" si="89"/>
        <v>986.959</v>
      </c>
      <c r="M264" s="8">
        <v>0</v>
      </c>
      <c r="N264" s="8">
        <f t="shared" si="95"/>
        <v>243.36</v>
      </c>
      <c r="O264" s="8">
        <f t="shared" si="90"/>
        <v>9.13</v>
      </c>
      <c r="P264" s="10">
        <f t="shared" si="91"/>
        <v>99.81</v>
      </c>
      <c r="Q264" s="8">
        <f t="shared" si="92"/>
        <v>352.3</v>
      </c>
      <c r="R264" s="21">
        <f t="shared" si="93"/>
        <v>1339.259</v>
      </c>
      <c r="S264" s="22"/>
      <c r="T264" t="str">
        <f>VLOOKUP(D264,[1]汇总!I$2:J$296,2,0)</f>
        <v>√</v>
      </c>
    </row>
    <row r="265" ht="20" customHeight="1" spans="1:20">
      <c r="A265" s="8">
        <f t="shared" ref="A265:A274" si="96">ROW()-3</f>
        <v>262</v>
      </c>
      <c r="B265" s="13"/>
      <c r="C265" s="8" t="s">
        <v>567</v>
      </c>
      <c r="D265" s="8" t="s">
        <v>568</v>
      </c>
      <c r="E265" s="9">
        <v>3042.05</v>
      </c>
      <c r="F265" s="9">
        <v>3043</v>
      </c>
      <c r="G265" s="10">
        <v>4990.25</v>
      </c>
      <c r="H265" s="8">
        <f t="shared" si="86"/>
        <v>54.76</v>
      </c>
      <c r="I265" s="9">
        <f t="shared" si="94"/>
        <v>486.728</v>
      </c>
      <c r="J265" s="9">
        <f t="shared" si="87"/>
        <v>21.301</v>
      </c>
      <c r="K265" s="10">
        <f t="shared" si="88"/>
        <v>424.17</v>
      </c>
      <c r="L265" s="19">
        <f t="shared" si="89"/>
        <v>986.959</v>
      </c>
      <c r="M265" s="8">
        <v>0</v>
      </c>
      <c r="N265" s="8">
        <f t="shared" si="95"/>
        <v>243.36</v>
      </c>
      <c r="O265" s="8">
        <f t="shared" si="90"/>
        <v>9.13</v>
      </c>
      <c r="P265" s="10">
        <f t="shared" si="91"/>
        <v>99.81</v>
      </c>
      <c r="Q265" s="8">
        <f t="shared" si="92"/>
        <v>352.3</v>
      </c>
      <c r="R265" s="21">
        <f t="shared" si="93"/>
        <v>1339.259</v>
      </c>
      <c r="S265" s="22"/>
      <c r="T265" t="str">
        <f>VLOOKUP(D265,[1]汇总!I$2:J$296,2,0)</f>
        <v>√</v>
      </c>
    </row>
    <row r="266" ht="20" customHeight="1" spans="1:20">
      <c r="A266" s="8">
        <f t="shared" si="96"/>
        <v>263</v>
      </c>
      <c r="B266" s="12"/>
      <c r="C266" s="8" t="s">
        <v>569</v>
      </c>
      <c r="D266" s="46" t="s">
        <v>570</v>
      </c>
      <c r="E266" s="9">
        <v>3042.05</v>
      </c>
      <c r="F266" s="9">
        <v>3043</v>
      </c>
      <c r="G266" s="10">
        <v>4990.25</v>
      </c>
      <c r="H266" s="8">
        <f t="shared" si="86"/>
        <v>54.76</v>
      </c>
      <c r="I266" s="9">
        <f t="shared" si="94"/>
        <v>486.728</v>
      </c>
      <c r="J266" s="9">
        <f t="shared" si="87"/>
        <v>21.301</v>
      </c>
      <c r="K266" s="10">
        <f t="shared" si="88"/>
        <v>424.17</v>
      </c>
      <c r="L266" s="19">
        <f t="shared" si="89"/>
        <v>986.959</v>
      </c>
      <c r="M266" s="8">
        <v>0</v>
      </c>
      <c r="N266" s="8">
        <f t="shared" si="95"/>
        <v>243.36</v>
      </c>
      <c r="O266" s="8">
        <f t="shared" si="90"/>
        <v>9.13</v>
      </c>
      <c r="P266" s="10">
        <f t="shared" si="91"/>
        <v>99.81</v>
      </c>
      <c r="Q266" s="8">
        <f t="shared" si="92"/>
        <v>352.3</v>
      </c>
      <c r="R266" s="21">
        <f t="shared" si="93"/>
        <v>1339.259</v>
      </c>
      <c r="S266" s="22"/>
      <c r="T266" t="str">
        <f>VLOOKUP(D266,[1]汇总!I$2:J$296,2,0)</f>
        <v>√</v>
      </c>
    </row>
    <row r="267" s="1" customFormat="1" ht="20" customHeight="1" spans="1:19">
      <c r="A267" s="8">
        <f t="shared" si="96"/>
        <v>264</v>
      </c>
      <c r="B267" s="23" t="s">
        <v>571</v>
      </c>
      <c r="C267" s="24" t="s">
        <v>572</v>
      </c>
      <c r="D267" s="25" t="s">
        <v>573</v>
      </c>
      <c r="E267" s="26">
        <v>3042.05</v>
      </c>
      <c r="F267" s="26">
        <v>3043</v>
      </c>
      <c r="G267" s="10">
        <v>4990.25</v>
      </c>
      <c r="H267" s="27">
        <f t="shared" ref="H267:H298" si="97">ROUND(E267*0.018,2)</f>
        <v>54.76</v>
      </c>
      <c r="I267" s="26">
        <f t="shared" ref="I267:I298" si="98">E267*0.16</f>
        <v>486.728</v>
      </c>
      <c r="J267" s="26">
        <f t="shared" ref="J267:J298" si="99">F267*0.007</f>
        <v>21.301</v>
      </c>
      <c r="K267" s="10">
        <f t="shared" ref="K267:K298" si="100">ROUND(G267*0.085,2)</f>
        <v>424.17</v>
      </c>
      <c r="L267" s="19">
        <f t="shared" ref="L267:L298" si="101">SUM(H267:K267)</f>
        <v>986.959</v>
      </c>
      <c r="M267" s="27">
        <v>0</v>
      </c>
      <c r="N267" s="27">
        <f t="shared" ref="N267:N298" si="102">ROUND(E267*0.08,2)</f>
        <v>243.36</v>
      </c>
      <c r="O267" s="27">
        <f t="shared" ref="O267:O298" si="103">ROUND(F267*0.003,2)</f>
        <v>9.13</v>
      </c>
      <c r="P267" s="10">
        <f t="shared" ref="P267:P298" si="104">ROUND(G267*0.02,2)</f>
        <v>99.81</v>
      </c>
      <c r="Q267" s="27">
        <f t="shared" ref="Q267:Q298" si="105">SUM(M267:P267)</f>
        <v>352.3</v>
      </c>
      <c r="R267" s="33">
        <f t="shared" ref="R267:R298" si="106">L267+Q267</f>
        <v>1339.259</v>
      </c>
      <c r="S267" s="34"/>
    </row>
    <row r="268" ht="20" customHeight="1" spans="1:19">
      <c r="A268" s="8">
        <f t="shared" si="96"/>
        <v>265</v>
      </c>
      <c r="B268" s="23"/>
      <c r="C268" s="24" t="s">
        <v>574</v>
      </c>
      <c r="D268" s="28" t="s">
        <v>575</v>
      </c>
      <c r="E268" s="9">
        <v>3042.05</v>
      </c>
      <c r="F268" s="9">
        <v>3043</v>
      </c>
      <c r="G268" s="10">
        <v>4990.25</v>
      </c>
      <c r="H268" s="8">
        <f t="shared" si="97"/>
        <v>54.76</v>
      </c>
      <c r="I268" s="9">
        <f t="shared" si="98"/>
        <v>486.728</v>
      </c>
      <c r="J268" s="9">
        <f t="shared" si="99"/>
        <v>21.301</v>
      </c>
      <c r="K268" s="10">
        <f t="shared" si="100"/>
        <v>424.17</v>
      </c>
      <c r="L268" s="19">
        <f t="shared" si="101"/>
        <v>986.959</v>
      </c>
      <c r="M268" s="8">
        <v>0</v>
      </c>
      <c r="N268" s="8">
        <f t="shared" si="102"/>
        <v>243.36</v>
      </c>
      <c r="O268" s="8">
        <f t="shared" si="103"/>
        <v>9.13</v>
      </c>
      <c r="P268" s="10">
        <f t="shared" si="104"/>
        <v>99.81</v>
      </c>
      <c r="Q268" s="8">
        <f t="shared" si="105"/>
        <v>352.3</v>
      </c>
      <c r="R268" s="21">
        <f t="shared" si="106"/>
        <v>1339.259</v>
      </c>
      <c r="S268" s="22"/>
    </row>
    <row r="269" ht="20" customHeight="1" spans="1:19">
      <c r="A269" s="8">
        <f t="shared" si="96"/>
        <v>266</v>
      </c>
      <c r="B269" s="23"/>
      <c r="C269" s="10" t="s">
        <v>576</v>
      </c>
      <c r="D269" s="28" t="s">
        <v>577</v>
      </c>
      <c r="E269" s="9">
        <v>2836.2</v>
      </c>
      <c r="F269" s="9">
        <v>2837</v>
      </c>
      <c r="G269" s="10">
        <v>4990.25</v>
      </c>
      <c r="H269" s="8">
        <f t="shared" si="97"/>
        <v>51.05</v>
      </c>
      <c r="I269" s="9">
        <f t="shared" si="98"/>
        <v>453.792</v>
      </c>
      <c r="J269" s="9">
        <f t="shared" si="99"/>
        <v>19.859</v>
      </c>
      <c r="K269" s="10">
        <f t="shared" si="100"/>
        <v>424.17</v>
      </c>
      <c r="L269" s="19">
        <f t="shared" si="101"/>
        <v>948.871</v>
      </c>
      <c r="M269" s="8">
        <v>0</v>
      </c>
      <c r="N269" s="8">
        <f t="shared" si="102"/>
        <v>226.9</v>
      </c>
      <c r="O269" s="8">
        <f t="shared" si="103"/>
        <v>8.51</v>
      </c>
      <c r="P269" s="10">
        <f t="shared" si="104"/>
        <v>99.81</v>
      </c>
      <c r="Q269" s="8">
        <f t="shared" si="105"/>
        <v>335.22</v>
      </c>
      <c r="R269" s="21">
        <f t="shared" si="106"/>
        <v>1284.091</v>
      </c>
      <c r="S269" s="22"/>
    </row>
    <row r="270" ht="20" customHeight="1" spans="1:19">
      <c r="A270" s="8">
        <f t="shared" si="96"/>
        <v>267</v>
      </c>
      <c r="B270" s="23"/>
      <c r="C270" s="10" t="s">
        <v>578</v>
      </c>
      <c r="D270" s="28" t="s">
        <v>579</v>
      </c>
      <c r="E270" s="9">
        <v>2836.2</v>
      </c>
      <c r="F270" s="9">
        <v>2837</v>
      </c>
      <c r="G270" s="10">
        <v>4990.25</v>
      </c>
      <c r="H270" s="8">
        <f t="shared" si="97"/>
        <v>51.05</v>
      </c>
      <c r="I270" s="9">
        <f t="shared" si="98"/>
        <v>453.792</v>
      </c>
      <c r="J270" s="9">
        <f t="shared" si="99"/>
        <v>19.859</v>
      </c>
      <c r="K270" s="10">
        <f t="shared" si="100"/>
        <v>424.17</v>
      </c>
      <c r="L270" s="19">
        <f t="shared" si="101"/>
        <v>948.871</v>
      </c>
      <c r="M270" s="8">
        <v>0</v>
      </c>
      <c r="N270" s="8">
        <f t="shared" si="102"/>
        <v>226.9</v>
      </c>
      <c r="O270" s="8">
        <f t="shared" si="103"/>
        <v>8.51</v>
      </c>
      <c r="P270" s="10">
        <f t="shared" si="104"/>
        <v>99.81</v>
      </c>
      <c r="Q270" s="8">
        <f t="shared" si="105"/>
        <v>335.22</v>
      </c>
      <c r="R270" s="21">
        <f t="shared" si="106"/>
        <v>1284.091</v>
      </c>
      <c r="S270" s="22"/>
    </row>
    <row r="271" ht="20" customHeight="1" spans="1:19">
      <c r="A271" s="8">
        <f t="shared" si="96"/>
        <v>268</v>
      </c>
      <c r="B271" s="23"/>
      <c r="C271" s="10" t="s">
        <v>580</v>
      </c>
      <c r="D271" s="28" t="s">
        <v>581</v>
      </c>
      <c r="E271" s="9">
        <v>3820</v>
      </c>
      <c r="F271" s="9">
        <v>3820</v>
      </c>
      <c r="G271" s="10">
        <v>4990.25</v>
      </c>
      <c r="H271" s="8">
        <f t="shared" si="97"/>
        <v>68.76</v>
      </c>
      <c r="I271" s="9">
        <f t="shared" si="98"/>
        <v>611.2</v>
      </c>
      <c r="J271" s="9">
        <f t="shared" si="99"/>
        <v>26.74</v>
      </c>
      <c r="K271" s="10">
        <f t="shared" si="100"/>
        <v>424.17</v>
      </c>
      <c r="L271" s="19">
        <f t="shared" si="101"/>
        <v>1130.87</v>
      </c>
      <c r="M271" s="8">
        <v>0</v>
      </c>
      <c r="N271" s="8">
        <f t="shared" si="102"/>
        <v>305.6</v>
      </c>
      <c r="O271" s="8">
        <f t="shared" si="103"/>
        <v>11.46</v>
      </c>
      <c r="P271" s="10">
        <f t="shared" si="104"/>
        <v>99.81</v>
      </c>
      <c r="Q271" s="8">
        <f t="shared" si="105"/>
        <v>416.87</v>
      </c>
      <c r="R271" s="21">
        <f t="shared" si="106"/>
        <v>1547.74</v>
      </c>
      <c r="S271" s="22"/>
    </row>
    <row r="272" ht="20" customHeight="1" spans="1:19">
      <c r="A272" s="8">
        <f t="shared" si="96"/>
        <v>269</v>
      </c>
      <c r="B272" s="23"/>
      <c r="C272" s="10" t="s">
        <v>582</v>
      </c>
      <c r="D272" s="28" t="s">
        <v>583</v>
      </c>
      <c r="E272" s="9">
        <v>2836.2</v>
      </c>
      <c r="F272" s="9">
        <v>2837</v>
      </c>
      <c r="G272" s="10">
        <v>4990.25</v>
      </c>
      <c r="H272" s="8">
        <f t="shared" si="97"/>
        <v>51.05</v>
      </c>
      <c r="I272" s="9">
        <f t="shared" si="98"/>
        <v>453.792</v>
      </c>
      <c r="J272" s="9">
        <f t="shared" si="99"/>
        <v>19.859</v>
      </c>
      <c r="K272" s="10">
        <f t="shared" si="100"/>
        <v>424.17</v>
      </c>
      <c r="L272" s="19">
        <f t="shared" si="101"/>
        <v>948.871</v>
      </c>
      <c r="M272" s="8">
        <v>0</v>
      </c>
      <c r="N272" s="8">
        <f t="shared" si="102"/>
        <v>226.9</v>
      </c>
      <c r="O272" s="8">
        <f t="shared" si="103"/>
        <v>8.51</v>
      </c>
      <c r="P272" s="10">
        <f t="shared" si="104"/>
        <v>99.81</v>
      </c>
      <c r="Q272" s="8">
        <f t="shared" si="105"/>
        <v>335.22</v>
      </c>
      <c r="R272" s="21">
        <f t="shared" si="106"/>
        <v>1284.091</v>
      </c>
      <c r="S272" s="22"/>
    </row>
    <row r="273" ht="20" customHeight="1" spans="1:19">
      <c r="A273" s="8">
        <f t="shared" si="96"/>
        <v>270</v>
      </c>
      <c r="B273" s="23"/>
      <c r="C273" s="10" t="s">
        <v>584</v>
      </c>
      <c r="D273" s="28" t="s">
        <v>585</v>
      </c>
      <c r="E273" s="9">
        <v>2836.2</v>
      </c>
      <c r="F273" s="9">
        <v>2837</v>
      </c>
      <c r="G273" s="10">
        <v>4990.25</v>
      </c>
      <c r="H273" s="8">
        <f t="shared" si="97"/>
        <v>51.05</v>
      </c>
      <c r="I273" s="9">
        <f t="shared" si="98"/>
        <v>453.792</v>
      </c>
      <c r="J273" s="9">
        <f t="shared" si="99"/>
        <v>19.859</v>
      </c>
      <c r="K273" s="10">
        <f t="shared" si="100"/>
        <v>424.17</v>
      </c>
      <c r="L273" s="19">
        <f t="shared" si="101"/>
        <v>948.871</v>
      </c>
      <c r="M273" s="8">
        <v>0</v>
      </c>
      <c r="N273" s="8">
        <f t="shared" si="102"/>
        <v>226.9</v>
      </c>
      <c r="O273" s="8">
        <f t="shared" si="103"/>
        <v>8.51</v>
      </c>
      <c r="P273" s="10">
        <f t="shared" si="104"/>
        <v>99.81</v>
      </c>
      <c r="Q273" s="8">
        <f t="shared" si="105"/>
        <v>335.22</v>
      </c>
      <c r="R273" s="21">
        <f t="shared" si="106"/>
        <v>1284.091</v>
      </c>
      <c r="S273" s="22"/>
    </row>
    <row r="274" ht="20" customHeight="1" spans="1:19">
      <c r="A274" s="8">
        <f t="shared" si="96"/>
        <v>271</v>
      </c>
      <c r="B274" s="23"/>
      <c r="C274" s="10" t="s">
        <v>586</v>
      </c>
      <c r="D274" s="28" t="s">
        <v>587</v>
      </c>
      <c r="E274" s="9">
        <v>2836.2</v>
      </c>
      <c r="F274" s="9">
        <v>2837</v>
      </c>
      <c r="G274" s="10">
        <v>4990.25</v>
      </c>
      <c r="H274" s="8">
        <f t="shared" si="97"/>
        <v>51.05</v>
      </c>
      <c r="I274" s="9">
        <f t="shared" si="98"/>
        <v>453.792</v>
      </c>
      <c r="J274" s="9">
        <f t="shared" si="99"/>
        <v>19.859</v>
      </c>
      <c r="K274" s="10">
        <f t="shared" si="100"/>
        <v>424.17</v>
      </c>
      <c r="L274" s="19">
        <f t="shared" si="101"/>
        <v>948.871</v>
      </c>
      <c r="M274" s="8">
        <v>0</v>
      </c>
      <c r="N274" s="8">
        <f t="shared" si="102"/>
        <v>226.9</v>
      </c>
      <c r="O274" s="8">
        <f t="shared" si="103"/>
        <v>8.51</v>
      </c>
      <c r="P274" s="10">
        <f t="shared" si="104"/>
        <v>99.81</v>
      </c>
      <c r="Q274" s="8">
        <f t="shared" si="105"/>
        <v>335.22</v>
      </c>
      <c r="R274" s="21">
        <f t="shared" si="106"/>
        <v>1284.091</v>
      </c>
      <c r="S274" s="22"/>
    </row>
    <row r="275" ht="20" customHeight="1" spans="1:19">
      <c r="A275" s="8">
        <f t="shared" ref="A275:A284" si="107">ROW()-3</f>
        <v>272</v>
      </c>
      <c r="B275" s="23"/>
      <c r="C275" s="10" t="s">
        <v>588</v>
      </c>
      <c r="D275" s="28" t="s">
        <v>589</v>
      </c>
      <c r="E275" s="9">
        <v>2836.2</v>
      </c>
      <c r="F275" s="9">
        <v>2837</v>
      </c>
      <c r="G275" s="10">
        <v>4990.25</v>
      </c>
      <c r="H275" s="8">
        <f t="shared" si="97"/>
        <v>51.05</v>
      </c>
      <c r="I275" s="9">
        <f t="shared" si="98"/>
        <v>453.792</v>
      </c>
      <c r="J275" s="9">
        <f t="shared" si="99"/>
        <v>19.859</v>
      </c>
      <c r="K275" s="10">
        <f t="shared" si="100"/>
        <v>424.17</v>
      </c>
      <c r="L275" s="19">
        <f t="shared" si="101"/>
        <v>948.871</v>
      </c>
      <c r="M275" s="8">
        <v>0</v>
      </c>
      <c r="N275" s="8">
        <f t="shared" si="102"/>
        <v>226.9</v>
      </c>
      <c r="O275" s="8">
        <f t="shared" si="103"/>
        <v>8.51</v>
      </c>
      <c r="P275" s="10">
        <f t="shared" si="104"/>
        <v>99.81</v>
      </c>
      <c r="Q275" s="8">
        <f t="shared" si="105"/>
        <v>335.22</v>
      </c>
      <c r="R275" s="21">
        <f t="shared" si="106"/>
        <v>1284.091</v>
      </c>
      <c r="S275" s="22"/>
    </row>
    <row r="276" ht="20" customHeight="1" spans="1:19">
      <c r="A276" s="8">
        <f t="shared" si="107"/>
        <v>273</v>
      </c>
      <c r="B276" s="23"/>
      <c r="C276" s="10" t="s">
        <v>590</v>
      </c>
      <c r="D276" s="28" t="s">
        <v>591</v>
      </c>
      <c r="E276" s="9">
        <v>2836.2</v>
      </c>
      <c r="F276" s="9">
        <v>2837</v>
      </c>
      <c r="G276" s="10">
        <v>4990.25</v>
      </c>
      <c r="H276" s="8">
        <f t="shared" si="97"/>
        <v>51.05</v>
      </c>
      <c r="I276" s="9">
        <f t="shared" si="98"/>
        <v>453.792</v>
      </c>
      <c r="J276" s="9">
        <f t="shared" si="99"/>
        <v>19.859</v>
      </c>
      <c r="K276" s="10">
        <f t="shared" si="100"/>
        <v>424.17</v>
      </c>
      <c r="L276" s="19">
        <f t="shared" si="101"/>
        <v>948.871</v>
      </c>
      <c r="M276" s="8">
        <v>0</v>
      </c>
      <c r="N276" s="8">
        <f t="shared" si="102"/>
        <v>226.9</v>
      </c>
      <c r="O276" s="8">
        <f t="shared" si="103"/>
        <v>8.51</v>
      </c>
      <c r="P276" s="10">
        <f t="shared" si="104"/>
        <v>99.81</v>
      </c>
      <c r="Q276" s="8">
        <f t="shared" si="105"/>
        <v>335.22</v>
      </c>
      <c r="R276" s="21">
        <f t="shared" si="106"/>
        <v>1284.091</v>
      </c>
      <c r="S276" s="22"/>
    </row>
    <row r="277" ht="20" customHeight="1" spans="1:19">
      <c r="A277" s="8">
        <f t="shared" si="107"/>
        <v>274</v>
      </c>
      <c r="B277" s="23"/>
      <c r="C277" s="10" t="s">
        <v>592</v>
      </c>
      <c r="D277" s="28" t="s">
        <v>593</v>
      </c>
      <c r="E277" s="9">
        <v>2836.2</v>
      </c>
      <c r="F277" s="9">
        <v>2837</v>
      </c>
      <c r="G277" s="10">
        <v>4990.25</v>
      </c>
      <c r="H277" s="8">
        <f t="shared" si="97"/>
        <v>51.05</v>
      </c>
      <c r="I277" s="9">
        <f t="shared" si="98"/>
        <v>453.792</v>
      </c>
      <c r="J277" s="9">
        <f t="shared" si="99"/>
        <v>19.859</v>
      </c>
      <c r="K277" s="10">
        <f t="shared" si="100"/>
        <v>424.17</v>
      </c>
      <c r="L277" s="19">
        <f t="shared" si="101"/>
        <v>948.871</v>
      </c>
      <c r="M277" s="8">
        <v>0</v>
      </c>
      <c r="N277" s="8">
        <f t="shared" si="102"/>
        <v>226.9</v>
      </c>
      <c r="O277" s="8">
        <f t="shared" si="103"/>
        <v>8.51</v>
      </c>
      <c r="P277" s="10">
        <f t="shared" si="104"/>
        <v>99.81</v>
      </c>
      <c r="Q277" s="8">
        <f t="shared" si="105"/>
        <v>335.22</v>
      </c>
      <c r="R277" s="21">
        <f t="shared" si="106"/>
        <v>1284.091</v>
      </c>
      <c r="S277" s="22"/>
    </row>
    <row r="278" ht="20" customHeight="1" spans="1:19">
      <c r="A278" s="8">
        <f t="shared" si="107"/>
        <v>275</v>
      </c>
      <c r="B278" s="23"/>
      <c r="C278" s="10" t="s">
        <v>594</v>
      </c>
      <c r="D278" s="28" t="s">
        <v>595</v>
      </c>
      <c r="E278" s="9">
        <v>2836.2</v>
      </c>
      <c r="F278" s="9">
        <v>2837</v>
      </c>
      <c r="G278" s="10">
        <v>4990.25</v>
      </c>
      <c r="H278" s="8">
        <f t="shared" si="97"/>
        <v>51.05</v>
      </c>
      <c r="I278" s="9">
        <f t="shared" si="98"/>
        <v>453.792</v>
      </c>
      <c r="J278" s="9">
        <f t="shared" si="99"/>
        <v>19.859</v>
      </c>
      <c r="K278" s="10">
        <f t="shared" si="100"/>
        <v>424.17</v>
      </c>
      <c r="L278" s="19">
        <f t="shared" si="101"/>
        <v>948.871</v>
      </c>
      <c r="M278" s="8">
        <v>0</v>
      </c>
      <c r="N278" s="8">
        <f t="shared" si="102"/>
        <v>226.9</v>
      </c>
      <c r="O278" s="8">
        <f t="shared" si="103"/>
        <v>8.51</v>
      </c>
      <c r="P278" s="10">
        <f t="shared" si="104"/>
        <v>99.81</v>
      </c>
      <c r="Q278" s="8">
        <f t="shared" si="105"/>
        <v>335.22</v>
      </c>
      <c r="R278" s="21">
        <f t="shared" si="106"/>
        <v>1284.091</v>
      </c>
      <c r="S278" s="22"/>
    </row>
    <row r="279" ht="20" customHeight="1" spans="1:19">
      <c r="A279" s="8">
        <f t="shared" si="107"/>
        <v>276</v>
      </c>
      <c r="B279" s="23"/>
      <c r="C279" s="10" t="s">
        <v>596</v>
      </c>
      <c r="D279" s="28" t="s">
        <v>597</v>
      </c>
      <c r="E279" s="9">
        <v>3820</v>
      </c>
      <c r="F279" s="9">
        <v>3820</v>
      </c>
      <c r="G279" s="10">
        <v>4990.25</v>
      </c>
      <c r="H279" s="8">
        <f t="shared" si="97"/>
        <v>68.76</v>
      </c>
      <c r="I279" s="9">
        <f t="shared" si="98"/>
        <v>611.2</v>
      </c>
      <c r="J279" s="9">
        <f t="shared" si="99"/>
        <v>26.74</v>
      </c>
      <c r="K279" s="10">
        <f t="shared" si="100"/>
        <v>424.17</v>
      </c>
      <c r="L279" s="19">
        <f t="shared" si="101"/>
        <v>1130.87</v>
      </c>
      <c r="M279" s="8">
        <v>0</v>
      </c>
      <c r="N279" s="8">
        <f t="shared" si="102"/>
        <v>305.6</v>
      </c>
      <c r="O279" s="8">
        <f t="shared" si="103"/>
        <v>11.46</v>
      </c>
      <c r="P279" s="10">
        <f t="shared" si="104"/>
        <v>99.81</v>
      </c>
      <c r="Q279" s="8">
        <f t="shared" si="105"/>
        <v>416.87</v>
      </c>
      <c r="R279" s="21">
        <f t="shared" si="106"/>
        <v>1547.74</v>
      </c>
      <c r="S279" s="22"/>
    </row>
    <row r="280" ht="20" customHeight="1" spans="1:19">
      <c r="A280" s="8">
        <f t="shared" si="107"/>
        <v>277</v>
      </c>
      <c r="B280" s="23"/>
      <c r="C280" s="10" t="s">
        <v>598</v>
      </c>
      <c r="D280" s="28" t="s">
        <v>599</v>
      </c>
      <c r="E280" s="9">
        <v>2836.2</v>
      </c>
      <c r="F280" s="9">
        <v>2837</v>
      </c>
      <c r="G280" s="10">
        <v>4990.25</v>
      </c>
      <c r="H280" s="8">
        <f t="shared" si="97"/>
        <v>51.05</v>
      </c>
      <c r="I280" s="9">
        <f t="shared" si="98"/>
        <v>453.792</v>
      </c>
      <c r="J280" s="9">
        <f t="shared" si="99"/>
        <v>19.859</v>
      </c>
      <c r="K280" s="10">
        <f t="shared" si="100"/>
        <v>424.17</v>
      </c>
      <c r="L280" s="19">
        <f t="shared" si="101"/>
        <v>948.871</v>
      </c>
      <c r="M280" s="8">
        <v>0</v>
      </c>
      <c r="N280" s="8">
        <f t="shared" si="102"/>
        <v>226.9</v>
      </c>
      <c r="O280" s="8">
        <f t="shared" si="103"/>
        <v>8.51</v>
      </c>
      <c r="P280" s="10">
        <f t="shared" si="104"/>
        <v>99.81</v>
      </c>
      <c r="Q280" s="8">
        <f t="shared" si="105"/>
        <v>335.22</v>
      </c>
      <c r="R280" s="21">
        <f t="shared" si="106"/>
        <v>1284.091</v>
      </c>
      <c r="S280" s="22"/>
    </row>
    <row r="281" ht="20" customHeight="1" spans="1:19">
      <c r="A281" s="8">
        <f t="shared" si="107"/>
        <v>278</v>
      </c>
      <c r="B281" s="23"/>
      <c r="C281" s="29" t="s">
        <v>600</v>
      </c>
      <c r="D281" s="28" t="s">
        <v>601</v>
      </c>
      <c r="E281" s="9">
        <v>2836.2</v>
      </c>
      <c r="F281" s="9">
        <v>2837</v>
      </c>
      <c r="G281" s="10">
        <v>4990.25</v>
      </c>
      <c r="H281" s="8">
        <f t="shared" si="97"/>
        <v>51.05</v>
      </c>
      <c r="I281" s="9">
        <f t="shared" si="98"/>
        <v>453.792</v>
      </c>
      <c r="J281" s="9">
        <f t="shared" si="99"/>
        <v>19.859</v>
      </c>
      <c r="K281" s="10">
        <f t="shared" si="100"/>
        <v>424.17</v>
      </c>
      <c r="L281" s="19">
        <f t="shared" si="101"/>
        <v>948.871</v>
      </c>
      <c r="M281" s="8">
        <v>0</v>
      </c>
      <c r="N281" s="8">
        <f t="shared" si="102"/>
        <v>226.9</v>
      </c>
      <c r="O281" s="8">
        <f t="shared" si="103"/>
        <v>8.51</v>
      </c>
      <c r="P281" s="10">
        <f t="shared" si="104"/>
        <v>99.81</v>
      </c>
      <c r="Q281" s="8">
        <f t="shared" si="105"/>
        <v>335.22</v>
      </c>
      <c r="R281" s="21">
        <f t="shared" si="106"/>
        <v>1284.091</v>
      </c>
      <c r="S281" s="22"/>
    </row>
    <row r="282" ht="20" customHeight="1" spans="1:19">
      <c r="A282" s="8">
        <f t="shared" si="107"/>
        <v>279</v>
      </c>
      <c r="B282" s="23"/>
      <c r="C282" s="29" t="s">
        <v>602</v>
      </c>
      <c r="D282" s="28" t="s">
        <v>603</v>
      </c>
      <c r="E282" s="9">
        <v>2836.2</v>
      </c>
      <c r="F282" s="9">
        <v>2837</v>
      </c>
      <c r="G282" s="10">
        <v>4990.25</v>
      </c>
      <c r="H282" s="8">
        <f t="shared" si="97"/>
        <v>51.05</v>
      </c>
      <c r="I282" s="9">
        <f t="shared" si="98"/>
        <v>453.792</v>
      </c>
      <c r="J282" s="9">
        <f t="shared" si="99"/>
        <v>19.859</v>
      </c>
      <c r="K282" s="10">
        <f t="shared" si="100"/>
        <v>424.17</v>
      </c>
      <c r="L282" s="19">
        <f t="shared" si="101"/>
        <v>948.871</v>
      </c>
      <c r="M282" s="8">
        <v>0</v>
      </c>
      <c r="N282" s="8">
        <f t="shared" si="102"/>
        <v>226.9</v>
      </c>
      <c r="O282" s="8">
        <f t="shared" si="103"/>
        <v>8.51</v>
      </c>
      <c r="P282" s="10">
        <f t="shared" si="104"/>
        <v>99.81</v>
      </c>
      <c r="Q282" s="8">
        <f t="shared" si="105"/>
        <v>335.22</v>
      </c>
      <c r="R282" s="21">
        <f t="shared" si="106"/>
        <v>1284.091</v>
      </c>
      <c r="S282" s="22"/>
    </row>
    <row r="283" ht="20" customHeight="1" spans="1:19">
      <c r="A283" s="8">
        <f t="shared" si="107"/>
        <v>280</v>
      </c>
      <c r="B283" s="23"/>
      <c r="C283" s="29" t="s">
        <v>604</v>
      </c>
      <c r="D283" s="28" t="s">
        <v>605</v>
      </c>
      <c r="E283" s="9">
        <v>3820</v>
      </c>
      <c r="F283" s="9">
        <v>3820</v>
      </c>
      <c r="G283" s="10">
        <v>4990.25</v>
      </c>
      <c r="H283" s="8">
        <f t="shared" si="97"/>
        <v>68.76</v>
      </c>
      <c r="I283" s="9">
        <f t="shared" si="98"/>
        <v>611.2</v>
      </c>
      <c r="J283" s="9">
        <f t="shared" si="99"/>
        <v>26.74</v>
      </c>
      <c r="K283" s="10">
        <f t="shared" si="100"/>
        <v>424.17</v>
      </c>
      <c r="L283" s="19">
        <f t="shared" si="101"/>
        <v>1130.87</v>
      </c>
      <c r="M283" s="8">
        <v>0</v>
      </c>
      <c r="N283" s="8">
        <f t="shared" si="102"/>
        <v>305.6</v>
      </c>
      <c r="O283" s="8">
        <f t="shared" si="103"/>
        <v>11.46</v>
      </c>
      <c r="P283" s="10">
        <f t="shared" si="104"/>
        <v>99.81</v>
      </c>
      <c r="Q283" s="8">
        <f t="shared" si="105"/>
        <v>416.87</v>
      </c>
      <c r="R283" s="21">
        <f t="shared" si="106"/>
        <v>1547.74</v>
      </c>
      <c r="S283" s="22"/>
    </row>
    <row r="284" ht="20" customHeight="1" spans="1:19">
      <c r="A284" s="8">
        <f t="shared" si="107"/>
        <v>281</v>
      </c>
      <c r="B284" s="23"/>
      <c r="C284" s="10" t="s">
        <v>606</v>
      </c>
      <c r="D284" s="28" t="s">
        <v>607</v>
      </c>
      <c r="E284" s="9">
        <v>2836.2</v>
      </c>
      <c r="F284" s="9">
        <v>2837</v>
      </c>
      <c r="G284" s="10">
        <v>4990.25</v>
      </c>
      <c r="H284" s="8">
        <f t="shared" si="97"/>
        <v>51.05</v>
      </c>
      <c r="I284" s="9">
        <f t="shared" si="98"/>
        <v>453.792</v>
      </c>
      <c r="J284" s="9">
        <f t="shared" si="99"/>
        <v>19.859</v>
      </c>
      <c r="K284" s="10">
        <f t="shared" si="100"/>
        <v>424.17</v>
      </c>
      <c r="L284" s="19">
        <f t="shared" si="101"/>
        <v>948.871</v>
      </c>
      <c r="M284" s="8">
        <v>0</v>
      </c>
      <c r="N284" s="8">
        <f t="shared" si="102"/>
        <v>226.9</v>
      </c>
      <c r="O284" s="8">
        <f t="shared" si="103"/>
        <v>8.51</v>
      </c>
      <c r="P284" s="10">
        <f t="shared" si="104"/>
        <v>99.81</v>
      </c>
      <c r="Q284" s="8">
        <f t="shared" si="105"/>
        <v>335.22</v>
      </c>
      <c r="R284" s="21">
        <f t="shared" si="106"/>
        <v>1284.091</v>
      </c>
      <c r="S284" s="22"/>
    </row>
    <row r="285" ht="20" customHeight="1" spans="1:19">
      <c r="A285" s="8">
        <f t="shared" ref="A285:A294" si="108">ROW()-3</f>
        <v>282</v>
      </c>
      <c r="B285" s="23"/>
      <c r="C285" s="10" t="s">
        <v>608</v>
      </c>
      <c r="D285" s="28" t="s">
        <v>609</v>
      </c>
      <c r="E285" s="9">
        <v>2836.2</v>
      </c>
      <c r="F285" s="9">
        <v>2837</v>
      </c>
      <c r="G285" s="10">
        <v>4990.25</v>
      </c>
      <c r="H285" s="8">
        <f t="shared" si="97"/>
        <v>51.05</v>
      </c>
      <c r="I285" s="9">
        <f t="shared" si="98"/>
        <v>453.792</v>
      </c>
      <c r="J285" s="9">
        <f t="shared" si="99"/>
        <v>19.859</v>
      </c>
      <c r="K285" s="10">
        <f t="shared" si="100"/>
        <v>424.17</v>
      </c>
      <c r="L285" s="19">
        <f t="shared" si="101"/>
        <v>948.871</v>
      </c>
      <c r="M285" s="8">
        <v>0</v>
      </c>
      <c r="N285" s="8">
        <f t="shared" si="102"/>
        <v>226.9</v>
      </c>
      <c r="O285" s="8">
        <f t="shared" si="103"/>
        <v>8.51</v>
      </c>
      <c r="P285" s="10">
        <f t="shared" si="104"/>
        <v>99.81</v>
      </c>
      <c r="Q285" s="8">
        <f t="shared" si="105"/>
        <v>335.22</v>
      </c>
      <c r="R285" s="21">
        <f t="shared" si="106"/>
        <v>1284.091</v>
      </c>
      <c r="S285" s="22"/>
    </row>
    <row r="286" ht="20" customHeight="1" spans="1:19">
      <c r="A286" s="8">
        <f t="shared" si="108"/>
        <v>283</v>
      </c>
      <c r="B286" s="23"/>
      <c r="C286" s="10" t="s">
        <v>610</v>
      </c>
      <c r="D286" s="28" t="s">
        <v>611</v>
      </c>
      <c r="E286" s="9">
        <v>2836.2</v>
      </c>
      <c r="F286" s="9">
        <v>2837</v>
      </c>
      <c r="G286" s="10">
        <v>4990.25</v>
      </c>
      <c r="H286" s="8">
        <f t="shared" si="97"/>
        <v>51.05</v>
      </c>
      <c r="I286" s="9">
        <f t="shared" si="98"/>
        <v>453.792</v>
      </c>
      <c r="J286" s="9">
        <f t="shared" si="99"/>
        <v>19.859</v>
      </c>
      <c r="K286" s="10">
        <f t="shared" si="100"/>
        <v>424.17</v>
      </c>
      <c r="L286" s="19">
        <f t="shared" si="101"/>
        <v>948.871</v>
      </c>
      <c r="M286" s="8">
        <v>0</v>
      </c>
      <c r="N286" s="8">
        <f t="shared" si="102"/>
        <v>226.9</v>
      </c>
      <c r="O286" s="8">
        <f t="shared" si="103"/>
        <v>8.51</v>
      </c>
      <c r="P286" s="10">
        <f t="shared" si="104"/>
        <v>99.81</v>
      </c>
      <c r="Q286" s="8">
        <f t="shared" si="105"/>
        <v>335.22</v>
      </c>
      <c r="R286" s="21">
        <f t="shared" si="106"/>
        <v>1284.091</v>
      </c>
      <c r="S286" s="22"/>
    </row>
    <row r="287" ht="20" customHeight="1" spans="1:19">
      <c r="A287" s="8">
        <f t="shared" si="108"/>
        <v>284</v>
      </c>
      <c r="B287" s="23"/>
      <c r="C287" s="10" t="s">
        <v>612</v>
      </c>
      <c r="D287" s="28" t="s">
        <v>613</v>
      </c>
      <c r="E287" s="9">
        <v>2836.2</v>
      </c>
      <c r="F287" s="9">
        <v>2837</v>
      </c>
      <c r="G287" s="10">
        <v>4990.25</v>
      </c>
      <c r="H287" s="8">
        <f t="shared" si="97"/>
        <v>51.05</v>
      </c>
      <c r="I287" s="9">
        <f t="shared" si="98"/>
        <v>453.792</v>
      </c>
      <c r="J287" s="9">
        <f t="shared" si="99"/>
        <v>19.859</v>
      </c>
      <c r="K287" s="10">
        <f t="shared" si="100"/>
        <v>424.17</v>
      </c>
      <c r="L287" s="19">
        <f t="shared" si="101"/>
        <v>948.871</v>
      </c>
      <c r="M287" s="8">
        <v>0</v>
      </c>
      <c r="N287" s="8">
        <f t="shared" si="102"/>
        <v>226.9</v>
      </c>
      <c r="O287" s="8">
        <f t="shared" si="103"/>
        <v>8.51</v>
      </c>
      <c r="P287" s="10">
        <f t="shared" si="104"/>
        <v>99.81</v>
      </c>
      <c r="Q287" s="8">
        <f t="shared" si="105"/>
        <v>335.22</v>
      </c>
      <c r="R287" s="21">
        <f t="shared" si="106"/>
        <v>1284.091</v>
      </c>
      <c r="S287" s="22"/>
    </row>
    <row r="288" ht="20" customHeight="1" spans="1:19">
      <c r="A288" s="8">
        <f t="shared" si="108"/>
        <v>285</v>
      </c>
      <c r="B288" s="23"/>
      <c r="C288" s="10" t="s">
        <v>614</v>
      </c>
      <c r="D288" s="28" t="s">
        <v>615</v>
      </c>
      <c r="E288" s="9">
        <v>2836.2</v>
      </c>
      <c r="F288" s="9">
        <v>2837</v>
      </c>
      <c r="G288" s="10">
        <v>4990.25</v>
      </c>
      <c r="H288" s="8">
        <f t="shared" si="97"/>
        <v>51.05</v>
      </c>
      <c r="I288" s="9">
        <f t="shared" si="98"/>
        <v>453.792</v>
      </c>
      <c r="J288" s="9">
        <f t="shared" si="99"/>
        <v>19.859</v>
      </c>
      <c r="K288" s="10">
        <f t="shared" si="100"/>
        <v>424.17</v>
      </c>
      <c r="L288" s="19">
        <f t="shared" si="101"/>
        <v>948.871</v>
      </c>
      <c r="M288" s="8">
        <v>0</v>
      </c>
      <c r="N288" s="8">
        <f t="shared" si="102"/>
        <v>226.9</v>
      </c>
      <c r="O288" s="8">
        <f t="shared" si="103"/>
        <v>8.51</v>
      </c>
      <c r="P288" s="10">
        <f t="shared" si="104"/>
        <v>99.81</v>
      </c>
      <c r="Q288" s="8">
        <f t="shared" si="105"/>
        <v>335.22</v>
      </c>
      <c r="R288" s="21">
        <f t="shared" si="106"/>
        <v>1284.091</v>
      </c>
      <c r="S288" s="22"/>
    </row>
    <row r="289" ht="20" customHeight="1" spans="1:19">
      <c r="A289" s="8">
        <f t="shared" si="108"/>
        <v>286</v>
      </c>
      <c r="B289" s="23"/>
      <c r="C289" s="10" t="s">
        <v>616</v>
      </c>
      <c r="D289" s="47" t="s">
        <v>617</v>
      </c>
      <c r="E289" s="30">
        <v>2836.2</v>
      </c>
      <c r="F289" s="9">
        <v>2837</v>
      </c>
      <c r="G289" s="10">
        <v>4990.25</v>
      </c>
      <c r="H289" s="8">
        <f t="shared" si="97"/>
        <v>51.05</v>
      </c>
      <c r="I289" s="9">
        <f t="shared" si="98"/>
        <v>453.792</v>
      </c>
      <c r="J289" s="9">
        <f t="shared" si="99"/>
        <v>19.859</v>
      </c>
      <c r="K289" s="10">
        <f t="shared" si="100"/>
        <v>424.17</v>
      </c>
      <c r="L289" s="19">
        <f t="shared" si="101"/>
        <v>948.871</v>
      </c>
      <c r="M289" s="8">
        <v>0</v>
      </c>
      <c r="N289" s="8">
        <f t="shared" si="102"/>
        <v>226.9</v>
      </c>
      <c r="O289" s="8">
        <f t="shared" si="103"/>
        <v>8.51</v>
      </c>
      <c r="P289" s="10">
        <f t="shared" si="104"/>
        <v>99.81</v>
      </c>
      <c r="Q289" s="8">
        <f t="shared" si="105"/>
        <v>335.22</v>
      </c>
      <c r="R289" s="21">
        <f t="shared" si="106"/>
        <v>1284.091</v>
      </c>
      <c r="S289" s="22"/>
    </row>
    <row r="290" ht="20" customHeight="1" spans="1:19">
      <c r="A290" s="8">
        <f t="shared" si="108"/>
        <v>287</v>
      </c>
      <c r="B290" s="23"/>
      <c r="C290" s="29" t="s">
        <v>618</v>
      </c>
      <c r="D290" s="28" t="s">
        <v>619</v>
      </c>
      <c r="E290" s="9">
        <v>2836.2</v>
      </c>
      <c r="F290" s="9">
        <v>2837</v>
      </c>
      <c r="G290" s="10">
        <v>4990.25</v>
      </c>
      <c r="H290" s="8">
        <f t="shared" si="97"/>
        <v>51.05</v>
      </c>
      <c r="I290" s="9">
        <f t="shared" si="98"/>
        <v>453.792</v>
      </c>
      <c r="J290" s="9">
        <f t="shared" si="99"/>
        <v>19.859</v>
      </c>
      <c r="K290" s="10">
        <f t="shared" si="100"/>
        <v>424.17</v>
      </c>
      <c r="L290" s="19">
        <f t="shared" si="101"/>
        <v>948.871</v>
      </c>
      <c r="M290" s="8">
        <v>0</v>
      </c>
      <c r="N290" s="8">
        <f t="shared" si="102"/>
        <v>226.9</v>
      </c>
      <c r="O290" s="8">
        <f t="shared" si="103"/>
        <v>8.51</v>
      </c>
      <c r="P290" s="10">
        <f t="shared" si="104"/>
        <v>99.81</v>
      </c>
      <c r="Q290" s="8">
        <f t="shared" si="105"/>
        <v>335.22</v>
      </c>
      <c r="R290" s="21">
        <f t="shared" si="106"/>
        <v>1284.091</v>
      </c>
      <c r="S290" s="22"/>
    </row>
    <row r="291" ht="20" customHeight="1" spans="1:19">
      <c r="A291" s="8">
        <f t="shared" si="108"/>
        <v>288</v>
      </c>
      <c r="B291" s="23"/>
      <c r="C291" s="29" t="s">
        <v>620</v>
      </c>
      <c r="D291" s="28" t="s">
        <v>621</v>
      </c>
      <c r="E291" s="9">
        <v>2836.2</v>
      </c>
      <c r="F291" s="9">
        <v>2837</v>
      </c>
      <c r="G291" s="10">
        <v>4990.25</v>
      </c>
      <c r="H291" s="8">
        <f t="shared" si="97"/>
        <v>51.05</v>
      </c>
      <c r="I291" s="9">
        <f t="shared" si="98"/>
        <v>453.792</v>
      </c>
      <c r="J291" s="9">
        <f t="shared" si="99"/>
        <v>19.859</v>
      </c>
      <c r="K291" s="10">
        <f t="shared" si="100"/>
        <v>424.17</v>
      </c>
      <c r="L291" s="19">
        <f t="shared" si="101"/>
        <v>948.871</v>
      </c>
      <c r="M291" s="8">
        <v>0</v>
      </c>
      <c r="N291" s="8">
        <f t="shared" si="102"/>
        <v>226.9</v>
      </c>
      <c r="O291" s="8">
        <f t="shared" si="103"/>
        <v>8.51</v>
      </c>
      <c r="P291" s="10">
        <f t="shared" si="104"/>
        <v>99.81</v>
      </c>
      <c r="Q291" s="8">
        <f t="shared" si="105"/>
        <v>335.22</v>
      </c>
      <c r="R291" s="21">
        <f t="shared" si="106"/>
        <v>1284.091</v>
      </c>
      <c r="S291" s="22"/>
    </row>
    <row r="292" ht="20" customHeight="1" spans="1:19">
      <c r="A292" s="8">
        <f t="shared" si="108"/>
        <v>289</v>
      </c>
      <c r="B292" s="23"/>
      <c r="C292" s="10" t="s">
        <v>622</v>
      </c>
      <c r="D292" s="28" t="s">
        <v>623</v>
      </c>
      <c r="E292" s="9">
        <v>2836.2</v>
      </c>
      <c r="F292" s="9">
        <v>2837</v>
      </c>
      <c r="G292" s="10">
        <v>4990.25</v>
      </c>
      <c r="H292" s="8">
        <f t="shared" si="97"/>
        <v>51.05</v>
      </c>
      <c r="I292" s="9">
        <f t="shared" si="98"/>
        <v>453.792</v>
      </c>
      <c r="J292" s="9">
        <f t="shared" si="99"/>
        <v>19.859</v>
      </c>
      <c r="K292" s="10">
        <f t="shared" si="100"/>
        <v>424.17</v>
      </c>
      <c r="L292" s="19">
        <f t="shared" si="101"/>
        <v>948.871</v>
      </c>
      <c r="M292" s="8">
        <v>0</v>
      </c>
      <c r="N292" s="8">
        <f t="shared" si="102"/>
        <v>226.9</v>
      </c>
      <c r="O292" s="8">
        <f t="shared" si="103"/>
        <v>8.51</v>
      </c>
      <c r="P292" s="10">
        <f t="shared" si="104"/>
        <v>99.81</v>
      </c>
      <c r="Q292" s="8">
        <f t="shared" si="105"/>
        <v>335.22</v>
      </c>
      <c r="R292" s="21">
        <f t="shared" si="106"/>
        <v>1284.091</v>
      </c>
      <c r="S292" s="22"/>
    </row>
    <row r="293" ht="20" customHeight="1" spans="1:19">
      <c r="A293" s="8">
        <f t="shared" si="108"/>
        <v>290</v>
      </c>
      <c r="B293" s="23"/>
      <c r="C293" s="10" t="s">
        <v>624</v>
      </c>
      <c r="D293" s="28" t="s">
        <v>625</v>
      </c>
      <c r="E293" s="9">
        <v>2836.2</v>
      </c>
      <c r="F293" s="9">
        <v>2837</v>
      </c>
      <c r="G293" s="10">
        <v>4990.25</v>
      </c>
      <c r="H293" s="8">
        <f t="shared" si="97"/>
        <v>51.05</v>
      </c>
      <c r="I293" s="9">
        <f t="shared" si="98"/>
        <v>453.792</v>
      </c>
      <c r="J293" s="9">
        <f t="shared" si="99"/>
        <v>19.859</v>
      </c>
      <c r="K293" s="10">
        <f t="shared" si="100"/>
        <v>424.17</v>
      </c>
      <c r="L293" s="19">
        <f t="shared" si="101"/>
        <v>948.871</v>
      </c>
      <c r="M293" s="8">
        <v>0</v>
      </c>
      <c r="N293" s="8">
        <f t="shared" si="102"/>
        <v>226.9</v>
      </c>
      <c r="O293" s="8">
        <f t="shared" si="103"/>
        <v>8.51</v>
      </c>
      <c r="P293" s="10">
        <f t="shared" si="104"/>
        <v>99.81</v>
      </c>
      <c r="Q293" s="8">
        <f t="shared" si="105"/>
        <v>335.22</v>
      </c>
      <c r="R293" s="21">
        <f t="shared" si="106"/>
        <v>1284.091</v>
      </c>
      <c r="S293" s="22"/>
    </row>
    <row r="294" ht="20" customHeight="1" spans="1:19">
      <c r="A294" s="8">
        <f t="shared" si="108"/>
        <v>291</v>
      </c>
      <c r="B294" s="23"/>
      <c r="C294" s="10" t="s">
        <v>626</v>
      </c>
      <c r="D294" s="28" t="s">
        <v>627</v>
      </c>
      <c r="E294" s="9">
        <v>2836.2</v>
      </c>
      <c r="F294" s="9">
        <v>2837</v>
      </c>
      <c r="G294" s="10">
        <v>4990.25</v>
      </c>
      <c r="H294" s="8">
        <f t="shared" si="97"/>
        <v>51.05</v>
      </c>
      <c r="I294" s="9">
        <f t="shared" si="98"/>
        <v>453.792</v>
      </c>
      <c r="J294" s="9">
        <f t="shared" si="99"/>
        <v>19.859</v>
      </c>
      <c r="K294" s="10">
        <f t="shared" si="100"/>
        <v>424.17</v>
      </c>
      <c r="L294" s="19">
        <f t="shared" si="101"/>
        <v>948.871</v>
      </c>
      <c r="M294" s="8">
        <v>0</v>
      </c>
      <c r="N294" s="8">
        <f t="shared" si="102"/>
        <v>226.9</v>
      </c>
      <c r="O294" s="8">
        <f t="shared" si="103"/>
        <v>8.51</v>
      </c>
      <c r="P294" s="10">
        <f t="shared" si="104"/>
        <v>99.81</v>
      </c>
      <c r="Q294" s="8">
        <f t="shared" si="105"/>
        <v>335.22</v>
      </c>
      <c r="R294" s="21">
        <f t="shared" si="106"/>
        <v>1284.091</v>
      </c>
      <c r="S294" s="22"/>
    </row>
    <row r="295" ht="20" customHeight="1" spans="1:19">
      <c r="A295" s="8">
        <f t="shared" ref="A295:A304" si="109">ROW()-3</f>
        <v>292</v>
      </c>
      <c r="B295" s="23"/>
      <c r="C295" s="10" t="s">
        <v>628</v>
      </c>
      <c r="D295" s="28" t="s">
        <v>629</v>
      </c>
      <c r="E295" s="9">
        <v>2836.2</v>
      </c>
      <c r="F295" s="9">
        <v>2837</v>
      </c>
      <c r="G295" s="10">
        <v>4990.25</v>
      </c>
      <c r="H295" s="8">
        <f t="shared" si="97"/>
        <v>51.05</v>
      </c>
      <c r="I295" s="9">
        <f t="shared" si="98"/>
        <v>453.792</v>
      </c>
      <c r="J295" s="9">
        <f t="shared" si="99"/>
        <v>19.859</v>
      </c>
      <c r="K295" s="10">
        <f t="shared" si="100"/>
        <v>424.17</v>
      </c>
      <c r="L295" s="19">
        <f t="shared" si="101"/>
        <v>948.871</v>
      </c>
      <c r="M295" s="8">
        <v>0</v>
      </c>
      <c r="N295" s="8">
        <f t="shared" si="102"/>
        <v>226.9</v>
      </c>
      <c r="O295" s="8">
        <f t="shared" si="103"/>
        <v>8.51</v>
      </c>
      <c r="P295" s="10">
        <f t="shared" si="104"/>
        <v>99.81</v>
      </c>
      <c r="Q295" s="8">
        <f t="shared" si="105"/>
        <v>335.22</v>
      </c>
      <c r="R295" s="21">
        <f t="shared" si="106"/>
        <v>1284.091</v>
      </c>
      <c r="S295" s="22"/>
    </row>
    <row r="296" ht="20" customHeight="1" spans="1:19">
      <c r="A296" s="8">
        <f t="shared" si="109"/>
        <v>293</v>
      </c>
      <c r="B296" s="23"/>
      <c r="C296" s="10" t="s">
        <v>630</v>
      </c>
      <c r="D296" s="28" t="s">
        <v>631</v>
      </c>
      <c r="E296" s="9">
        <v>2836.2</v>
      </c>
      <c r="F296" s="9">
        <v>2837</v>
      </c>
      <c r="G296" s="10">
        <v>4990.25</v>
      </c>
      <c r="H296" s="8">
        <f t="shared" si="97"/>
        <v>51.05</v>
      </c>
      <c r="I296" s="9">
        <f t="shared" si="98"/>
        <v>453.792</v>
      </c>
      <c r="J296" s="9">
        <f t="shared" si="99"/>
        <v>19.859</v>
      </c>
      <c r="K296" s="10">
        <f t="shared" si="100"/>
        <v>424.17</v>
      </c>
      <c r="L296" s="19">
        <f t="shared" si="101"/>
        <v>948.871</v>
      </c>
      <c r="M296" s="8">
        <v>0</v>
      </c>
      <c r="N296" s="8">
        <f t="shared" si="102"/>
        <v>226.9</v>
      </c>
      <c r="O296" s="8">
        <f t="shared" si="103"/>
        <v>8.51</v>
      </c>
      <c r="P296" s="10">
        <f t="shared" si="104"/>
        <v>99.81</v>
      </c>
      <c r="Q296" s="8">
        <f t="shared" si="105"/>
        <v>335.22</v>
      </c>
      <c r="R296" s="21">
        <f t="shared" si="106"/>
        <v>1284.091</v>
      </c>
      <c r="S296" s="22"/>
    </row>
    <row r="297" ht="20" customHeight="1" spans="1:19">
      <c r="A297" s="8">
        <f t="shared" si="109"/>
        <v>294</v>
      </c>
      <c r="B297" s="23"/>
      <c r="C297" s="10" t="s">
        <v>632</v>
      </c>
      <c r="D297" s="28" t="s">
        <v>633</v>
      </c>
      <c r="E297" s="9">
        <v>2836.2</v>
      </c>
      <c r="F297" s="9">
        <v>2837</v>
      </c>
      <c r="G297" s="10">
        <v>4990.25</v>
      </c>
      <c r="H297" s="8">
        <f t="shared" si="97"/>
        <v>51.05</v>
      </c>
      <c r="I297" s="9">
        <f t="shared" si="98"/>
        <v>453.792</v>
      </c>
      <c r="J297" s="9">
        <f t="shared" si="99"/>
        <v>19.859</v>
      </c>
      <c r="K297" s="10">
        <f t="shared" si="100"/>
        <v>424.17</v>
      </c>
      <c r="L297" s="19">
        <f t="shared" si="101"/>
        <v>948.871</v>
      </c>
      <c r="M297" s="8">
        <v>0</v>
      </c>
      <c r="N297" s="8">
        <f t="shared" si="102"/>
        <v>226.9</v>
      </c>
      <c r="O297" s="8">
        <f t="shared" si="103"/>
        <v>8.51</v>
      </c>
      <c r="P297" s="10">
        <f t="shared" si="104"/>
        <v>99.81</v>
      </c>
      <c r="Q297" s="8">
        <f t="shared" si="105"/>
        <v>335.22</v>
      </c>
      <c r="R297" s="21">
        <f t="shared" si="106"/>
        <v>1284.091</v>
      </c>
      <c r="S297" s="22"/>
    </row>
    <row r="298" ht="20" customHeight="1" spans="1:19">
      <c r="A298" s="8">
        <f t="shared" si="109"/>
        <v>295</v>
      </c>
      <c r="B298" s="23"/>
      <c r="C298" s="10" t="s">
        <v>634</v>
      </c>
      <c r="D298" s="28" t="s">
        <v>635</v>
      </c>
      <c r="E298" s="9">
        <v>2836.2</v>
      </c>
      <c r="F298" s="9">
        <v>2837</v>
      </c>
      <c r="G298" s="10">
        <v>4990.25</v>
      </c>
      <c r="H298" s="8">
        <f t="shared" si="97"/>
        <v>51.05</v>
      </c>
      <c r="I298" s="9">
        <f t="shared" si="98"/>
        <v>453.792</v>
      </c>
      <c r="J298" s="9">
        <f t="shared" si="99"/>
        <v>19.859</v>
      </c>
      <c r="K298" s="10">
        <f t="shared" si="100"/>
        <v>424.17</v>
      </c>
      <c r="L298" s="19">
        <f t="shared" si="101"/>
        <v>948.871</v>
      </c>
      <c r="M298" s="8">
        <v>0</v>
      </c>
      <c r="N298" s="8">
        <f t="shared" si="102"/>
        <v>226.9</v>
      </c>
      <c r="O298" s="8">
        <f t="shared" si="103"/>
        <v>8.51</v>
      </c>
      <c r="P298" s="10">
        <f t="shared" si="104"/>
        <v>99.81</v>
      </c>
      <c r="Q298" s="8">
        <f t="shared" si="105"/>
        <v>335.22</v>
      </c>
      <c r="R298" s="21">
        <f t="shared" si="106"/>
        <v>1284.091</v>
      </c>
      <c r="S298" s="22"/>
    </row>
    <row r="299" ht="20" customHeight="1" spans="1:19">
      <c r="A299" s="8">
        <f t="shared" si="109"/>
        <v>296</v>
      </c>
      <c r="B299" s="23"/>
      <c r="C299" s="31" t="s">
        <v>636</v>
      </c>
      <c r="D299" s="28" t="s">
        <v>637</v>
      </c>
      <c r="E299" s="9">
        <v>2836.2</v>
      </c>
      <c r="F299" s="9">
        <v>2837</v>
      </c>
      <c r="G299" s="10">
        <v>4990.25</v>
      </c>
      <c r="H299" s="8">
        <f t="shared" ref="H299:H336" si="110">ROUND(E299*0.018,2)</f>
        <v>51.05</v>
      </c>
      <c r="I299" s="9">
        <f t="shared" ref="I299:I336" si="111">E299*0.16</f>
        <v>453.792</v>
      </c>
      <c r="J299" s="9">
        <f t="shared" ref="J299:J336" si="112">F299*0.007</f>
        <v>19.859</v>
      </c>
      <c r="K299" s="10">
        <f t="shared" ref="K299:K336" si="113">ROUND(G299*0.085,2)</f>
        <v>424.17</v>
      </c>
      <c r="L299" s="19">
        <f t="shared" ref="L299:L336" si="114">SUM(H299:K299)</f>
        <v>948.871</v>
      </c>
      <c r="M299" s="8">
        <v>0</v>
      </c>
      <c r="N299" s="8">
        <f t="shared" ref="N299:N336" si="115">ROUND(E299*0.08,2)</f>
        <v>226.9</v>
      </c>
      <c r="O299" s="8">
        <f t="shared" ref="O299:O336" si="116">ROUND(F299*0.003,2)</f>
        <v>8.51</v>
      </c>
      <c r="P299" s="10">
        <f t="shared" ref="P299:P336" si="117">ROUND(G299*0.02,2)</f>
        <v>99.81</v>
      </c>
      <c r="Q299" s="8">
        <f t="shared" ref="Q299:Q336" si="118">SUM(M299:P299)</f>
        <v>335.22</v>
      </c>
      <c r="R299" s="21">
        <f t="shared" ref="R299:R336" si="119">L299+Q299</f>
        <v>1284.091</v>
      </c>
      <c r="S299" s="22"/>
    </row>
    <row r="300" ht="20" customHeight="1" spans="1:19">
      <c r="A300" s="8">
        <f t="shared" si="109"/>
        <v>297</v>
      </c>
      <c r="B300" s="23"/>
      <c r="C300" s="10" t="s">
        <v>638</v>
      </c>
      <c r="D300" s="28" t="s">
        <v>639</v>
      </c>
      <c r="E300" s="9">
        <v>2836.2</v>
      </c>
      <c r="F300" s="9">
        <v>2837</v>
      </c>
      <c r="G300" s="10">
        <v>4990.25</v>
      </c>
      <c r="H300" s="8">
        <f t="shared" si="110"/>
        <v>51.05</v>
      </c>
      <c r="I300" s="9">
        <f t="shared" si="111"/>
        <v>453.792</v>
      </c>
      <c r="J300" s="9">
        <f t="shared" si="112"/>
        <v>19.859</v>
      </c>
      <c r="K300" s="10">
        <f t="shared" si="113"/>
        <v>424.17</v>
      </c>
      <c r="L300" s="19">
        <f t="shared" si="114"/>
        <v>948.871</v>
      </c>
      <c r="M300" s="8">
        <v>0</v>
      </c>
      <c r="N300" s="8">
        <f t="shared" si="115"/>
        <v>226.9</v>
      </c>
      <c r="O300" s="8">
        <f t="shared" si="116"/>
        <v>8.51</v>
      </c>
      <c r="P300" s="10">
        <f t="shared" si="117"/>
        <v>99.81</v>
      </c>
      <c r="Q300" s="8">
        <f t="shared" si="118"/>
        <v>335.22</v>
      </c>
      <c r="R300" s="21">
        <f t="shared" si="119"/>
        <v>1284.091</v>
      </c>
      <c r="S300" s="22"/>
    </row>
    <row r="301" ht="20" customHeight="1" spans="1:19">
      <c r="A301" s="8">
        <f t="shared" si="109"/>
        <v>298</v>
      </c>
      <c r="B301" s="23"/>
      <c r="C301" s="10" t="s">
        <v>640</v>
      </c>
      <c r="D301" s="28" t="s">
        <v>641</v>
      </c>
      <c r="E301" s="9">
        <v>2836.2</v>
      </c>
      <c r="F301" s="9">
        <v>2837</v>
      </c>
      <c r="G301" s="10">
        <v>4990.25</v>
      </c>
      <c r="H301" s="8">
        <f t="shared" si="110"/>
        <v>51.05</v>
      </c>
      <c r="I301" s="9">
        <f t="shared" si="111"/>
        <v>453.792</v>
      </c>
      <c r="J301" s="9">
        <f t="shared" si="112"/>
        <v>19.859</v>
      </c>
      <c r="K301" s="10">
        <f t="shared" si="113"/>
        <v>424.17</v>
      </c>
      <c r="L301" s="19">
        <f t="shared" si="114"/>
        <v>948.871</v>
      </c>
      <c r="M301" s="8">
        <v>0</v>
      </c>
      <c r="N301" s="8">
        <f t="shared" si="115"/>
        <v>226.9</v>
      </c>
      <c r="O301" s="8">
        <f t="shared" si="116"/>
        <v>8.51</v>
      </c>
      <c r="P301" s="10">
        <f t="shared" si="117"/>
        <v>99.81</v>
      </c>
      <c r="Q301" s="8">
        <f t="shared" si="118"/>
        <v>335.22</v>
      </c>
      <c r="R301" s="21">
        <f t="shared" si="119"/>
        <v>1284.091</v>
      </c>
      <c r="S301" s="22"/>
    </row>
    <row r="302" ht="20" customHeight="1" spans="1:19">
      <c r="A302" s="8">
        <f t="shared" si="109"/>
        <v>299</v>
      </c>
      <c r="B302" s="23"/>
      <c r="C302" s="10" t="s">
        <v>642</v>
      </c>
      <c r="D302" s="28" t="s">
        <v>643</v>
      </c>
      <c r="E302" s="9">
        <v>2836.2</v>
      </c>
      <c r="F302" s="9">
        <v>2837</v>
      </c>
      <c r="G302" s="10">
        <v>4990.25</v>
      </c>
      <c r="H302" s="8">
        <f t="shared" si="110"/>
        <v>51.05</v>
      </c>
      <c r="I302" s="9">
        <f t="shared" si="111"/>
        <v>453.792</v>
      </c>
      <c r="J302" s="9">
        <f t="shared" si="112"/>
        <v>19.859</v>
      </c>
      <c r="K302" s="10">
        <f t="shared" si="113"/>
        <v>424.17</v>
      </c>
      <c r="L302" s="19">
        <f t="shared" si="114"/>
        <v>948.871</v>
      </c>
      <c r="M302" s="8">
        <v>0</v>
      </c>
      <c r="N302" s="8">
        <f t="shared" si="115"/>
        <v>226.9</v>
      </c>
      <c r="O302" s="8">
        <f t="shared" si="116"/>
        <v>8.51</v>
      </c>
      <c r="P302" s="10">
        <f t="shared" si="117"/>
        <v>99.81</v>
      </c>
      <c r="Q302" s="8">
        <f t="shared" si="118"/>
        <v>335.22</v>
      </c>
      <c r="R302" s="21">
        <f t="shared" si="119"/>
        <v>1284.091</v>
      </c>
      <c r="S302" s="22"/>
    </row>
    <row r="303" ht="20" customHeight="1" spans="1:19">
      <c r="A303" s="8">
        <f t="shared" si="109"/>
        <v>300</v>
      </c>
      <c r="B303" s="23"/>
      <c r="C303" s="10" t="s">
        <v>644</v>
      </c>
      <c r="D303" s="28" t="s">
        <v>645</v>
      </c>
      <c r="E303" s="9">
        <v>2836.2</v>
      </c>
      <c r="F303" s="9">
        <v>2837</v>
      </c>
      <c r="G303" s="10">
        <v>4990.25</v>
      </c>
      <c r="H303" s="8">
        <f t="shared" si="110"/>
        <v>51.05</v>
      </c>
      <c r="I303" s="9">
        <f t="shared" si="111"/>
        <v>453.792</v>
      </c>
      <c r="J303" s="9">
        <f t="shared" si="112"/>
        <v>19.859</v>
      </c>
      <c r="K303" s="10">
        <f t="shared" si="113"/>
        <v>424.17</v>
      </c>
      <c r="L303" s="19">
        <f t="shared" si="114"/>
        <v>948.871</v>
      </c>
      <c r="M303" s="8">
        <v>0</v>
      </c>
      <c r="N303" s="8">
        <f t="shared" si="115"/>
        <v>226.9</v>
      </c>
      <c r="O303" s="8">
        <f t="shared" si="116"/>
        <v>8.51</v>
      </c>
      <c r="P303" s="10">
        <f t="shared" si="117"/>
        <v>99.81</v>
      </c>
      <c r="Q303" s="8">
        <f t="shared" si="118"/>
        <v>335.22</v>
      </c>
      <c r="R303" s="21">
        <f t="shared" si="119"/>
        <v>1284.091</v>
      </c>
      <c r="S303" s="22"/>
    </row>
    <row r="304" ht="20" customHeight="1" spans="1:19">
      <c r="A304" s="8">
        <f t="shared" si="109"/>
        <v>301</v>
      </c>
      <c r="B304" s="23"/>
      <c r="C304" s="10" t="s">
        <v>646</v>
      </c>
      <c r="D304" s="28" t="s">
        <v>647</v>
      </c>
      <c r="E304" s="9">
        <v>2836.2</v>
      </c>
      <c r="F304" s="9">
        <v>2837</v>
      </c>
      <c r="G304" s="10">
        <v>4990.25</v>
      </c>
      <c r="H304" s="8">
        <f t="shared" si="110"/>
        <v>51.05</v>
      </c>
      <c r="I304" s="9">
        <f t="shared" si="111"/>
        <v>453.792</v>
      </c>
      <c r="J304" s="9">
        <f t="shared" si="112"/>
        <v>19.859</v>
      </c>
      <c r="K304" s="10">
        <f t="shared" si="113"/>
        <v>424.17</v>
      </c>
      <c r="L304" s="19">
        <f t="shared" si="114"/>
        <v>948.871</v>
      </c>
      <c r="M304" s="8">
        <v>0</v>
      </c>
      <c r="N304" s="8">
        <f t="shared" si="115"/>
        <v>226.9</v>
      </c>
      <c r="O304" s="8">
        <f t="shared" si="116"/>
        <v>8.51</v>
      </c>
      <c r="P304" s="10">
        <f t="shared" si="117"/>
        <v>99.81</v>
      </c>
      <c r="Q304" s="8">
        <f t="shared" si="118"/>
        <v>335.22</v>
      </c>
      <c r="R304" s="21">
        <f t="shared" si="119"/>
        <v>1284.091</v>
      </c>
      <c r="S304" s="22"/>
    </row>
    <row r="305" ht="20" customHeight="1" spans="1:19">
      <c r="A305" s="8">
        <f t="shared" ref="A305:A314" si="120">ROW()-3</f>
        <v>302</v>
      </c>
      <c r="B305" s="23"/>
      <c r="C305" s="10" t="s">
        <v>648</v>
      </c>
      <c r="D305" s="28" t="s">
        <v>649</v>
      </c>
      <c r="E305" s="9">
        <v>2836.2</v>
      </c>
      <c r="F305" s="9">
        <v>2837</v>
      </c>
      <c r="G305" s="10">
        <v>4990.25</v>
      </c>
      <c r="H305" s="8">
        <f t="shared" si="110"/>
        <v>51.05</v>
      </c>
      <c r="I305" s="9">
        <f t="shared" si="111"/>
        <v>453.792</v>
      </c>
      <c r="J305" s="9">
        <f t="shared" si="112"/>
        <v>19.859</v>
      </c>
      <c r="K305" s="10">
        <f t="shared" si="113"/>
        <v>424.17</v>
      </c>
      <c r="L305" s="19">
        <f t="shared" si="114"/>
        <v>948.871</v>
      </c>
      <c r="M305" s="8">
        <v>0</v>
      </c>
      <c r="N305" s="8">
        <f t="shared" si="115"/>
        <v>226.9</v>
      </c>
      <c r="O305" s="8">
        <f t="shared" si="116"/>
        <v>8.51</v>
      </c>
      <c r="P305" s="10">
        <f t="shared" si="117"/>
        <v>99.81</v>
      </c>
      <c r="Q305" s="8">
        <f t="shared" si="118"/>
        <v>335.22</v>
      </c>
      <c r="R305" s="21">
        <f t="shared" si="119"/>
        <v>1284.091</v>
      </c>
      <c r="S305" s="22"/>
    </row>
    <row r="306" ht="20" customHeight="1" spans="1:19">
      <c r="A306" s="8">
        <f t="shared" si="120"/>
        <v>303</v>
      </c>
      <c r="B306" s="23"/>
      <c r="C306" s="29" t="s">
        <v>650</v>
      </c>
      <c r="D306" s="28" t="s">
        <v>651</v>
      </c>
      <c r="E306" s="9">
        <v>2836.2</v>
      </c>
      <c r="F306" s="9">
        <v>2837</v>
      </c>
      <c r="G306" s="10">
        <v>4990.25</v>
      </c>
      <c r="H306" s="8">
        <f t="shared" si="110"/>
        <v>51.05</v>
      </c>
      <c r="I306" s="9">
        <f t="shared" si="111"/>
        <v>453.792</v>
      </c>
      <c r="J306" s="9">
        <f t="shared" si="112"/>
        <v>19.859</v>
      </c>
      <c r="K306" s="10">
        <f t="shared" si="113"/>
        <v>424.17</v>
      </c>
      <c r="L306" s="19">
        <f t="shared" si="114"/>
        <v>948.871</v>
      </c>
      <c r="M306" s="8">
        <v>0</v>
      </c>
      <c r="N306" s="8">
        <f t="shared" si="115"/>
        <v>226.9</v>
      </c>
      <c r="O306" s="8">
        <f t="shared" si="116"/>
        <v>8.51</v>
      </c>
      <c r="P306" s="10">
        <f t="shared" si="117"/>
        <v>99.81</v>
      </c>
      <c r="Q306" s="8">
        <f t="shared" si="118"/>
        <v>335.22</v>
      </c>
      <c r="R306" s="21">
        <f t="shared" si="119"/>
        <v>1284.091</v>
      </c>
      <c r="S306" s="22"/>
    </row>
    <row r="307" ht="20" customHeight="1" spans="1:19">
      <c r="A307" s="8">
        <f t="shared" si="120"/>
        <v>304</v>
      </c>
      <c r="B307" s="23"/>
      <c r="C307" s="29" t="s">
        <v>652</v>
      </c>
      <c r="D307" s="28" t="s">
        <v>653</v>
      </c>
      <c r="E307" s="9">
        <v>2836.2</v>
      </c>
      <c r="F307" s="9">
        <v>2837</v>
      </c>
      <c r="G307" s="10">
        <v>4990.25</v>
      </c>
      <c r="H307" s="8">
        <f t="shared" si="110"/>
        <v>51.05</v>
      </c>
      <c r="I307" s="9">
        <f t="shared" si="111"/>
        <v>453.792</v>
      </c>
      <c r="J307" s="9">
        <f t="shared" si="112"/>
        <v>19.859</v>
      </c>
      <c r="K307" s="10">
        <f t="shared" si="113"/>
        <v>424.17</v>
      </c>
      <c r="L307" s="19">
        <f t="shared" si="114"/>
        <v>948.871</v>
      </c>
      <c r="M307" s="8">
        <v>0</v>
      </c>
      <c r="N307" s="8">
        <f t="shared" si="115"/>
        <v>226.9</v>
      </c>
      <c r="O307" s="8">
        <f t="shared" si="116"/>
        <v>8.51</v>
      </c>
      <c r="P307" s="10">
        <f t="shared" si="117"/>
        <v>99.81</v>
      </c>
      <c r="Q307" s="8">
        <f t="shared" si="118"/>
        <v>335.22</v>
      </c>
      <c r="R307" s="21">
        <f t="shared" si="119"/>
        <v>1284.091</v>
      </c>
      <c r="S307" s="22"/>
    </row>
    <row r="308" ht="20" customHeight="1" spans="1:19">
      <c r="A308" s="8">
        <f t="shared" si="120"/>
        <v>305</v>
      </c>
      <c r="B308" s="23"/>
      <c r="C308" s="29" t="s">
        <v>654</v>
      </c>
      <c r="D308" s="28" t="s">
        <v>655</v>
      </c>
      <c r="E308" s="9">
        <v>2836.2</v>
      </c>
      <c r="F308" s="9">
        <v>2837</v>
      </c>
      <c r="G308" s="10">
        <v>4990.25</v>
      </c>
      <c r="H308" s="8">
        <f t="shared" si="110"/>
        <v>51.05</v>
      </c>
      <c r="I308" s="9">
        <f t="shared" si="111"/>
        <v>453.792</v>
      </c>
      <c r="J308" s="9">
        <f t="shared" si="112"/>
        <v>19.859</v>
      </c>
      <c r="K308" s="10">
        <f t="shared" si="113"/>
        <v>424.17</v>
      </c>
      <c r="L308" s="19">
        <f t="shared" si="114"/>
        <v>948.871</v>
      </c>
      <c r="M308" s="8">
        <v>0</v>
      </c>
      <c r="N308" s="8">
        <f t="shared" si="115"/>
        <v>226.9</v>
      </c>
      <c r="O308" s="8">
        <f t="shared" si="116"/>
        <v>8.51</v>
      </c>
      <c r="P308" s="10">
        <f t="shared" si="117"/>
        <v>99.81</v>
      </c>
      <c r="Q308" s="8">
        <f t="shared" si="118"/>
        <v>335.22</v>
      </c>
      <c r="R308" s="21">
        <f t="shared" si="119"/>
        <v>1284.091</v>
      </c>
      <c r="S308" s="22"/>
    </row>
    <row r="309" ht="20" customHeight="1" spans="1:19">
      <c r="A309" s="8">
        <f t="shared" si="120"/>
        <v>306</v>
      </c>
      <c r="B309" s="23"/>
      <c r="C309" s="10" t="s">
        <v>656</v>
      </c>
      <c r="D309" s="28" t="s">
        <v>657</v>
      </c>
      <c r="E309" s="9">
        <v>2836.2</v>
      </c>
      <c r="F309" s="9">
        <v>2837</v>
      </c>
      <c r="G309" s="10">
        <v>4990.25</v>
      </c>
      <c r="H309" s="8">
        <f t="shared" si="110"/>
        <v>51.05</v>
      </c>
      <c r="I309" s="9">
        <f t="shared" si="111"/>
        <v>453.792</v>
      </c>
      <c r="J309" s="9">
        <f t="shared" si="112"/>
        <v>19.859</v>
      </c>
      <c r="K309" s="10">
        <f t="shared" si="113"/>
        <v>424.17</v>
      </c>
      <c r="L309" s="19">
        <f t="shared" si="114"/>
        <v>948.871</v>
      </c>
      <c r="M309" s="8">
        <v>0</v>
      </c>
      <c r="N309" s="8">
        <f t="shared" si="115"/>
        <v>226.9</v>
      </c>
      <c r="O309" s="8">
        <f t="shared" si="116"/>
        <v>8.51</v>
      </c>
      <c r="P309" s="10">
        <f t="shared" si="117"/>
        <v>99.81</v>
      </c>
      <c r="Q309" s="8">
        <f t="shared" si="118"/>
        <v>335.22</v>
      </c>
      <c r="R309" s="21">
        <f t="shared" si="119"/>
        <v>1284.091</v>
      </c>
      <c r="S309" s="22"/>
    </row>
    <row r="310" ht="20" customHeight="1" spans="1:19">
      <c r="A310" s="8">
        <f t="shared" si="120"/>
        <v>307</v>
      </c>
      <c r="B310" s="23"/>
      <c r="C310" s="10" t="s">
        <v>658</v>
      </c>
      <c r="D310" s="28" t="s">
        <v>659</v>
      </c>
      <c r="E310" s="9">
        <v>2836.2</v>
      </c>
      <c r="F310" s="9">
        <v>2837</v>
      </c>
      <c r="G310" s="10">
        <v>4990.25</v>
      </c>
      <c r="H310" s="8">
        <f t="shared" si="110"/>
        <v>51.05</v>
      </c>
      <c r="I310" s="9">
        <f t="shared" si="111"/>
        <v>453.792</v>
      </c>
      <c r="J310" s="9">
        <f t="shared" si="112"/>
        <v>19.859</v>
      </c>
      <c r="K310" s="10">
        <f t="shared" si="113"/>
        <v>424.17</v>
      </c>
      <c r="L310" s="19">
        <f t="shared" si="114"/>
        <v>948.871</v>
      </c>
      <c r="M310" s="8">
        <v>0</v>
      </c>
      <c r="N310" s="8">
        <f t="shared" si="115"/>
        <v>226.9</v>
      </c>
      <c r="O310" s="8">
        <f t="shared" si="116"/>
        <v>8.51</v>
      </c>
      <c r="P310" s="10">
        <f t="shared" si="117"/>
        <v>99.81</v>
      </c>
      <c r="Q310" s="8">
        <f t="shared" si="118"/>
        <v>335.22</v>
      </c>
      <c r="R310" s="21">
        <f t="shared" si="119"/>
        <v>1284.091</v>
      </c>
      <c r="S310" s="22"/>
    </row>
    <row r="311" ht="20" customHeight="1" spans="1:19">
      <c r="A311" s="8">
        <f t="shared" si="120"/>
        <v>308</v>
      </c>
      <c r="B311" s="23"/>
      <c r="C311" s="10" t="s">
        <v>660</v>
      </c>
      <c r="D311" s="28" t="s">
        <v>661</v>
      </c>
      <c r="E311" s="9">
        <v>2836.2</v>
      </c>
      <c r="F311" s="9">
        <v>2837</v>
      </c>
      <c r="G311" s="10">
        <v>4990.25</v>
      </c>
      <c r="H311" s="8">
        <f t="shared" si="110"/>
        <v>51.05</v>
      </c>
      <c r="I311" s="9">
        <f t="shared" si="111"/>
        <v>453.792</v>
      </c>
      <c r="J311" s="9">
        <f t="shared" si="112"/>
        <v>19.859</v>
      </c>
      <c r="K311" s="10">
        <f t="shared" si="113"/>
        <v>424.17</v>
      </c>
      <c r="L311" s="19">
        <f t="shared" si="114"/>
        <v>948.871</v>
      </c>
      <c r="M311" s="8">
        <v>0</v>
      </c>
      <c r="N311" s="8">
        <f t="shared" si="115"/>
        <v>226.9</v>
      </c>
      <c r="O311" s="8">
        <f t="shared" si="116"/>
        <v>8.51</v>
      </c>
      <c r="P311" s="10">
        <f t="shared" si="117"/>
        <v>99.81</v>
      </c>
      <c r="Q311" s="8">
        <f t="shared" si="118"/>
        <v>335.22</v>
      </c>
      <c r="R311" s="21">
        <f t="shared" si="119"/>
        <v>1284.091</v>
      </c>
      <c r="S311" s="22"/>
    </row>
    <row r="312" ht="20" customHeight="1" spans="1:19">
      <c r="A312" s="8">
        <f t="shared" si="120"/>
        <v>309</v>
      </c>
      <c r="B312" s="23"/>
      <c r="C312" s="10" t="s">
        <v>662</v>
      </c>
      <c r="D312" s="28" t="s">
        <v>663</v>
      </c>
      <c r="E312" s="9">
        <v>2836.2</v>
      </c>
      <c r="F312" s="9">
        <v>2837</v>
      </c>
      <c r="G312" s="10">
        <v>4990.25</v>
      </c>
      <c r="H312" s="8">
        <f t="shared" si="110"/>
        <v>51.05</v>
      </c>
      <c r="I312" s="9">
        <f t="shared" si="111"/>
        <v>453.792</v>
      </c>
      <c r="J312" s="9">
        <f t="shared" si="112"/>
        <v>19.859</v>
      </c>
      <c r="K312" s="10">
        <f t="shared" si="113"/>
        <v>424.17</v>
      </c>
      <c r="L312" s="19">
        <f t="shared" si="114"/>
        <v>948.871</v>
      </c>
      <c r="M312" s="8">
        <v>0</v>
      </c>
      <c r="N312" s="8">
        <f t="shared" si="115"/>
        <v>226.9</v>
      </c>
      <c r="O312" s="8">
        <f t="shared" si="116"/>
        <v>8.51</v>
      </c>
      <c r="P312" s="10">
        <f t="shared" si="117"/>
        <v>99.81</v>
      </c>
      <c r="Q312" s="8">
        <f t="shared" si="118"/>
        <v>335.22</v>
      </c>
      <c r="R312" s="21">
        <f t="shared" si="119"/>
        <v>1284.091</v>
      </c>
      <c r="S312" s="22"/>
    </row>
    <row r="313" ht="20" customHeight="1" spans="1:19">
      <c r="A313" s="8">
        <f t="shared" si="120"/>
        <v>310</v>
      </c>
      <c r="B313" s="23"/>
      <c r="C313" s="10" t="s">
        <v>664</v>
      </c>
      <c r="D313" s="28" t="s">
        <v>665</v>
      </c>
      <c r="E313" s="9">
        <v>2836.2</v>
      </c>
      <c r="F313" s="9">
        <v>2837</v>
      </c>
      <c r="G313" s="10">
        <v>4990.25</v>
      </c>
      <c r="H313" s="8">
        <f t="shared" si="110"/>
        <v>51.05</v>
      </c>
      <c r="I313" s="9">
        <f t="shared" si="111"/>
        <v>453.792</v>
      </c>
      <c r="J313" s="9">
        <f t="shared" si="112"/>
        <v>19.859</v>
      </c>
      <c r="K313" s="10">
        <f t="shared" si="113"/>
        <v>424.17</v>
      </c>
      <c r="L313" s="19">
        <f t="shared" si="114"/>
        <v>948.871</v>
      </c>
      <c r="M313" s="8">
        <v>0</v>
      </c>
      <c r="N313" s="8">
        <f t="shared" si="115"/>
        <v>226.9</v>
      </c>
      <c r="O313" s="8">
        <f t="shared" si="116"/>
        <v>8.51</v>
      </c>
      <c r="P313" s="10">
        <f t="shared" si="117"/>
        <v>99.81</v>
      </c>
      <c r="Q313" s="8">
        <f t="shared" si="118"/>
        <v>335.22</v>
      </c>
      <c r="R313" s="21">
        <f t="shared" si="119"/>
        <v>1284.091</v>
      </c>
      <c r="S313" s="22"/>
    </row>
    <row r="314" ht="20" customHeight="1" spans="1:19">
      <c r="A314" s="8">
        <f t="shared" si="120"/>
        <v>311</v>
      </c>
      <c r="B314" s="23"/>
      <c r="C314" s="10" t="s">
        <v>666</v>
      </c>
      <c r="D314" s="28" t="s">
        <v>667</v>
      </c>
      <c r="E314" s="9">
        <v>2836.2</v>
      </c>
      <c r="F314" s="9">
        <v>2837</v>
      </c>
      <c r="G314" s="10">
        <v>4990.25</v>
      </c>
      <c r="H314" s="8">
        <f t="shared" si="110"/>
        <v>51.05</v>
      </c>
      <c r="I314" s="9">
        <f t="shared" si="111"/>
        <v>453.792</v>
      </c>
      <c r="J314" s="9">
        <f t="shared" si="112"/>
        <v>19.859</v>
      </c>
      <c r="K314" s="10">
        <f t="shared" si="113"/>
        <v>424.17</v>
      </c>
      <c r="L314" s="19">
        <f t="shared" si="114"/>
        <v>948.871</v>
      </c>
      <c r="M314" s="8">
        <v>0</v>
      </c>
      <c r="N314" s="8">
        <f t="shared" si="115"/>
        <v>226.9</v>
      </c>
      <c r="O314" s="8">
        <f t="shared" si="116"/>
        <v>8.51</v>
      </c>
      <c r="P314" s="10">
        <f t="shared" si="117"/>
        <v>99.81</v>
      </c>
      <c r="Q314" s="8">
        <f t="shared" si="118"/>
        <v>335.22</v>
      </c>
      <c r="R314" s="21">
        <f t="shared" si="119"/>
        <v>1284.091</v>
      </c>
      <c r="S314" s="22"/>
    </row>
    <row r="315" ht="20" customHeight="1" spans="1:19">
      <c r="A315" s="8">
        <f t="shared" ref="A315:A324" si="121">ROW()-3</f>
        <v>312</v>
      </c>
      <c r="B315" s="23"/>
      <c r="C315" s="10" t="s">
        <v>668</v>
      </c>
      <c r="D315" s="28" t="s">
        <v>669</v>
      </c>
      <c r="E315" s="9">
        <v>2836.2</v>
      </c>
      <c r="F315" s="9">
        <v>2837</v>
      </c>
      <c r="G315" s="10">
        <v>4990.25</v>
      </c>
      <c r="H315" s="8">
        <f t="shared" si="110"/>
        <v>51.05</v>
      </c>
      <c r="I315" s="9">
        <f t="shared" si="111"/>
        <v>453.792</v>
      </c>
      <c r="J315" s="9">
        <f t="shared" si="112"/>
        <v>19.859</v>
      </c>
      <c r="K315" s="10">
        <f t="shared" si="113"/>
        <v>424.17</v>
      </c>
      <c r="L315" s="19">
        <f t="shared" si="114"/>
        <v>948.871</v>
      </c>
      <c r="M315" s="8">
        <v>0</v>
      </c>
      <c r="N315" s="8">
        <f t="shared" si="115"/>
        <v>226.9</v>
      </c>
      <c r="O315" s="8">
        <f t="shared" si="116"/>
        <v>8.51</v>
      </c>
      <c r="P315" s="10">
        <f t="shared" si="117"/>
        <v>99.81</v>
      </c>
      <c r="Q315" s="8">
        <f t="shared" si="118"/>
        <v>335.22</v>
      </c>
      <c r="R315" s="21">
        <f t="shared" si="119"/>
        <v>1284.091</v>
      </c>
      <c r="S315" s="22"/>
    </row>
    <row r="316" ht="20" customHeight="1" spans="1:19">
      <c r="A316" s="8">
        <f t="shared" si="121"/>
        <v>313</v>
      </c>
      <c r="B316" s="23"/>
      <c r="C316" s="10" t="s">
        <v>670</v>
      </c>
      <c r="D316" s="28" t="s">
        <v>671</v>
      </c>
      <c r="E316" s="9">
        <v>2836.2</v>
      </c>
      <c r="F316" s="9">
        <v>2837</v>
      </c>
      <c r="G316" s="10">
        <v>4990.25</v>
      </c>
      <c r="H316" s="8">
        <f t="shared" si="110"/>
        <v>51.05</v>
      </c>
      <c r="I316" s="9">
        <f t="shared" si="111"/>
        <v>453.792</v>
      </c>
      <c r="J316" s="9">
        <f t="shared" si="112"/>
        <v>19.859</v>
      </c>
      <c r="K316" s="10">
        <f t="shared" si="113"/>
        <v>424.17</v>
      </c>
      <c r="L316" s="19">
        <f t="shared" si="114"/>
        <v>948.871</v>
      </c>
      <c r="M316" s="8">
        <v>0</v>
      </c>
      <c r="N316" s="8">
        <f t="shared" si="115"/>
        <v>226.9</v>
      </c>
      <c r="O316" s="8">
        <f t="shared" si="116"/>
        <v>8.51</v>
      </c>
      <c r="P316" s="10">
        <f t="shared" si="117"/>
        <v>99.81</v>
      </c>
      <c r="Q316" s="8">
        <f t="shared" si="118"/>
        <v>335.22</v>
      </c>
      <c r="R316" s="21">
        <f t="shared" si="119"/>
        <v>1284.091</v>
      </c>
      <c r="S316" s="22"/>
    </row>
    <row r="317" ht="20" customHeight="1" spans="1:19">
      <c r="A317" s="8">
        <f t="shared" si="121"/>
        <v>314</v>
      </c>
      <c r="B317" s="23"/>
      <c r="C317" s="10" t="s">
        <v>672</v>
      </c>
      <c r="D317" s="28" t="s">
        <v>673</v>
      </c>
      <c r="E317" s="9">
        <v>2836.2</v>
      </c>
      <c r="F317" s="9">
        <v>2837</v>
      </c>
      <c r="G317" s="10">
        <v>4990.25</v>
      </c>
      <c r="H317" s="8">
        <f t="shared" si="110"/>
        <v>51.05</v>
      </c>
      <c r="I317" s="9">
        <f t="shared" si="111"/>
        <v>453.792</v>
      </c>
      <c r="J317" s="9">
        <f t="shared" si="112"/>
        <v>19.859</v>
      </c>
      <c r="K317" s="10">
        <f t="shared" si="113"/>
        <v>424.17</v>
      </c>
      <c r="L317" s="19">
        <f t="shared" si="114"/>
        <v>948.871</v>
      </c>
      <c r="M317" s="8">
        <v>0</v>
      </c>
      <c r="N317" s="8">
        <f t="shared" si="115"/>
        <v>226.9</v>
      </c>
      <c r="O317" s="8">
        <f t="shared" si="116"/>
        <v>8.51</v>
      </c>
      <c r="P317" s="10">
        <f t="shared" si="117"/>
        <v>99.81</v>
      </c>
      <c r="Q317" s="8">
        <f t="shared" si="118"/>
        <v>335.22</v>
      </c>
      <c r="R317" s="21">
        <f t="shared" si="119"/>
        <v>1284.091</v>
      </c>
      <c r="S317" s="22"/>
    </row>
    <row r="318" ht="20" customHeight="1" spans="1:19">
      <c r="A318" s="8">
        <f t="shared" si="121"/>
        <v>315</v>
      </c>
      <c r="B318" s="23"/>
      <c r="C318" s="10" t="s">
        <v>674</v>
      </c>
      <c r="D318" s="28" t="s">
        <v>675</v>
      </c>
      <c r="E318" s="9">
        <v>2836.2</v>
      </c>
      <c r="F318" s="9">
        <v>2837</v>
      </c>
      <c r="G318" s="10">
        <v>4990.25</v>
      </c>
      <c r="H318" s="8">
        <f t="shared" si="110"/>
        <v>51.05</v>
      </c>
      <c r="I318" s="9">
        <f t="shared" si="111"/>
        <v>453.792</v>
      </c>
      <c r="J318" s="9">
        <f t="shared" si="112"/>
        <v>19.859</v>
      </c>
      <c r="K318" s="10">
        <f t="shared" si="113"/>
        <v>424.17</v>
      </c>
      <c r="L318" s="19">
        <f t="shared" si="114"/>
        <v>948.871</v>
      </c>
      <c r="M318" s="8">
        <v>0</v>
      </c>
      <c r="N318" s="8">
        <f t="shared" si="115"/>
        <v>226.9</v>
      </c>
      <c r="O318" s="8">
        <f t="shared" si="116"/>
        <v>8.51</v>
      </c>
      <c r="P318" s="10">
        <f t="shared" si="117"/>
        <v>99.81</v>
      </c>
      <c r="Q318" s="8">
        <f t="shared" si="118"/>
        <v>335.22</v>
      </c>
      <c r="R318" s="21">
        <f t="shared" si="119"/>
        <v>1284.091</v>
      </c>
      <c r="S318" s="22"/>
    </row>
    <row r="319" ht="20" customHeight="1" spans="1:19">
      <c r="A319" s="8">
        <f t="shared" si="121"/>
        <v>316</v>
      </c>
      <c r="B319" s="23"/>
      <c r="C319" s="10" t="s">
        <v>676</v>
      </c>
      <c r="D319" s="28" t="s">
        <v>677</v>
      </c>
      <c r="E319" s="9">
        <v>2836.2</v>
      </c>
      <c r="F319" s="9">
        <v>2837</v>
      </c>
      <c r="G319" s="10">
        <v>4990.25</v>
      </c>
      <c r="H319" s="8">
        <f t="shared" si="110"/>
        <v>51.05</v>
      </c>
      <c r="I319" s="9">
        <f t="shared" si="111"/>
        <v>453.792</v>
      </c>
      <c r="J319" s="9">
        <f t="shared" si="112"/>
        <v>19.859</v>
      </c>
      <c r="K319" s="10">
        <f t="shared" si="113"/>
        <v>424.17</v>
      </c>
      <c r="L319" s="19">
        <f t="shared" si="114"/>
        <v>948.871</v>
      </c>
      <c r="M319" s="8">
        <v>0</v>
      </c>
      <c r="N319" s="8">
        <f t="shared" si="115"/>
        <v>226.9</v>
      </c>
      <c r="O319" s="8">
        <f t="shared" si="116"/>
        <v>8.51</v>
      </c>
      <c r="P319" s="10">
        <f t="shared" si="117"/>
        <v>99.81</v>
      </c>
      <c r="Q319" s="8">
        <f t="shared" si="118"/>
        <v>335.22</v>
      </c>
      <c r="R319" s="21">
        <f t="shared" si="119"/>
        <v>1284.091</v>
      </c>
      <c r="S319" s="22"/>
    </row>
    <row r="320" ht="20" customHeight="1" spans="1:19">
      <c r="A320" s="8">
        <f t="shared" si="121"/>
        <v>317</v>
      </c>
      <c r="B320" s="23"/>
      <c r="C320" s="10" t="s">
        <v>678</v>
      </c>
      <c r="D320" s="28" t="s">
        <v>679</v>
      </c>
      <c r="E320" s="9">
        <v>2836.2</v>
      </c>
      <c r="F320" s="9">
        <v>2837</v>
      </c>
      <c r="G320" s="10">
        <v>4990.25</v>
      </c>
      <c r="H320" s="8">
        <f t="shared" si="110"/>
        <v>51.05</v>
      </c>
      <c r="I320" s="9">
        <f t="shared" si="111"/>
        <v>453.792</v>
      </c>
      <c r="J320" s="9">
        <f t="shared" si="112"/>
        <v>19.859</v>
      </c>
      <c r="K320" s="10">
        <f t="shared" si="113"/>
        <v>424.17</v>
      </c>
      <c r="L320" s="19">
        <f t="shared" si="114"/>
        <v>948.871</v>
      </c>
      <c r="M320" s="8">
        <v>0</v>
      </c>
      <c r="N320" s="8">
        <f t="shared" si="115"/>
        <v>226.9</v>
      </c>
      <c r="O320" s="8">
        <f t="shared" si="116"/>
        <v>8.51</v>
      </c>
      <c r="P320" s="10">
        <f t="shared" si="117"/>
        <v>99.81</v>
      </c>
      <c r="Q320" s="8">
        <f t="shared" si="118"/>
        <v>335.22</v>
      </c>
      <c r="R320" s="21">
        <f t="shared" si="119"/>
        <v>1284.091</v>
      </c>
      <c r="S320" s="22"/>
    </row>
    <row r="321" ht="20" customHeight="1" spans="1:19">
      <c r="A321" s="8">
        <f t="shared" si="121"/>
        <v>318</v>
      </c>
      <c r="B321" s="23"/>
      <c r="C321" s="10" t="s">
        <v>680</v>
      </c>
      <c r="D321" s="28" t="s">
        <v>681</v>
      </c>
      <c r="E321" s="9">
        <v>2836.2</v>
      </c>
      <c r="F321" s="9">
        <v>2837</v>
      </c>
      <c r="G321" s="10">
        <v>4990.25</v>
      </c>
      <c r="H321" s="8">
        <f t="shared" si="110"/>
        <v>51.05</v>
      </c>
      <c r="I321" s="9">
        <f t="shared" si="111"/>
        <v>453.792</v>
      </c>
      <c r="J321" s="9">
        <f t="shared" si="112"/>
        <v>19.859</v>
      </c>
      <c r="K321" s="10">
        <f t="shared" si="113"/>
        <v>424.17</v>
      </c>
      <c r="L321" s="19">
        <f t="shared" si="114"/>
        <v>948.871</v>
      </c>
      <c r="M321" s="8">
        <v>0</v>
      </c>
      <c r="N321" s="8">
        <f t="shared" si="115"/>
        <v>226.9</v>
      </c>
      <c r="O321" s="8">
        <f t="shared" si="116"/>
        <v>8.51</v>
      </c>
      <c r="P321" s="10">
        <f t="shared" si="117"/>
        <v>99.81</v>
      </c>
      <c r="Q321" s="8">
        <f t="shared" si="118"/>
        <v>335.22</v>
      </c>
      <c r="R321" s="21">
        <f t="shared" si="119"/>
        <v>1284.091</v>
      </c>
      <c r="S321" s="22"/>
    </row>
    <row r="322" ht="20" customHeight="1" spans="1:19">
      <c r="A322" s="8">
        <f t="shared" si="121"/>
        <v>319</v>
      </c>
      <c r="B322" s="23"/>
      <c r="C322" s="10" t="s">
        <v>682</v>
      </c>
      <c r="D322" s="28" t="s">
        <v>683</v>
      </c>
      <c r="E322" s="9">
        <v>2836.2</v>
      </c>
      <c r="F322" s="9">
        <v>2837</v>
      </c>
      <c r="G322" s="10">
        <v>4990.25</v>
      </c>
      <c r="H322" s="8">
        <f t="shared" si="110"/>
        <v>51.05</v>
      </c>
      <c r="I322" s="9">
        <f t="shared" si="111"/>
        <v>453.792</v>
      </c>
      <c r="J322" s="9">
        <f t="shared" si="112"/>
        <v>19.859</v>
      </c>
      <c r="K322" s="10">
        <f t="shared" si="113"/>
        <v>424.17</v>
      </c>
      <c r="L322" s="19">
        <f t="shared" si="114"/>
        <v>948.871</v>
      </c>
      <c r="M322" s="8">
        <v>0</v>
      </c>
      <c r="N322" s="8">
        <f t="shared" si="115"/>
        <v>226.9</v>
      </c>
      <c r="O322" s="8">
        <f t="shared" si="116"/>
        <v>8.51</v>
      </c>
      <c r="P322" s="10">
        <f t="shared" si="117"/>
        <v>99.81</v>
      </c>
      <c r="Q322" s="8">
        <f t="shared" si="118"/>
        <v>335.22</v>
      </c>
      <c r="R322" s="21">
        <f t="shared" si="119"/>
        <v>1284.091</v>
      </c>
      <c r="S322" s="22"/>
    </row>
    <row r="323" ht="20" customHeight="1" spans="1:19">
      <c r="A323" s="8">
        <f t="shared" si="121"/>
        <v>320</v>
      </c>
      <c r="B323" s="23"/>
      <c r="C323" s="10" t="s">
        <v>684</v>
      </c>
      <c r="D323" s="28" t="s">
        <v>685</v>
      </c>
      <c r="E323" s="9">
        <v>2836.2</v>
      </c>
      <c r="F323" s="9">
        <v>2837</v>
      </c>
      <c r="G323" s="10">
        <v>4990.25</v>
      </c>
      <c r="H323" s="8">
        <f t="shared" si="110"/>
        <v>51.05</v>
      </c>
      <c r="I323" s="9">
        <f t="shared" si="111"/>
        <v>453.792</v>
      </c>
      <c r="J323" s="9">
        <f t="shared" si="112"/>
        <v>19.859</v>
      </c>
      <c r="K323" s="10">
        <f t="shared" si="113"/>
        <v>424.17</v>
      </c>
      <c r="L323" s="19">
        <f t="shared" si="114"/>
        <v>948.871</v>
      </c>
      <c r="M323" s="8">
        <v>0</v>
      </c>
      <c r="N323" s="8">
        <f t="shared" si="115"/>
        <v>226.9</v>
      </c>
      <c r="O323" s="8">
        <f t="shared" si="116"/>
        <v>8.51</v>
      </c>
      <c r="P323" s="10">
        <f t="shared" si="117"/>
        <v>99.81</v>
      </c>
      <c r="Q323" s="8">
        <f t="shared" si="118"/>
        <v>335.22</v>
      </c>
      <c r="R323" s="21">
        <f t="shared" si="119"/>
        <v>1284.091</v>
      </c>
      <c r="S323" s="22"/>
    </row>
    <row r="324" ht="20" customHeight="1" spans="1:19">
      <c r="A324" s="8">
        <f t="shared" si="121"/>
        <v>321</v>
      </c>
      <c r="B324" s="23"/>
      <c r="C324" s="10" t="s">
        <v>686</v>
      </c>
      <c r="D324" s="28" t="s">
        <v>687</v>
      </c>
      <c r="E324" s="9">
        <v>2836.2</v>
      </c>
      <c r="F324" s="9">
        <v>2837</v>
      </c>
      <c r="G324" s="10">
        <v>4990.25</v>
      </c>
      <c r="H324" s="8">
        <f t="shared" si="110"/>
        <v>51.05</v>
      </c>
      <c r="I324" s="9">
        <f t="shared" si="111"/>
        <v>453.792</v>
      </c>
      <c r="J324" s="9">
        <f t="shared" si="112"/>
        <v>19.859</v>
      </c>
      <c r="K324" s="10">
        <f t="shared" si="113"/>
        <v>424.17</v>
      </c>
      <c r="L324" s="19">
        <f t="shared" si="114"/>
        <v>948.871</v>
      </c>
      <c r="M324" s="8">
        <v>0</v>
      </c>
      <c r="N324" s="8">
        <f t="shared" si="115"/>
        <v>226.9</v>
      </c>
      <c r="O324" s="8">
        <f t="shared" si="116"/>
        <v>8.51</v>
      </c>
      <c r="P324" s="10">
        <f t="shared" si="117"/>
        <v>99.81</v>
      </c>
      <c r="Q324" s="8">
        <f t="shared" si="118"/>
        <v>335.22</v>
      </c>
      <c r="R324" s="21">
        <f t="shared" si="119"/>
        <v>1284.091</v>
      </c>
      <c r="S324" s="22"/>
    </row>
    <row r="325" ht="20" customHeight="1" spans="1:19">
      <c r="A325" s="8">
        <f t="shared" ref="A325:A337" si="122">ROW()-3</f>
        <v>322</v>
      </c>
      <c r="B325" s="23"/>
      <c r="C325" s="10" t="s">
        <v>688</v>
      </c>
      <c r="D325" s="28" t="s">
        <v>689</v>
      </c>
      <c r="E325" s="9">
        <v>2836.2</v>
      </c>
      <c r="F325" s="9">
        <v>2837</v>
      </c>
      <c r="G325" s="10">
        <v>4990.25</v>
      </c>
      <c r="H325" s="8">
        <f t="shared" si="110"/>
        <v>51.05</v>
      </c>
      <c r="I325" s="9">
        <f t="shared" si="111"/>
        <v>453.792</v>
      </c>
      <c r="J325" s="9">
        <f t="shared" si="112"/>
        <v>19.859</v>
      </c>
      <c r="K325" s="10">
        <f t="shared" si="113"/>
        <v>424.17</v>
      </c>
      <c r="L325" s="19">
        <f t="shared" si="114"/>
        <v>948.871</v>
      </c>
      <c r="M325" s="8">
        <v>0</v>
      </c>
      <c r="N325" s="8">
        <f t="shared" si="115"/>
        <v>226.9</v>
      </c>
      <c r="O325" s="8">
        <f t="shared" si="116"/>
        <v>8.51</v>
      </c>
      <c r="P325" s="10">
        <f t="shared" si="117"/>
        <v>99.81</v>
      </c>
      <c r="Q325" s="8">
        <f t="shared" si="118"/>
        <v>335.22</v>
      </c>
      <c r="R325" s="21">
        <f t="shared" si="119"/>
        <v>1284.091</v>
      </c>
      <c r="S325" s="22"/>
    </row>
    <row r="326" ht="20" customHeight="1" spans="1:19">
      <c r="A326" s="8">
        <f t="shared" si="122"/>
        <v>323</v>
      </c>
      <c r="B326" s="23"/>
      <c r="C326" s="10" t="s">
        <v>690</v>
      </c>
      <c r="D326" s="28" t="s">
        <v>691</v>
      </c>
      <c r="E326" s="9">
        <v>2836.2</v>
      </c>
      <c r="F326" s="9">
        <v>2837</v>
      </c>
      <c r="G326" s="10">
        <v>4990.25</v>
      </c>
      <c r="H326" s="8">
        <f t="shared" si="110"/>
        <v>51.05</v>
      </c>
      <c r="I326" s="9">
        <f t="shared" si="111"/>
        <v>453.792</v>
      </c>
      <c r="J326" s="9">
        <f t="shared" si="112"/>
        <v>19.859</v>
      </c>
      <c r="K326" s="10">
        <f t="shared" si="113"/>
        <v>424.17</v>
      </c>
      <c r="L326" s="19">
        <f t="shared" si="114"/>
        <v>948.871</v>
      </c>
      <c r="M326" s="8">
        <v>0</v>
      </c>
      <c r="N326" s="8">
        <f t="shared" si="115"/>
        <v>226.9</v>
      </c>
      <c r="O326" s="8">
        <f t="shared" si="116"/>
        <v>8.51</v>
      </c>
      <c r="P326" s="10">
        <f t="shared" si="117"/>
        <v>99.81</v>
      </c>
      <c r="Q326" s="8">
        <f t="shared" si="118"/>
        <v>335.22</v>
      </c>
      <c r="R326" s="21">
        <f t="shared" si="119"/>
        <v>1284.091</v>
      </c>
      <c r="S326" s="22"/>
    </row>
    <row r="327" ht="20" customHeight="1" spans="1:19">
      <c r="A327" s="8">
        <f t="shared" si="122"/>
        <v>324</v>
      </c>
      <c r="B327" s="23"/>
      <c r="C327" s="10" t="s">
        <v>692</v>
      </c>
      <c r="D327" s="28" t="s">
        <v>693</v>
      </c>
      <c r="E327" s="9">
        <v>2836.2</v>
      </c>
      <c r="F327" s="9">
        <v>2837</v>
      </c>
      <c r="G327" s="10">
        <v>4990.25</v>
      </c>
      <c r="H327" s="8">
        <f t="shared" si="110"/>
        <v>51.05</v>
      </c>
      <c r="I327" s="9">
        <f t="shared" si="111"/>
        <v>453.792</v>
      </c>
      <c r="J327" s="9">
        <f t="shared" si="112"/>
        <v>19.859</v>
      </c>
      <c r="K327" s="10">
        <f t="shared" si="113"/>
        <v>424.17</v>
      </c>
      <c r="L327" s="19">
        <f t="shared" si="114"/>
        <v>948.871</v>
      </c>
      <c r="M327" s="8">
        <v>0</v>
      </c>
      <c r="N327" s="8">
        <f t="shared" si="115"/>
        <v>226.9</v>
      </c>
      <c r="O327" s="8">
        <f t="shared" si="116"/>
        <v>8.51</v>
      </c>
      <c r="P327" s="10">
        <f t="shared" si="117"/>
        <v>99.81</v>
      </c>
      <c r="Q327" s="8">
        <f t="shared" si="118"/>
        <v>335.22</v>
      </c>
      <c r="R327" s="21">
        <f t="shared" si="119"/>
        <v>1284.091</v>
      </c>
      <c r="S327" s="22"/>
    </row>
    <row r="328" ht="20" customHeight="1" spans="1:19">
      <c r="A328" s="8">
        <f t="shared" si="122"/>
        <v>325</v>
      </c>
      <c r="B328" s="23"/>
      <c r="C328" s="10" t="s">
        <v>694</v>
      </c>
      <c r="D328" s="28" t="s">
        <v>695</v>
      </c>
      <c r="E328" s="9">
        <v>2836.2</v>
      </c>
      <c r="F328" s="9">
        <v>2837</v>
      </c>
      <c r="G328" s="10">
        <v>4990.25</v>
      </c>
      <c r="H328" s="8">
        <f t="shared" si="110"/>
        <v>51.05</v>
      </c>
      <c r="I328" s="9">
        <f t="shared" si="111"/>
        <v>453.792</v>
      </c>
      <c r="J328" s="9">
        <f t="shared" si="112"/>
        <v>19.859</v>
      </c>
      <c r="K328" s="10">
        <f t="shared" si="113"/>
        <v>424.17</v>
      </c>
      <c r="L328" s="19">
        <f t="shared" si="114"/>
        <v>948.871</v>
      </c>
      <c r="M328" s="8">
        <v>0</v>
      </c>
      <c r="N328" s="8">
        <f t="shared" si="115"/>
        <v>226.9</v>
      </c>
      <c r="O328" s="8">
        <f t="shared" si="116"/>
        <v>8.51</v>
      </c>
      <c r="P328" s="10">
        <f t="shared" si="117"/>
        <v>99.81</v>
      </c>
      <c r="Q328" s="8">
        <f t="shared" si="118"/>
        <v>335.22</v>
      </c>
      <c r="R328" s="21">
        <f t="shared" si="119"/>
        <v>1284.091</v>
      </c>
      <c r="S328" s="22"/>
    </row>
    <row r="329" ht="20" customHeight="1" spans="1:19">
      <c r="A329" s="8">
        <f t="shared" si="122"/>
        <v>326</v>
      </c>
      <c r="B329" s="23"/>
      <c r="C329" s="10" t="s">
        <v>696</v>
      </c>
      <c r="D329" s="28" t="s">
        <v>697</v>
      </c>
      <c r="E329" s="9">
        <v>2836.2</v>
      </c>
      <c r="F329" s="9">
        <v>2837</v>
      </c>
      <c r="G329" s="10">
        <v>4990.25</v>
      </c>
      <c r="H329" s="8">
        <f t="shared" si="110"/>
        <v>51.05</v>
      </c>
      <c r="I329" s="9">
        <f t="shared" si="111"/>
        <v>453.792</v>
      </c>
      <c r="J329" s="9">
        <f t="shared" si="112"/>
        <v>19.859</v>
      </c>
      <c r="K329" s="10">
        <f t="shared" si="113"/>
        <v>424.17</v>
      </c>
      <c r="L329" s="19">
        <f t="shared" si="114"/>
        <v>948.871</v>
      </c>
      <c r="M329" s="8">
        <v>0</v>
      </c>
      <c r="N329" s="8">
        <f t="shared" si="115"/>
        <v>226.9</v>
      </c>
      <c r="O329" s="8">
        <f t="shared" si="116"/>
        <v>8.51</v>
      </c>
      <c r="P329" s="10">
        <f t="shared" si="117"/>
        <v>99.81</v>
      </c>
      <c r="Q329" s="8">
        <f t="shared" si="118"/>
        <v>335.22</v>
      </c>
      <c r="R329" s="21">
        <f t="shared" si="119"/>
        <v>1284.091</v>
      </c>
      <c r="S329" s="22"/>
    </row>
    <row r="330" ht="20" customHeight="1" spans="1:19">
      <c r="A330" s="8">
        <f t="shared" si="122"/>
        <v>327</v>
      </c>
      <c r="B330" s="23"/>
      <c r="C330" s="10" t="s">
        <v>698</v>
      </c>
      <c r="D330" s="28" t="s">
        <v>699</v>
      </c>
      <c r="E330" s="9">
        <v>2836.2</v>
      </c>
      <c r="F330" s="9">
        <v>2837</v>
      </c>
      <c r="G330" s="10">
        <v>4990.25</v>
      </c>
      <c r="H330" s="8">
        <f t="shared" si="110"/>
        <v>51.05</v>
      </c>
      <c r="I330" s="9">
        <f t="shared" si="111"/>
        <v>453.792</v>
      </c>
      <c r="J330" s="9">
        <f t="shared" si="112"/>
        <v>19.859</v>
      </c>
      <c r="K330" s="10">
        <f t="shared" si="113"/>
        <v>424.17</v>
      </c>
      <c r="L330" s="19">
        <f t="shared" si="114"/>
        <v>948.871</v>
      </c>
      <c r="M330" s="8">
        <v>0</v>
      </c>
      <c r="N330" s="8">
        <f t="shared" si="115"/>
        <v>226.9</v>
      </c>
      <c r="O330" s="8">
        <f t="shared" si="116"/>
        <v>8.51</v>
      </c>
      <c r="P330" s="10">
        <f t="shared" si="117"/>
        <v>99.81</v>
      </c>
      <c r="Q330" s="8">
        <f t="shared" si="118"/>
        <v>335.22</v>
      </c>
      <c r="R330" s="21">
        <f t="shared" si="119"/>
        <v>1284.091</v>
      </c>
      <c r="S330" s="22"/>
    </row>
    <row r="331" ht="20" customHeight="1" spans="1:19">
      <c r="A331" s="8">
        <f t="shared" si="122"/>
        <v>328</v>
      </c>
      <c r="B331" s="23"/>
      <c r="C331" s="10" t="s">
        <v>700</v>
      </c>
      <c r="D331" s="28" t="s">
        <v>701</v>
      </c>
      <c r="E331" s="9">
        <v>2836.2</v>
      </c>
      <c r="F331" s="9">
        <v>2837</v>
      </c>
      <c r="G331" s="10">
        <v>4990.25</v>
      </c>
      <c r="H331" s="8">
        <f t="shared" si="110"/>
        <v>51.05</v>
      </c>
      <c r="I331" s="9">
        <f t="shared" si="111"/>
        <v>453.792</v>
      </c>
      <c r="J331" s="9">
        <f t="shared" si="112"/>
        <v>19.859</v>
      </c>
      <c r="K331" s="10">
        <f t="shared" si="113"/>
        <v>424.17</v>
      </c>
      <c r="L331" s="19">
        <f t="shared" si="114"/>
        <v>948.871</v>
      </c>
      <c r="M331" s="8">
        <v>0</v>
      </c>
      <c r="N331" s="8">
        <f t="shared" si="115"/>
        <v>226.9</v>
      </c>
      <c r="O331" s="8">
        <f t="shared" si="116"/>
        <v>8.51</v>
      </c>
      <c r="P331" s="10">
        <f t="shared" si="117"/>
        <v>99.81</v>
      </c>
      <c r="Q331" s="8">
        <f t="shared" si="118"/>
        <v>335.22</v>
      </c>
      <c r="R331" s="21">
        <f t="shared" si="119"/>
        <v>1284.091</v>
      </c>
      <c r="S331" s="22"/>
    </row>
    <row r="332" ht="20" customHeight="1" spans="1:19">
      <c r="A332" s="8">
        <f t="shared" si="122"/>
        <v>329</v>
      </c>
      <c r="B332" s="23"/>
      <c r="C332" s="35" t="s">
        <v>702</v>
      </c>
      <c r="D332" s="28" t="s">
        <v>703</v>
      </c>
      <c r="E332" s="9">
        <v>2836.2</v>
      </c>
      <c r="F332" s="9">
        <v>2837</v>
      </c>
      <c r="G332" s="10">
        <v>4990.25</v>
      </c>
      <c r="H332" s="8">
        <f t="shared" si="110"/>
        <v>51.05</v>
      </c>
      <c r="I332" s="9">
        <f t="shared" si="111"/>
        <v>453.792</v>
      </c>
      <c r="J332" s="9">
        <f t="shared" si="112"/>
        <v>19.859</v>
      </c>
      <c r="K332" s="10">
        <f t="shared" si="113"/>
        <v>424.17</v>
      </c>
      <c r="L332" s="19">
        <f t="shared" si="114"/>
        <v>948.871</v>
      </c>
      <c r="M332" s="8">
        <v>0</v>
      </c>
      <c r="N332" s="8">
        <f t="shared" si="115"/>
        <v>226.9</v>
      </c>
      <c r="O332" s="8">
        <f t="shared" si="116"/>
        <v>8.51</v>
      </c>
      <c r="P332" s="10">
        <f t="shared" si="117"/>
        <v>99.81</v>
      </c>
      <c r="Q332" s="8">
        <f t="shared" si="118"/>
        <v>335.22</v>
      </c>
      <c r="R332" s="21">
        <f t="shared" si="119"/>
        <v>1284.091</v>
      </c>
      <c r="S332" s="22"/>
    </row>
    <row r="333" ht="20" customHeight="1" spans="1:19">
      <c r="A333" s="8">
        <f t="shared" si="122"/>
        <v>330</v>
      </c>
      <c r="B333" s="23"/>
      <c r="C333" s="29" t="s">
        <v>704</v>
      </c>
      <c r="D333" s="28" t="s">
        <v>705</v>
      </c>
      <c r="E333" s="9">
        <v>2836.2</v>
      </c>
      <c r="F333" s="9">
        <v>2837</v>
      </c>
      <c r="G333" s="10">
        <v>4990.25</v>
      </c>
      <c r="H333" s="8">
        <f t="shared" si="110"/>
        <v>51.05</v>
      </c>
      <c r="I333" s="9">
        <f t="shared" si="111"/>
        <v>453.792</v>
      </c>
      <c r="J333" s="9">
        <f t="shared" si="112"/>
        <v>19.859</v>
      </c>
      <c r="K333" s="10">
        <f t="shared" si="113"/>
        <v>424.17</v>
      </c>
      <c r="L333" s="19">
        <f t="shared" si="114"/>
        <v>948.871</v>
      </c>
      <c r="M333" s="8">
        <v>0</v>
      </c>
      <c r="N333" s="8">
        <f t="shared" si="115"/>
        <v>226.9</v>
      </c>
      <c r="O333" s="8">
        <f t="shared" si="116"/>
        <v>8.51</v>
      </c>
      <c r="P333" s="10">
        <f t="shared" si="117"/>
        <v>99.81</v>
      </c>
      <c r="Q333" s="8">
        <f t="shared" si="118"/>
        <v>335.22</v>
      </c>
      <c r="R333" s="21">
        <f t="shared" si="119"/>
        <v>1284.091</v>
      </c>
      <c r="S333" s="22"/>
    </row>
    <row r="334" ht="20" customHeight="1" spans="1:19">
      <c r="A334" s="8">
        <f t="shared" si="122"/>
        <v>331</v>
      </c>
      <c r="B334" s="23"/>
      <c r="C334" s="29" t="s">
        <v>706</v>
      </c>
      <c r="D334" s="28" t="s">
        <v>707</v>
      </c>
      <c r="E334" s="9">
        <v>2836.2</v>
      </c>
      <c r="F334" s="9">
        <v>2837</v>
      </c>
      <c r="G334" s="10">
        <v>4990.25</v>
      </c>
      <c r="H334" s="8">
        <f t="shared" si="110"/>
        <v>51.05</v>
      </c>
      <c r="I334" s="9">
        <f t="shared" si="111"/>
        <v>453.792</v>
      </c>
      <c r="J334" s="9">
        <f t="shared" si="112"/>
        <v>19.859</v>
      </c>
      <c r="K334" s="10">
        <f t="shared" si="113"/>
        <v>424.17</v>
      </c>
      <c r="L334" s="19">
        <f t="shared" si="114"/>
        <v>948.871</v>
      </c>
      <c r="M334" s="8">
        <v>0</v>
      </c>
      <c r="N334" s="8">
        <f t="shared" si="115"/>
        <v>226.9</v>
      </c>
      <c r="O334" s="8">
        <f t="shared" si="116"/>
        <v>8.51</v>
      </c>
      <c r="P334" s="10">
        <f t="shared" si="117"/>
        <v>99.81</v>
      </c>
      <c r="Q334" s="8">
        <f t="shared" si="118"/>
        <v>335.22</v>
      </c>
      <c r="R334" s="21">
        <f t="shared" si="119"/>
        <v>1284.091</v>
      </c>
      <c r="S334" s="22"/>
    </row>
    <row r="335" ht="20" customHeight="1" spans="1:19">
      <c r="A335" s="8">
        <f t="shared" si="122"/>
        <v>332</v>
      </c>
      <c r="B335" s="23"/>
      <c r="C335" s="29" t="s">
        <v>708</v>
      </c>
      <c r="D335" s="28" t="s">
        <v>709</v>
      </c>
      <c r="E335" s="9">
        <v>2836.2</v>
      </c>
      <c r="F335" s="9">
        <v>2837</v>
      </c>
      <c r="G335" s="10">
        <v>4990.25</v>
      </c>
      <c r="H335" s="8">
        <f t="shared" si="110"/>
        <v>51.05</v>
      </c>
      <c r="I335" s="9">
        <f t="shared" si="111"/>
        <v>453.792</v>
      </c>
      <c r="J335" s="9">
        <f t="shared" si="112"/>
        <v>19.859</v>
      </c>
      <c r="K335" s="10">
        <f t="shared" si="113"/>
        <v>424.17</v>
      </c>
      <c r="L335" s="19">
        <f t="shared" si="114"/>
        <v>948.871</v>
      </c>
      <c r="M335" s="8">
        <v>0</v>
      </c>
      <c r="N335" s="8">
        <f t="shared" si="115"/>
        <v>226.9</v>
      </c>
      <c r="O335" s="8">
        <f t="shared" si="116"/>
        <v>8.51</v>
      </c>
      <c r="P335" s="10">
        <f t="shared" si="117"/>
        <v>99.81</v>
      </c>
      <c r="Q335" s="8">
        <f t="shared" si="118"/>
        <v>335.22</v>
      </c>
      <c r="R335" s="21">
        <f t="shared" si="119"/>
        <v>1284.091</v>
      </c>
      <c r="S335" s="22"/>
    </row>
    <row r="336" ht="20" customHeight="1" spans="1:19">
      <c r="A336" s="8">
        <f t="shared" si="122"/>
        <v>333</v>
      </c>
      <c r="B336" s="36"/>
      <c r="C336" s="10" t="s">
        <v>710</v>
      </c>
      <c r="D336" s="28" t="s">
        <v>711</v>
      </c>
      <c r="E336" s="9">
        <v>2836.2</v>
      </c>
      <c r="F336" s="9">
        <v>2837</v>
      </c>
      <c r="G336" s="10">
        <v>4990.25</v>
      </c>
      <c r="H336" s="8">
        <f t="shared" si="110"/>
        <v>51.05</v>
      </c>
      <c r="I336" s="9">
        <f t="shared" si="111"/>
        <v>453.792</v>
      </c>
      <c r="J336" s="9">
        <f t="shared" si="112"/>
        <v>19.859</v>
      </c>
      <c r="K336" s="10">
        <f t="shared" si="113"/>
        <v>424.17</v>
      </c>
      <c r="L336" s="19">
        <f t="shared" si="114"/>
        <v>948.871</v>
      </c>
      <c r="M336" s="8">
        <v>0</v>
      </c>
      <c r="N336" s="8">
        <f t="shared" si="115"/>
        <v>226.9</v>
      </c>
      <c r="O336" s="8">
        <f t="shared" si="116"/>
        <v>8.51</v>
      </c>
      <c r="P336" s="10">
        <f t="shared" si="117"/>
        <v>99.81</v>
      </c>
      <c r="Q336" s="8">
        <f t="shared" si="118"/>
        <v>335.22</v>
      </c>
      <c r="R336" s="21">
        <f t="shared" si="119"/>
        <v>1284.091</v>
      </c>
      <c r="S336" s="22"/>
    </row>
    <row r="337" s="2" customFormat="1" spans="1:19">
      <c r="A337" s="37" t="s">
        <v>16</v>
      </c>
      <c r="B337" s="38" t="s">
        <v>712</v>
      </c>
      <c r="C337" s="38"/>
      <c r="D337" s="39"/>
      <c r="E337" s="40">
        <f>SUM(E4:E336)</f>
        <v>963764.129999995</v>
      </c>
      <c r="F337" s="40">
        <f t="shared" ref="F337:R337" si="123">SUM(F4:F336)</f>
        <v>964020.23</v>
      </c>
      <c r="G337" s="40">
        <f t="shared" si="123"/>
        <v>1661753.25</v>
      </c>
      <c r="H337" s="40">
        <f t="shared" si="123"/>
        <v>17347.3599999999</v>
      </c>
      <c r="I337" s="40">
        <f t="shared" si="123"/>
        <v>154202.2608</v>
      </c>
      <c r="J337" s="40">
        <f t="shared" si="123"/>
        <v>6748.14161000004</v>
      </c>
      <c r="K337" s="40">
        <f t="shared" si="123"/>
        <v>141248.61</v>
      </c>
      <c r="L337" s="40">
        <f t="shared" si="123"/>
        <v>319546.372410001</v>
      </c>
      <c r="M337" s="40">
        <f t="shared" si="123"/>
        <v>0</v>
      </c>
      <c r="N337" s="40">
        <f t="shared" si="123"/>
        <v>77102.22</v>
      </c>
      <c r="O337" s="40">
        <f t="shared" si="123"/>
        <v>2891.79000000002</v>
      </c>
      <c r="P337" s="40">
        <f t="shared" si="123"/>
        <v>33236.7300000002</v>
      </c>
      <c r="Q337" s="40">
        <f t="shared" si="123"/>
        <v>113230.74</v>
      </c>
      <c r="R337" s="40">
        <f t="shared" si="123"/>
        <v>432777.112410001</v>
      </c>
      <c r="S337" s="45"/>
    </row>
    <row r="338" spans="1:4">
      <c r="A338" s="41"/>
      <c r="B338" s="41"/>
      <c r="C338" s="41"/>
      <c r="D338" s="41"/>
    </row>
    <row r="339" spans="1:4">
      <c r="A339" s="41" t="s">
        <v>713</v>
      </c>
      <c r="B339" s="41"/>
      <c r="C339" s="41">
        <f>H337</f>
        <v>17347.3599999999</v>
      </c>
      <c r="D339" s="41"/>
    </row>
    <row r="340" spans="1:4">
      <c r="A340" s="41" t="s">
        <v>714</v>
      </c>
      <c r="B340" s="41"/>
      <c r="C340" s="42">
        <f>I337+N337</f>
        <v>231304.4808</v>
      </c>
      <c r="D340" s="42"/>
    </row>
    <row r="341" spans="1:4">
      <c r="A341" s="41" t="s">
        <v>715</v>
      </c>
      <c r="B341" s="41"/>
      <c r="C341" s="42">
        <f>J337+O337</f>
        <v>9639.93161000006</v>
      </c>
      <c r="D341" s="42"/>
    </row>
    <row r="342" spans="1:3">
      <c r="A342" s="3" t="s">
        <v>716</v>
      </c>
      <c r="C342" s="3">
        <f>K337+P337</f>
        <v>174485.34</v>
      </c>
    </row>
    <row r="345" spans="1:18">
      <c r="A345" s="43" t="s">
        <v>717</v>
      </c>
      <c r="B345" s="43"/>
      <c r="C345" s="43"/>
      <c r="D345" s="43"/>
      <c r="E345" s="43"/>
      <c r="F345" s="43"/>
      <c r="G345" s="43"/>
      <c r="H345" s="43"/>
      <c r="I345" s="43"/>
      <c r="J345" s="43"/>
      <c r="K345" s="43"/>
      <c r="L345" s="43"/>
      <c r="M345" s="43"/>
      <c r="N345" s="43"/>
      <c r="O345" s="43"/>
      <c r="P345" s="43"/>
      <c r="Q345" s="43"/>
      <c r="R345" s="43"/>
    </row>
    <row r="346" spans="1:18">
      <c r="A346" s="43"/>
      <c r="B346" s="43"/>
      <c r="C346" s="43"/>
      <c r="D346" s="43"/>
      <c r="E346" s="43"/>
      <c r="F346" s="43"/>
      <c r="G346" s="43"/>
      <c r="H346" s="43"/>
      <c r="I346" s="43"/>
      <c r="J346" s="43"/>
      <c r="K346" s="43"/>
      <c r="L346" s="43"/>
      <c r="M346" s="43"/>
      <c r="N346" s="43"/>
      <c r="O346" s="43"/>
      <c r="P346" s="43"/>
      <c r="Q346" s="43"/>
      <c r="R346" s="43"/>
    </row>
    <row r="347" spans="1:18">
      <c r="A347" s="43"/>
      <c r="B347" s="43"/>
      <c r="C347" s="43"/>
      <c r="D347" s="43"/>
      <c r="E347" s="43"/>
      <c r="F347" s="43"/>
      <c r="G347" s="43"/>
      <c r="H347" s="43"/>
      <c r="I347" s="43"/>
      <c r="J347" s="43"/>
      <c r="K347" s="43"/>
      <c r="L347" s="43"/>
      <c r="M347" s="43"/>
      <c r="N347" s="43"/>
      <c r="O347" s="43"/>
      <c r="P347" s="43"/>
      <c r="Q347" s="43"/>
      <c r="R347" s="43"/>
    </row>
    <row r="348" spans="1:18">
      <c r="A348" s="43"/>
      <c r="B348" s="43"/>
      <c r="C348" s="43"/>
      <c r="D348" s="43"/>
      <c r="E348" s="43"/>
      <c r="F348" s="43"/>
      <c r="G348" s="43"/>
      <c r="H348" s="43"/>
      <c r="I348" s="43"/>
      <c r="J348" s="43"/>
      <c r="K348" s="43"/>
      <c r="L348" s="43"/>
      <c r="M348" s="43"/>
      <c r="N348" s="43"/>
      <c r="O348" s="43"/>
      <c r="P348" s="43"/>
      <c r="Q348" s="43"/>
      <c r="R348" s="43"/>
    </row>
    <row r="349" spans="1:18">
      <c r="A349" s="43"/>
      <c r="B349" s="43"/>
      <c r="C349" s="43"/>
      <c r="D349" s="43"/>
      <c r="E349" s="43"/>
      <c r="F349" s="43"/>
      <c r="G349" s="43"/>
      <c r="H349" s="43"/>
      <c r="I349" s="43"/>
      <c r="J349" s="43"/>
      <c r="K349" s="43"/>
      <c r="L349" s="43"/>
      <c r="M349" s="43"/>
      <c r="N349" s="43"/>
      <c r="O349" s="43"/>
      <c r="P349" s="43"/>
      <c r="Q349" s="43"/>
      <c r="R349" s="43"/>
    </row>
    <row r="355" spans="1:3">
      <c r="A355" s="44" t="s">
        <v>718</v>
      </c>
      <c r="B355" s="44"/>
      <c r="C355" s="44"/>
    </row>
    <row r="356" ht="20" customHeight="1" spans="1:20">
      <c r="A356" s="8">
        <v>1</v>
      </c>
      <c r="B356" s="8" t="s">
        <v>99</v>
      </c>
      <c r="C356" s="8" t="s">
        <v>719</v>
      </c>
      <c r="D356" s="8" t="s">
        <v>720</v>
      </c>
      <c r="E356" s="9">
        <v>2836.2</v>
      </c>
      <c r="F356" s="9">
        <v>2837</v>
      </c>
      <c r="G356" s="10">
        <v>4990.25</v>
      </c>
      <c r="H356" s="8">
        <v>51.05</v>
      </c>
      <c r="I356" s="9">
        <v>453.792</v>
      </c>
      <c r="J356" s="9">
        <v>19.859</v>
      </c>
      <c r="K356" s="10">
        <v>424.17</v>
      </c>
      <c r="L356" s="19">
        <v>948.871</v>
      </c>
      <c r="M356" s="8">
        <v>0</v>
      </c>
      <c r="N356" s="8">
        <v>226.9</v>
      </c>
      <c r="O356" s="8">
        <v>8.51</v>
      </c>
      <c r="P356" s="10">
        <v>99.81</v>
      </c>
      <c r="Q356" s="8">
        <v>335.22</v>
      </c>
      <c r="R356" s="21">
        <v>1284.091</v>
      </c>
      <c r="S356" s="22"/>
      <c r="T356" t="e">
        <v>#N/A</v>
      </c>
    </row>
    <row r="357" ht="20" customHeight="1" spans="1:20">
      <c r="A357" s="8">
        <v>2</v>
      </c>
      <c r="B357" s="8" t="s">
        <v>155</v>
      </c>
      <c r="C357" s="8" t="s">
        <v>721</v>
      </c>
      <c r="D357" s="8" t="s">
        <v>722</v>
      </c>
      <c r="E357" s="9">
        <v>3042.05</v>
      </c>
      <c r="F357" s="9">
        <v>3043</v>
      </c>
      <c r="G357" s="10">
        <v>4990.25</v>
      </c>
      <c r="H357" s="8">
        <v>54.76</v>
      </c>
      <c r="I357" s="9">
        <v>486.728</v>
      </c>
      <c r="J357" s="9">
        <v>21.301</v>
      </c>
      <c r="K357" s="10">
        <v>424.17</v>
      </c>
      <c r="L357" s="19">
        <v>986.959</v>
      </c>
      <c r="M357" s="8">
        <v>0</v>
      </c>
      <c r="N357" s="8">
        <v>243.36</v>
      </c>
      <c r="O357" s="8">
        <v>9.13</v>
      </c>
      <c r="P357" s="10">
        <v>99.81</v>
      </c>
      <c r="Q357" s="8">
        <v>352.3</v>
      </c>
      <c r="R357" s="21">
        <v>1339.259</v>
      </c>
      <c r="S357" s="22"/>
      <c r="T357" t="e">
        <v>#N/A</v>
      </c>
    </row>
    <row r="358" ht="20" customHeight="1" spans="1:20">
      <c r="A358" s="8">
        <v>3</v>
      </c>
      <c r="B358" s="8" t="s">
        <v>293</v>
      </c>
      <c r="C358" s="8" t="s">
        <v>723</v>
      </c>
      <c r="D358" s="8" t="s">
        <v>724</v>
      </c>
      <c r="E358" s="9">
        <v>2836.2</v>
      </c>
      <c r="F358" s="9">
        <v>2837</v>
      </c>
      <c r="G358" s="10">
        <v>4990.25</v>
      </c>
      <c r="H358" s="8">
        <v>51.05</v>
      </c>
      <c r="I358" s="9">
        <v>453.792</v>
      </c>
      <c r="J358" s="9">
        <v>19.859</v>
      </c>
      <c r="K358" s="10">
        <v>424.17</v>
      </c>
      <c r="L358" s="19">
        <v>948.871</v>
      </c>
      <c r="M358" s="8">
        <v>0</v>
      </c>
      <c r="N358" s="8">
        <v>226.9</v>
      </c>
      <c r="O358" s="8">
        <v>8.51</v>
      </c>
      <c r="P358" s="10">
        <v>99.81</v>
      </c>
      <c r="Q358" s="8">
        <v>335.22</v>
      </c>
      <c r="R358" s="21">
        <v>1284.091</v>
      </c>
      <c r="S358" s="22"/>
      <c r="T358" t="e">
        <v>#N/A</v>
      </c>
    </row>
    <row r="359" ht="20" customHeight="1" spans="1:20">
      <c r="A359" s="8">
        <v>4</v>
      </c>
      <c r="B359" s="8" t="s">
        <v>293</v>
      </c>
      <c r="C359" s="8" t="s">
        <v>725</v>
      </c>
      <c r="D359" s="8" t="s">
        <v>726</v>
      </c>
      <c r="E359" s="9">
        <v>2836.2</v>
      </c>
      <c r="F359" s="9">
        <v>2837</v>
      </c>
      <c r="G359" s="10">
        <v>4990.25</v>
      </c>
      <c r="H359" s="8">
        <v>51.05</v>
      </c>
      <c r="I359" s="9">
        <v>453.792</v>
      </c>
      <c r="J359" s="9">
        <v>19.859</v>
      </c>
      <c r="K359" s="10">
        <v>424.17</v>
      </c>
      <c r="L359" s="19">
        <v>948.871</v>
      </c>
      <c r="M359" s="8">
        <v>0</v>
      </c>
      <c r="N359" s="8">
        <v>226.9</v>
      </c>
      <c r="O359" s="8">
        <v>8.51</v>
      </c>
      <c r="P359" s="10">
        <v>99.81</v>
      </c>
      <c r="Q359" s="8">
        <v>335.22</v>
      </c>
      <c r="R359" s="21">
        <v>1284.091</v>
      </c>
      <c r="S359" s="22"/>
      <c r="T359" t="e">
        <v>#N/A</v>
      </c>
    </row>
    <row r="360" ht="20" customHeight="1" spans="1:20">
      <c r="A360" s="8">
        <v>5</v>
      </c>
      <c r="B360" s="8" t="s">
        <v>391</v>
      </c>
      <c r="C360" s="8" t="s">
        <v>727</v>
      </c>
      <c r="D360" s="8" t="s">
        <v>728</v>
      </c>
      <c r="E360" s="9">
        <v>2836.2</v>
      </c>
      <c r="F360" s="9">
        <v>2837</v>
      </c>
      <c r="G360" s="10">
        <v>4990.25</v>
      </c>
      <c r="H360" s="8">
        <v>51.05</v>
      </c>
      <c r="I360" s="9">
        <v>453.792</v>
      </c>
      <c r="J360" s="9">
        <v>19.859</v>
      </c>
      <c r="K360" s="10">
        <v>424.17</v>
      </c>
      <c r="L360" s="19">
        <v>948.871</v>
      </c>
      <c r="M360" s="8">
        <v>0</v>
      </c>
      <c r="N360" s="8">
        <v>226.9</v>
      </c>
      <c r="O360" s="8">
        <v>8.51</v>
      </c>
      <c r="P360" s="10">
        <v>99.81</v>
      </c>
      <c r="Q360" s="8">
        <v>335.22</v>
      </c>
      <c r="R360" s="21">
        <v>1284.091</v>
      </c>
      <c r="S360" s="22"/>
      <c r="T360" t="e">
        <v>#N/A</v>
      </c>
    </row>
    <row r="361" ht="20" customHeight="1" spans="1:20">
      <c r="A361" s="8">
        <v>6</v>
      </c>
      <c r="B361" s="8" t="s">
        <v>391</v>
      </c>
      <c r="C361" s="8" t="s">
        <v>729</v>
      </c>
      <c r="D361" s="8" t="s">
        <v>730</v>
      </c>
      <c r="E361" s="9">
        <v>2836.2</v>
      </c>
      <c r="F361" s="9">
        <v>2837</v>
      </c>
      <c r="G361" s="10">
        <v>4990.25</v>
      </c>
      <c r="H361" s="8">
        <v>51.05</v>
      </c>
      <c r="I361" s="9">
        <v>453.792</v>
      </c>
      <c r="J361" s="9">
        <v>19.859</v>
      </c>
      <c r="K361" s="10">
        <v>424.17</v>
      </c>
      <c r="L361" s="19">
        <v>948.871</v>
      </c>
      <c r="M361" s="8">
        <v>0</v>
      </c>
      <c r="N361" s="8">
        <v>226.9</v>
      </c>
      <c r="O361" s="8">
        <v>8.51</v>
      </c>
      <c r="P361" s="10">
        <v>99.81</v>
      </c>
      <c r="Q361" s="8">
        <v>335.22</v>
      </c>
      <c r="R361" s="21">
        <v>1284.091</v>
      </c>
      <c r="S361" s="22"/>
      <c r="T361" t="e">
        <v>#N/A</v>
      </c>
    </row>
    <row r="362" ht="20" customHeight="1" spans="1:19">
      <c r="A362" s="8">
        <v>7</v>
      </c>
      <c r="B362" s="20" t="s">
        <v>509</v>
      </c>
      <c r="C362" s="8" t="s">
        <v>731</v>
      </c>
      <c r="D362" s="8" t="s">
        <v>732</v>
      </c>
      <c r="E362" s="9">
        <v>2836.2</v>
      </c>
      <c r="F362" s="9">
        <v>2837</v>
      </c>
      <c r="G362" s="10">
        <v>4990.25</v>
      </c>
      <c r="H362" s="8">
        <f t="shared" ref="H362:H368" si="124">ROUND(E362*0.018,2)</f>
        <v>51.05</v>
      </c>
      <c r="I362" s="9">
        <f t="shared" ref="I362:I368" si="125">E362*0.16</f>
        <v>453.792</v>
      </c>
      <c r="J362" s="9">
        <f t="shared" ref="J362:J368" si="126">F362*0.007</f>
        <v>19.859</v>
      </c>
      <c r="K362" s="10">
        <f t="shared" ref="K362:K368" si="127">ROUND(G362*0.085,2)</f>
        <v>424.17</v>
      </c>
      <c r="L362" s="19">
        <f t="shared" ref="L362:L368" si="128">SUM(H362:K362)</f>
        <v>948.871</v>
      </c>
      <c r="M362" s="8">
        <v>0</v>
      </c>
      <c r="N362" s="8">
        <f t="shared" ref="N362:N368" si="129">ROUND(E362*0.08,2)</f>
        <v>226.9</v>
      </c>
      <c r="O362" s="8">
        <f t="shared" ref="O362:O368" si="130">ROUND(F362*0.003,2)</f>
        <v>8.51</v>
      </c>
      <c r="P362" s="10">
        <f t="shared" ref="P362:P368" si="131">ROUND(G362*0.02,2)</f>
        <v>99.81</v>
      </c>
      <c r="Q362" s="8">
        <f t="shared" ref="Q362:Q368" si="132">SUM(M362:P362)</f>
        <v>335.22</v>
      </c>
      <c r="R362" s="21">
        <f t="shared" ref="R362:R368" si="133">L362+Q362</f>
        <v>1284.091</v>
      </c>
      <c r="S362" s="22"/>
    </row>
    <row r="363" ht="20" customHeight="1" spans="1:19">
      <c r="A363" s="8">
        <v>8</v>
      </c>
      <c r="B363" s="20" t="s">
        <v>293</v>
      </c>
      <c r="C363" s="8" t="s">
        <v>733</v>
      </c>
      <c r="D363" s="8" t="s">
        <v>734</v>
      </c>
      <c r="E363" s="9">
        <v>2836.2</v>
      </c>
      <c r="F363" s="9">
        <v>2837</v>
      </c>
      <c r="G363" s="10">
        <v>4990.25</v>
      </c>
      <c r="H363" s="8">
        <f t="shared" si="124"/>
        <v>51.05</v>
      </c>
      <c r="I363" s="9">
        <f t="shared" si="125"/>
        <v>453.792</v>
      </c>
      <c r="J363" s="9">
        <f t="shared" si="126"/>
        <v>19.859</v>
      </c>
      <c r="K363" s="10">
        <f t="shared" si="127"/>
        <v>424.17</v>
      </c>
      <c r="L363" s="19">
        <f t="shared" si="128"/>
        <v>948.871</v>
      </c>
      <c r="M363" s="8">
        <v>0</v>
      </c>
      <c r="N363" s="8">
        <f t="shared" si="129"/>
        <v>226.9</v>
      </c>
      <c r="O363" s="8">
        <f t="shared" si="130"/>
        <v>8.51</v>
      </c>
      <c r="P363" s="10">
        <f t="shared" si="131"/>
        <v>99.81</v>
      </c>
      <c r="Q363" s="8">
        <f t="shared" si="132"/>
        <v>335.22</v>
      </c>
      <c r="R363" s="21">
        <f t="shared" si="133"/>
        <v>1284.091</v>
      </c>
      <c r="S363" s="22"/>
    </row>
    <row r="364" ht="20" customHeight="1" spans="1:19">
      <c r="A364" s="8">
        <v>9</v>
      </c>
      <c r="B364" s="20" t="s">
        <v>155</v>
      </c>
      <c r="C364" s="8" t="s">
        <v>735</v>
      </c>
      <c r="D364" s="8" t="s">
        <v>736</v>
      </c>
      <c r="E364" s="9">
        <v>2836.2</v>
      </c>
      <c r="F364" s="9">
        <v>2837</v>
      </c>
      <c r="G364" s="10">
        <v>4990.25</v>
      </c>
      <c r="H364" s="8">
        <f t="shared" si="124"/>
        <v>51.05</v>
      </c>
      <c r="I364" s="9">
        <f t="shared" si="125"/>
        <v>453.792</v>
      </c>
      <c r="J364" s="9">
        <f t="shared" si="126"/>
        <v>19.859</v>
      </c>
      <c r="K364" s="10">
        <f t="shared" si="127"/>
        <v>424.17</v>
      </c>
      <c r="L364" s="19">
        <f t="shared" si="128"/>
        <v>948.871</v>
      </c>
      <c r="M364" s="8">
        <v>0</v>
      </c>
      <c r="N364" s="8">
        <f t="shared" si="129"/>
        <v>226.9</v>
      </c>
      <c r="O364" s="8">
        <f t="shared" si="130"/>
        <v>8.51</v>
      </c>
      <c r="P364" s="10">
        <f t="shared" si="131"/>
        <v>99.81</v>
      </c>
      <c r="Q364" s="8">
        <f t="shared" si="132"/>
        <v>335.22</v>
      </c>
      <c r="R364" s="21">
        <f t="shared" si="133"/>
        <v>1284.091</v>
      </c>
      <c r="S364" s="22"/>
    </row>
    <row r="365" ht="20" customHeight="1" spans="1:19">
      <c r="A365" s="8">
        <v>10</v>
      </c>
      <c r="B365" s="8" t="s">
        <v>391</v>
      </c>
      <c r="C365" s="8" t="s">
        <v>737</v>
      </c>
      <c r="D365" s="8" t="s">
        <v>738</v>
      </c>
      <c r="E365" s="9">
        <v>2836.2</v>
      </c>
      <c r="F365" s="9">
        <v>2837</v>
      </c>
      <c r="G365" s="10">
        <v>4990.25</v>
      </c>
      <c r="H365" s="8">
        <f t="shared" si="124"/>
        <v>51.05</v>
      </c>
      <c r="I365" s="9">
        <f t="shared" si="125"/>
        <v>453.792</v>
      </c>
      <c r="J365" s="9">
        <f t="shared" si="126"/>
        <v>19.859</v>
      </c>
      <c r="K365" s="10">
        <f t="shared" si="127"/>
        <v>424.17</v>
      </c>
      <c r="L365" s="19">
        <f t="shared" si="128"/>
        <v>948.871</v>
      </c>
      <c r="M365" s="8">
        <v>0</v>
      </c>
      <c r="N365" s="8">
        <f t="shared" si="129"/>
        <v>226.9</v>
      </c>
      <c r="O365" s="8">
        <f t="shared" si="130"/>
        <v>8.51</v>
      </c>
      <c r="P365" s="10">
        <f t="shared" si="131"/>
        <v>99.81</v>
      </c>
      <c r="Q365" s="8">
        <f t="shared" si="132"/>
        <v>335.22</v>
      </c>
      <c r="R365" s="21">
        <f t="shared" si="133"/>
        <v>1284.091</v>
      </c>
      <c r="S365" s="22"/>
    </row>
    <row r="366" ht="20" customHeight="1" spans="1:19">
      <c r="A366" s="8">
        <v>11</v>
      </c>
      <c r="B366" s="8" t="s">
        <v>391</v>
      </c>
      <c r="C366" s="8" t="s">
        <v>739</v>
      </c>
      <c r="D366" s="8" t="s">
        <v>740</v>
      </c>
      <c r="E366" s="9">
        <v>2836.2</v>
      </c>
      <c r="F366" s="9">
        <v>2837</v>
      </c>
      <c r="G366" s="10">
        <v>4990.25</v>
      </c>
      <c r="H366" s="8">
        <f t="shared" si="124"/>
        <v>51.05</v>
      </c>
      <c r="I366" s="9">
        <f t="shared" si="125"/>
        <v>453.792</v>
      </c>
      <c r="J366" s="9">
        <f t="shared" si="126"/>
        <v>19.859</v>
      </c>
      <c r="K366" s="10">
        <f t="shared" si="127"/>
        <v>424.17</v>
      </c>
      <c r="L366" s="19">
        <f t="shared" si="128"/>
        <v>948.871</v>
      </c>
      <c r="M366" s="8">
        <v>0</v>
      </c>
      <c r="N366" s="8">
        <f t="shared" si="129"/>
        <v>226.9</v>
      </c>
      <c r="O366" s="8">
        <f t="shared" si="130"/>
        <v>8.51</v>
      </c>
      <c r="P366" s="10">
        <f t="shared" si="131"/>
        <v>99.81</v>
      </c>
      <c r="Q366" s="8">
        <f t="shared" si="132"/>
        <v>335.22</v>
      </c>
      <c r="R366" s="21">
        <f t="shared" si="133"/>
        <v>1284.091</v>
      </c>
      <c r="S366" s="22"/>
    </row>
    <row r="367" ht="20" customHeight="1" spans="1:19">
      <c r="A367" s="8">
        <v>12</v>
      </c>
      <c r="B367" s="8" t="s">
        <v>391</v>
      </c>
      <c r="C367" s="8" t="s">
        <v>741</v>
      </c>
      <c r="D367" s="8" t="s">
        <v>742</v>
      </c>
      <c r="E367" s="9">
        <v>2836.2</v>
      </c>
      <c r="F367" s="9">
        <v>2837</v>
      </c>
      <c r="G367" s="10">
        <v>4990.25</v>
      </c>
      <c r="H367" s="8">
        <f t="shared" si="124"/>
        <v>51.05</v>
      </c>
      <c r="I367" s="9">
        <f t="shared" si="125"/>
        <v>453.792</v>
      </c>
      <c r="J367" s="9">
        <f t="shared" si="126"/>
        <v>19.859</v>
      </c>
      <c r="K367" s="10">
        <f t="shared" si="127"/>
        <v>424.17</v>
      </c>
      <c r="L367" s="19">
        <f t="shared" si="128"/>
        <v>948.871</v>
      </c>
      <c r="M367" s="8">
        <v>0</v>
      </c>
      <c r="N367" s="8">
        <f t="shared" si="129"/>
        <v>226.9</v>
      </c>
      <c r="O367" s="8">
        <f t="shared" si="130"/>
        <v>8.51</v>
      </c>
      <c r="P367" s="10">
        <f t="shared" si="131"/>
        <v>99.81</v>
      </c>
      <c r="Q367" s="8">
        <f t="shared" si="132"/>
        <v>335.22</v>
      </c>
      <c r="R367" s="21">
        <f t="shared" si="133"/>
        <v>1284.091</v>
      </c>
      <c r="S367" s="22"/>
    </row>
    <row r="368" ht="20" customHeight="1" spans="1:19">
      <c r="A368" s="8">
        <v>13</v>
      </c>
      <c r="B368" s="8" t="s">
        <v>391</v>
      </c>
      <c r="C368" s="8" t="s">
        <v>743</v>
      </c>
      <c r="D368" s="8" t="s">
        <v>744</v>
      </c>
      <c r="E368" s="9">
        <v>2836.2</v>
      </c>
      <c r="F368" s="9">
        <v>2837</v>
      </c>
      <c r="G368" s="10">
        <v>4990.25</v>
      </c>
      <c r="H368" s="8">
        <f t="shared" si="124"/>
        <v>51.05</v>
      </c>
      <c r="I368" s="9">
        <f t="shared" si="125"/>
        <v>453.792</v>
      </c>
      <c r="J368" s="9">
        <f t="shared" si="126"/>
        <v>19.859</v>
      </c>
      <c r="K368" s="10">
        <f t="shared" si="127"/>
        <v>424.17</v>
      </c>
      <c r="L368" s="19">
        <f t="shared" si="128"/>
        <v>948.871</v>
      </c>
      <c r="M368" s="8">
        <v>0</v>
      </c>
      <c r="N368" s="8">
        <f t="shared" si="129"/>
        <v>226.9</v>
      </c>
      <c r="O368" s="8">
        <f t="shared" si="130"/>
        <v>8.51</v>
      </c>
      <c r="P368" s="10">
        <f t="shared" si="131"/>
        <v>99.81</v>
      </c>
      <c r="Q368" s="8">
        <f t="shared" si="132"/>
        <v>335.22</v>
      </c>
      <c r="R368" s="21">
        <f t="shared" si="133"/>
        <v>1284.091</v>
      </c>
      <c r="S368" s="22"/>
    </row>
  </sheetData>
  <autoFilter ref="A1:T337">
    <extLst/>
  </autoFilter>
  <mergeCells count="46">
    <mergeCell ref="A1:R1"/>
    <mergeCell ref="H2:L2"/>
    <mergeCell ref="M2:Q2"/>
    <mergeCell ref="B337:D337"/>
    <mergeCell ref="A338:B338"/>
    <mergeCell ref="C338:D338"/>
    <mergeCell ref="A339:B339"/>
    <mergeCell ref="C339:D339"/>
    <mergeCell ref="A340:B340"/>
    <mergeCell ref="C340:D340"/>
    <mergeCell ref="A341:B341"/>
    <mergeCell ref="C341:D341"/>
    <mergeCell ref="A342:B342"/>
    <mergeCell ref="C342:D342"/>
    <mergeCell ref="A355:C355"/>
    <mergeCell ref="A2:A3"/>
    <mergeCell ref="B2:B3"/>
    <mergeCell ref="B5:B6"/>
    <mergeCell ref="B7:B16"/>
    <mergeCell ref="B17:B22"/>
    <mergeCell ref="B23:B26"/>
    <mergeCell ref="B27:B34"/>
    <mergeCell ref="B35:B38"/>
    <mergeCell ref="B39:B44"/>
    <mergeCell ref="B45:B53"/>
    <mergeCell ref="B54:B60"/>
    <mergeCell ref="B61:B64"/>
    <mergeCell ref="B65:B97"/>
    <mergeCell ref="B98:B107"/>
    <mergeCell ref="B108:B114"/>
    <mergeCell ref="B115:B131"/>
    <mergeCell ref="B132:B179"/>
    <mergeCell ref="B180:B196"/>
    <mergeCell ref="B197:B202"/>
    <mergeCell ref="B203:B210"/>
    <mergeCell ref="B211:B236"/>
    <mergeCell ref="B237:B266"/>
    <mergeCell ref="B267:B336"/>
    <mergeCell ref="C2:C3"/>
    <mergeCell ref="D2:D3"/>
    <mergeCell ref="E2:E3"/>
    <mergeCell ref="F2:F3"/>
    <mergeCell ref="G2:G3"/>
    <mergeCell ref="R2:R3"/>
    <mergeCell ref="S2:S3"/>
    <mergeCell ref="A345:R349"/>
  </mergeCells>
  <pageMargins left="0.196527777777778" right="0.156944444444444" top="0.196527777777778" bottom="0.118055555555556" header="0.5" footer="0.118055555555556"/>
  <pageSetup paperSize="9" scale="7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毛爷爷，我男神</cp:lastModifiedBy>
  <dcterms:created xsi:type="dcterms:W3CDTF">2020-03-27T06:59:00Z</dcterms:created>
  <dcterms:modified xsi:type="dcterms:W3CDTF">2021-02-05T05:34:04Z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KSOReadingLayout">
    <vt:bool>true</vt:bool>
  </property>
</Properties>
</file>