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8" windowWidth="14808" windowHeight="8016" activeTab="5"/>
  </bookViews>
  <sheets>
    <sheet name="Sheet1" sheetId="1" r:id="rId1"/>
    <sheet name="Sheet5" sheetId="5" r:id="rId2"/>
    <sheet name="Sheet2" sheetId="2" r:id="rId3"/>
    <sheet name="Sheet3" sheetId="3" r:id="rId4"/>
    <sheet name="Sheet4" sheetId="4" r:id="rId5"/>
    <sheet name="确认版" sheetId="6" r:id="rId6"/>
  </sheets>
  <definedNames>
    <definedName name="_xlnm._FilterDatabase" localSheetId="0" hidden="1">Sheet1!$A$2:$V$161</definedName>
  </definedNames>
  <calcPr calcId="145621"/>
</workbook>
</file>

<file path=xl/calcChain.xml><?xml version="1.0" encoding="utf-8"?>
<calcChain xmlns="http://schemas.openxmlformats.org/spreadsheetml/2006/main">
  <c r="I17" i="3" l="1"/>
  <c r="G14" i="6"/>
  <c r="J15" i="3"/>
  <c r="J11" i="3"/>
  <c r="J8" i="3"/>
  <c r="J5" i="3"/>
  <c r="J3" i="3"/>
  <c r="H17" i="3"/>
  <c r="V165" i="1" l="1"/>
  <c r="W165" i="1" s="1"/>
  <c r="U161" i="1" l="1"/>
  <c r="L160" i="1"/>
  <c r="J160" i="1"/>
  <c r="U159" i="1"/>
  <c r="U158" i="1"/>
  <c r="U157" i="1"/>
  <c r="U156" i="1"/>
  <c r="U155" i="1"/>
  <c r="U154" i="1"/>
  <c r="U153" i="1"/>
  <c r="U152" i="1"/>
  <c r="U151" i="1"/>
  <c r="U150" i="1"/>
  <c r="U149" i="1"/>
  <c r="U148" i="1"/>
  <c r="U147" i="1"/>
  <c r="U146" i="1"/>
  <c r="U145" i="1"/>
  <c r="U144" i="1"/>
  <c r="U143" i="1"/>
  <c r="U142" i="1"/>
  <c r="U141" i="1"/>
  <c r="U140" i="1"/>
  <c r="U139" i="1"/>
  <c r="U138" i="1"/>
  <c r="U137" i="1"/>
  <c r="U136" i="1"/>
  <c r="U135" i="1"/>
  <c r="U134" i="1"/>
  <c r="U133" i="1"/>
  <c r="U132" i="1"/>
  <c r="U131" i="1"/>
  <c r="U130" i="1"/>
  <c r="U129" i="1"/>
  <c r="U128" i="1"/>
  <c r="U127" i="1"/>
  <c r="U126" i="1"/>
  <c r="U125" i="1"/>
  <c r="U124" i="1"/>
  <c r="U123" i="1"/>
  <c r="U122" i="1"/>
  <c r="U121" i="1"/>
  <c r="U120" i="1"/>
  <c r="U119" i="1"/>
  <c r="U118" i="1"/>
  <c r="U117" i="1"/>
  <c r="U116" i="1"/>
  <c r="U115" i="1"/>
  <c r="U114" i="1"/>
  <c r="U113" i="1"/>
  <c r="U112" i="1"/>
  <c r="U111" i="1"/>
  <c r="U110" i="1"/>
  <c r="U109" i="1"/>
  <c r="U108" i="1"/>
  <c r="U107" i="1"/>
  <c r="U106" i="1"/>
  <c r="U105" i="1"/>
  <c r="U104" i="1"/>
  <c r="U103" i="1"/>
  <c r="U102" i="1"/>
  <c r="U101" i="1"/>
  <c r="U100" i="1"/>
  <c r="U99" i="1"/>
  <c r="U98" i="1"/>
  <c r="U97" i="1"/>
  <c r="U96" i="1"/>
  <c r="U95" i="1"/>
  <c r="U94" i="1"/>
  <c r="U93" i="1"/>
  <c r="U92" i="1"/>
  <c r="U91" i="1"/>
  <c r="U90" i="1"/>
  <c r="U89" i="1"/>
  <c r="U88" i="1"/>
  <c r="U87" i="1"/>
  <c r="U86" i="1"/>
  <c r="U85" i="1"/>
  <c r="U84" i="1"/>
  <c r="U83" i="1"/>
  <c r="U82" i="1"/>
  <c r="U81" i="1"/>
  <c r="U80" i="1"/>
  <c r="U79" i="1"/>
  <c r="U78" i="1"/>
  <c r="U77" i="1"/>
  <c r="U76" i="1"/>
  <c r="U75" i="1"/>
  <c r="U74" i="1"/>
  <c r="U73" i="1"/>
  <c r="U72" i="1"/>
  <c r="U71" i="1"/>
  <c r="U70" i="1"/>
  <c r="U69" i="1"/>
  <c r="U68" i="1"/>
  <c r="U67" i="1"/>
  <c r="U66" i="1"/>
  <c r="U65" i="1"/>
  <c r="U64" i="1"/>
  <c r="U63" i="1"/>
  <c r="U62" i="1"/>
  <c r="U61" i="1"/>
  <c r="U60" i="1"/>
  <c r="U59" i="1"/>
  <c r="U58" i="1"/>
  <c r="U57" i="1"/>
  <c r="U56" i="1"/>
  <c r="U55" i="1"/>
  <c r="U54" i="1"/>
  <c r="U53" i="1"/>
  <c r="U52" i="1"/>
  <c r="U51" i="1"/>
  <c r="U50" i="1"/>
  <c r="P160" i="1"/>
  <c r="N160" i="1"/>
  <c r="U49" i="1"/>
  <c r="U48" i="1"/>
  <c r="U47" i="1"/>
  <c r="U46" i="1"/>
  <c r="U45" i="1"/>
  <c r="U44" i="1"/>
  <c r="U43" i="1"/>
  <c r="U42" i="1"/>
  <c r="U41" i="1"/>
  <c r="U40" i="1"/>
  <c r="U39" i="1"/>
  <c r="U38" i="1"/>
  <c r="U37" i="1"/>
  <c r="U36" i="1"/>
  <c r="U35" i="1"/>
  <c r="U34" i="1"/>
  <c r="U33" i="1"/>
  <c r="U32" i="1"/>
  <c r="U31" i="1"/>
  <c r="U30" i="1"/>
  <c r="U29" i="1"/>
  <c r="U28" i="1"/>
  <c r="U27" i="1"/>
  <c r="U26" i="1"/>
  <c r="U25" i="1"/>
  <c r="U24" i="1"/>
  <c r="U23" i="1"/>
  <c r="U22" i="1"/>
  <c r="U21" i="1"/>
  <c r="U20" i="1"/>
  <c r="U19" i="1"/>
  <c r="U18" i="1"/>
  <c r="U17" i="1"/>
  <c r="U16" i="1"/>
  <c r="U15" i="1"/>
  <c r="U14" i="1"/>
  <c r="U13" i="1"/>
  <c r="U12" i="1"/>
  <c r="U11" i="1"/>
  <c r="U10" i="1"/>
  <c r="U9" i="1"/>
  <c r="U8" i="1"/>
  <c r="U7" i="1"/>
  <c r="U6" i="1"/>
  <c r="U5" i="1"/>
  <c r="U4" i="1"/>
  <c r="Q160" i="1"/>
  <c r="O160" i="1"/>
  <c r="U3" i="1"/>
  <c r="K160" i="1"/>
  <c r="I160" i="1"/>
  <c r="V21" i="1" l="1"/>
  <c r="V22" i="1" s="1"/>
  <c r="W16" i="1"/>
  <c r="W17" i="1"/>
  <c r="T160" i="1"/>
  <c r="U160" i="1"/>
  <c r="M160" i="1"/>
</calcChain>
</file>

<file path=xl/sharedStrings.xml><?xml version="1.0" encoding="utf-8"?>
<sst xmlns="http://schemas.openxmlformats.org/spreadsheetml/2006/main" count="960" uniqueCount="483">
  <si>
    <t>序号</t>
  </si>
  <si>
    <t>项目名称</t>
  </si>
  <si>
    <t>2019年新订编码</t>
  </si>
  <si>
    <t>QAD项目代码</t>
  </si>
  <si>
    <t>QAD项目名称</t>
  </si>
  <si>
    <t>类别</t>
  </si>
  <si>
    <t>2015年</t>
    <phoneticPr fontId="4" type="noConversion"/>
  </si>
  <si>
    <t>2016年</t>
    <phoneticPr fontId="4" type="noConversion"/>
  </si>
  <si>
    <t>2017年</t>
    <phoneticPr fontId="4" type="noConversion"/>
  </si>
  <si>
    <t>2018年</t>
    <phoneticPr fontId="4" type="noConversion"/>
  </si>
  <si>
    <t>2019年</t>
    <phoneticPr fontId="4" type="noConversion"/>
  </si>
  <si>
    <t>费用化合计</t>
    <phoneticPr fontId="3" type="noConversion"/>
  </si>
  <si>
    <t>资本化合计</t>
    <phoneticPr fontId="4" type="noConversion"/>
  </si>
  <si>
    <t>费用化</t>
    <phoneticPr fontId="4" type="noConversion"/>
  </si>
  <si>
    <t>资本化</t>
    <phoneticPr fontId="4" type="noConversion"/>
  </si>
  <si>
    <t>资 本化</t>
    <phoneticPr fontId="4" type="noConversion"/>
  </si>
  <si>
    <t>成都一汽大众后视镜</t>
  </si>
  <si>
    <t>YFXM-16-VW316 311 3GD 18D</t>
  </si>
  <si>
    <t>HSJ1707</t>
  </si>
  <si>
    <t>大众DY后视镜</t>
  </si>
  <si>
    <t>后视镜</t>
  </si>
  <si>
    <t>青岛一汽解放J6F座椅</t>
  </si>
  <si>
    <t>YFXM-06-J6F</t>
  </si>
  <si>
    <t>ZY1801</t>
  </si>
  <si>
    <t>青岛一汽座椅YFXM06J6F</t>
  </si>
  <si>
    <t>座椅</t>
  </si>
  <si>
    <t>奔驰H6座椅</t>
  </si>
  <si>
    <t>YFXM-15-H6ZY</t>
  </si>
  <si>
    <t>ZY1707</t>
  </si>
  <si>
    <t>奔驰座椅YFXM15H6ZY</t>
  </si>
  <si>
    <t>奔驰H6后视镜</t>
  </si>
  <si>
    <t>YFXM-15-H6HSJ</t>
  </si>
  <si>
    <t>HSJXM27</t>
  </si>
  <si>
    <t>奔驰后视镜YFXM15H6HSJ</t>
  </si>
  <si>
    <t>北汽新能源C40D-DB前排座椅</t>
  </si>
  <si>
    <t>YFXM-05-C40D DB</t>
  </si>
  <si>
    <t>ZY-1812</t>
  </si>
  <si>
    <t>北京新能源前排05C40D DB</t>
  </si>
  <si>
    <t>福田P203座椅</t>
  </si>
  <si>
    <t>YFXM-01-P203</t>
  </si>
  <si>
    <t>ZY1808</t>
  </si>
  <si>
    <t>福田座椅YFXM01P203</t>
  </si>
  <si>
    <t>北汽越野B40L右舵外后视镜</t>
  </si>
  <si>
    <t>YFXM-20-B40L</t>
  </si>
  <si>
    <t>HSJXM29</t>
  </si>
  <si>
    <t>北汽越野右舵YFXM20B40L</t>
  </si>
  <si>
    <t>吉利SX11座椅</t>
  </si>
  <si>
    <t>YFXM-03-SX11ZY</t>
  </si>
  <si>
    <t>ZY1806</t>
  </si>
  <si>
    <t>吉利座椅YFXM03SX11ZY</t>
  </si>
  <si>
    <t>北汽新能源C35DB后视镜</t>
  </si>
  <si>
    <t>YFXM-17-C35DB</t>
  </si>
  <si>
    <t>HSJ1801</t>
  </si>
  <si>
    <t>北汽新能源后视镜17C35DB</t>
  </si>
  <si>
    <t>ZY1803</t>
  </si>
  <si>
    <t>C35DB</t>
  </si>
  <si>
    <t>北汽越野后视镜</t>
  </si>
  <si>
    <t>YFXM-22-B80CJ</t>
  </si>
  <si>
    <t>HSJXM30</t>
  </si>
  <si>
    <t>北汽越野后视镜22 B80CJ</t>
  </si>
  <si>
    <t>VOLVO座椅</t>
  </si>
  <si>
    <t>YFXM-14-UD BIS</t>
  </si>
  <si>
    <t>ZY1819</t>
  </si>
  <si>
    <t>沃尔沃座椅YFXM14UDBIS</t>
  </si>
  <si>
    <t>北汽新能源C33DB-M07座椅</t>
  </si>
  <si>
    <t>YFXM-04-C33DB-M07</t>
  </si>
  <si>
    <t>ZY1706</t>
  </si>
  <si>
    <t>北京新能源04C33DBM07</t>
  </si>
  <si>
    <t>陕汽M3000座椅</t>
  </si>
  <si>
    <t>YFXM-09-M3000</t>
  </si>
  <si>
    <t>ZY1715</t>
  </si>
  <si>
    <t>陕汽座椅YFXM09M3000</t>
  </si>
  <si>
    <t>陕汽X3000座椅</t>
  </si>
  <si>
    <t>YFXM-11-X3000</t>
  </si>
  <si>
    <t>ZY1816</t>
  </si>
  <si>
    <t>陕汽座椅YFXM11X3000</t>
  </si>
  <si>
    <t>ZY1605</t>
  </si>
  <si>
    <t>X3000项目</t>
  </si>
  <si>
    <t>陕汽F3000座椅</t>
  </si>
  <si>
    <t>YFXM-10-F3000</t>
  </si>
  <si>
    <t>ZY1815</t>
  </si>
  <si>
    <t>陕汽座椅YFXM10F3000</t>
  </si>
  <si>
    <t>众泰MA501后视镜</t>
  </si>
  <si>
    <t>YFXM-21-MA5017</t>
  </si>
  <si>
    <t>HSJ1710</t>
  </si>
  <si>
    <t>众泰后视镜YFXM21MA5017</t>
  </si>
  <si>
    <t>江特H01座椅</t>
  </si>
  <si>
    <t>YFXM-02-H01</t>
  </si>
  <si>
    <t>ZY1818</t>
  </si>
  <si>
    <t>江特座椅YFXM02H01</t>
  </si>
  <si>
    <t>福田H4座椅</t>
  </si>
  <si>
    <t>YFXM 13-H4-19</t>
  </si>
  <si>
    <t>ZY1807</t>
  </si>
  <si>
    <t>H4全功能(19款）</t>
  </si>
  <si>
    <t>吉利BX11后视镜</t>
  </si>
  <si>
    <t>YFXM-03-BX11HSJ</t>
  </si>
  <si>
    <t>HSJ1713</t>
  </si>
  <si>
    <t>吉利后视镜YFXM03BX11HSJ</t>
  </si>
  <si>
    <t>福田ETX外镜</t>
  </si>
  <si>
    <t>YFXM-23-ETX</t>
  </si>
  <si>
    <t>HS160804</t>
  </si>
  <si>
    <t>福田后视镜YFXM23ETX</t>
  </si>
  <si>
    <t>济南重汽T5G、T7H外后视镜</t>
  </si>
  <si>
    <t>YFXM-18-T5T7</t>
  </si>
  <si>
    <t>HSJ1702</t>
  </si>
  <si>
    <t>C7及T7H后视镜</t>
  </si>
  <si>
    <t>HSJ1606</t>
  </si>
  <si>
    <t>T5G后视镜</t>
  </si>
  <si>
    <t>HS160808</t>
  </si>
  <si>
    <t>T7H项目</t>
  </si>
  <si>
    <t>长春一汽解放H43座椅</t>
  </si>
  <si>
    <t>YFXM-07-H43</t>
  </si>
  <si>
    <t>ZY1814</t>
  </si>
  <si>
    <t>青岛一汽解放YFXM07H43</t>
  </si>
  <si>
    <t>北汽新能源C33D后视镜</t>
  </si>
  <si>
    <t>YFXM-19-VW316 311 3GD 18D</t>
  </si>
  <si>
    <t>增加</t>
  </si>
  <si>
    <t>长春一汽解放B27工程车座椅</t>
  </si>
  <si>
    <t>YFXM-08-B27</t>
  </si>
  <si>
    <t>ZY-1811</t>
  </si>
  <si>
    <t>长春一汽解放B27工程车座</t>
  </si>
  <si>
    <t>ZY1521</t>
  </si>
  <si>
    <t>一汽项目</t>
  </si>
  <si>
    <t>福田H5座椅</t>
  </si>
  <si>
    <t>YFXM-26-H5</t>
  </si>
  <si>
    <t>ZY1702</t>
  </si>
  <si>
    <t>福田座椅YFXM26H5</t>
  </si>
  <si>
    <t>华凌H9z座椅</t>
  </si>
  <si>
    <t>YFXM-12-H9</t>
  </si>
  <si>
    <t>ZY1817</t>
  </si>
  <si>
    <t>华菱 座椅YFXM12H9</t>
  </si>
  <si>
    <t>北汽威旺M31RB后视镜</t>
  </si>
  <si>
    <t>YFXM-25-M31RB</t>
  </si>
  <si>
    <t>HSJ1712</t>
  </si>
  <si>
    <t>北汽威旺后视镜25--M31RB</t>
  </si>
  <si>
    <t>H4座椅2020款</t>
  </si>
  <si>
    <t>YFXM-27-H420</t>
  </si>
  <si>
    <t>ZY1820</t>
  </si>
  <si>
    <t>戴姆勒座椅27--H4(2020款）</t>
  </si>
  <si>
    <t>轩德6</t>
  </si>
  <si>
    <t>YFXM-40-SQXD6</t>
  </si>
  <si>
    <t>ZY-1810</t>
  </si>
  <si>
    <t>陕汽座椅Y轩德6  40</t>
  </si>
  <si>
    <t>济南重汽</t>
  </si>
  <si>
    <t>YFXM-29-JNZQ</t>
  </si>
  <si>
    <t>ZYXM07</t>
  </si>
  <si>
    <t>济南重汽座椅YFXM29JNZQ</t>
  </si>
  <si>
    <t>C41DB后排</t>
  </si>
  <si>
    <t>YFXM-30-C41DB</t>
  </si>
  <si>
    <t>ZY1520</t>
  </si>
  <si>
    <t>北汽新能源后排30--C40DB</t>
  </si>
  <si>
    <t>沃尔沃工程车</t>
  </si>
  <si>
    <t>YFXM-36-VOVOL</t>
  </si>
  <si>
    <t>ZY-1813</t>
  </si>
  <si>
    <t>沃尔沃工程车项目36</t>
  </si>
  <si>
    <t>C40DB-C01</t>
  </si>
  <si>
    <t>YFXM-35-C40D-C01</t>
  </si>
  <si>
    <t>ZY1824</t>
  </si>
  <si>
    <t>北汽新能源35--C40D-C01</t>
  </si>
  <si>
    <t>L3000右舵</t>
  </si>
  <si>
    <t>YFXM-32-L3000</t>
  </si>
  <si>
    <t>ZY1822</t>
  </si>
  <si>
    <t>陕汽座椅-32-右舵L3000</t>
  </si>
  <si>
    <t>中车云轨</t>
  </si>
  <si>
    <t>YFXM-37-ZHYG</t>
  </si>
  <si>
    <t>ZY-1809</t>
  </si>
  <si>
    <t>中车云轨-YFXM-37-ZHYG</t>
  </si>
  <si>
    <t>青岛虎威座椅</t>
  </si>
  <si>
    <t>YFXM-39-QDHW</t>
  </si>
  <si>
    <t>ZY1826</t>
  </si>
  <si>
    <t>青岛一汽虎威YFXM39QDHW</t>
  </si>
  <si>
    <t>H3升级</t>
  </si>
  <si>
    <t>YFXM-28-H3SJ</t>
  </si>
  <si>
    <t>ZY1701</t>
  </si>
  <si>
    <t>戴姆勒座椅YFXM28H3SJ</t>
  </si>
  <si>
    <t>火车座椅</t>
  </si>
  <si>
    <t>YFXM-31-HCZY</t>
  </si>
  <si>
    <t>ZY1821</t>
  </si>
  <si>
    <t>中车座椅YFXM31HCZY</t>
  </si>
  <si>
    <t>鞭打预研</t>
  </si>
  <si>
    <t>YFXM-33-BDYY</t>
  </si>
  <si>
    <t>ZY1823</t>
  </si>
  <si>
    <t>北汽研究院鞭打YFXM33BDYY</t>
  </si>
  <si>
    <t>C32B-F05</t>
  </si>
  <si>
    <t>YFXM-34-C32B-F05</t>
  </si>
  <si>
    <t>J6F轻卡减震座椅</t>
  </si>
  <si>
    <t>YFXM-38-J6FJZ</t>
  </si>
  <si>
    <t>ZY1825</t>
  </si>
  <si>
    <t>青岛一汽减震YFXM38J6FJZ</t>
  </si>
  <si>
    <t>日常费用</t>
    <phoneticPr fontId="3" type="noConversion"/>
  </si>
  <si>
    <t>ZY1529</t>
  </si>
  <si>
    <t>日常项目</t>
  </si>
  <si>
    <t>ZY1528</t>
  </si>
  <si>
    <t>试制车间</t>
  </si>
  <si>
    <t>HSJ1504</t>
  </si>
  <si>
    <t>日常项目(后视镜）</t>
  </si>
  <si>
    <t>后视镜</t>
    <phoneticPr fontId="3" type="noConversion"/>
  </si>
  <si>
    <t>HSJ1511</t>
  </si>
  <si>
    <t>老产品维护</t>
  </si>
  <si>
    <t>A平台</t>
  </si>
  <si>
    <t>ZY1732</t>
  </si>
  <si>
    <t>B40L改款</t>
  </si>
  <si>
    <t>ZY1714</t>
  </si>
  <si>
    <t>B40L项目</t>
  </si>
  <si>
    <t>ZY1509</t>
  </si>
  <si>
    <t>ZY1510</t>
  </si>
  <si>
    <t>B40项目</t>
  </si>
  <si>
    <t>B40L中期改款</t>
  </si>
  <si>
    <t>HSJ1705</t>
  </si>
  <si>
    <t>C30DB项目</t>
  </si>
  <si>
    <t>ZY1609</t>
  </si>
  <si>
    <t>C30D后视镜</t>
  </si>
  <si>
    <t>HSJ1711</t>
  </si>
  <si>
    <t>北汽（株洲）C30D外镜</t>
  </si>
  <si>
    <t>HSJ1604</t>
  </si>
  <si>
    <t>C33D项目</t>
  </si>
  <si>
    <t>ZY1507</t>
  </si>
  <si>
    <t>ZY1615</t>
  </si>
  <si>
    <t>C33DB项目</t>
  </si>
  <si>
    <t>C40D/H40D</t>
  </si>
  <si>
    <t>ZY1705</t>
  </si>
  <si>
    <t>ZY1612</t>
  </si>
  <si>
    <t>C40D项目</t>
  </si>
  <si>
    <t>ECAS项目</t>
  </si>
  <si>
    <t>ZY1802</t>
  </si>
  <si>
    <t>H4外后视镜（镜杆式）</t>
  </si>
  <si>
    <t>HSJ1704</t>
  </si>
  <si>
    <t>K1改款</t>
  </si>
  <si>
    <t>ZY1501</t>
  </si>
  <si>
    <t>K1项目开发费</t>
  </si>
  <si>
    <t>ZY1502</t>
  </si>
  <si>
    <t>K1项目维护费</t>
  </si>
  <si>
    <t>ZY1708</t>
  </si>
  <si>
    <t>ZYXM01</t>
  </si>
  <si>
    <t>K1</t>
  </si>
  <si>
    <t>M31RB项目</t>
  </si>
  <si>
    <t>ZY1731</t>
  </si>
  <si>
    <t>M4项目</t>
  </si>
  <si>
    <t>ZY1523</t>
  </si>
  <si>
    <t>北汽威旺后视镜24-M20/X60</t>
  </si>
  <si>
    <t>HSJ1501</t>
  </si>
  <si>
    <t>M20内外后视镜</t>
  </si>
  <si>
    <t>HSJ1703</t>
  </si>
  <si>
    <t>M20外后视镜改款</t>
  </si>
  <si>
    <t>HSJXM12</t>
  </si>
  <si>
    <t>M20后视镜</t>
  </si>
  <si>
    <t>HS160802</t>
  </si>
  <si>
    <t>北汽新能源座椅YFXM34C32B</t>
  </si>
  <si>
    <t>ZY1517</t>
  </si>
  <si>
    <t>大众DY-座椅</t>
  </si>
  <si>
    <t>ZY1717</t>
  </si>
  <si>
    <t>大众DY</t>
  </si>
  <si>
    <t>轻卡项目</t>
  </si>
  <si>
    <t>ZY1602</t>
  </si>
  <si>
    <t>众泰MA501</t>
  </si>
  <si>
    <t>ZY1718</t>
  </si>
  <si>
    <t>M50N项目</t>
  </si>
  <si>
    <t>ZY1711</t>
  </si>
  <si>
    <t>M50N新造型</t>
  </si>
  <si>
    <t>ZY1610</t>
  </si>
  <si>
    <t>ZY1713</t>
  </si>
  <si>
    <t>M50N电动</t>
  </si>
  <si>
    <t>ZY1805</t>
  </si>
  <si>
    <t>M60</t>
  </si>
  <si>
    <t>ZY1503</t>
  </si>
  <si>
    <t>M20项目</t>
  </si>
  <si>
    <t>MV3项目</t>
  </si>
  <si>
    <t>HS160801</t>
  </si>
  <si>
    <t>V3MT</t>
  </si>
  <si>
    <t>ZY1804</t>
  </si>
  <si>
    <t>V3ET</t>
  </si>
  <si>
    <t>ZY1719</t>
  </si>
  <si>
    <t>6486项目</t>
  </si>
  <si>
    <t>HS160805</t>
  </si>
  <si>
    <t>H4项目</t>
  </si>
  <si>
    <t>ZY1522</t>
  </si>
  <si>
    <t>H5项目</t>
  </si>
  <si>
    <t>HS160809</t>
  </si>
  <si>
    <t>S50外后视镜</t>
  </si>
  <si>
    <t>HSJ1701</t>
  </si>
  <si>
    <t>M52外后视镜</t>
  </si>
  <si>
    <t>HSJ1706</t>
  </si>
  <si>
    <t>美万车型内外后视镜</t>
  </si>
  <si>
    <t>HSJ1708</t>
  </si>
  <si>
    <t>众泰A40车型内外后视镜</t>
  </si>
  <si>
    <t>HSJ1709</t>
  </si>
  <si>
    <t xml:space="preserve"> 夏利A2</t>
  </si>
  <si>
    <t>ZY1527</t>
  </si>
  <si>
    <t>ETX项目</t>
  </si>
  <si>
    <t>ZY1601</t>
  </si>
  <si>
    <t>ZY1703</t>
    <phoneticPr fontId="4" type="noConversion"/>
  </si>
  <si>
    <t>ETX重卡</t>
  </si>
  <si>
    <t>大客项目</t>
  </si>
  <si>
    <t>ZY1603</t>
  </si>
  <si>
    <t>C61X项目</t>
  </si>
  <si>
    <t>ZY1614</t>
  </si>
  <si>
    <t>S50 C61X</t>
  </si>
  <si>
    <t>ZY1712</t>
  </si>
  <si>
    <t>M52项目</t>
  </si>
  <si>
    <t>ZY1616</t>
  </si>
  <si>
    <t>蒙派克E</t>
  </si>
  <si>
    <t>ZY1709</t>
  </si>
  <si>
    <t>皮卡</t>
  </si>
  <si>
    <t>ZY1720</t>
  </si>
  <si>
    <t>D7B</t>
  </si>
  <si>
    <t>ZY1721</t>
  </si>
  <si>
    <t>J6P</t>
  </si>
  <si>
    <t>ZY1722</t>
  </si>
  <si>
    <t>C50E</t>
  </si>
  <si>
    <t>ZY1723</t>
  </si>
  <si>
    <t>HS160812</t>
  </si>
  <si>
    <t>后视镜</t>
    <phoneticPr fontId="4" type="noConversion"/>
  </si>
  <si>
    <t>曼项目</t>
  </si>
  <si>
    <t>HS160803</t>
  </si>
  <si>
    <t>VD内外后视镜</t>
  </si>
  <si>
    <t>HSJ1502</t>
  </si>
  <si>
    <t>调整机构（电动）</t>
  </si>
  <si>
    <t>HSJ1509</t>
  </si>
  <si>
    <t>B40外后视镜(低配）</t>
  </si>
  <si>
    <t>HSJ1601</t>
  </si>
  <si>
    <t>M50N后视镜</t>
  </si>
  <si>
    <t>HSJ1602</t>
  </si>
  <si>
    <t>多功能内后视镜</t>
  </si>
  <si>
    <t>HSJ1603</t>
  </si>
  <si>
    <t>A7项目</t>
  </si>
  <si>
    <t>HSJ1605</t>
  </si>
  <si>
    <t>H32B项目</t>
  </si>
  <si>
    <t>ZY1518</t>
  </si>
  <si>
    <t xml:space="preserve">座椅 </t>
    <phoneticPr fontId="4" type="noConversion"/>
  </si>
  <si>
    <t>北奔重卡项目</t>
  </si>
  <si>
    <t>ZY1604</t>
  </si>
  <si>
    <t>HD10卧铺项目</t>
  </si>
  <si>
    <t>ZY1606</t>
  </si>
  <si>
    <t>N8项目</t>
  </si>
  <si>
    <t>ZY1607</t>
  </si>
  <si>
    <t>C50前排项目</t>
  </si>
  <si>
    <t>ZY1608</t>
  </si>
  <si>
    <t>C53E项目</t>
  </si>
  <si>
    <t>ZY1613</t>
  </si>
  <si>
    <t>M35项目</t>
  </si>
  <si>
    <t>ZY1617</t>
  </si>
  <si>
    <t>株洲事业部维护费</t>
  </si>
  <si>
    <t>ZY1618</t>
  </si>
  <si>
    <t>轻客</t>
  </si>
  <si>
    <t>ZY1704</t>
  </si>
  <si>
    <t>北汽C50E座椅</t>
  </si>
  <si>
    <t>ZYXM21</t>
  </si>
  <si>
    <t>福田商改</t>
  </si>
  <si>
    <t>ZYXM12</t>
  </si>
  <si>
    <t xml:space="preserve"> PM后视镜</t>
  </si>
  <si>
    <t>HSJ1505</t>
  </si>
  <si>
    <t xml:space="preserve"> 驭菱1475后视镜</t>
  </si>
  <si>
    <t>HSJ1506</t>
  </si>
  <si>
    <t xml:space="preserve"> 新车门后视镜(右置车)</t>
  </si>
  <si>
    <t>HSJ1508</t>
  </si>
  <si>
    <t xml:space="preserve"> ETX系列新国标后视镜</t>
  </si>
  <si>
    <t>HSJ1510</t>
  </si>
  <si>
    <t>其他</t>
  </si>
  <si>
    <t>HSJXM08</t>
  </si>
  <si>
    <t>306/7座椅</t>
  </si>
  <si>
    <t>ZY1504</t>
  </si>
  <si>
    <t>座椅</t>
    <phoneticPr fontId="4" type="noConversion"/>
  </si>
  <si>
    <t>301项目</t>
  </si>
  <si>
    <t>ZY1506</t>
  </si>
  <si>
    <t>U201项目</t>
  </si>
  <si>
    <t>ZY1511</t>
  </si>
  <si>
    <t>C50EB新能源后排</t>
  </si>
  <si>
    <t>ZY1513</t>
  </si>
  <si>
    <t>奥铃升级</t>
  </si>
  <si>
    <t>ZYXM02</t>
  </si>
  <si>
    <t>重汽曼项目欧标补盲镜</t>
  </si>
  <si>
    <t>HSJXM04</t>
  </si>
  <si>
    <t>C70项目</t>
  </si>
  <si>
    <t>ZY1516</t>
  </si>
  <si>
    <t>C50E出租车后排</t>
  </si>
  <si>
    <t>ZY1512</t>
  </si>
  <si>
    <t>座椅项目经费</t>
  </si>
  <si>
    <t>ZYXM22</t>
  </si>
  <si>
    <t>ETX后视镜系列（新法规）</t>
  </si>
  <si>
    <t>HSJXM26</t>
  </si>
  <si>
    <t>VD后视镜</t>
  </si>
  <si>
    <t>HSJXM11</t>
  </si>
  <si>
    <t>重汽曼项目欧前下视镜</t>
  </si>
  <si>
    <t>HSJXM06</t>
  </si>
  <si>
    <t>H33D项目</t>
  </si>
  <si>
    <t>ZY1508</t>
  </si>
  <si>
    <t>北汽306</t>
  </si>
  <si>
    <t>ZYXM17</t>
  </si>
  <si>
    <t>戴姆勒H4系列座椅</t>
  </si>
  <si>
    <t>ZYXM05</t>
  </si>
  <si>
    <t>U201</t>
  </si>
  <si>
    <t>ZYXM04</t>
  </si>
  <si>
    <t>戴姆勒H3升级座椅</t>
  </si>
  <si>
    <t>ZYXM06</t>
  </si>
  <si>
    <t>M4中卡后视镜系列</t>
  </si>
  <si>
    <t>HSJXM18</t>
  </si>
  <si>
    <t>306项目</t>
  </si>
  <si>
    <t>HS160806</t>
  </si>
  <si>
    <t>SX项目</t>
  </si>
  <si>
    <t>HS160807</t>
  </si>
  <si>
    <t>DY项目</t>
  </si>
  <si>
    <t>HS160810</t>
  </si>
  <si>
    <t>M21S项目</t>
  </si>
  <si>
    <t>HS160811</t>
  </si>
  <si>
    <t>奥铃项目</t>
  </si>
  <si>
    <t>HS160813</t>
  </si>
  <si>
    <t>后视镜项目公摊</t>
  </si>
  <si>
    <t>HSJ</t>
  </si>
  <si>
    <t>北汽301后视镜</t>
  </si>
  <si>
    <t>HSJXM19</t>
  </si>
  <si>
    <t>成都</t>
    <phoneticPr fontId="3" type="noConversion"/>
  </si>
  <si>
    <t>潍坊</t>
    <phoneticPr fontId="3" type="noConversion"/>
  </si>
  <si>
    <t>黄骅</t>
    <phoneticPr fontId="3" type="noConversion"/>
  </si>
  <si>
    <t>株洲</t>
    <phoneticPr fontId="3" type="noConversion"/>
  </si>
  <si>
    <t>西安</t>
    <phoneticPr fontId="3" type="noConversion"/>
  </si>
  <si>
    <t>黄骅/天津</t>
    <phoneticPr fontId="3" type="noConversion"/>
  </si>
  <si>
    <t>长春</t>
    <phoneticPr fontId="3" type="noConversion"/>
  </si>
  <si>
    <t>天津/河北</t>
    <phoneticPr fontId="3" type="noConversion"/>
  </si>
  <si>
    <t>河北</t>
    <phoneticPr fontId="3" type="noConversion"/>
  </si>
  <si>
    <t>研究院</t>
    <phoneticPr fontId="3" type="noConversion"/>
  </si>
  <si>
    <t>分摊</t>
    <phoneticPr fontId="3" type="noConversion"/>
  </si>
  <si>
    <t>天津</t>
    <phoneticPr fontId="3" type="noConversion"/>
  </si>
  <si>
    <t>株洲/河北</t>
    <phoneticPr fontId="3" type="noConversion"/>
  </si>
  <si>
    <t>天津/株洲</t>
    <phoneticPr fontId="3" type="noConversion"/>
  </si>
  <si>
    <t>河北/潍坊</t>
    <phoneticPr fontId="3" type="noConversion"/>
  </si>
  <si>
    <t>潍坊/河北</t>
    <phoneticPr fontId="3" type="noConversion"/>
  </si>
  <si>
    <t>河北/株洲</t>
    <phoneticPr fontId="3" type="noConversion"/>
  </si>
  <si>
    <t>河北/天津</t>
    <phoneticPr fontId="3" type="noConversion"/>
  </si>
  <si>
    <t>生产地点</t>
    <phoneticPr fontId="3" type="noConversion"/>
  </si>
  <si>
    <t>102万</t>
    <phoneticPr fontId="3" type="noConversion"/>
  </si>
  <si>
    <t>134万</t>
    <phoneticPr fontId="3" type="noConversion"/>
  </si>
  <si>
    <t>130万</t>
    <phoneticPr fontId="3" type="noConversion"/>
  </si>
  <si>
    <t>轩德3</t>
    <phoneticPr fontId="3" type="noConversion"/>
  </si>
  <si>
    <t>现在西安缺少345万</t>
    <phoneticPr fontId="3" type="noConversion"/>
  </si>
  <si>
    <t>2020年</t>
    <phoneticPr fontId="3" type="noConversion"/>
  </si>
  <si>
    <t>零件号</t>
    <phoneticPr fontId="3" type="noConversion"/>
  </si>
  <si>
    <t>零件名称</t>
    <phoneticPr fontId="3" type="noConversion"/>
  </si>
  <si>
    <t>开发及服务内容</t>
    <phoneticPr fontId="3" type="noConversion"/>
  </si>
  <si>
    <t>开发要求</t>
    <phoneticPr fontId="3" type="noConversion"/>
  </si>
  <si>
    <t>售价</t>
    <phoneticPr fontId="3" type="noConversion"/>
  </si>
  <si>
    <t>model</t>
    <phoneticPr fontId="3" type="noConversion"/>
  </si>
  <si>
    <t>H0681010100A0</t>
    <phoneticPr fontId="3" type="noConversion"/>
  </si>
  <si>
    <t>驾驶员座椅总成</t>
    <phoneticPr fontId="3" type="noConversion"/>
  </si>
  <si>
    <t>局部功能优化及品质提升，增加功能配置</t>
    <phoneticPr fontId="3" type="noConversion"/>
  </si>
  <si>
    <t>客户输入及市场问题数据表现</t>
    <phoneticPr fontId="3" type="noConversion"/>
  </si>
  <si>
    <t>H0681020100A0</t>
    <phoneticPr fontId="3" type="noConversion"/>
  </si>
  <si>
    <t>副驾驶员座椅总成</t>
    <phoneticPr fontId="3" type="noConversion"/>
  </si>
  <si>
    <t>不用写</t>
    <phoneticPr fontId="3" type="noConversion"/>
  </si>
  <si>
    <t>基础零件号</t>
    <phoneticPr fontId="3" type="noConversion"/>
  </si>
  <si>
    <t>DZ14251510091</t>
    <phoneticPr fontId="3" type="noConversion"/>
  </si>
  <si>
    <t>驾驶员座椅总成</t>
    <phoneticPr fontId="3" type="noConversion"/>
  </si>
  <si>
    <t>DZ14251510095</t>
    <phoneticPr fontId="3" type="noConversion"/>
  </si>
  <si>
    <t>DZ14251510092</t>
    <phoneticPr fontId="3" type="noConversion"/>
  </si>
  <si>
    <t>副驾驶员座椅总成</t>
    <phoneticPr fontId="3" type="noConversion"/>
  </si>
  <si>
    <t>开发内容：座椅全新设计。</t>
    <phoneticPr fontId="3" type="noConversion"/>
  </si>
  <si>
    <t>按照客户提供图纸和样椅进行座椅全新开发设计。</t>
    <phoneticPr fontId="3" type="noConversion"/>
  </si>
  <si>
    <t>DZ13241510043</t>
    <phoneticPr fontId="3" type="noConversion"/>
  </si>
  <si>
    <t>DZ13241510044</t>
    <phoneticPr fontId="3" type="noConversion"/>
  </si>
  <si>
    <t>DZ13241510048</t>
    <phoneticPr fontId="3" type="noConversion"/>
  </si>
  <si>
    <t>开发内容：在X3000座椅基础上，对座椅靠背结构进行更改，更改为整体式靠背。</t>
    <phoneticPr fontId="3" type="noConversion"/>
  </si>
  <si>
    <t>按照客户提供图纸和样椅进行座椅开发设计。</t>
    <phoneticPr fontId="3" type="noConversion"/>
  </si>
  <si>
    <t>轩德6</t>
    <phoneticPr fontId="3" type="noConversion"/>
  </si>
  <si>
    <t>BZ14221510002</t>
  </si>
  <si>
    <t>BZ14221510003</t>
    <phoneticPr fontId="3" type="noConversion"/>
  </si>
  <si>
    <t>BZ14221510004</t>
    <phoneticPr fontId="3" type="noConversion"/>
  </si>
  <si>
    <t>BZ14221510007</t>
    <phoneticPr fontId="3" type="noConversion"/>
  </si>
  <si>
    <t>第三座椅</t>
    <phoneticPr fontId="3" type="noConversion"/>
  </si>
  <si>
    <t>开发内容：座椅造型全新设计，使用我司现有2.0平台产品进行整椅开发。</t>
    <phoneticPr fontId="3" type="noConversion"/>
  </si>
  <si>
    <t>DZ15221511022</t>
    <phoneticPr fontId="3" type="noConversion"/>
  </si>
  <si>
    <t>左固定座椅总成</t>
    <phoneticPr fontId="3" type="noConversion"/>
  </si>
  <si>
    <t>右空气悬浮座椅总成</t>
    <phoneticPr fontId="3" type="noConversion"/>
  </si>
  <si>
    <t>开发内容：按照现有左舵座椅进行右舵对称开发。</t>
    <phoneticPr fontId="3" type="noConversion"/>
  </si>
  <si>
    <t>客户输入及市场问题数据表现</t>
    <phoneticPr fontId="3" type="noConversion"/>
  </si>
  <si>
    <t>客户输入及市场问题数据表现</t>
    <phoneticPr fontId="3" type="noConversion"/>
  </si>
  <si>
    <t>DZ15221510150</t>
    <phoneticPr fontId="3" type="noConversion"/>
  </si>
  <si>
    <t>DZ15221510151</t>
    <phoneticPr fontId="3" type="noConversion"/>
  </si>
  <si>
    <t>开发内容：座椅造型全新设计，使用我司现有2.0平台产品进行整椅开发。</t>
    <phoneticPr fontId="3" type="noConversion"/>
  </si>
  <si>
    <t>DZ15221511021</t>
    <phoneticPr fontId="3" type="noConversion"/>
  </si>
  <si>
    <t>合计</t>
    <phoneticPr fontId="3" type="noConversion"/>
  </si>
  <si>
    <t>第一阶段</t>
    <phoneticPr fontId="3" type="noConversion"/>
  </si>
  <si>
    <t>第二阶段</t>
    <phoneticPr fontId="3" type="noConversion"/>
  </si>
  <si>
    <t>支出</t>
    <phoneticPr fontId="3" type="noConversion"/>
  </si>
  <si>
    <t>售价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</si>
</sst>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76" formatCode="#,##0.00_ "/>
  </numFmts>
  <fonts count="15">
    <font>
      <sz val="11"/>
      <color theme="1"/>
      <name val="宋体"/>
      <family val="2"/>
      <scheme val="minor"/>
    </font>
    <font>
      <sz val="11"/>
      <color theme="1"/>
      <name val="宋体"/>
      <family val="2"/>
      <scheme val="minor"/>
    </font>
    <font>
      <b/>
      <sz val="10"/>
      <color theme="1"/>
      <name val="微软雅黑"/>
      <family val="2"/>
      <charset val="134"/>
    </font>
    <font>
      <sz val="9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10"/>
      <color theme="1"/>
      <name val="宋体"/>
      <family val="2"/>
      <charset val="134"/>
      <scheme val="minor"/>
    </font>
    <font>
      <sz val="10"/>
      <color rgb="FFFF0000"/>
      <name val="微软雅黑"/>
      <family val="2"/>
      <charset val="134"/>
    </font>
    <font>
      <b/>
      <sz val="10"/>
      <color rgb="FF92D050"/>
      <name val="微软雅黑"/>
      <family val="2"/>
      <charset val="134"/>
    </font>
    <font>
      <sz val="11"/>
      <color rgb="FF92D050"/>
      <name val="宋体"/>
      <family val="2"/>
      <scheme val="minor"/>
    </font>
    <font>
      <sz val="11"/>
      <name val="宋体"/>
      <family val="2"/>
      <scheme val="minor"/>
    </font>
    <font>
      <sz val="11"/>
      <name val="宋体"/>
      <family val="3"/>
      <charset val="134"/>
      <scheme val="minor"/>
    </font>
    <font>
      <sz val="10"/>
      <name val="微软雅黑"/>
      <family val="2"/>
      <charset val="134"/>
    </font>
    <font>
      <b/>
      <sz val="11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34">
    <border>
      <left/>
      <right/>
      <top/>
      <bottom/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hair">
        <color auto="1"/>
      </right>
      <top/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 style="hair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/>
      <top style="hair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>
      <alignment vertical="center"/>
    </xf>
  </cellStyleXfs>
  <cellXfs count="148">
    <xf numFmtId="0" fontId="0" fillId="0" borderId="0" xfId="0"/>
    <xf numFmtId="0" fontId="0" fillId="0" borderId="0" xfId="0" applyFill="1" applyAlignment="1">
      <alignment vertical="center"/>
    </xf>
    <xf numFmtId="0" fontId="2" fillId="0" borderId="7" xfId="0" applyFont="1" applyFill="1" applyBorder="1" applyAlignment="1">
      <alignment horizontal="center" vertical="center"/>
    </xf>
    <xf numFmtId="43" fontId="2" fillId="0" borderId="7" xfId="1" applyFont="1" applyFill="1" applyBorder="1" applyAlignment="1">
      <alignment horizontal="center" vertical="center"/>
    </xf>
    <xf numFmtId="43" fontId="2" fillId="0" borderId="7" xfId="1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0" fontId="5" fillId="0" borderId="9" xfId="0" applyFont="1" applyFill="1" applyBorder="1" applyAlignment="1"/>
    <xf numFmtId="0" fontId="5" fillId="0" borderId="3" xfId="0" applyFont="1" applyFill="1" applyBorder="1" applyAlignment="1"/>
    <xf numFmtId="43" fontId="5" fillId="0" borderId="3" xfId="1" applyFont="1" applyFill="1" applyBorder="1" applyAlignment="1">
      <alignment horizontal="center" vertical="center"/>
    </xf>
    <xf numFmtId="43" fontId="5" fillId="0" borderId="3" xfId="1" applyFont="1" applyFill="1" applyBorder="1" applyAlignment="1"/>
    <xf numFmtId="0" fontId="5" fillId="0" borderId="10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/>
    </xf>
    <xf numFmtId="0" fontId="5" fillId="0" borderId="11" xfId="0" applyFont="1" applyFill="1" applyBorder="1" applyAlignment="1"/>
    <xf numFmtId="0" fontId="5" fillId="0" borderId="12" xfId="0" applyFont="1" applyFill="1" applyBorder="1" applyAlignment="1"/>
    <xf numFmtId="43" fontId="5" fillId="0" borderId="12" xfId="1" applyFont="1" applyFill="1" applyBorder="1" applyAlignment="1">
      <alignment horizontal="center" vertical="center"/>
    </xf>
    <xf numFmtId="43" fontId="5" fillId="0" borderId="12" xfId="1" applyFont="1" applyFill="1" applyBorder="1" applyAlignment="1"/>
    <xf numFmtId="43" fontId="5" fillId="0" borderId="12" xfId="1" applyFont="1" applyFill="1" applyBorder="1" applyAlignment="1">
      <alignment horizontal="center"/>
    </xf>
    <xf numFmtId="0" fontId="5" fillId="0" borderId="14" xfId="0" applyFont="1" applyFill="1" applyBorder="1" applyAlignment="1">
      <alignment horizontal="center"/>
    </xf>
    <xf numFmtId="0" fontId="5" fillId="0" borderId="20" xfId="0" applyFont="1" applyFill="1" applyBorder="1" applyAlignment="1">
      <alignment horizontal="center"/>
    </xf>
    <xf numFmtId="0" fontId="5" fillId="0" borderId="22" xfId="0" applyFont="1" applyFill="1" applyBorder="1" applyAlignment="1">
      <alignment horizontal="center"/>
    </xf>
    <xf numFmtId="0" fontId="5" fillId="0" borderId="14" xfId="0" applyFont="1" applyFill="1" applyBorder="1" applyAlignment="1">
      <alignment horizontal="center" vertical="center"/>
    </xf>
    <xf numFmtId="0" fontId="5" fillId="0" borderId="24" xfId="0" applyFont="1" applyFill="1" applyBorder="1" applyAlignment="1">
      <alignment horizontal="center" vertical="center"/>
    </xf>
    <xf numFmtId="0" fontId="5" fillId="0" borderId="25" xfId="0" applyFont="1" applyFill="1" applyBorder="1" applyAlignment="1">
      <alignment horizontal="left" vertical="center"/>
    </xf>
    <xf numFmtId="0" fontId="5" fillId="0" borderId="25" xfId="0" applyFont="1" applyFill="1" applyBorder="1" applyAlignment="1">
      <alignment horizontal="center"/>
    </xf>
    <xf numFmtId="43" fontId="6" fillId="0" borderId="25" xfId="1" applyFont="1" applyFill="1" applyBorder="1" applyAlignment="1"/>
    <xf numFmtId="43" fontId="6" fillId="0" borderId="25" xfId="1" applyFont="1" applyFill="1" applyBorder="1" applyAlignment="1">
      <alignment horizontal="center"/>
    </xf>
    <xf numFmtId="43" fontId="0" fillId="0" borderId="0" xfId="1" applyFont="1" applyFill="1">
      <alignment vertical="center"/>
    </xf>
    <xf numFmtId="43" fontId="0" fillId="0" borderId="0" xfId="0" applyNumberFormat="1" applyFill="1" applyAlignment="1">
      <alignment vertical="center"/>
    </xf>
    <xf numFmtId="176" fontId="7" fillId="0" borderId="0" xfId="0" applyNumberFormat="1" applyFont="1" applyFill="1" applyAlignment="1"/>
    <xf numFmtId="43" fontId="0" fillId="0" borderId="0" xfId="1" applyFont="1" applyFill="1" applyAlignment="1">
      <alignment horizontal="center" vertical="center"/>
    </xf>
    <xf numFmtId="43" fontId="0" fillId="0" borderId="0" xfId="1" applyFont="1" applyFill="1" applyAlignment="1">
      <alignment vertical="center"/>
    </xf>
    <xf numFmtId="0" fontId="2" fillId="0" borderId="7" xfId="0" applyFont="1" applyFill="1" applyBorder="1" applyAlignment="1">
      <alignment horizontal="center" vertical="center"/>
    </xf>
    <xf numFmtId="0" fontId="5" fillId="0" borderId="20" xfId="0" applyFont="1" applyFill="1" applyBorder="1" applyAlignment="1">
      <alignment horizontal="center" vertical="center"/>
    </xf>
    <xf numFmtId="0" fontId="5" fillId="0" borderId="26" xfId="0" applyFont="1" applyFill="1" applyBorder="1" applyAlignment="1">
      <alignment horizontal="center" vertical="center"/>
    </xf>
    <xf numFmtId="0" fontId="5" fillId="0" borderId="1" xfId="0" applyFont="1" applyFill="1" applyBorder="1" applyAlignment="1"/>
    <xf numFmtId="0" fontId="5" fillId="0" borderId="10" xfId="0" applyFont="1" applyFill="1" applyBorder="1" applyAlignment="1"/>
    <xf numFmtId="0" fontId="5" fillId="0" borderId="14" xfId="0" applyFont="1" applyFill="1" applyBorder="1" applyAlignment="1"/>
    <xf numFmtId="0" fontId="5" fillId="0" borderId="20" xfId="0" applyFont="1" applyFill="1" applyBorder="1" applyAlignment="1"/>
    <xf numFmtId="0" fontId="5" fillId="0" borderId="22" xfId="0" applyFont="1" applyFill="1" applyBorder="1" applyAlignment="1"/>
    <xf numFmtId="0" fontId="5" fillId="0" borderId="25" xfId="0" applyFont="1" applyFill="1" applyBorder="1" applyAlignment="1">
      <alignment vertical="center"/>
    </xf>
    <xf numFmtId="0" fontId="0" fillId="0" borderId="0" xfId="0" applyFill="1" applyAlignment="1">
      <alignment horizontal="center" vertical="center"/>
    </xf>
    <xf numFmtId="43" fontId="5" fillId="2" borderId="12" xfId="1" applyFont="1" applyFill="1" applyBorder="1" applyAlignment="1"/>
    <xf numFmtId="43" fontId="0" fillId="0" borderId="0" xfId="0" applyNumberFormat="1" applyFill="1" applyAlignment="1">
      <alignment horizontal="center" vertical="center"/>
    </xf>
    <xf numFmtId="0" fontId="5" fillId="2" borderId="10" xfId="0" applyFont="1" applyFill="1" applyBorder="1" applyAlignment="1"/>
    <xf numFmtId="0" fontId="5" fillId="2" borderId="20" xfId="0" applyFont="1" applyFill="1" applyBorder="1" applyAlignment="1"/>
    <xf numFmtId="0" fontId="8" fillId="3" borderId="10" xfId="0" applyFont="1" applyFill="1" applyBorder="1" applyAlignment="1"/>
    <xf numFmtId="0" fontId="5" fillId="0" borderId="13" xfId="0" applyFont="1" applyFill="1" applyBorder="1" applyAlignment="1">
      <alignment vertical="center"/>
    </xf>
    <xf numFmtId="0" fontId="5" fillId="0" borderId="15" xfId="0" applyFont="1" applyFill="1" applyBorder="1" applyAlignment="1">
      <alignment vertical="center"/>
    </xf>
    <xf numFmtId="0" fontId="5" fillId="0" borderId="17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/>
    </xf>
    <xf numFmtId="0" fontId="5" fillId="2" borderId="16" xfId="0" applyFont="1" applyFill="1" applyBorder="1" applyAlignment="1">
      <alignment vertical="center"/>
    </xf>
    <xf numFmtId="0" fontId="5" fillId="2" borderId="18" xfId="0" applyFont="1" applyFill="1" applyBorder="1" applyAlignment="1">
      <alignment vertical="center"/>
    </xf>
    <xf numFmtId="0" fontId="2" fillId="0" borderId="29" xfId="0" applyFont="1" applyFill="1" applyBorder="1" applyAlignment="1">
      <alignment horizontal="center" vertical="center"/>
    </xf>
    <xf numFmtId="0" fontId="0" fillId="0" borderId="29" xfId="0" applyBorder="1"/>
    <xf numFmtId="0" fontId="5" fillId="2" borderId="29" xfId="0" applyFont="1" applyFill="1" applyBorder="1" applyAlignment="1"/>
    <xf numFmtId="0" fontId="5" fillId="2" borderId="29" xfId="0" applyFont="1" applyFill="1" applyBorder="1" applyAlignment="1">
      <alignment vertical="center"/>
    </xf>
    <xf numFmtId="0" fontId="9" fillId="0" borderId="29" xfId="0" applyFont="1" applyFill="1" applyBorder="1" applyAlignment="1">
      <alignment vertical="center"/>
    </xf>
    <xf numFmtId="0" fontId="10" fillId="0" borderId="29" xfId="0" applyFont="1" applyBorder="1" applyAlignment="1">
      <alignment vertical="center"/>
    </xf>
    <xf numFmtId="0" fontId="0" fillId="0" borderId="29" xfId="0" applyBorder="1" applyAlignment="1">
      <alignment horizontal="center"/>
    </xf>
    <xf numFmtId="0" fontId="0" fillId="0" borderId="29" xfId="0" applyFill="1" applyBorder="1"/>
    <xf numFmtId="43" fontId="0" fillId="0" borderId="29" xfId="1" applyFont="1" applyBorder="1" applyAlignment="1"/>
    <xf numFmtId="43" fontId="0" fillId="0" borderId="0" xfId="0" applyNumberFormat="1"/>
    <xf numFmtId="0" fontId="0" fillId="0" borderId="0" xfId="0" applyAlignment="1">
      <alignment horizontal="center"/>
    </xf>
    <xf numFmtId="43" fontId="0" fillId="0" borderId="29" xfId="1" applyFont="1" applyBorder="1" applyAlignment="1">
      <alignment horizontal="center" vertical="center"/>
    </xf>
    <xf numFmtId="43" fontId="14" fillId="0" borderId="29" xfId="1" applyFont="1" applyBorder="1" applyAlignment="1"/>
    <xf numFmtId="0" fontId="2" fillId="0" borderId="3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43" fontId="2" fillId="0" borderId="2" xfId="1" applyFont="1" applyFill="1" applyBorder="1" applyAlignment="1">
      <alignment horizontal="center" vertical="center"/>
    </xf>
    <xf numFmtId="43" fontId="2" fillId="0" borderId="7" xfId="1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vertical="center"/>
    </xf>
    <xf numFmtId="0" fontId="5" fillId="2" borderId="16" xfId="0" applyFont="1" applyFill="1" applyBorder="1" applyAlignment="1">
      <alignment vertical="center"/>
    </xf>
    <xf numFmtId="0" fontId="5" fillId="0" borderId="14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43" fontId="2" fillId="0" borderId="4" xfId="1" applyFont="1" applyFill="1" applyBorder="1" applyAlignment="1">
      <alignment horizontal="center" vertical="center"/>
    </xf>
    <xf numFmtId="43" fontId="2" fillId="0" borderId="5" xfId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/>
    </xf>
    <xf numFmtId="0" fontId="2" fillId="0" borderId="7" xfId="0" applyFont="1" applyFill="1" applyBorder="1" applyAlignment="1">
      <alignment vertical="center"/>
    </xf>
    <xf numFmtId="0" fontId="2" fillId="0" borderId="2" xfId="0" applyFont="1" applyFill="1" applyBorder="1" applyAlignment="1">
      <alignment horizontal="left" vertical="center"/>
    </xf>
    <xf numFmtId="0" fontId="2" fillId="0" borderId="7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vertical="center"/>
    </xf>
    <xf numFmtId="0" fontId="5" fillId="0" borderId="15" xfId="0" applyFont="1" applyFill="1" applyBorder="1" applyAlignment="1">
      <alignment vertical="center"/>
    </xf>
    <xf numFmtId="0" fontId="5" fillId="0" borderId="14" xfId="0" applyFont="1" applyFill="1" applyBorder="1" applyAlignment="1">
      <alignment vertical="center"/>
    </xf>
    <xf numFmtId="0" fontId="5" fillId="0" borderId="16" xfId="0" applyFont="1" applyFill="1" applyBorder="1" applyAlignment="1">
      <alignment vertical="center"/>
    </xf>
    <xf numFmtId="0" fontId="5" fillId="0" borderId="17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vertical="center"/>
    </xf>
    <xf numFmtId="0" fontId="0" fillId="0" borderId="22" xfId="0" applyFill="1" applyBorder="1" applyAlignment="1">
      <alignment horizontal="center" vertical="center"/>
    </xf>
    <xf numFmtId="0" fontId="2" fillId="0" borderId="27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vertical="center"/>
    </xf>
    <xf numFmtId="0" fontId="5" fillId="0" borderId="21" xfId="0" applyFont="1" applyFill="1" applyBorder="1" applyAlignment="1">
      <alignment vertical="center"/>
    </xf>
    <xf numFmtId="0" fontId="5" fillId="0" borderId="23" xfId="0" applyFont="1" applyFill="1" applyBorder="1" applyAlignment="1">
      <alignment vertical="center"/>
    </xf>
    <xf numFmtId="0" fontId="5" fillId="0" borderId="17" xfId="0" applyFont="1" applyFill="1" applyBorder="1" applyAlignment="1">
      <alignment vertical="center"/>
    </xf>
    <xf numFmtId="0" fontId="5" fillId="0" borderId="14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vertical="center"/>
    </xf>
    <xf numFmtId="0" fontId="8" fillId="3" borderId="16" xfId="0" applyFont="1" applyFill="1" applyBorder="1" applyAlignment="1">
      <alignment vertical="center"/>
    </xf>
    <xf numFmtId="43" fontId="0" fillId="0" borderId="29" xfId="1" applyFont="1" applyBorder="1" applyAlignment="1">
      <alignment horizontal="center" vertical="center"/>
    </xf>
    <xf numFmtId="43" fontId="0" fillId="0" borderId="30" xfId="1" applyFont="1" applyBorder="1" applyAlignment="1">
      <alignment horizontal="center" vertical="center"/>
    </xf>
    <xf numFmtId="43" fontId="0" fillId="0" borderId="32" xfId="1" applyFont="1" applyBorder="1" applyAlignment="1">
      <alignment horizontal="center" vertical="center"/>
    </xf>
    <xf numFmtId="43" fontId="0" fillId="0" borderId="31" xfId="1" applyFont="1" applyBorder="1" applyAlignment="1">
      <alignment horizontal="center" vertical="center"/>
    </xf>
    <xf numFmtId="0" fontId="0" fillId="0" borderId="33" xfId="0" applyBorder="1" applyAlignment="1">
      <alignment horizontal="center"/>
    </xf>
    <xf numFmtId="0" fontId="2" fillId="0" borderId="30" xfId="0" applyFont="1" applyFill="1" applyBorder="1" applyAlignment="1">
      <alignment vertical="center"/>
    </xf>
    <xf numFmtId="0" fontId="2" fillId="0" borderId="32" xfId="0" applyFont="1" applyFill="1" applyBorder="1" applyAlignment="1">
      <alignment vertical="center"/>
    </xf>
    <xf numFmtId="0" fontId="2" fillId="0" borderId="29" xfId="0" applyFont="1" applyFill="1" applyBorder="1" applyAlignment="1">
      <alignment vertical="center"/>
    </xf>
    <xf numFmtId="0" fontId="2" fillId="0" borderId="29" xfId="0" applyFont="1" applyFill="1" applyBorder="1" applyAlignment="1">
      <alignment horizontal="center" vertical="center"/>
    </xf>
    <xf numFmtId="0" fontId="8" fillId="3" borderId="29" xfId="0" applyFont="1" applyFill="1" applyBorder="1" applyAlignment="1">
      <alignment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0" xfId="0" applyBorder="1" applyAlignment="1">
      <alignment horizontal="left" vertical="center" wrapText="1"/>
    </xf>
    <xf numFmtId="0" fontId="0" fillId="0" borderId="31" xfId="0" applyBorder="1" applyAlignment="1">
      <alignment horizontal="left" vertical="center" wrapText="1"/>
    </xf>
    <xf numFmtId="0" fontId="0" fillId="0" borderId="32" xfId="0" applyBorder="1" applyAlignment="1">
      <alignment horizontal="left" vertical="center" wrapText="1"/>
    </xf>
    <xf numFmtId="0" fontId="5" fillId="0" borderId="29" xfId="0" applyFont="1" applyFill="1" applyBorder="1" applyAlignment="1">
      <alignment horizontal="center"/>
    </xf>
    <xf numFmtId="0" fontId="0" fillId="0" borderId="29" xfId="0" applyBorder="1" applyAlignment="1">
      <alignment horizontal="center" wrapText="1"/>
    </xf>
    <xf numFmtId="0" fontId="0" fillId="0" borderId="29" xfId="0" applyBorder="1" applyAlignment="1">
      <alignment horizontal="center"/>
    </xf>
    <xf numFmtId="0" fontId="8" fillId="3" borderId="30" xfId="0" applyFont="1" applyFill="1" applyBorder="1" applyAlignment="1">
      <alignment horizontal="center"/>
    </xf>
    <xf numFmtId="0" fontId="8" fillId="3" borderId="32" xfId="0" applyFont="1" applyFill="1" applyBorder="1" applyAlignment="1">
      <alignment horizontal="center"/>
    </xf>
    <xf numFmtId="0" fontId="0" fillId="0" borderId="30" xfId="0" applyBorder="1" applyAlignment="1">
      <alignment horizontal="center" wrapText="1"/>
    </xf>
    <xf numFmtId="0" fontId="0" fillId="0" borderId="32" xfId="0" applyBorder="1" applyAlignment="1">
      <alignment horizontal="center" wrapText="1"/>
    </xf>
    <xf numFmtId="0" fontId="8" fillId="3" borderId="30" xfId="0" applyFont="1" applyFill="1" applyBorder="1" applyAlignment="1">
      <alignment horizontal="center" vertical="center"/>
    </xf>
    <xf numFmtId="0" fontId="8" fillId="3" borderId="31" xfId="0" applyFont="1" applyFill="1" applyBorder="1" applyAlignment="1">
      <alignment horizontal="center" vertical="center"/>
    </xf>
    <xf numFmtId="0" fontId="8" fillId="3" borderId="32" xfId="0" applyFont="1" applyFill="1" applyBorder="1" applyAlignment="1">
      <alignment horizontal="center" vertical="center"/>
    </xf>
    <xf numFmtId="0" fontId="0" fillId="0" borderId="30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5" fillId="0" borderId="30" xfId="0" applyFont="1" applyFill="1" applyBorder="1" applyAlignment="1">
      <alignment horizontal="center" vertical="center"/>
    </xf>
    <xf numFmtId="0" fontId="5" fillId="0" borderId="31" xfId="0" applyFont="1" applyFill="1" applyBorder="1" applyAlignment="1">
      <alignment horizontal="center" vertical="center"/>
    </xf>
    <xf numFmtId="0" fontId="5" fillId="0" borderId="32" xfId="0" applyFont="1" applyFill="1" applyBorder="1" applyAlignment="1">
      <alignment horizontal="center" vertical="center"/>
    </xf>
    <xf numFmtId="0" fontId="11" fillId="0" borderId="30" xfId="0" applyFont="1" applyFill="1" applyBorder="1" applyAlignment="1">
      <alignment horizontal="center" vertical="center" wrapText="1"/>
    </xf>
    <xf numFmtId="0" fontId="12" fillId="0" borderId="31" xfId="0" applyFont="1" applyFill="1" applyBorder="1" applyAlignment="1">
      <alignment horizontal="center" vertical="center" wrapText="1"/>
    </xf>
    <xf numFmtId="0" fontId="12" fillId="0" borderId="32" xfId="0" applyFont="1" applyFill="1" applyBorder="1" applyAlignment="1">
      <alignment horizontal="center" vertical="center" wrapText="1"/>
    </xf>
    <xf numFmtId="0" fontId="10" fillId="0" borderId="29" xfId="0" applyFont="1" applyBorder="1" applyAlignment="1">
      <alignment horizontal="center" vertical="center" wrapText="1"/>
    </xf>
    <xf numFmtId="0" fontId="10" fillId="0" borderId="29" xfId="0" applyFont="1" applyBorder="1" applyAlignment="1">
      <alignment horizontal="left" vertical="center" wrapText="1"/>
    </xf>
    <xf numFmtId="0" fontId="13" fillId="0" borderId="29" xfId="0" applyFont="1" applyFill="1" applyBorder="1" applyAlignment="1">
      <alignment horizontal="center" vertical="center"/>
    </xf>
    <xf numFmtId="0" fontId="2" fillId="0" borderId="30" xfId="0" applyFont="1" applyFill="1" applyBorder="1" applyAlignment="1">
      <alignment horizontal="center" vertical="center"/>
    </xf>
    <xf numFmtId="0" fontId="2" fillId="0" borderId="32" xfId="0" applyFont="1" applyFill="1" applyBorder="1" applyAlignment="1">
      <alignment horizontal="center" vertical="center"/>
    </xf>
    <xf numFmtId="0" fontId="13" fillId="0" borderId="30" xfId="0" applyFont="1" applyFill="1" applyBorder="1" applyAlignment="1">
      <alignment horizontal="center" vertical="center"/>
    </xf>
    <xf numFmtId="0" fontId="13" fillId="0" borderId="32" xfId="0" applyFont="1" applyFill="1" applyBorder="1" applyAlignment="1">
      <alignment horizontal="center" vertical="center"/>
    </xf>
  </cellXfs>
  <cellStyles count="2">
    <cellStyle name="常规" xfId="0" builtinId="0"/>
    <cellStyle name="千位分隔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W176"/>
  <sheetViews>
    <sheetView zoomScale="115" zoomScaleNormal="115" workbookViewId="0">
      <selection activeCell="B16" sqref="B16:B41"/>
    </sheetView>
  </sheetViews>
  <sheetFormatPr defaultColWidth="9" defaultRowHeight="14.4"/>
  <cols>
    <col min="1" max="1" width="4.77734375" style="1" bestFit="1" customWidth="1"/>
    <col min="2" max="2" width="22.33203125" style="1" customWidth="1"/>
    <col min="3" max="3" width="12" style="1" customWidth="1"/>
    <col min="4" max="4" width="23.21875" style="1" customWidth="1"/>
    <col min="5" max="5" width="12.109375" style="1" bestFit="1" customWidth="1"/>
    <col min="6" max="6" width="28.88671875" style="1" customWidth="1"/>
    <col min="7" max="7" width="7.21875" style="1" bestFit="1" customWidth="1"/>
    <col min="8" max="8" width="11.6640625" style="1" hidden="1" customWidth="1"/>
    <col min="9" max="9" width="14.33203125" style="30" hidden="1" customWidth="1"/>
    <col min="10" max="10" width="11.6640625" style="1" hidden="1" customWidth="1"/>
    <col min="11" max="11" width="14.33203125" style="31" hidden="1" customWidth="1"/>
    <col min="12" max="12" width="11.6640625" style="1" hidden="1" customWidth="1"/>
    <col min="13" max="13" width="14.33203125" style="31" hidden="1" customWidth="1"/>
    <col min="14" max="14" width="14.33203125" style="1" hidden="1" customWidth="1"/>
    <col min="15" max="17" width="14.33203125" style="27" hidden="1" customWidth="1"/>
    <col min="18" max="20" width="14.33203125" style="27" customWidth="1"/>
    <col min="21" max="21" width="14.33203125" style="27" bestFit="1" customWidth="1"/>
    <col min="22" max="23" width="16.109375" style="1" bestFit="1" customWidth="1"/>
    <col min="24" max="16384" width="9" style="1"/>
  </cols>
  <sheetData>
    <row r="1" spans="1:23" ht="16.2" thickBot="1">
      <c r="A1" s="80" t="s">
        <v>0</v>
      </c>
      <c r="B1" s="82" t="s">
        <v>1</v>
      </c>
      <c r="C1" s="86" t="s">
        <v>428</v>
      </c>
      <c r="D1" s="84" t="s">
        <v>2</v>
      </c>
      <c r="E1" s="86" t="s">
        <v>3</v>
      </c>
      <c r="F1" s="86" t="s">
        <v>4</v>
      </c>
      <c r="G1" s="66" t="s">
        <v>5</v>
      </c>
      <c r="H1" s="68" t="s">
        <v>6</v>
      </c>
      <c r="I1" s="69"/>
      <c r="J1" s="68" t="s">
        <v>7</v>
      </c>
      <c r="K1" s="69"/>
      <c r="L1" s="68" t="s">
        <v>8</v>
      </c>
      <c r="M1" s="69"/>
      <c r="N1" s="78" t="s">
        <v>9</v>
      </c>
      <c r="O1" s="79"/>
      <c r="P1" s="78" t="s">
        <v>10</v>
      </c>
      <c r="Q1" s="79"/>
      <c r="R1" s="95" t="s">
        <v>434</v>
      </c>
      <c r="S1" s="96"/>
      <c r="T1" s="70" t="s">
        <v>11</v>
      </c>
      <c r="U1" s="70" t="s">
        <v>12</v>
      </c>
    </row>
    <row r="2" spans="1:23" ht="16.2" thickBot="1">
      <c r="A2" s="81"/>
      <c r="B2" s="83"/>
      <c r="C2" s="87"/>
      <c r="D2" s="85"/>
      <c r="E2" s="87"/>
      <c r="F2" s="87"/>
      <c r="G2" s="67"/>
      <c r="H2" s="2" t="s">
        <v>13</v>
      </c>
      <c r="I2" s="3" t="s">
        <v>14</v>
      </c>
      <c r="J2" s="2" t="s">
        <v>13</v>
      </c>
      <c r="K2" s="3" t="s">
        <v>14</v>
      </c>
      <c r="L2" s="2" t="s">
        <v>13</v>
      </c>
      <c r="M2" s="3" t="s">
        <v>14</v>
      </c>
      <c r="N2" s="2" t="s">
        <v>13</v>
      </c>
      <c r="O2" s="4" t="s">
        <v>15</v>
      </c>
      <c r="P2" s="2" t="s">
        <v>13</v>
      </c>
      <c r="Q2" s="4" t="s">
        <v>15</v>
      </c>
      <c r="R2" s="32" t="s">
        <v>13</v>
      </c>
      <c r="S2" s="4" t="s">
        <v>15</v>
      </c>
      <c r="T2" s="71"/>
      <c r="U2" s="71"/>
    </row>
    <row r="3" spans="1:23" ht="15" hidden="1">
      <c r="A3" s="5">
        <v>1</v>
      </c>
      <c r="B3" s="35" t="s">
        <v>16</v>
      </c>
      <c r="C3" s="6" t="s">
        <v>410</v>
      </c>
      <c r="D3" s="6" t="s">
        <v>17</v>
      </c>
      <c r="E3" s="7" t="s">
        <v>18</v>
      </c>
      <c r="F3" s="8" t="s">
        <v>19</v>
      </c>
      <c r="G3" s="8" t="s">
        <v>20</v>
      </c>
      <c r="H3" s="8"/>
      <c r="I3" s="9">
        <v>0</v>
      </c>
      <c r="J3" s="8"/>
      <c r="K3" s="10">
        <v>0</v>
      </c>
      <c r="L3" s="8"/>
      <c r="M3" s="10">
        <v>315562.88</v>
      </c>
      <c r="N3" s="8"/>
      <c r="O3" s="10">
        <v>2288541.6482041385</v>
      </c>
      <c r="P3" s="10"/>
      <c r="Q3" s="10">
        <v>3130969.3203895623</v>
      </c>
      <c r="R3" s="10"/>
      <c r="S3" s="10"/>
      <c r="T3" s="10">
        <v>0</v>
      </c>
      <c r="U3" s="10">
        <f>I3+K3+M3+O3+Q3</f>
        <v>5735073.8485937007</v>
      </c>
    </row>
    <row r="4" spans="1:23" ht="15" hidden="1">
      <c r="A4" s="11">
        <v>2</v>
      </c>
      <c r="B4" s="36" t="s">
        <v>21</v>
      </c>
      <c r="C4" s="12" t="s">
        <v>411</v>
      </c>
      <c r="D4" s="12" t="s">
        <v>22</v>
      </c>
      <c r="E4" s="13" t="s">
        <v>23</v>
      </c>
      <c r="F4" s="14" t="s">
        <v>24</v>
      </c>
      <c r="G4" s="14" t="s">
        <v>25</v>
      </c>
      <c r="H4" s="14"/>
      <c r="I4" s="15">
        <v>0</v>
      </c>
      <c r="J4" s="14"/>
      <c r="K4" s="16">
        <v>0</v>
      </c>
      <c r="L4" s="14"/>
      <c r="M4" s="16">
        <v>0</v>
      </c>
      <c r="N4" s="14"/>
      <c r="O4" s="16">
        <v>2587823.9668631554</v>
      </c>
      <c r="P4" s="16"/>
      <c r="Q4" s="16">
        <v>780637.03473304445</v>
      </c>
      <c r="R4" s="16"/>
      <c r="S4" s="16"/>
      <c r="T4" s="16">
        <v>0</v>
      </c>
      <c r="U4" s="16">
        <f t="shared" ref="U4:U67" si="0">I4+K4+M4+O4+Q4</f>
        <v>3368461.0015961998</v>
      </c>
    </row>
    <row r="5" spans="1:23" ht="15" hidden="1">
      <c r="A5" s="11">
        <v>3</v>
      </c>
      <c r="B5" s="36" t="s">
        <v>26</v>
      </c>
      <c r="C5" s="12" t="s">
        <v>412</v>
      </c>
      <c r="D5" s="12" t="s">
        <v>27</v>
      </c>
      <c r="E5" s="13" t="s">
        <v>28</v>
      </c>
      <c r="F5" s="14" t="s">
        <v>29</v>
      </c>
      <c r="G5" s="14" t="s">
        <v>25</v>
      </c>
      <c r="H5" s="14"/>
      <c r="I5" s="15">
        <v>0</v>
      </c>
      <c r="J5" s="14"/>
      <c r="K5" s="16">
        <v>0</v>
      </c>
      <c r="L5" s="14"/>
      <c r="M5" s="16">
        <v>246002.05</v>
      </c>
      <c r="N5" s="14"/>
      <c r="O5" s="16">
        <v>231575.04880581365</v>
      </c>
      <c r="P5" s="16"/>
      <c r="Q5" s="16">
        <v>3423345.8200613367</v>
      </c>
      <c r="R5" s="16"/>
      <c r="S5" s="16"/>
      <c r="T5" s="16">
        <v>0</v>
      </c>
      <c r="U5" s="16">
        <f t="shared" si="0"/>
        <v>3900922.9188671503</v>
      </c>
    </row>
    <row r="6" spans="1:23" ht="15" hidden="1">
      <c r="A6" s="11">
        <v>4</v>
      </c>
      <c r="B6" s="36" t="s">
        <v>30</v>
      </c>
      <c r="C6" s="12" t="s">
        <v>412</v>
      </c>
      <c r="D6" s="12" t="s">
        <v>31</v>
      </c>
      <c r="E6" s="13" t="s">
        <v>32</v>
      </c>
      <c r="F6" s="14" t="s">
        <v>33</v>
      </c>
      <c r="G6" s="14" t="s">
        <v>20</v>
      </c>
      <c r="H6" s="14"/>
      <c r="I6" s="17">
        <v>0</v>
      </c>
      <c r="J6" s="14"/>
      <c r="K6" s="16">
        <v>0</v>
      </c>
      <c r="L6" s="14"/>
      <c r="M6" s="16">
        <v>602002.89000000013</v>
      </c>
      <c r="N6" s="14"/>
      <c r="O6" s="16">
        <v>0</v>
      </c>
      <c r="P6" s="16"/>
      <c r="Q6" s="16">
        <v>18127.411838539283</v>
      </c>
      <c r="R6" s="16"/>
      <c r="S6" s="16"/>
      <c r="T6" s="16">
        <v>0</v>
      </c>
      <c r="U6" s="16">
        <f t="shared" si="0"/>
        <v>620130.30183853942</v>
      </c>
    </row>
    <row r="7" spans="1:23" ht="15" hidden="1">
      <c r="A7" s="11">
        <v>5</v>
      </c>
      <c r="B7" s="36" t="s">
        <v>34</v>
      </c>
      <c r="C7" s="12" t="s">
        <v>413</v>
      </c>
      <c r="D7" s="12" t="s">
        <v>35</v>
      </c>
      <c r="E7" s="13" t="s">
        <v>36</v>
      </c>
      <c r="F7" s="14" t="s">
        <v>37</v>
      </c>
      <c r="G7" s="14" t="s">
        <v>25</v>
      </c>
      <c r="H7" s="14"/>
      <c r="I7" s="17">
        <v>0</v>
      </c>
      <c r="J7" s="14"/>
      <c r="K7" s="16">
        <v>0</v>
      </c>
      <c r="L7" s="14"/>
      <c r="M7" s="16">
        <v>0</v>
      </c>
      <c r="N7" s="14"/>
      <c r="O7" s="16">
        <v>2821.8096161879762</v>
      </c>
      <c r="P7" s="16"/>
      <c r="Q7" s="16">
        <v>44615.863980998009</v>
      </c>
      <c r="R7" s="16"/>
      <c r="S7" s="16"/>
      <c r="T7" s="16">
        <v>0</v>
      </c>
      <c r="U7" s="16">
        <f t="shared" si="0"/>
        <v>47437.673597185982</v>
      </c>
    </row>
    <row r="8" spans="1:23" ht="15" hidden="1">
      <c r="A8" s="11">
        <v>6</v>
      </c>
      <c r="B8" s="36" t="s">
        <v>38</v>
      </c>
      <c r="C8" s="12" t="s">
        <v>413</v>
      </c>
      <c r="D8" s="12" t="s">
        <v>39</v>
      </c>
      <c r="E8" s="13" t="s">
        <v>40</v>
      </c>
      <c r="F8" s="14" t="s">
        <v>41</v>
      </c>
      <c r="G8" s="14" t="s">
        <v>25</v>
      </c>
      <c r="H8" s="14"/>
      <c r="I8" s="17">
        <v>0</v>
      </c>
      <c r="J8" s="14"/>
      <c r="K8" s="16">
        <v>0</v>
      </c>
      <c r="L8" s="14"/>
      <c r="M8" s="16">
        <v>0</v>
      </c>
      <c r="N8" s="14"/>
      <c r="O8" s="16">
        <v>480939.27793145325</v>
      </c>
      <c r="P8" s="16"/>
      <c r="Q8" s="16">
        <v>3175353.3862140235</v>
      </c>
      <c r="R8" s="16"/>
      <c r="S8" s="16"/>
      <c r="T8" s="16">
        <v>0</v>
      </c>
      <c r="U8" s="16">
        <f t="shared" si="0"/>
        <v>3656292.6641454767</v>
      </c>
    </row>
    <row r="9" spans="1:23" ht="15" hidden="1">
      <c r="A9" s="11">
        <v>7</v>
      </c>
      <c r="B9" s="44" t="s">
        <v>42</v>
      </c>
      <c r="C9" s="12" t="s">
        <v>412</v>
      </c>
      <c r="D9" s="12" t="s">
        <v>43</v>
      </c>
      <c r="E9" s="13" t="s">
        <v>44</v>
      </c>
      <c r="F9" s="14" t="s">
        <v>45</v>
      </c>
      <c r="G9" s="14" t="s">
        <v>20</v>
      </c>
      <c r="H9" s="14"/>
      <c r="I9" s="17">
        <v>0</v>
      </c>
      <c r="J9" s="14"/>
      <c r="K9" s="16">
        <v>0</v>
      </c>
      <c r="L9" s="14"/>
      <c r="M9" s="16">
        <v>0</v>
      </c>
      <c r="N9" s="14"/>
      <c r="O9" s="16">
        <v>86088.976947046613</v>
      </c>
      <c r="P9" s="16"/>
      <c r="Q9" s="16">
        <v>101976.69495760076</v>
      </c>
      <c r="R9" s="16"/>
      <c r="S9" s="16"/>
      <c r="T9" s="16">
        <v>0</v>
      </c>
      <c r="U9" s="16">
        <f t="shared" si="0"/>
        <v>188065.67190464737</v>
      </c>
    </row>
    <row r="10" spans="1:23" ht="15" hidden="1">
      <c r="A10" s="11">
        <v>8</v>
      </c>
      <c r="B10" s="36" t="s">
        <v>46</v>
      </c>
      <c r="C10" s="12" t="s">
        <v>413</v>
      </c>
      <c r="D10" s="12" t="s">
        <v>47</v>
      </c>
      <c r="E10" s="13" t="s">
        <v>48</v>
      </c>
      <c r="F10" s="14" t="s">
        <v>49</v>
      </c>
      <c r="G10" s="14" t="s">
        <v>25</v>
      </c>
      <c r="H10" s="14"/>
      <c r="I10" s="17">
        <v>0</v>
      </c>
      <c r="J10" s="14"/>
      <c r="K10" s="16">
        <v>0</v>
      </c>
      <c r="L10" s="14"/>
      <c r="M10" s="16">
        <v>0</v>
      </c>
      <c r="N10" s="14"/>
      <c r="O10" s="16">
        <v>237922.28737171032</v>
      </c>
      <c r="P10" s="16"/>
      <c r="Q10" s="16">
        <v>1504758.1701066485</v>
      </c>
      <c r="R10" s="16"/>
      <c r="S10" s="16"/>
      <c r="T10" s="16">
        <v>0</v>
      </c>
      <c r="U10" s="16">
        <f t="shared" si="0"/>
        <v>1742680.4574783589</v>
      </c>
    </row>
    <row r="11" spans="1:23" ht="15" hidden="1">
      <c r="A11" s="72">
        <v>9</v>
      </c>
      <c r="B11" s="74" t="s">
        <v>50</v>
      </c>
      <c r="C11" s="12" t="s">
        <v>412</v>
      </c>
      <c r="D11" s="76" t="s">
        <v>51</v>
      </c>
      <c r="E11" s="13" t="s">
        <v>52</v>
      </c>
      <c r="F11" s="14" t="s">
        <v>53</v>
      </c>
      <c r="G11" s="14" t="s">
        <v>20</v>
      </c>
      <c r="H11" s="14"/>
      <c r="I11" s="17">
        <v>0</v>
      </c>
      <c r="J11" s="14"/>
      <c r="K11" s="16">
        <v>0</v>
      </c>
      <c r="L11" s="14"/>
      <c r="M11" s="16">
        <v>0</v>
      </c>
      <c r="N11" s="14"/>
      <c r="O11" s="16">
        <v>206247.05586337953</v>
      </c>
      <c r="P11" s="16"/>
      <c r="Q11" s="16">
        <v>1008492.2247800491</v>
      </c>
      <c r="R11" s="16"/>
      <c r="S11" s="16"/>
      <c r="T11" s="16">
        <v>0</v>
      </c>
      <c r="U11" s="16">
        <f t="shared" si="0"/>
        <v>1214739.2806434287</v>
      </c>
    </row>
    <row r="12" spans="1:23" ht="15" hidden="1">
      <c r="A12" s="73"/>
      <c r="B12" s="75"/>
      <c r="C12" s="12" t="s">
        <v>412</v>
      </c>
      <c r="D12" s="77"/>
      <c r="E12" s="13" t="s">
        <v>54</v>
      </c>
      <c r="F12" s="14" t="s">
        <v>55</v>
      </c>
      <c r="G12" s="14" t="s">
        <v>25</v>
      </c>
      <c r="H12" s="14"/>
      <c r="I12" s="17">
        <v>0</v>
      </c>
      <c r="J12" s="14"/>
      <c r="K12" s="16">
        <v>0</v>
      </c>
      <c r="L12" s="14"/>
      <c r="M12" s="16">
        <v>0</v>
      </c>
      <c r="N12" s="14"/>
      <c r="O12" s="16">
        <v>228446.68260567743</v>
      </c>
      <c r="P12" s="16"/>
      <c r="Q12" s="16">
        <v>638320.24344372295</v>
      </c>
      <c r="R12" s="16"/>
      <c r="S12" s="16"/>
      <c r="T12" s="16">
        <v>0</v>
      </c>
      <c r="U12" s="16">
        <f t="shared" si="0"/>
        <v>866766.92604940035</v>
      </c>
    </row>
    <row r="13" spans="1:23" ht="15" hidden="1">
      <c r="A13" s="11">
        <v>10</v>
      </c>
      <c r="B13" s="36" t="s">
        <v>56</v>
      </c>
      <c r="C13" s="12" t="s">
        <v>412</v>
      </c>
      <c r="D13" s="12" t="s">
        <v>57</v>
      </c>
      <c r="E13" s="13" t="s">
        <v>58</v>
      </c>
      <c r="F13" s="14" t="s">
        <v>59</v>
      </c>
      <c r="G13" s="14" t="s">
        <v>20</v>
      </c>
      <c r="H13" s="14"/>
      <c r="I13" s="17">
        <v>0</v>
      </c>
      <c r="J13" s="14"/>
      <c r="K13" s="16">
        <v>0</v>
      </c>
      <c r="L13" s="14"/>
      <c r="M13" s="16">
        <v>0</v>
      </c>
      <c r="N13" s="14"/>
      <c r="O13" s="16">
        <v>50278.823343717944</v>
      </c>
      <c r="P13" s="16"/>
      <c r="Q13" s="16">
        <v>60.689715494209786</v>
      </c>
      <c r="R13" s="16"/>
      <c r="S13" s="16"/>
      <c r="T13" s="16">
        <v>0</v>
      </c>
      <c r="U13" s="16">
        <f t="shared" si="0"/>
        <v>50339.513059212157</v>
      </c>
      <c r="V13" s="41"/>
    </row>
    <row r="14" spans="1:23" ht="15" hidden="1">
      <c r="A14" s="11">
        <v>11</v>
      </c>
      <c r="B14" s="36" t="s">
        <v>60</v>
      </c>
      <c r="C14" s="12" t="s">
        <v>412</v>
      </c>
      <c r="D14" s="12" t="s">
        <v>61</v>
      </c>
      <c r="E14" s="13" t="s">
        <v>62</v>
      </c>
      <c r="F14" s="14" t="s">
        <v>63</v>
      </c>
      <c r="G14" s="14" t="s">
        <v>25</v>
      </c>
      <c r="H14" s="14"/>
      <c r="I14" s="17">
        <v>0</v>
      </c>
      <c r="J14" s="14"/>
      <c r="K14" s="16">
        <v>0</v>
      </c>
      <c r="L14" s="14"/>
      <c r="M14" s="16">
        <v>0</v>
      </c>
      <c r="N14" s="14"/>
      <c r="O14" s="16">
        <v>0</v>
      </c>
      <c r="P14" s="16"/>
      <c r="Q14" s="16">
        <v>78568.45861077412</v>
      </c>
      <c r="R14" s="16"/>
      <c r="S14" s="16"/>
      <c r="T14" s="16">
        <v>0</v>
      </c>
      <c r="U14" s="16">
        <f t="shared" si="0"/>
        <v>78568.45861077412</v>
      </c>
      <c r="V14" s="41"/>
    </row>
    <row r="15" spans="1:23" ht="15" hidden="1">
      <c r="A15" s="11">
        <v>12</v>
      </c>
      <c r="B15" s="36" t="s">
        <v>64</v>
      </c>
      <c r="C15" s="12"/>
      <c r="D15" s="12" t="s">
        <v>65</v>
      </c>
      <c r="E15" s="13" t="s">
        <v>66</v>
      </c>
      <c r="F15" s="14" t="s">
        <v>67</v>
      </c>
      <c r="G15" s="14" t="s">
        <v>25</v>
      </c>
      <c r="H15" s="14"/>
      <c r="I15" s="17">
        <v>0</v>
      </c>
      <c r="J15" s="14"/>
      <c r="K15" s="16">
        <v>0</v>
      </c>
      <c r="L15" s="14"/>
      <c r="M15" s="16">
        <v>0</v>
      </c>
      <c r="N15" s="14"/>
      <c r="O15" s="16">
        <v>215762.25968583344</v>
      </c>
      <c r="P15" s="16"/>
      <c r="Q15" s="16">
        <v>50484.265997057737</v>
      </c>
      <c r="R15" s="16"/>
      <c r="S15" s="16"/>
      <c r="T15" s="16">
        <v>0</v>
      </c>
      <c r="U15" s="16">
        <f t="shared" si="0"/>
        <v>266246.5256828912</v>
      </c>
      <c r="V15" s="41"/>
    </row>
    <row r="16" spans="1:23" ht="15">
      <c r="A16" s="11">
        <v>13</v>
      </c>
      <c r="B16" s="46" t="s">
        <v>68</v>
      </c>
      <c r="C16" s="12" t="s">
        <v>414</v>
      </c>
      <c r="D16" s="12" t="s">
        <v>69</v>
      </c>
      <c r="E16" s="13" t="s">
        <v>70</v>
      </c>
      <c r="F16" s="14" t="s">
        <v>71</v>
      </c>
      <c r="G16" s="14" t="s">
        <v>25</v>
      </c>
      <c r="H16" s="14"/>
      <c r="I16" s="17">
        <v>0</v>
      </c>
      <c r="J16" s="14"/>
      <c r="K16" s="16">
        <v>0</v>
      </c>
      <c r="L16" s="14"/>
      <c r="M16" s="16">
        <v>277764.68999999994</v>
      </c>
      <c r="N16" s="14"/>
      <c r="O16" s="16">
        <v>514662.66831016698</v>
      </c>
      <c r="P16" s="16"/>
      <c r="Q16" s="16">
        <v>1291372.0025658172</v>
      </c>
      <c r="R16" s="16"/>
      <c r="S16" s="16"/>
      <c r="T16" s="16">
        <v>0</v>
      </c>
      <c r="U16" s="42">
        <f t="shared" si="0"/>
        <v>2083799.3608759842</v>
      </c>
      <c r="V16" s="41" t="s">
        <v>431</v>
      </c>
      <c r="W16" s="28">
        <f>U16-1300000</f>
        <v>783799.36087598419</v>
      </c>
    </row>
    <row r="17" spans="1:23" ht="15">
      <c r="A17" s="72">
        <v>14</v>
      </c>
      <c r="B17" s="104" t="s">
        <v>72</v>
      </c>
      <c r="C17" s="12" t="s">
        <v>414</v>
      </c>
      <c r="D17" s="76" t="s">
        <v>73</v>
      </c>
      <c r="E17" s="13" t="s">
        <v>74</v>
      </c>
      <c r="F17" s="14" t="s">
        <v>75</v>
      </c>
      <c r="G17" s="14" t="s">
        <v>25</v>
      </c>
      <c r="H17" s="14"/>
      <c r="I17" s="17">
        <v>0</v>
      </c>
      <c r="J17" s="14"/>
      <c r="K17" s="16">
        <v>0</v>
      </c>
      <c r="L17" s="14"/>
      <c r="M17" s="16">
        <v>106426.84999999998</v>
      </c>
      <c r="N17" s="14"/>
      <c r="O17" s="16">
        <v>1397361.9829896197</v>
      </c>
      <c r="P17" s="16"/>
      <c r="Q17" s="16">
        <v>883953.92300074</v>
      </c>
      <c r="R17" s="16"/>
      <c r="S17" s="16"/>
      <c r="T17" s="16">
        <v>0</v>
      </c>
      <c r="U17" s="42">
        <f t="shared" si="0"/>
        <v>2387742.7559903595</v>
      </c>
      <c r="V17" s="94" t="s">
        <v>430</v>
      </c>
      <c r="W17" s="28">
        <f>U17+U18-1300000</f>
        <v>1669794.7738145492</v>
      </c>
    </row>
    <row r="18" spans="1:23" ht="15">
      <c r="A18" s="73"/>
      <c r="B18" s="105"/>
      <c r="C18" s="12" t="s">
        <v>414</v>
      </c>
      <c r="D18" s="77"/>
      <c r="E18" s="13" t="s">
        <v>76</v>
      </c>
      <c r="F18" s="14" t="s">
        <v>77</v>
      </c>
      <c r="G18" s="14" t="s">
        <v>25</v>
      </c>
      <c r="H18" s="14"/>
      <c r="I18" s="17">
        <v>0</v>
      </c>
      <c r="J18" s="14"/>
      <c r="K18" s="16">
        <v>346406.94416688202</v>
      </c>
      <c r="L18" s="14"/>
      <c r="M18" s="16">
        <v>0</v>
      </c>
      <c r="N18" s="14"/>
      <c r="O18" s="16">
        <v>0</v>
      </c>
      <c r="P18" s="16"/>
      <c r="Q18" s="16">
        <v>235645.07365730766</v>
      </c>
      <c r="R18" s="16"/>
      <c r="S18" s="16"/>
      <c r="T18" s="16">
        <v>0</v>
      </c>
      <c r="U18" s="42">
        <f t="shared" si="0"/>
        <v>582052.01782418974</v>
      </c>
      <c r="V18" s="94"/>
    </row>
    <row r="19" spans="1:23" ht="15">
      <c r="A19" s="11">
        <v>15</v>
      </c>
      <c r="B19" s="46" t="s">
        <v>78</v>
      </c>
      <c r="C19" s="12" t="s">
        <v>414</v>
      </c>
      <c r="D19" s="12" t="s">
        <v>79</v>
      </c>
      <c r="E19" s="13" t="s">
        <v>80</v>
      </c>
      <c r="F19" s="14" t="s">
        <v>81</v>
      </c>
      <c r="G19" s="14" t="s">
        <v>25</v>
      </c>
      <c r="H19" s="14"/>
      <c r="I19" s="17">
        <v>0</v>
      </c>
      <c r="J19" s="14"/>
      <c r="K19" s="16">
        <v>0</v>
      </c>
      <c r="L19" s="14"/>
      <c r="M19" s="16">
        <v>0</v>
      </c>
      <c r="N19" s="14"/>
      <c r="O19" s="16">
        <v>6942.1060292046068</v>
      </c>
      <c r="P19" s="16"/>
      <c r="Q19" s="16">
        <v>492504.15049385105</v>
      </c>
      <c r="R19" s="16"/>
      <c r="S19" s="16"/>
      <c r="T19" s="16">
        <v>0</v>
      </c>
      <c r="U19" s="42">
        <f t="shared" si="0"/>
        <v>499446.25652305566</v>
      </c>
      <c r="V19" s="41" t="s">
        <v>429</v>
      </c>
    </row>
    <row r="20" spans="1:23" ht="15" hidden="1">
      <c r="A20" s="11">
        <v>16</v>
      </c>
      <c r="B20" s="36" t="s">
        <v>82</v>
      </c>
      <c r="C20" s="12" t="s">
        <v>412</v>
      </c>
      <c r="D20" s="12" t="s">
        <v>83</v>
      </c>
      <c r="E20" s="13" t="s">
        <v>84</v>
      </c>
      <c r="F20" s="14" t="s">
        <v>85</v>
      </c>
      <c r="G20" s="14" t="s">
        <v>20</v>
      </c>
      <c r="H20" s="14"/>
      <c r="I20" s="17">
        <v>0</v>
      </c>
      <c r="J20" s="14"/>
      <c r="K20" s="16">
        <v>0</v>
      </c>
      <c r="L20" s="14"/>
      <c r="M20" s="16">
        <v>29704.329999999998</v>
      </c>
      <c r="N20" s="14"/>
      <c r="O20" s="16">
        <v>537567.24960571609</v>
      </c>
      <c r="P20" s="16"/>
      <c r="Q20" s="16">
        <v>95643.707063997499</v>
      </c>
      <c r="R20" s="16"/>
      <c r="S20" s="16"/>
      <c r="T20" s="16">
        <v>0</v>
      </c>
      <c r="U20" s="16">
        <f t="shared" si="0"/>
        <v>662915.28666971356</v>
      </c>
      <c r="V20" s="41"/>
    </row>
    <row r="21" spans="1:23" ht="15" hidden="1">
      <c r="A21" s="11">
        <v>17</v>
      </c>
      <c r="B21" s="36" t="s">
        <v>86</v>
      </c>
      <c r="C21" s="12" t="s">
        <v>413</v>
      </c>
      <c r="D21" s="12" t="s">
        <v>87</v>
      </c>
      <c r="E21" s="13" t="s">
        <v>88</v>
      </c>
      <c r="F21" s="14" t="s">
        <v>89</v>
      </c>
      <c r="G21" s="14" t="s">
        <v>25</v>
      </c>
      <c r="H21" s="14"/>
      <c r="I21" s="17">
        <v>0</v>
      </c>
      <c r="J21" s="14"/>
      <c r="K21" s="16">
        <v>0</v>
      </c>
      <c r="L21" s="14"/>
      <c r="M21" s="16">
        <v>0</v>
      </c>
      <c r="N21" s="14"/>
      <c r="O21" s="16">
        <v>0</v>
      </c>
      <c r="P21" s="16"/>
      <c r="Q21" s="16">
        <v>0</v>
      </c>
      <c r="R21" s="16"/>
      <c r="S21" s="16"/>
      <c r="T21" s="16">
        <v>0</v>
      </c>
      <c r="U21" s="16">
        <f t="shared" si="0"/>
        <v>0</v>
      </c>
      <c r="V21" s="43">
        <f>SUM(U16:U19)</f>
        <v>5553040.3912135893</v>
      </c>
    </row>
    <row r="22" spans="1:23" ht="15" hidden="1">
      <c r="A22" s="11">
        <v>18</v>
      </c>
      <c r="B22" s="36" t="s">
        <v>90</v>
      </c>
      <c r="C22" s="12" t="s">
        <v>415</v>
      </c>
      <c r="D22" s="12" t="s">
        <v>91</v>
      </c>
      <c r="E22" s="13" t="s">
        <v>92</v>
      </c>
      <c r="F22" s="14" t="s">
        <v>93</v>
      </c>
      <c r="G22" s="14" t="s">
        <v>25</v>
      </c>
      <c r="H22" s="14"/>
      <c r="I22" s="17">
        <v>0</v>
      </c>
      <c r="J22" s="14"/>
      <c r="K22" s="16">
        <v>0</v>
      </c>
      <c r="L22" s="14"/>
      <c r="M22" s="16">
        <v>0</v>
      </c>
      <c r="N22" s="14"/>
      <c r="O22" s="16">
        <v>1225178.9427477939</v>
      </c>
      <c r="P22" s="16"/>
      <c r="Q22" s="16">
        <v>769586.43783041695</v>
      </c>
      <c r="R22" s="16"/>
      <c r="S22" s="16"/>
      <c r="T22" s="16">
        <v>0</v>
      </c>
      <c r="U22" s="16">
        <f t="shared" si="0"/>
        <v>1994765.3805782108</v>
      </c>
      <c r="V22" s="28">
        <f>V21-5180000</f>
        <v>373040.39121358935</v>
      </c>
    </row>
    <row r="23" spans="1:23" ht="15" hidden="1">
      <c r="A23" s="11">
        <v>19</v>
      </c>
      <c r="B23" s="36" t="s">
        <v>94</v>
      </c>
      <c r="C23" s="12" t="s">
        <v>412</v>
      </c>
      <c r="D23" s="12" t="s">
        <v>95</v>
      </c>
      <c r="E23" s="13" t="s">
        <v>96</v>
      </c>
      <c r="F23" s="14" t="s">
        <v>97</v>
      </c>
      <c r="G23" s="14" t="s">
        <v>20</v>
      </c>
      <c r="H23" s="14"/>
      <c r="I23" s="17">
        <v>0</v>
      </c>
      <c r="J23" s="14"/>
      <c r="K23" s="16">
        <v>0</v>
      </c>
      <c r="L23" s="14"/>
      <c r="M23" s="16">
        <v>0</v>
      </c>
      <c r="N23" s="14"/>
      <c r="O23" s="16">
        <v>0</v>
      </c>
      <c r="P23" s="16"/>
      <c r="Q23" s="16">
        <v>0</v>
      </c>
      <c r="R23" s="16"/>
      <c r="S23" s="16"/>
      <c r="T23" s="16">
        <v>0</v>
      </c>
      <c r="U23" s="16">
        <f t="shared" si="0"/>
        <v>0</v>
      </c>
    </row>
    <row r="24" spans="1:23" ht="15" hidden="1">
      <c r="A24" s="11">
        <v>20</v>
      </c>
      <c r="B24" s="36" t="s">
        <v>98</v>
      </c>
      <c r="C24" s="12" t="s">
        <v>412</v>
      </c>
      <c r="D24" s="12" t="s">
        <v>99</v>
      </c>
      <c r="E24" s="13" t="s">
        <v>100</v>
      </c>
      <c r="F24" s="14" t="s">
        <v>101</v>
      </c>
      <c r="G24" s="14" t="s">
        <v>20</v>
      </c>
      <c r="H24" s="14"/>
      <c r="I24" s="17">
        <v>0</v>
      </c>
      <c r="J24" s="14"/>
      <c r="K24" s="16">
        <v>3978.7250720310617</v>
      </c>
      <c r="L24" s="14"/>
      <c r="M24" s="16">
        <v>16532.239999999998</v>
      </c>
      <c r="N24" s="14"/>
      <c r="O24" s="16">
        <v>3664.1349897698674</v>
      </c>
      <c r="P24" s="16"/>
      <c r="Q24" s="16">
        <v>1233.5765841983182</v>
      </c>
      <c r="R24" s="16"/>
      <c r="S24" s="16"/>
      <c r="T24" s="16">
        <v>0</v>
      </c>
      <c r="U24" s="16">
        <f t="shared" si="0"/>
        <v>25408.676645999247</v>
      </c>
    </row>
    <row r="25" spans="1:23" ht="15" hidden="1">
      <c r="A25" s="47">
        <v>21</v>
      </c>
      <c r="B25" s="50" t="s">
        <v>102</v>
      </c>
      <c r="C25" s="12" t="s">
        <v>412</v>
      </c>
      <c r="D25" s="101" t="s">
        <v>103</v>
      </c>
      <c r="E25" s="13" t="s">
        <v>104</v>
      </c>
      <c r="F25" s="14" t="s">
        <v>105</v>
      </c>
      <c r="G25" s="14" t="s">
        <v>20</v>
      </c>
      <c r="H25" s="14"/>
      <c r="I25" s="17">
        <v>0</v>
      </c>
      <c r="J25" s="14"/>
      <c r="K25" s="16">
        <v>0</v>
      </c>
      <c r="L25" s="14"/>
      <c r="M25" s="16">
        <v>171152.45</v>
      </c>
      <c r="N25" s="14"/>
      <c r="O25" s="16">
        <v>105833.30677634195</v>
      </c>
      <c r="P25" s="16"/>
      <c r="Q25" s="16">
        <v>65516.932565995907</v>
      </c>
      <c r="R25" s="16"/>
      <c r="S25" s="16"/>
      <c r="T25" s="16">
        <v>0</v>
      </c>
      <c r="U25" s="16">
        <f t="shared" si="0"/>
        <v>342502.68934233784</v>
      </c>
    </row>
    <row r="26" spans="1:23" ht="15" hidden="1">
      <c r="A26" s="49"/>
      <c r="B26" s="52"/>
      <c r="C26" s="12" t="s">
        <v>412</v>
      </c>
      <c r="D26" s="102"/>
      <c r="E26" s="13" t="s">
        <v>106</v>
      </c>
      <c r="F26" s="14" t="s">
        <v>107</v>
      </c>
      <c r="G26" s="14" t="s">
        <v>20</v>
      </c>
      <c r="H26" s="14"/>
      <c r="I26" s="17">
        <v>0</v>
      </c>
      <c r="J26" s="14"/>
      <c r="K26" s="16">
        <v>362772.99574235402</v>
      </c>
      <c r="L26" s="14"/>
      <c r="M26" s="16">
        <v>0</v>
      </c>
      <c r="N26" s="14"/>
      <c r="O26" s="16">
        <v>0</v>
      </c>
      <c r="P26" s="16"/>
      <c r="Q26" s="16">
        <v>0</v>
      </c>
      <c r="R26" s="16"/>
      <c r="S26" s="16"/>
      <c r="T26" s="16">
        <v>0</v>
      </c>
      <c r="U26" s="16">
        <f t="shared" si="0"/>
        <v>362772.99574235402</v>
      </c>
    </row>
    <row r="27" spans="1:23" ht="15" hidden="1">
      <c r="A27" s="48"/>
      <c r="B27" s="51"/>
      <c r="C27" s="12" t="s">
        <v>412</v>
      </c>
      <c r="D27" s="103"/>
      <c r="E27" s="13" t="s">
        <v>108</v>
      </c>
      <c r="F27" s="14" t="s">
        <v>109</v>
      </c>
      <c r="G27" s="14" t="s">
        <v>20</v>
      </c>
      <c r="H27" s="14"/>
      <c r="I27" s="17">
        <v>0</v>
      </c>
      <c r="J27" s="14"/>
      <c r="K27" s="16">
        <v>20758.565593205542</v>
      </c>
      <c r="L27" s="14"/>
      <c r="M27" s="16">
        <v>14102.55</v>
      </c>
      <c r="N27" s="14"/>
      <c r="O27" s="16">
        <v>233.75355926972398</v>
      </c>
      <c r="P27" s="16"/>
      <c r="Q27" s="16">
        <v>12513.639273236753</v>
      </c>
      <c r="R27" s="16"/>
      <c r="S27" s="16"/>
      <c r="T27" s="16">
        <v>0</v>
      </c>
      <c r="U27" s="16">
        <f t="shared" si="0"/>
        <v>47608.508425712018</v>
      </c>
    </row>
    <row r="28" spans="1:23" ht="15" hidden="1">
      <c r="A28" s="11">
        <v>22</v>
      </c>
      <c r="B28" s="36" t="s">
        <v>110</v>
      </c>
      <c r="C28" s="12" t="s">
        <v>416</v>
      </c>
      <c r="D28" s="12" t="s">
        <v>111</v>
      </c>
      <c r="E28" s="13" t="s">
        <v>112</v>
      </c>
      <c r="F28" s="14" t="s">
        <v>113</v>
      </c>
      <c r="G28" s="14" t="s">
        <v>25</v>
      </c>
      <c r="H28" s="14"/>
      <c r="I28" s="17">
        <v>0</v>
      </c>
      <c r="J28" s="14"/>
      <c r="K28" s="16">
        <v>0</v>
      </c>
      <c r="L28" s="14"/>
      <c r="M28" s="16">
        <v>0</v>
      </c>
      <c r="N28" s="14"/>
      <c r="O28" s="16">
        <v>0</v>
      </c>
      <c r="P28" s="16"/>
      <c r="Q28" s="16">
        <v>1780.8373004598823</v>
      </c>
      <c r="R28" s="16"/>
      <c r="S28" s="16"/>
      <c r="T28" s="16">
        <v>0</v>
      </c>
      <c r="U28" s="16">
        <f t="shared" si="0"/>
        <v>1780.8373004598823</v>
      </c>
    </row>
    <row r="29" spans="1:23" ht="15" hidden="1">
      <c r="A29" s="11">
        <v>23</v>
      </c>
      <c r="B29" s="44" t="s">
        <v>114</v>
      </c>
      <c r="C29" s="12" t="s">
        <v>412</v>
      </c>
      <c r="D29" s="12" t="s">
        <v>115</v>
      </c>
      <c r="E29" s="13" t="s">
        <v>116</v>
      </c>
      <c r="F29" s="14"/>
      <c r="G29" s="14" t="s">
        <v>20</v>
      </c>
      <c r="H29" s="14"/>
      <c r="I29" s="17">
        <v>0</v>
      </c>
      <c r="J29" s="14"/>
      <c r="K29" s="16">
        <v>0</v>
      </c>
      <c r="L29" s="14"/>
      <c r="M29" s="16">
        <v>0</v>
      </c>
      <c r="N29" s="14"/>
      <c r="O29" s="16">
        <v>0</v>
      </c>
      <c r="P29" s="16"/>
      <c r="Q29" s="16">
        <v>0</v>
      </c>
      <c r="R29" s="16"/>
      <c r="S29" s="16"/>
      <c r="T29" s="16">
        <v>0</v>
      </c>
      <c r="U29" s="16">
        <f t="shared" si="0"/>
        <v>0</v>
      </c>
    </row>
    <row r="30" spans="1:23" ht="15" hidden="1">
      <c r="A30" s="72">
        <v>24</v>
      </c>
      <c r="B30" s="90" t="s">
        <v>117</v>
      </c>
      <c r="C30" s="12" t="s">
        <v>416</v>
      </c>
      <c r="D30" s="76" t="s">
        <v>118</v>
      </c>
      <c r="E30" s="13" t="s">
        <v>119</v>
      </c>
      <c r="F30" s="14" t="s">
        <v>120</v>
      </c>
      <c r="G30" s="14" t="s">
        <v>25</v>
      </c>
      <c r="H30" s="14"/>
      <c r="I30" s="17">
        <v>0</v>
      </c>
      <c r="J30" s="14"/>
      <c r="K30" s="16">
        <v>0</v>
      </c>
      <c r="L30" s="14"/>
      <c r="M30" s="16">
        <v>0</v>
      </c>
      <c r="N30" s="14"/>
      <c r="O30" s="16">
        <v>0</v>
      </c>
      <c r="P30" s="16"/>
      <c r="Q30" s="16">
        <v>116962.85707166616</v>
      </c>
      <c r="R30" s="16"/>
      <c r="S30" s="16"/>
      <c r="T30" s="16">
        <v>0</v>
      </c>
      <c r="U30" s="16">
        <f t="shared" si="0"/>
        <v>116962.85707166616</v>
      </c>
    </row>
    <row r="31" spans="1:23" ht="15" hidden="1">
      <c r="A31" s="73"/>
      <c r="B31" s="91"/>
      <c r="C31" s="12" t="s">
        <v>416</v>
      </c>
      <c r="D31" s="77"/>
      <c r="E31" s="13" t="s">
        <v>121</v>
      </c>
      <c r="F31" s="14" t="s">
        <v>122</v>
      </c>
      <c r="G31" s="14" t="s">
        <v>25</v>
      </c>
      <c r="H31" s="14"/>
      <c r="I31" s="17">
        <v>733212.30284560949</v>
      </c>
      <c r="J31" s="14"/>
      <c r="K31" s="16">
        <v>699980.80921393016</v>
      </c>
      <c r="L31" s="14"/>
      <c r="M31" s="16">
        <v>1012664.4900000001</v>
      </c>
      <c r="N31" s="14"/>
      <c r="O31" s="16">
        <v>739543.98744167271</v>
      </c>
      <c r="P31" s="16"/>
      <c r="Q31" s="16">
        <v>3607.5221459798995</v>
      </c>
      <c r="R31" s="16"/>
      <c r="S31" s="16"/>
      <c r="T31" s="16">
        <v>0</v>
      </c>
      <c r="U31" s="16">
        <f t="shared" si="0"/>
        <v>3189009.1116471924</v>
      </c>
    </row>
    <row r="32" spans="1:23" ht="15" hidden="1">
      <c r="A32" s="11">
        <v>25</v>
      </c>
      <c r="B32" s="36" t="s">
        <v>123</v>
      </c>
      <c r="C32" s="12" t="s">
        <v>412</v>
      </c>
      <c r="D32" s="12" t="s">
        <v>124</v>
      </c>
      <c r="E32" s="13" t="s">
        <v>125</v>
      </c>
      <c r="F32" s="14" t="s">
        <v>126</v>
      </c>
      <c r="G32" s="14" t="s">
        <v>25</v>
      </c>
      <c r="H32" s="14"/>
      <c r="I32" s="17">
        <v>0</v>
      </c>
      <c r="J32" s="14"/>
      <c r="K32" s="16">
        <v>0</v>
      </c>
      <c r="L32" s="14"/>
      <c r="M32" s="16">
        <v>0</v>
      </c>
      <c r="N32" s="14"/>
      <c r="O32" s="16">
        <v>24926.055235657721</v>
      </c>
      <c r="P32" s="16"/>
      <c r="Q32" s="16">
        <v>74057.946463692628</v>
      </c>
      <c r="R32" s="16"/>
      <c r="S32" s="16"/>
      <c r="T32" s="16">
        <v>0</v>
      </c>
      <c r="U32" s="16">
        <f t="shared" si="0"/>
        <v>98984.001699350352</v>
      </c>
    </row>
    <row r="33" spans="1:21" ht="15" hidden="1">
      <c r="A33" s="11">
        <v>26</v>
      </c>
      <c r="B33" s="36" t="s">
        <v>127</v>
      </c>
      <c r="C33" s="12" t="s">
        <v>417</v>
      </c>
      <c r="D33" s="12" t="s">
        <v>128</v>
      </c>
      <c r="E33" s="13" t="s">
        <v>129</v>
      </c>
      <c r="F33" s="14" t="s">
        <v>130</v>
      </c>
      <c r="G33" s="14" t="s">
        <v>25</v>
      </c>
      <c r="H33" s="14"/>
      <c r="I33" s="17">
        <v>0</v>
      </c>
      <c r="J33" s="14"/>
      <c r="K33" s="16">
        <v>0</v>
      </c>
      <c r="L33" s="14"/>
      <c r="M33" s="16">
        <v>0</v>
      </c>
      <c r="N33" s="14"/>
      <c r="O33" s="16">
        <v>0</v>
      </c>
      <c r="P33" s="16"/>
      <c r="Q33" s="16">
        <v>0</v>
      </c>
      <c r="R33" s="16"/>
      <c r="S33" s="16"/>
      <c r="T33" s="16">
        <v>0</v>
      </c>
      <c r="U33" s="16">
        <f t="shared" si="0"/>
        <v>0</v>
      </c>
    </row>
    <row r="34" spans="1:21" ht="15" hidden="1">
      <c r="A34" s="11">
        <v>27</v>
      </c>
      <c r="B34" s="44" t="s">
        <v>131</v>
      </c>
      <c r="C34" s="12" t="s">
        <v>412</v>
      </c>
      <c r="D34" s="12" t="s">
        <v>132</v>
      </c>
      <c r="E34" s="13" t="s">
        <v>133</v>
      </c>
      <c r="F34" s="14" t="s">
        <v>134</v>
      </c>
      <c r="G34" s="14" t="s">
        <v>20</v>
      </c>
      <c r="H34" s="14"/>
      <c r="I34" s="17">
        <v>0</v>
      </c>
      <c r="J34" s="14"/>
      <c r="K34" s="16">
        <v>0</v>
      </c>
      <c r="L34" s="14"/>
      <c r="M34" s="16">
        <v>23814.61</v>
      </c>
      <c r="N34" s="14"/>
      <c r="O34" s="16">
        <v>73126.147504289431</v>
      </c>
      <c r="P34" s="16"/>
      <c r="Q34" s="16">
        <v>0</v>
      </c>
      <c r="R34" s="16"/>
      <c r="S34" s="16"/>
      <c r="T34" s="16">
        <v>0</v>
      </c>
      <c r="U34" s="16">
        <f t="shared" si="0"/>
        <v>96940.757504289431</v>
      </c>
    </row>
    <row r="35" spans="1:21" ht="15" hidden="1">
      <c r="A35" s="11">
        <v>28</v>
      </c>
      <c r="B35" s="36" t="s">
        <v>135</v>
      </c>
      <c r="C35" s="12" t="s">
        <v>417</v>
      </c>
      <c r="D35" s="12" t="s">
        <v>136</v>
      </c>
      <c r="E35" s="13" t="s">
        <v>137</v>
      </c>
      <c r="F35" s="14" t="s">
        <v>138</v>
      </c>
      <c r="G35" s="14" t="s">
        <v>25</v>
      </c>
      <c r="H35" s="14"/>
      <c r="I35" s="17">
        <v>0</v>
      </c>
      <c r="J35" s="14"/>
      <c r="K35" s="16">
        <v>0</v>
      </c>
      <c r="L35" s="14"/>
      <c r="M35" s="16">
        <v>0</v>
      </c>
      <c r="N35" s="14"/>
      <c r="O35" s="16">
        <v>94063.357534890951</v>
      </c>
      <c r="P35" s="16"/>
      <c r="Q35" s="16">
        <v>7571.6352774590177</v>
      </c>
      <c r="R35" s="16"/>
      <c r="S35" s="16"/>
      <c r="T35" s="16">
        <v>0</v>
      </c>
      <c r="U35" s="16">
        <f t="shared" si="0"/>
        <v>101634.99281234997</v>
      </c>
    </row>
    <row r="36" spans="1:21" ht="15">
      <c r="A36" s="11">
        <v>29</v>
      </c>
      <c r="B36" s="36" t="s">
        <v>139</v>
      </c>
      <c r="C36" s="12" t="s">
        <v>414</v>
      </c>
      <c r="D36" s="12" t="s">
        <v>140</v>
      </c>
      <c r="E36" s="13" t="s">
        <v>141</v>
      </c>
      <c r="F36" s="14" t="s">
        <v>142</v>
      </c>
      <c r="G36" s="14" t="s">
        <v>25</v>
      </c>
      <c r="H36" s="14"/>
      <c r="I36" s="17">
        <v>0</v>
      </c>
      <c r="J36" s="14"/>
      <c r="K36" s="16">
        <v>0</v>
      </c>
      <c r="L36" s="14"/>
      <c r="M36" s="16">
        <v>0</v>
      </c>
      <c r="N36" s="14"/>
      <c r="O36" s="16">
        <v>0</v>
      </c>
      <c r="P36" s="16"/>
      <c r="Q36" s="16">
        <v>95012.32932362947</v>
      </c>
      <c r="R36" s="16"/>
      <c r="S36" s="16"/>
      <c r="T36" s="16">
        <v>0</v>
      </c>
      <c r="U36" s="16">
        <f t="shared" si="0"/>
        <v>95012.32932362947</v>
      </c>
    </row>
    <row r="37" spans="1:21" ht="15" hidden="1">
      <c r="A37" s="11">
        <v>30</v>
      </c>
      <c r="B37" s="36" t="s">
        <v>143</v>
      </c>
      <c r="C37" s="12" t="s">
        <v>418</v>
      </c>
      <c r="D37" s="12" t="s">
        <v>144</v>
      </c>
      <c r="E37" s="13" t="s">
        <v>145</v>
      </c>
      <c r="F37" s="14" t="s">
        <v>146</v>
      </c>
      <c r="G37" s="14" t="s">
        <v>25</v>
      </c>
      <c r="H37" s="14"/>
      <c r="I37" s="17">
        <v>251.47225293450029</v>
      </c>
      <c r="J37" s="14"/>
      <c r="K37" s="16">
        <v>0</v>
      </c>
      <c r="L37" s="14"/>
      <c r="M37" s="16">
        <v>0</v>
      </c>
      <c r="N37" s="14"/>
      <c r="O37" s="16">
        <v>8683.0684200252363</v>
      </c>
      <c r="P37" s="16"/>
      <c r="Q37" s="16">
        <v>0</v>
      </c>
      <c r="R37" s="16"/>
      <c r="S37" s="16"/>
      <c r="T37" s="16">
        <v>0</v>
      </c>
      <c r="U37" s="16">
        <f t="shared" si="0"/>
        <v>8934.5406729597362</v>
      </c>
    </row>
    <row r="38" spans="1:21" ht="15" hidden="1">
      <c r="A38" s="11">
        <v>31</v>
      </c>
      <c r="B38" s="36" t="s">
        <v>147</v>
      </c>
      <c r="C38" s="12" t="s">
        <v>413</v>
      </c>
      <c r="D38" s="12" t="s">
        <v>148</v>
      </c>
      <c r="E38" s="13" t="s">
        <v>149</v>
      </c>
      <c r="F38" s="14" t="s">
        <v>150</v>
      </c>
      <c r="G38" s="14" t="s">
        <v>25</v>
      </c>
      <c r="H38" s="14"/>
      <c r="I38" s="17">
        <v>714.23453756571234</v>
      </c>
      <c r="J38" s="14"/>
      <c r="K38" s="16">
        <v>0</v>
      </c>
      <c r="L38" s="14"/>
      <c r="M38" s="16">
        <v>0</v>
      </c>
      <c r="N38" s="14"/>
      <c r="O38" s="16">
        <v>0</v>
      </c>
      <c r="P38" s="16"/>
      <c r="Q38" s="16">
        <v>0</v>
      </c>
      <c r="R38" s="16"/>
      <c r="S38" s="16"/>
      <c r="T38" s="16">
        <v>0</v>
      </c>
      <c r="U38" s="16">
        <f t="shared" si="0"/>
        <v>714.23453756571234</v>
      </c>
    </row>
    <row r="39" spans="1:21" ht="15" hidden="1">
      <c r="A39" s="11">
        <v>32</v>
      </c>
      <c r="B39" s="36" t="s">
        <v>151</v>
      </c>
      <c r="C39" s="12" t="s">
        <v>412</v>
      </c>
      <c r="D39" s="12" t="s">
        <v>152</v>
      </c>
      <c r="E39" s="13" t="s">
        <v>153</v>
      </c>
      <c r="F39" s="14" t="s">
        <v>154</v>
      </c>
      <c r="G39" s="14" t="s">
        <v>25</v>
      </c>
      <c r="H39" s="14"/>
      <c r="I39" s="17">
        <v>0</v>
      </c>
      <c r="J39" s="14"/>
      <c r="K39" s="16">
        <v>0</v>
      </c>
      <c r="L39" s="14"/>
      <c r="M39" s="16">
        <v>0</v>
      </c>
      <c r="N39" s="14"/>
      <c r="O39" s="16">
        <v>16899.337483330015</v>
      </c>
      <c r="P39" s="16"/>
      <c r="Q39" s="16">
        <v>0</v>
      </c>
      <c r="R39" s="16"/>
      <c r="S39" s="16"/>
      <c r="T39" s="16">
        <v>0</v>
      </c>
      <c r="U39" s="16">
        <f t="shared" si="0"/>
        <v>16899.337483330015</v>
      </c>
    </row>
    <row r="40" spans="1:21" ht="15" hidden="1">
      <c r="A40" s="11">
        <v>33</v>
      </c>
      <c r="B40" s="36" t="s">
        <v>155</v>
      </c>
      <c r="C40" s="12" t="s">
        <v>413</v>
      </c>
      <c r="D40" s="12" t="s">
        <v>156</v>
      </c>
      <c r="E40" s="13" t="s">
        <v>157</v>
      </c>
      <c r="F40" s="14" t="s">
        <v>158</v>
      </c>
      <c r="G40" s="14" t="s">
        <v>25</v>
      </c>
      <c r="H40" s="14"/>
      <c r="I40" s="17">
        <v>0</v>
      </c>
      <c r="J40" s="14"/>
      <c r="K40" s="16">
        <v>0</v>
      </c>
      <c r="L40" s="14"/>
      <c r="M40" s="16">
        <v>0</v>
      </c>
      <c r="N40" s="14"/>
      <c r="O40" s="16">
        <v>0</v>
      </c>
      <c r="P40" s="16"/>
      <c r="Q40" s="16">
        <v>33581.062566899331</v>
      </c>
      <c r="R40" s="16"/>
      <c r="S40" s="16"/>
      <c r="T40" s="16">
        <v>0</v>
      </c>
      <c r="U40" s="16">
        <f t="shared" si="0"/>
        <v>33581.062566899331</v>
      </c>
    </row>
    <row r="41" spans="1:21" ht="15">
      <c r="A41" s="11">
        <v>34</v>
      </c>
      <c r="B41" s="36" t="s">
        <v>159</v>
      </c>
      <c r="C41" s="12" t="s">
        <v>414</v>
      </c>
      <c r="D41" s="12" t="s">
        <v>160</v>
      </c>
      <c r="E41" s="13" t="s">
        <v>161</v>
      </c>
      <c r="F41" s="14" t="s">
        <v>162</v>
      </c>
      <c r="G41" s="14" t="s">
        <v>25</v>
      </c>
      <c r="H41" s="14"/>
      <c r="I41" s="17">
        <v>0</v>
      </c>
      <c r="J41" s="14"/>
      <c r="K41" s="16">
        <v>0</v>
      </c>
      <c r="L41" s="14"/>
      <c r="M41" s="16">
        <v>0</v>
      </c>
      <c r="N41" s="14"/>
      <c r="O41" s="16">
        <v>0</v>
      </c>
      <c r="P41" s="16"/>
      <c r="Q41" s="16">
        <v>23866.881944345096</v>
      </c>
      <c r="R41" s="16"/>
      <c r="S41" s="16"/>
      <c r="T41" s="16">
        <v>0</v>
      </c>
      <c r="U41" s="16">
        <f t="shared" si="0"/>
        <v>23866.881944345096</v>
      </c>
    </row>
    <row r="42" spans="1:21" ht="15" hidden="1">
      <c r="A42" s="11">
        <v>35</v>
      </c>
      <c r="B42" s="36" t="s">
        <v>163</v>
      </c>
      <c r="C42" s="12" t="s">
        <v>417</v>
      </c>
      <c r="D42" s="12" t="s">
        <v>164</v>
      </c>
      <c r="E42" s="13" t="s">
        <v>165</v>
      </c>
      <c r="F42" s="14" t="s">
        <v>166</v>
      </c>
      <c r="G42" s="14" t="s">
        <v>25</v>
      </c>
      <c r="H42" s="14"/>
      <c r="I42" s="17">
        <v>0</v>
      </c>
      <c r="J42" s="14"/>
      <c r="K42" s="16">
        <v>0</v>
      </c>
      <c r="L42" s="14"/>
      <c r="M42" s="16">
        <v>0</v>
      </c>
      <c r="N42" s="14"/>
      <c r="O42" s="16">
        <v>0</v>
      </c>
      <c r="P42" s="16"/>
      <c r="Q42" s="16">
        <v>84857.504134313829</v>
      </c>
      <c r="R42" s="16"/>
      <c r="S42" s="16"/>
      <c r="T42" s="16">
        <v>0</v>
      </c>
      <c r="U42" s="16">
        <f t="shared" si="0"/>
        <v>84857.504134313829</v>
      </c>
    </row>
    <row r="43" spans="1:21" ht="15" hidden="1">
      <c r="A43" s="11">
        <v>36</v>
      </c>
      <c r="B43" s="36" t="s">
        <v>167</v>
      </c>
      <c r="C43" s="12" t="s">
        <v>411</v>
      </c>
      <c r="D43" s="12" t="s">
        <v>168</v>
      </c>
      <c r="E43" s="13" t="s">
        <v>169</v>
      </c>
      <c r="F43" s="14" t="s">
        <v>170</v>
      </c>
      <c r="G43" s="14" t="s">
        <v>25</v>
      </c>
      <c r="H43" s="14"/>
      <c r="I43" s="17">
        <v>0</v>
      </c>
      <c r="J43" s="14"/>
      <c r="K43" s="16">
        <v>0</v>
      </c>
      <c r="L43" s="14"/>
      <c r="M43" s="16">
        <v>0</v>
      </c>
      <c r="N43" s="14"/>
      <c r="O43" s="16">
        <v>0</v>
      </c>
      <c r="P43" s="16"/>
      <c r="Q43" s="16">
        <v>1200.5817361576942</v>
      </c>
      <c r="R43" s="16"/>
      <c r="S43" s="16"/>
      <c r="T43" s="16">
        <v>0</v>
      </c>
      <c r="U43" s="16">
        <f t="shared" si="0"/>
        <v>1200.5817361576942</v>
      </c>
    </row>
    <row r="44" spans="1:21" ht="15" hidden="1">
      <c r="A44" s="11">
        <v>37</v>
      </c>
      <c r="B44" s="37" t="s">
        <v>171</v>
      </c>
      <c r="C44" s="12" t="s">
        <v>417</v>
      </c>
      <c r="D44" s="18" t="s">
        <v>172</v>
      </c>
      <c r="E44" s="13" t="s">
        <v>173</v>
      </c>
      <c r="F44" s="14" t="s">
        <v>174</v>
      </c>
      <c r="G44" s="14" t="s">
        <v>25</v>
      </c>
      <c r="H44" s="14"/>
      <c r="I44" s="17">
        <v>0</v>
      </c>
      <c r="J44" s="14"/>
      <c r="K44" s="16">
        <v>0</v>
      </c>
      <c r="L44" s="14"/>
      <c r="M44" s="16">
        <v>0</v>
      </c>
      <c r="N44" s="14"/>
      <c r="O44" s="16">
        <v>25429.359032077005</v>
      </c>
      <c r="P44" s="16"/>
      <c r="Q44" s="16">
        <v>128.62692869054183</v>
      </c>
      <c r="R44" s="16"/>
      <c r="S44" s="16"/>
      <c r="T44" s="16">
        <v>0</v>
      </c>
      <c r="U44" s="16">
        <f t="shared" si="0"/>
        <v>25557.985960767546</v>
      </c>
    </row>
    <row r="45" spans="1:21" ht="15" hidden="1">
      <c r="A45" s="11">
        <v>38</v>
      </c>
      <c r="B45" s="36" t="s">
        <v>175</v>
      </c>
      <c r="C45" s="12" t="s">
        <v>417</v>
      </c>
      <c r="D45" s="12" t="s">
        <v>176</v>
      </c>
      <c r="E45" s="13" t="s">
        <v>177</v>
      </c>
      <c r="F45" s="14" t="s">
        <v>178</v>
      </c>
      <c r="G45" s="14" t="s">
        <v>25</v>
      </c>
      <c r="H45" s="14"/>
      <c r="I45" s="17">
        <v>0</v>
      </c>
      <c r="J45" s="14"/>
      <c r="K45" s="16">
        <v>0</v>
      </c>
      <c r="L45" s="14"/>
      <c r="M45" s="16">
        <v>0</v>
      </c>
      <c r="N45" s="14"/>
      <c r="O45" s="16">
        <v>0</v>
      </c>
      <c r="P45" s="16"/>
      <c r="Q45" s="16">
        <v>0</v>
      </c>
      <c r="R45" s="16"/>
      <c r="S45" s="16"/>
      <c r="T45" s="16">
        <v>0</v>
      </c>
      <c r="U45" s="16">
        <f t="shared" si="0"/>
        <v>0</v>
      </c>
    </row>
    <row r="46" spans="1:21" ht="15" hidden="1">
      <c r="A46" s="11">
        <v>39</v>
      </c>
      <c r="B46" s="36" t="s">
        <v>179</v>
      </c>
      <c r="C46" s="12" t="s">
        <v>419</v>
      </c>
      <c r="D46" s="12" t="s">
        <v>180</v>
      </c>
      <c r="E46" s="13" t="s">
        <v>181</v>
      </c>
      <c r="F46" s="14" t="s">
        <v>182</v>
      </c>
      <c r="G46" s="14" t="s">
        <v>25</v>
      </c>
      <c r="H46" s="14"/>
      <c r="I46" s="17">
        <v>0</v>
      </c>
      <c r="J46" s="14"/>
      <c r="K46" s="16">
        <v>0</v>
      </c>
      <c r="L46" s="14"/>
      <c r="M46" s="16">
        <v>0</v>
      </c>
      <c r="N46" s="14"/>
      <c r="O46" s="16">
        <v>0</v>
      </c>
      <c r="P46" s="16"/>
      <c r="Q46" s="16">
        <v>0</v>
      </c>
      <c r="R46" s="16"/>
      <c r="S46" s="16"/>
      <c r="T46" s="16">
        <v>0</v>
      </c>
      <c r="U46" s="16">
        <f t="shared" si="0"/>
        <v>0</v>
      </c>
    </row>
    <row r="47" spans="1:21" ht="15" hidden="1">
      <c r="A47" s="11">
        <v>40</v>
      </c>
      <c r="B47" s="36" t="s">
        <v>183</v>
      </c>
      <c r="C47" s="12" t="s">
        <v>413</v>
      </c>
      <c r="D47" s="12" t="s">
        <v>184</v>
      </c>
      <c r="E47" s="13" t="s">
        <v>116</v>
      </c>
      <c r="F47" s="14"/>
      <c r="G47" s="14" t="s">
        <v>25</v>
      </c>
      <c r="H47" s="14"/>
      <c r="I47" s="17">
        <v>0</v>
      </c>
      <c r="J47" s="14"/>
      <c r="K47" s="16">
        <v>0</v>
      </c>
      <c r="L47" s="14"/>
      <c r="M47" s="16">
        <v>0</v>
      </c>
      <c r="N47" s="14"/>
      <c r="O47" s="16">
        <v>0</v>
      </c>
      <c r="P47" s="16">
        <v>0</v>
      </c>
      <c r="Q47" s="16">
        <v>0</v>
      </c>
      <c r="R47" s="16"/>
      <c r="S47" s="16"/>
      <c r="T47" s="16">
        <v>0</v>
      </c>
      <c r="U47" s="16">
        <f t="shared" si="0"/>
        <v>0</v>
      </c>
    </row>
    <row r="48" spans="1:21" ht="15" hidden="1">
      <c r="A48" s="11">
        <v>41</v>
      </c>
      <c r="B48" s="36" t="s">
        <v>185</v>
      </c>
      <c r="C48" s="12" t="s">
        <v>411</v>
      </c>
      <c r="D48" s="12" t="s">
        <v>186</v>
      </c>
      <c r="E48" s="13" t="s">
        <v>187</v>
      </c>
      <c r="F48" s="14" t="s">
        <v>188</v>
      </c>
      <c r="G48" s="14" t="s">
        <v>25</v>
      </c>
      <c r="H48" s="14"/>
      <c r="I48" s="17">
        <v>0</v>
      </c>
      <c r="J48" s="14"/>
      <c r="K48" s="16">
        <v>0</v>
      </c>
      <c r="L48" s="14"/>
      <c r="M48" s="16">
        <v>0</v>
      </c>
      <c r="N48" s="14"/>
      <c r="O48" s="16">
        <v>13909.192107109224</v>
      </c>
      <c r="P48" s="16">
        <v>0</v>
      </c>
      <c r="Q48" s="16">
        <v>63065.15878085608</v>
      </c>
      <c r="R48" s="16"/>
      <c r="S48" s="16"/>
      <c r="T48" s="16">
        <v>0</v>
      </c>
      <c r="U48" s="16">
        <f t="shared" si="0"/>
        <v>76974.350887965309</v>
      </c>
    </row>
    <row r="49" spans="1:21" ht="15" hidden="1">
      <c r="A49" s="72">
        <v>42</v>
      </c>
      <c r="B49" s="88" t="s">
        <v>189</v>
      </c>
      <c r="C49" s="33" t="s">
        <v>420</v>
      </c>
      <c r="D49" s="12"/>
      <c r="E49" s="13" t="s">
        <v>190</v>
      </c>
      <c r="F49" s="14" t="s">
        <v>191</v>
      </c>
      <c r="G49" s="14" t="s">
        <v>25</v>
      </c>
      <c r="H49" s="14"/>
      <c r="I49" s="17">
        <v>460278.32105883223</v>
      </c>
      <c r="J49" s="14"/>
      <c r="K49" s="16">
        <v>44762.058654151697</v>
      </c>
      <c r="L49" s="14"/>
      <c r="M49" s="16">
        <v>4623106.2300000004</v>
      </c>
      <c r="N49" s="16">
        <v>1855678.4899999998</v>
      </c>
      <c r="O49" s="16">
        <v>0</v>
      </c>
      <c r="P49" s="16">
        <v>1681933.4022125143</v>
      </c>
      <c r="Q49" s="16">
        <v>0</v>
      </c>
      <c r="R49" s="16"/>
      <c r="S49" s="16"/>
      <c r="T49" s="16">
        <v>3537611.8922125138</v>
      </c>
      <c r="U49" s="16">
        <f t="shared" si="0"/>
        <v>5128146.6097129844</v>
      </c>
    </row>
    <row r="50" spans="1:21" ht="15" hidden="1">
      <c r="A50" s="92"/>
      <c r="B50" s="100"/>
      <c r="C50" s="33" t="s">
        <v>420</v>
      </c>
      <c r="D50" s="12"/>
      <c r="E50" s="13" t="s">
        <v>192</v>
      </c>
      <c r="F50" s="14" t="s">
        <v>193</v>
      </c>
      <c r="G50" s="14" t="s">
        <v>25</v>
      </c>
      <c r="H50" s="14"/>
      <c r="I50" s="17">
        <v>80794.85673863093</v>
      </c>
      <c r="J50" s="14"/>
      <c r="K50" s="16">
        <v>8981.5345224843913</v>
      </c>
      <c r="L50" s="14"/>
      <c r="M50" s="16">
        <v>50607.3</v>
      </c>
      <c r="N50" s="14"/>
      <c r="O50" s="16">
        <v>0</v>
      </c>
      <c r="P50" s="16">
        <v>0</v>
      </c>
      <c r="Q50" s="16">
        <v>0</v>
      </c>
      <c r="R50" s="16"/>
      <c r="S50" s="16"/>
      <c r="T50" s="16">
        <v>0</v>
      </c>
      <c r="U50" s="16">
        <f t="shared" si="0"/>
        <v>140383.69126111531</v>
      </c>
    </row>
    <row r="51" spans="1:21" ht="15" hidden="1">
      <c r="A51" s="92"/>
      <c r="B51" s="100"/>
      <c r="C51" s="33" t="s">
        <v>420</v>
      </c>
      <c r="D51" s="12"/>
      <c r="E51" s="13" t="s">
        <v>194</v>
      </c>
      <c r="F51" s="14" t="s">
        <v>195</v>
      </c>
      <c r="G51" s="14" t="s">
        <v>196</v>
      </c>
      <c r="H51" s="14"/>
      <c r="I51" s="17">
        <v>434810.91591457359</v>
      </c>
      <c r="J51" s="14"/>
      <c r="K51" s="16">
        <v>2169514.4574426785</v>
      </c>
      <c r="L51" s="14"/>
      <c r="M51" s="16">
        <v>332584.02</v>
      </c>
      <c r="N51" s="14"/>
      <c r="O51" s="16">
        <v>0</v>
      </c>
      <c r="P51" s="16">
        <v>0</v>
      </c>
      <c r="Q51" s="16">
        <v>0</v>
      </c>
      <c r="R51" s="16"/>
      <c r="S51" s="16"/>
      <c r="T51" s="16">
        <v>0</v>
      </c>
      <c r="U51" s="16">
        <f t="shared" si="0"/>
        <v>2936909.3933572522</v>
      </c>
    </row>
    <row r="52" spans="1:21" ht="15" hidden="1">
      <c r="A52" s="73"/>
      <c r="B52" s="89"/>
      <c r="C52" s="33" t="s">
        <v>420</v>
      </c>
      <c r="D52" s="12"/>
      <c r="E52" s="13" t="s">
        <v>197</v>
      </c>
      <c r="F52" s="14" t="s">
        <v>198</v>
      </c>
      <c r="G52" s="14" t="s">
        <v>196</v>
      </c>
      <c r="H52" s="14"/>
      <c r="I52" s="17">
        <v>32438.798282216183</v>
      </c>
      <c r="J52" s="14"/>
      <c r="K52" s="16">
        <v>0</v>
      </c>
      <c r="L52" s="14"/>
      <c r="M52" s="16">
        <v>194623.58999999994</v>
      </c>
      <c r="N52" s="14"/>
      <c r="O52" s="16">
        <v>0</v>
      </c>
      <c r="P52" s="16">
        <v>0</v>
      </c>
      <c r="Q52" s="16">
        <v>0</v>
      </c>
      <c r="R52" s="16"/>
      <c r="S52" s="16"/>
      <c r="T52" s="16">
        <v>0</v>
      </c>
      <c r="U52" s="16">
        <f t="shared" si="0"/>
        <v>227062.38828221612</v>
      </c>
    </row>
    <row r="53" spans="1:21" ht="15" hidden="1">
      <c r="A53" s="11">
        <v>43</v>
      </c>
      <c r="B53" s="36" t="s">
        <v>199</v>
      </c>
      <c r="C53" s="12" t="s">
        <v>418</v>
      </c>
      <c r="D53" s="12"/>
      <c r="E53" s="13" t="s">
        <v>200</v>
      </c>
      <c r="F53" s="14" t="s">
        <v>199</v>
      </c>
      <c r="G53" s="14" t="s">
        <v>25</v>
      </c>
      <c r="H53" s="14"/>
      <c r="I53" s="17">
        <v>0</v>
      </c>
      <c r="J53" s="14"/>
      <c r="K53" s="16">
        <v>0</v>
      </c>
      <c r="L53" s="14"/>
      <c r="M53" s="16">
        <v>5256.6</v>
      </c>
      <c r="N53" s="14"/>
      <c r="O53" s="16">
        <v>322011.81606358913</v>
      </c>
      <c r="P53" s="16">
        <v>0</v>
      </c>
      <c r="Q53" s="16">
        <v>872938.66174230597</v>
      </c>
      <c r="R53" s="16"/>
      <c r="S53" s="16"/>
      <c r="T53" s="16">
        <v>0</v>
      </c>
      <c r="U53" s="16">
        <f t="shared" si="0"/>
        <v>1200207.0778058951</v>
      </c>
    </row>
    <row r="54" spans="1:21" ht="15" hidden="1">
      <c r="A54" s="11">
        <v>44</v>
      </c>
      <c r="B54" s="36" t="s">
        <v>201</v>
      </c>
      <c r="C54" s="12" t="s">
        <v>421</v>
      </c>
      <c r="D54" s="12"/>
      <c r="E54" s="13" t="s">
        <v>202</v>
      </c>
      <c r="F54" s="14" t="s">
        <v>201</v>
      </c>
      <c r="G54" s="14" t="s">
        <v>25</v>
      </c>
      <c r="H54" s="14"/>
      <c r="I54" s="17">
        <v>0</v>
      </c>
      <c r="J54" s="14"/>
      <c r="K54" s="16">
        <v>0</v>
      </c>
      <c r="L54" s="14"/>
      <c r="M54" s="16">
        <v>457189.61</v>
      </c>
      <c r="N54" s="14"/>
      <c r="O54" s="16">
        <v>619096.09866199084</v>
      </c>
      <c r="P54" s="16">
        <v>0</v>
      </c>
      <c r="Q54" s="16">
        <v>104601.20458499492</v>
      </c>
      <c r="R54" s="16"/>
      <c r="S54" s="16"/>
      <c r="T54" s="16">
        <v>0</v>
      </c>
      <c r="U54" s="16">
        <f t="shared" si="0"/>
        <v>1180886.9132469855</v>
      </c>
    </row>
    <row r="55" spans="1:21" ht="15" hidden="1">
      <c r="A55" s="72">
        <v>45</v>
      </c>
      <c r="B55" s="90" t="s">
        <v>203</v>
      </c>
      <c r="C55" s="12" t="s">
        <v>421</v>
      </c>
      <c r="D55" s="12"/>
      <c r="E55" s="13" t="s">
        <v>204</v>
      </c>
      <c r="F55" s="14" t="s">
        <v>203</v>
      </c>
      <c r="G55" s="14" t="s">
        <v>25</v>
      </c>
      <c r="H55" s="14"/>
      <c r="I55" s="17">
        <v>1705860.7831991091</v>
      </c>
      <c r="J55" s="14"/>
      <c r="K55" s="16">
        <v>1544310.9545356953</v>
      </c>
      <c r="L55" s="14"/>
      <c r="M55" s="16">
        <v>0</v>
      </c>
      <c r="N55" s="14"/>
      <c r="O55" s="16">
        <v>799549.02057100099</v>
      </c>
      <c r="P55" s="16"/>
      <c r="Q55" s="16">
        <v>173762.74182575516</v>
      </c>
      <c r="R55" s="16"/>
      <c r="S55" s="16"/>
      <c r="T55" s="16">
        <v>0</v>
      </c>
      <c r="U55" s="16">
        <f t="shared" si="0"/>
        <v>4223483.5001315605</v>
      </c>
    </row>
    <row r="56" spans="1:21" ht="15" hidden="1">
      <c r="A56" s="73"/>
      <c r="B56" s="91"/>
      <c r="C56" s="12" t="s">
        <v>421</v>
      </c>
      <c r="D56" s="12"/>
      <c r="E56" s="13" t="s">
        <v>205</v>
      </c>
      <c r="F56" s="14" t="s">
        <v>206</v>
      </c>
      <c r="G56" s="14" t="s">
        <v>25</v>
      </c>
      <c r="H56" s="14"/>
      <c r="I56" s="17">
        <v>455606.90298428363</v>
      </c>
      <c r="J56" s="14"/>
      <c r="K56" s="16">
        <v>48091.233547189397</v>
      </c>
      <c r="L56" s="14"/>
      <c r="M56" s="16">
        <v>2697.71</v>
      </c>
      <c r="N56" s="14"/>
      <c r="O56" s="16">
        <v>0</v>
      </c>
      <c r="P56" s="16">
        <v>0</v>
      </c>
      <c r="Q56" s="16">
        <v>0</v>
      </c>
      <c r="R56" s="16"/>
      <c r="S56" s="16"/>
      <c r="T56" s="16">
        <v>0</v>
      </c>
      <c r="U56" s="16">
        <f t="shared" si="0"/>
        <v>506395.84653147304</v>
      </c>
    </row>
    <row r="57" spans="1:21" ht="15" hidden="1">
      <c r="A57" s="11">
        <v>46</v>
      </c>
      <c r="B57" s="36" t="s">
        <v>207</v>
      </c>
      <c r="C57" s="12" t="s">
        <v>421</v>
      </c>
      <c r="D57" s="12"/>
      <c r="E57" s="13" t="s">
        <v>208</v>
      </c>
      <c r="F57" s="14" t="s">
        <v>207</v>
      </c>
      <c r="G57" s="14" t="s">
        <v>20</v>
      </c>
      <c r="H57" s="14"/>
      <c r="I57" s="17">
        <v>0</v>
      </c>
      <c r="J57" s="14"/>
      <c r="K57" s="16">
        <v>0</v>
      </c>
      <c r="L57" s="14"/>
      <c r="M57" s="16">
        <v>0</v>
      </c>
      <c r="N57" s="14"/>
      <c r="O57" s="16">
        <v>855151.16318428784</v>
      </c>
      <c r="P57" s="16">
        <v>0</v>
      </c>
      <c r="Q57" s="16">
        <v>237268.04494044164</v>
      </c>
      <c r="R57" s="16"/>
      <c r="S57" s="16"/>
      <c r="T57" s="16">
        <v>0</v>
      </c>
      <c r="U57" s="16">
        <f t="shared" si="0"/>
        <v>1092419.2081247296</v>
      </c>
    </row>
    <row r="58" spans="1:21" ht="15" hidden="1">
      <c r="A58" s="11">
        <v>47</v>
      </c>
      <c r="B58" s="36" t="s">
        <v>209</v>
      </c>
      <c r="C58" s="12" t="s">
        <v>413</v>
      </c>
      <c r="D58" s="12"/>
      <c r="E58" s="13" t="s">
        <v>210</v>
      </c>
      <c r="F58" s="14" t="s">
        <v>209</v>
      </c>
      <c r="G58" s="14" t="s">
        <v>25</v>
      </c>
      <c r="H58" s="14"/>
      <c r="I58" s="17">
        <v>0</v>
      </c>
      <c r="J58" s="14"/>
      <c r="K58" s="16">
        <v>360605.35249865579</v>
      </c>
      <c r="L58" s="14"/>
      <c r="M58" s="16">
        <v>334274.94</v>
      </c>
      <c r="N58" s="14"/>
      <c r="O58" s="16">
        <v>22410.777622438993</v>
      </c>
      <c r="P58" s="16">
        <v>0</v>
      </c>
      <c r="Q58" s="16">
        <v>22302.696877407172</v>
      </c>
      <c r="R58" s="16"/>
      <c r="S58" s="16"/>
      <c r="T58" s="16">
        <v>0</v>
      </c>
      <c r="U58" s="16">
        <f t="shared" si="0"/>
        <v>739593.76699850196</v>
      </c>
    </row>
    <row r="59" spans="1:21" ht="15" hidden="1">
      <c r="A59" s="47">
        <v>48</v>
      </c>
      <c r="B59" s="50" t="s">
        <v>211</v>
      </c>
      <c r="C59" s="12" t="s">
        <v>412</v>
      </c>
      <c r="D59" s="12"/>
      <c r="E59" s="13" t="s">
        <v>212</v>
      </c>
      <c r="F59" s="14" t="s">
        <v>213</v>
      </c>
      <c r="G59" s="14" t="s">
        <v>20</v>
      </c>
      <c r="H59" s="14"/>
      <c r="I59" s="17">
        <v>0</v>
      </c>
      <c r="J59" s="14"/>
      <c r="K59" s="16">
        <v>0</v>
      </c>
      <c r="L59" s="14"/>
      <c r="M59" s="16">
        <v>25417.120000000003</v>
      </c>
      <c r="N59" s="14"/>
      <c r="O59" s="16">
        <v>2337.044616937379</v>
      </c>
      <c r="P59" s="16">
        <v>0</v>
      </c>
      <c r="Q59" s="16">
        <v>0</v>
      </c>
      <c r="R59" s="16"/>
      <c r="S59" s="16"/>
      <c r="T59" s="16">
        <v>0</v>
      </c>
      <c r="U59" s="16">
        <f t="shared" si="0"/>
        <v>27754.164616937382</v>
      </c>
    </row>
    <row r="60" spans="1:21" ht="15" hidden="1">
      <c r="A60" s="48"/>
      <c r="B60" s="51"/>
      <c r="C60" s="12" t="s">
        <v>412</v>
      </c>
      <c r="D60" s="12"/>
      <c r="E60" s="13" t="s">
        <v>214</v>
      </c>
      <c r="F60" s="14" t="s">
        <v>211</v>
      </c>
      <c r="G60" s="14" t="s">
        <v>20</v>
      </c>
      <c r="H60" s="14"/>
      <c r="I60" s="17">
        <v>0</v>
      </c>
      <c r="J60" s="14"/>
      <c r="K60" s="16">
        <v>565353.60574575898</v>
      </c>
      <c r="L60" s="14"/>
      <c r="M60" s="16">
        <v>210148.26000000004</v>
      </c>
      <c r="N60" s="14"/>
      <c r="O60" s="16">
        <v>85107.379571692509</v>
      </c>
      <c r="P60" s="16">
        <v>0</v>
      </c>
      <c r="Q60" s="16">
        <v>0</v>
      </c>
      <c r="R60" s="16"/>
      <c r="S60" s="16"/>
      <c r="T60" s="16">
        <v>0</v>
      </c>
      <c r="U60" s="16">
        <f t="shared" si="0"/>
        <v>860609.24531745154</v>
      </c>
    </row>
    <row r="61" spans="1:21" ht="15" hidden="1">
      <c r="A61" s="72">
        <v>49</v>
      </c>
      <c r="B61" s="90" t="s">
        <v>215</v>
      </c>
      <c r="C61" s="12" t="s">
        <v>413</v>
      </c>
      <c r="D61" s="12"/>
      <c r="E61" s="13" t="s">
        <v>216</v>
      </c>
      <c r="F61" s="14" t="s">
        <v>215</v>
      </c>
      <c r="G61" s="14" t="s">
        <v>25</v>
      </c>
      <c r="H61" s="14"/>
      <c r="I61" s="17">
        <v>543389.93155761505</v>
      </c>
      <c r="J61" s="14"/>
      <c r="K61" s="16">
        <v>26018.954589134795</v>
      </c>
      <c r="L61" s="14"/>
      <c r="M61" s="16">
        <v>224762.74</v>
      </c>
      <c r="N61" s="14"/>
      <c r="O61" s="16">
        <v>87124.001019436066</v>
      </c>
      <c r="P61" s="16"/>
      <c r="Q61" s="16">
        <v>142157.32861458039</v>
      </c>
      <c r="R61" s="16"/>
      <c r="S61" s="16"/>
      <c r="T61" s="16">
        <v>0</v>
      </c>
      <c r="U61" s="16">
        <f t="shared" si="0"/>
        <v>1023452.9557807662</v>
      </c>
    </row>
    <row r="62" spans="1:21" ht="15" hidden="1">
      <c r="A62" s="73"/>
      <c r="B62" s="91"/>
      <c r="C62" s="12" t="s">
        <v>413</v>
      </c>
      <c r="D62" s="12"/>
      <c r="E62" s="13" t="s">
        <v>217</v>
      </c>
      <c r="F62" s="14" t="s">
        <v>218</v>
      </c>
      <c r="G62" s="14" t="s">
        <v>25</v>
      </c>
      <c r="H62" s="14"/>
      <c r="I62" s="17">
        <v>0</v>
      </c>
      <c r="J62" s="14"/>
      <c r="K62" s="16">
        <v>152150.25301772339</v>
      </c>
      <c r="L62" s="14"/>
      <c r="M62" s="16">
        <v>258004.69999999998</v>
      </c>
      <c r="N62" s="14"/>
      <c r="O62" s="16">
        <v>20232.44992012293</v>
      </c>
      <c r="P62" s="16">
        <v>0</v>
      </c>
      <c r="Q62" s="16">
        <v>0</v>
      </c>
      <c r="R62" s="16"/>
      <c r="S62" s="16"/>
      <c r="T62" s="16">
        <v>0</v>
      </c>
      <c r="U62" s="16">
        <f t="shared" si="0"/>
        <v>430387.40293784632</v>
      </c>
    </row>
    <row r="63" spans="1:21" ht="15" hidden="1">
      <c r="A63" s="72">
        <v>50</v>
      </c>
      <c r="B63" s="90" t="s">
        <v>219</v>
      </c>
      <c r="C63" s="12" t="s">
        <v>413</v>
      </c>
      <c r="D63" s="12"/>
      <c r="E63" s="13" t="s">
        <v>220</v>
      </c>
      <c r="F63" s="14" t="s">
        <v>219</v>
      </c>
      <c r="G63" s="14" t="s">
        <v>25</v>
      </c>
      <c r="H63" s="14"/>
      <c r="I63" s="17">
        <v>0</v>
      </c>
      <c r="J63" s="14"/>
      <c r="K63" s="16">
        <v>0</v>
      </c>
      <c r="L63" s="14"/>
      <c r="M63" s="16">
        <v>562903.9800000001</v>
      </c>
      <c r="N63" s="14"/>
      <c r="O63" s="16">
        <v>120596.86143106149</v>
      </c>
      <c r="P63" s="16">
        <v>0</v>
      </c>
      <c r="Q63" s="16">
        <v>175100.19596837822</v>
      </c>
      <c r="R63" s="16"/>
      <c r="S63" s="16"/>
      <c r="T63" s="16">
        <v>0</v>
      </c>
      <c r="U63" s="16">
        <f t="shared" si="0"/>
        <v>858601.03739943984</v>
      </c>
    </row>
    <row r="64" spans="1:21" ht="15" hidden="1">
      <c r="A64" s="73"/>
      <c r="B64" s="91"/>
      <c r="C64" s="12" t="s">
        <v>413</v>
      </c>
      <c r="D64" s="12"/>
      <c r="E64" s="13" t="s">
        <v>221</v>
      </c>
      <c r="F64" s="14" t="s">
        <v>222</v>
      </c>
      <c r="G64" s="14" t="s">
        <v>25</v>
      </c>
      <c r="H64" s="14"/>
      <c r="I64" s="17">
        <v>0</v>
      </c>
      <c r="J64" s="14"/>
      <c r="K64" s="16">
        <v>451721.58928800619</v>
      </c>
      <c r="L64" s="14"/>
      <c r="M64" s="16">
        <v>365449.95</v>
      </c>
      <c r="N64" s="14"/>
      <c r="O64" s="16">
        <v>89370.870872379091</v>
      </c>
      <c r="P64" s="16"/>
      <c r="Q64" s="16">
        <v>71445.8371139964</v>
      </c>
      <c r="R64" s="16"/>
      <c r="S64" s="16"/>
      <c r="T64" s="16">
        <v>0</v>
      </c>
      <c r="U64" s="16">
        <f t="shared" si="0"/>
        <v>977988.24727438169</v>
      </c>
    </row>
    <row r="65" spans="1:21" ht="15" hidden="1">
      <c r="A65" s="11">
        <v>51</v>
      </c>
      <c r="B65" s="36" t="s">
        <v>223</v>
      </c>
      <c r="C65" s="12" t="s">
        <v>417</v>
      </c>
      <c r="D65" s="12"/>
      <c r="E65" s="13" t="s">
        <v>224</v>
      </c>
      <c r="F65" s="14" t="s">
        <v>223</v>
      </c>
      <c r="G65" s="14" t="s">
        <v>25</v>
      </c>
      <c r="H65" s="14"/>
      <c r="I65" s="17">
        <v>0</v>
      </c>
      <c r="J65" s="14"/>
      <c r="K65" s="16">
        <v>0</v>
      </c>
      <c r="L65" s="14"/>
      <c r="M65" s="16">
        <v>0</v>
      </c>
      <c r="N65" s="14"/>
      <c r="O65" s="16">
        <v>147086.99964570338</v>
      </c>
      <c r="P65" s="16">
        <v>0</v>
      </c>
      <c r="Q65" s="16">
        <v>-166.0765247769815</v>
      </c>
      <c r="R65" s="16"/>
      <c r="S65" s="16"/>
      <c r="T65" s="16">
        <v>0</v>
      </c>
      <c r="U65" s="16">
        <f t="shared" si="0"/>
        <v>146920.9231209264</v>
      </c>
    </row>
    <row r="66" spans="1:21" ht="15" hidden="1">
      <c r="A66" s="11">
        <v>52</v>
      </c>
      <c r="B66" s="36" t="s">
        <v>225</v>
      </c>
      <c r="C66" s="12" t="s">
        <v>412</v>
      </c>
      <c r="D66" s="12"/>
      <c r="E66" s="13" t="s">
        <v>226</v>
      </c>
      <c r="F66" s="14" t="s">
        <v>225</v>
      </c>
      <c r="G66" s="14" t="s">
        <v>20</v>
      </c>
      <c r="H66" s="14"/>
      <c r="I66" s="17">
        <v>0</v>
      </c>
      <c r="J66" s="14"/>
      <c r="K66" s="16">
        <v>0</v>
      </c>
      <c r="L66" s="14"/>
      <c r="M66" s="16">
        <v>143103.82999999999</v>
      </c>
      <c r="N66" s="14"/>
      <c r="O66" s="16">
        <v>130237.19727736361</v>
      </c>
      <c r="P66" s="16">
        <v>0</v>
      </c>
      <c r="Q66" s="16">
        <v>8020.5013240676708</v>
      </c>
      <c r="R66" s="16"/>
      <c r="S66" s="16"/>
      <c r="T66" s="16">
        <v>0</v>
      </c>
      <c r="U66" s="16">
        <f t="shared" si="0"/>
        <v>281361.52860143123</v>
      </c>
    </row>
    <row r="67" spans="1:21" ht="15" hidden="1">
      <c r="A67" s="72">
        <v>53</v>
      </c>
      <c r="B67" s="90" t="s">
        <v>227</v>
      </c>
      <c r="C67" s="12" t="s">
        <v>411</v>
      </c>
      <c r="D67" s="12"/>
      <c r="E67" s="13" t="s">
        <v>228</v>
      </c>
      <c r="F67" s="14" t="s">
        <v>229</v>
      </c>
      <c r="G67" s="14" t="s">
        <v>25</v>
      </c>
      <c r="H67" s="14"/>
      <c r="I67" s="17">
        <v>272106.00133754371</v>
      </c>
      <c r="J67" s="14"/>
      <c r="K67" s="16">
        <v>0</v>
      </c>
      <c r="L67" s="14"/>
      <c r="M67" s="16">
        <v>0</v>
      </c>
      <c r="N67" s="14"/>
      <c r="O67" s="16">
        <v>14342.479134415002</v>
      </c>
      <c r="P67" s="16">
        <v>0</v>
      </c>
      <c r="Q67" s="16">
        <v>634993.19007061701</v>
      </c>
      <c r="R67" s="16"/>
      <c r="S67" s="16"/>
      <c r="T67" s="16">
        <v>0</v>
      </c>
      <c r="U67" s="16">
        <f t="shared" si="0"/>
        <v>921441.67054257565</v>
      </c>
    </row>
    <row r="68" spans="1:21" ht="15" hidden="1">
      <c r="A68" s="92"/>
      <c r="B68" s="93"/>
      <c r="C68" s="12" t="s">
        <v>411</v>
      </c>
      <c r="D68" s="12"/>
      <c r="E68" s="13" t="s">
        <v>230</v>
      </c>
      <c r="F68" s="14" t="s">
        <v>231</v>
      </c>
      <c r="G68" s="14" t="s">
        <v>25</v>
      </c>
      <c r="H68" s="14"/>
      <c r="I68" s="17">
        <v>476818.02784265846</v>
      </c>
      <c r="J68" s="14"/>
      <c r="K68" s="16">
        <v>0</v>
      </c>
      <c r="L68" s="14"/>
      <c r="M68" s="16">
        <v>0</v>
      </c>
      <c r="N68" s="14"/>
      <c r="O68" s="16">
        <v>0</v>
      </c>
      <c r="P68" s="16">
        <v>0</v>
      </c>
      <c r="Q68" s="16">
        <v>0</v>
      </c>
      <c r="R68" s="16"/>
      <c r="S68" s="16"/>
      <c r="T68" s="16">
        <v>0</v>
      </c>
      <c r="U68" s="16">
        <f t="shared" ref="U68:U131" si="1">I68+K68+M68+O68+Q68</f>
        <v>476818.02784265846</v>
      </c>
    </row>
    <row r="69" spans="1:21" ht="15" hidden="1">
      <c r="A69" s="92"/>
      <c r="B69" s="93"/>
      <c r="C69" s="12" t="s">
        <v>411</v>
      </c>
      <c r="D69" s="12"/>
      <c r="E69" s="13" t="s">
        <v>232</v>
      </c>
      <c r="F69" s="14" t="s">
        <v>227</v>
      </c>
      <c r="G69" s="14" t="s">
        <v>25</v>
      </c>
      <c r="H69" s="14"/>
      <c r="I69" s="17">
        <v>0</v>
      </c>
      <c r="J69" s="14"/>
      <c r="K69" s="16">
        <v>0</v>
      </c>
      <c r="L69" s="14"/>
      <c r="M69" s="16">
        <v>261152.88999999998</v>
      </c>
      <c r="N69" s="14"/>
      <c r="O69" s="16">
        <v>79002.86638919868</v>
      </c>
      <c r="P69" s="16">
        <v>0</v>
      </c>
      <c r="Q69" s="16">
        <v>0</v>
      </c>
      <c r="R69" s="16"/>
      <c r="S69" s="16"/>
      <c r="T69" s="16">
        <v>0</v>
      </c>
      <c r="U69" s="16">
        <f t="shared" si="1"/>
        <v>340155.75638919865</v>
      </c>
    </row>
    <row r="70" spans="1:21" ht="15" hidden="1">
      <c r="A70" s="73"/>
      <c r="B70" s="91"/>
      <c r="C70" s="12" t="s">
        <v>411</v>
      </c>
      <c r="D70" s="12"/>
      <c r="E70" s="13" t="s">
        <v>233</v>
      </c>
      <c r="F70" s="14" t="s">
        <v>234</v>
      </c>
      <c r="G70" s="14" t="s">
        <v>25</v>
      </c>
      <c r="H70" s="14"/>
      <c r="I70" s="17">
        <v>0</v>
      </c>
      <c r="J70" s="14"/>
      <c r="K70" s="16">
        <v>0</v>
      </c>
      <c r="L70" s="14"/>
      <c r="M70" s="16">
        <v>0</v>
      </c>
      <c r="N70" s="14"/>
      <c r="O70" s="16">
        <v>0</v>
      </c>
      <c r="P70" s="16"/>
      <c r="Q70" s="16">
        <v>0</v>
      </c>
      <c r="R70" s="16"/>
      <c r="S70" s="16"/>
      <c r="T70" s="16">
        <v>0</v>
      </c>
      <c r="U70" s="16">
        <f t="shared" si="1"/>
        <v>0</v>
      </c>
    </row>
    <row r="71" spans="1:21" ht="15" hidden="1">
      <c r="A71" s="11">
        <v>54</v>
      </c>
      <c r="B71" s="36" t="s">
        <v>235</v>
      </c>
      <c r="C71" s="12" t="s">
        <v>418</v>
      </c>
      <c r="D71" s="12"/>
      <c r="E71" s="13" t="s">
        <v>236</v>
      </c>
      <c r="F71" s="14" t="s">
        <v>235</v>
      </c>
      <c r="G71" s="14" t="s">
        <v>25</v>
      </c>
      <c r="H71" s="14"/>
      <c r="I71" s="17">
        <v>0</v>
      </c>
      <c r="J71" s="14"/>
      <c r="K71" s="16">
        <v>0</v>
      </c>
      <c r="L71" s="14"/>
      <c r="M71" s="16">
        <v>129720.93000000001</v>
      </c>
      <c r="N71" s="14"/>
      <c r="O71" s="16">
        <v>53434.382893534152</v>
      </c>
      <c r="P71" s="16"/>
      <c r="Q71" s="16">
        <v>-1874.6755931432822</v>
      </c>
      <c r="R71" s="16"/>
      <c r="S71" s="16"/>
      <c r="T71" s="16">
        <v>0</v>
      </c>
      <c r="U71" s="16">
        <f t="shared" si="1"/>
        <v>181280.6373003909</v>
      </c>
    </row>
    <row r="72" spans="1:21" ht="15" hidden="1">
      <c r="A72" s="11">
        <v>55</v>
      </c>
      <c r="B72" s="36" t="s">
        <v>237</v>
      </c>
      <c r="C72" s="12" t="s">
        <v>421</v>
      </c>
      <c r="D72" s="12"/>
      <c r="E72" s="13" t="s">
        <v>238</v>
      </c>
      <c r="F72" s="14" t="s">
        <v>237</v>
      </c>
      <c r="G72" s="14" t="s">
        <v>25</v>
      </c>
      <c r="H72" s="14"/>
      <c r="I72" s="17">
        <v>258342.80158746516</v>
      </c>
      <c r="J72" s="14"/>
      <c r="K72" s="16">
        <v>714489.02543495863</v>
      </c>
      <c r="L72" s="14"/>
      <c r="M72" s="16">
        <v>769891.95000000007</v>
      </c>
      <c r="N72" s="14"/>
      <c r="O72" s="16">
        <v>571129.17443186289</v>
      </c>
      <c r="P72" s="16"/>
      <c r="Q72" s="16">
        <v>27461.137461718641</v>
      </c>
      <c r="R72" s="16"/>
      <c r="S72" s="16"/>
      <c r="T72" s="16">
        <v>0</v>
      </c>
      <c r="U72" s="16">
        <f t="shared" si="1"/>
        <v>2341314.0889160051</v>
      </c>
    </row>
    <row r="73" spans="1:21" ht="15" hidden="1">
      <c r="A73" s="72">
        <v>56</v>
      </c>
      <c r="B73" s="97" t="s">
        <v>239</v>
      </c>
      <c r="C73" s="34" t="s">
        <v>422</v>
      </c>
      <c r="D73" s="19"/>
      <c r="E73" s="13" t="s">
        <v>240</v>
      </c>
      <c r="F73" s="14" t="s">
        <v>241</v>
      </c>
      <c r="G73" s="14" t="s">
        <v>20</v>
      </c>
      <c r="H73" s="14"/>
      <c r="I73" s="17">
        <v>192626.11223385544</v>
      </c>
      <c r="J73" s="14"/>
      <c r="K73" s="16">
        <v>0</v>
      </c>
      <c r="L73" s="14"/>
      <c r="M73" s="16">
        <v>0</v>
      </c>
      <c r="N73" s="14"/>
      <c r="O73" s="16">
        <v>0</v>
      </c>
      <c r="P73" s="16">
        <v>0</v>
      </c>
      <c r="Q73" s="16">
        <v>1209.6601800593678</v>
      </c>
      <c r="R73" s="16"/>
      <c r="S73" s="16"/>
      <c r="T73" s="16">
        <v>0</v>
      </c>
      <c r="U73" s="16">
        <f t="shared" si="1"/>
        <v>193835.77241391482</v>
      </c>
    </row>
    <row r="74" spans="1:21" ht="15" hidden="1">
      <c r="A74" s="92"/>
      <c r="B74" s="98"/>
      <c r="C74" s="34" t="s">
        <v>422</v>
      </c>
      <c r="D74" s="20"/>
      <c r="E74" s="13" t="s">
        <v>242</v>
      </c>
      <c r="F74" s="14" t="s">
        <v>243</v>
      </c>
      <c r="G74" s="14" t="s">
        <v>20</v>
      </c>
      <c r="H74" s="14"/>
      <c r="I74" s="17">
        <v>0</v>
      </c>
      <c r="J74" s="14"/>
      <c r="K74" s="16">
        <v>0</v>
      </c>
      <c r="L74" s="14"/>
      <c r="M74" s="16">
        <v>156692.19</v>
      </c>
      <c r="N74" s="14"/>
      <c r="O74" s="16">
        <v>29923.39334515484</v>
      </c>
      <c r="P74" s="16">
        <v>0</v>
      </c>
      <c r="Q74" s="16">
        <v>0</v>
      </c>
      <c r="R74" s="16"/>
      <c r="S74" s="16"/>
      <c r="T74" s="16">
        <v>0</v>
      </c>
      <c r="U74" s="16">
        <f t="shared" si="1"/>
        <v>186615.58334515485</v>
      </c>
    </row>
    <row r="75" spans="1:21" ht="15" hidden="1">
      <c r="A75" s="92"/>
      <c r="B75" s="98"/>
      <c r="C75" s="34" t="s">
        <v>422</v>
      </c>
      <c r="D75" s="19"/>
      <c r="E75" s="13" t="s">
        <v>244</v>
      </c>
      <c r="F75" s="14" t="s">
        <v>245</v>
      </c>
      <c r="G75" s="14" t="s">
        <v>20</v>
      </c>
      <c r="H75" s="14"/>
      <c r="I75" s="17">
        <v>374161.19799164491</v>
      </c>
      <c r="J75" s="14"/>
      <c r="K75" s="16">
        <v>0</v>
      </c>
      <c r="L75" s="14"/>
      <c r="M75" s="16">
        <v>0</v>
      </c>
      <c r="N75" s="14"/>
      <c r="O75" s="16">
        <v>0</v>
      </c>
      <c r="P75" s="16">
        <v>0</v>
      </c>
      <c r="Q75" s="16">
        <v>0</v>
      </c>
      <c r="R75" s="16"/>
      <c r="S75" s="16"/>
      <c r="T75" s="16">
        <v>0</v>
      </c>
      <c r="U75" s="16">
        <f t="shared" si="1"/>
        <v>374161.19799164491</v>
      </c>
    </row>
    <row r="76" spans="1:21" ht="15" hidden="1">
      <c r="A76" s="73"/>
      <c r="B76" s="99"/>
      <c r="C76" s="34" t="s">
        <v>422</v>
      </c>
      <c r="D76" s="20"/>
      <c r="E76" s="13" t="s">
        <v>246</v>
      </c>
      <c r="F76" s="14" t="s">
        <v>239</v>
      </c>
      <c r="G76" s="14" t="s">
        <v>20</v>
      </c>
      <c r="H76" s="14"/>
      <c r="I76" s="17">
        <v>0</v>
      </c>
      <c r="J76" s="14"/>
      <c r="K76" s="16">
        <v>152165.66548964256</v>
      </c>
      <c r="L76" s="14"/>
      <c r="M76" s="16">
        <v>13850.1</v>
      </c>
      <c r="N76" s="14"/>
      <c r="O76" s="16">
        <v>11619.795094016705</v>
      </c>
      <c r="P76" s="16">
        <v>0</v>
      </c>
      <c r="Q76" s="16">
        <v>0</v>
      </c>
      <c r="R76" s="16"/>
      <c r="S76" s="16"/>
      <c r="T76" s="16">
        <v>0</v>
      </c>
      <c r="U76" s="16">
        <f t="shared" si="1"/>
        <v>177635.56058365927</v>
      </c>
    </row>
    <row r="77" spans="1:21" ht="15" hidden="1">
      <c r="A77" s="11">
        <v>57</v>
      </c>
      <c r="B77" s="38" t="s">
        <v>247</v>
      </c>
      <c r="C77" s="19" t="s">
        <v>423</v>
      </c>
      <c r="D77" s="19"/>
      <c r="E77" s="13" t="s">
        <v>248</v>
      </c>
      <c r="F77" s="14" t="s">
        <v>247</v>
      </c>
      <c r="G77" s="14" t="s">
        <v>25</v>
      </c>
      <c r="H77" s="14"/>
      <c r="I77" s="17">
        <v>1391332.8796203877</v>
      </c>
      <c r="J77" s="14"/>
      <c r="K77" s="16">
        <v>902345.53329254687</v>
      </c>
      <c r="L77" s="14"/>
      <c r="M77" s="16">
        <v>208040.75000000003</v>
      </c>
      <c r="N77" s="14"/>
      <c r="O77" s="16">
        <v>308837.36123916326</v>
      </c>
      <c r="P77" s="16"/>
      <c r="Q77" s="16">
        <v>-22340.123391930047</v>
      </c>
      <c r="R77" s="16"/>
      <c r="S77" s="16"/>
      <c r="T77" s="16">
        <v>0</v>
      </c>
      <c r="U77" s="16">
        <f t="shared" si="1"/>
        <v>2788216.4007601677</v>
      </c>
    </row>
    <row r="78" spans="1:21" ht="15" hidden="1">
      <c r="A78" s="11">
        <v>58</v>
      </c>
      <c r="B78" s="39" t="s">
        <v>249</v>
      </c>
      <c r="C78" s="20" t="s">
        <v>418</v>
      </c>
      <c r="D78" s="20"/>
      <c r="E78" s="13" t="s">
        <v>250</v>
      </c>
      <c r="F78" s="14" t="s">
        <v>251</v>
      </c>
      <c r="G78" s="14" t="s">
        <v>25</v>
      </c>
      <c r="H78" s="14"/>
      <c r="I78" s="17">
        <v>0</v>
      </c>
      <c r="J78" s="14"/>
      <c r="K78" s="16">
        <v>0</v>
      </c>
      <c r="L78" s="14"/>
      <c r="M78" s="16">
        <v>21276.36</v>
      </c>
      <c r="N78" s="14"/>
      <c r="O78" s="16">
        <v>0</v>
      </c>
      <c r="P78" s="16"/>
      <c r="Q78" s="16">
        <v>-2776.2572017221933</v>
      </c>
      <c r="R78" s="16"/>
      <c r="S78" s="16"/>
      <c r="T78" s="16">
        <v>0</v>
      </c>
      <c r="U78" s="16">
        <f t="shared" si="1"/>
        <v>18500.102798277807</v>
      </c>
    </row>
    <row r="79" spans="1:21" ht="15" hidden="1">
      <c r="A79" s="11">
        <v>59</v>
      </c>
      <c r="B79" s="38" t="s">
        <v>252</v>
      </c>
      <c r="C79" s="19" t="s">
        <v>424</v>
      </c>
      <c r="D79" s="19"/>
      <c r="E79" s="13" t="s">
        <v>253</v>
      </c>
      <c r="F79" s="14" t="s">
        <v>252</v>
      </c>
      <c r="G79" s="14" t="s">
        <v>25</v>
      </c>
      <c r="H79" s="14"/>
      <c r="I79" s="17">
        <v>0</v>
      </c>
      <c r="J79" s="14"/>
      <c r="K79" s="16">
        <v>163577.08803410144</v>
      </c>
      <c r="L79" s="14"/>
      <c r="M79" s="16">
        <v>349562.19000000012</v>
      </c>
      <c r="N79" s="14"/>
      <c r="O79" s="16">
        <v>39122.822198035567</v>
      </c>
      <c r="P79" s="16"/>
      <c r="Q79" s="16">
        <v>-161.69888042470055</v>
      </c>
      <c r="R79" s="16"/>
      <c r="S79" s="16"/>
      <c r="T79" s="16">
        <v>0</v>
      </c>
      <c r="U79" s="16">
        <f t="shared" si="1"/>
        <v>552100.40135171241</v>
      </c>
    </row>
    <row r="80" spans="1:21" ht="15" hidden="1">
      <c r="A80" s="11">
        <v>60</v>
      </c>
      <c r="B80" s="38" t="s">
        <v>254</v>
      </c>
      <c r="C80" s="12" t="s">
        <v>413</v>
      </c>
      <c r="D80" s="19"/>
      <c r="E80" s="13" t="s">
        <v>255</v>
      </c>
      <c r="F80" s="14" t="s">
        <v>254</v>
      </c>
      <c r="G80" s="14" t="s">
        <v>25</v>
      </c>
      <c r="H80" s="14"/>
      <c r="I80" s="17">
        <v>0</v>
      </c>
      <c r="J80" s="14"/>
      <c r="K80" s="16">
        <v>0</v>
      </c>
      <c r="L80" s="14"/>
      <c r="M80" s="16">
        <v>450990.54000000004</v>
      </c>
      <c r="N80" s="14"/>
      <c r="O80" s="16">
        <v>2627912.0802981127</v>
      </c>
      <c r="P80" s="16">
        <v>0</v>
      </c>
      <c r="Q80" s="16">
        <v>212860.87229976419</v>
      </c>
      <c r="R80" s="16"/>
      <c r="S80" s="16"/>
      <c r="T80" s="16">
        <v>0</v>
      </c>
      <c r="U80" s="16">
        <f t="shared" si="1"/>
        <v>3291763.492597877</v>
      </c>
    </row>
    <row r="81" spans="1:21" ht="15" hidden="1">
      <c r="A81" s="72">
        <v>61</v>
      </c>
      <c r="B81" s="38" t="s">
        <v>256</v>
      </c>
      <c r="C81" s="12" t="s">
        <v>413</v>
      </c>
      <c r="D81" s="19"/>
      <c r="E81" s="13" t="s">
        <v>257</v>
      </c>
      <c r="F81" s="14" t="s">
        <v>258</v>
      </c>
      <c r="G81" s="14" t="s">
        <v>25</v>
      </c>
      <c r="H81" s="14"/>
      <c r="I81" s="17">
        <v>0</v>
      </c>
      <c r="J81" s="14"/>
      <c r="K81" s="16">
        <v>0</v>
      </c>
      <c r="L81" s="14"/>
      <c r="M81" s="16">
        <v>882998.37000000011</v>
      </c>
      <c r="N81" s="14"/>
      <c r="O81" s="16">
        <v>123882.43847238613</v>
      </c>
      <c r="P81" s="16">
        <v>0</v>
      </c>
      <c r="Q81" s="16">
        <v>0</v>
      </c>
      <c r="R81" s="16"/>
      <c r="S81" s="16"/>
      <c r="T81" s="16">
        <v>0</v>
      </c>
      <c r="U81" s="16">
        <f t="shared" si="1"/>
        <v>1006880.8084723862</v>
      </c>
    </row>
    <row r="82" spans="1:21" ht="15" hidden="1">
      <c r="A82" s="92"/>
      <c r="B82" s="39"/>
      <c r="C82" s="12" t="s">
        <v>413</v>
      </c>
      <c r="D82" s="20"/>
      <c r="E82" s="13" t="s">
        <v>259</v>
      </c>
      <c r="F82" s="14" t="s">
        <v>256</v>
      </c>
      <c r="G82" s="14" t="s">
        <v>25</v>
      </c>
      <c r="H82" s="14"/>
      <c r="I82" s="17">
        <v>0</v>
      </c>
      <c r="J82" s="14"/>
      <c r="K82" s="16">
        <v>2929497.6390078571</v>
      </c>
      <c r="L82" s="14"/>
      <c r="M82" s="16">
        <v>130079.98000000001</v>
      </c>
      <c r="N82" s="14"/>
      <c r="O82" s="16">
        <v>50304.2187609182</v>
      </c>
      <c r="P82" s="16">
        <v>0</v>
      </c>
      <c r="Q82" s="16">
        <v>0</v>
      </c>
      <c r="R82" s="16"/>
      <c r="S82" s="16"/>
      <c r="T82" s="16">
        <v>0</v>
      </c>
      <c r="U82" s="16">
        <f t="shared" si="1"/>
        <v>3109881.8377687754</v>
      </c>
    </row>
    <row r="83" spans="1:21" ht="15" hidden="1">
      <c r="A83" s="73"/>
      <c r="B83" s="39"/>
      <c r="C83" s="12" t="s">
        <v>413</v>
      </c>
      <c r="D83" s="20"/>
      <c r="E83" s="13" t="s">
        <v>260</v>
      </c>
      <c r="F83" s="14" t="s">
        <v>261</v>
      </c>
      <c r="G83" s="14" t="s">
        <v>25</v>
      </c>
      <c r="H83" s="14"/>
      <c r="I83" s="17">
        <v>0</v>
      </c>
      <c r="J83" s="14"/>
      <c r="K83" s="16">
        <v>0</v>
      </c>
      <c r="L83" s="14"/>
      <c r="M83" s="16">
        <v>122869.18</v>
      </c>
      <c r="N83" s="14"/>
      <c r="O83" s="16"/>
      <c r="P83" s="16"/>
      <c r="Q83" s="16"/>
      <c r="R83" s="16"/>
      <c r="S83" s="16"/>
      <c r="T83" s="16"/>
      <c r="U83" s="16">
        <f t="shared" si="1"/>
        <v>122869.18</v>
      </c>
    </row>
    <row r="84" spans="1:21" ht="15" hidden="1">
      <c r="A84" s="11">
        <v>62</v>
      </c>
      <c r="B84" s="38" t="s">
        <v>262</v>
      </c>
      <c r="C84" s="12" t="s">
        <v>413</v>
      </c>
      <c r="D84" s="19" t="s">
        <v>263</v>
      </c>
      <c r="E84" s="13" t="s">
        <v>262</v>
      </c>
      <c r="F84" s="14" t="s">
        <v>263</v>
      </c>
      <c r="G84" s="14" t="s">
        <v>25</v>
      </c>
      <c r="H84" s="14"/>
      <c r="I84" s="17">
        <v>0</v>
      </c>
      <c r="J84" s="14"/>
      <c r="K84" s="16">
        <v>0</v>
      </c>
      <c r="L84" s="14"/>
      <c r="M84" s="16">
        <v>0</v>
      </c>
      <c r="N84" s="14"/>
      <c r="O84" s="16">
        <v>208276.63319245452</v>
      </c>
      <c r="P84" s="16">
        <v>0</v>
      </c>
      <c r="Q84" s="16">
        <v>0</v>
      </c>
      <c r="R84" s="16"/>
      <c r="S84" s="16"/>
      <c r="T84" s="16">
        <v>0</v>
      </c>
      <c r="U84" s="16">
        <f t="shared" si="1"/>
        <v>208276.63319245452</v>
      </c>
    </row>
    <row r="85" spans="1:21" ht="15" hidden="1">
      <c r="A85" s="11">
        <v>63</v>
      </c>
      <c r="B85" s="38" t="s">
        <v>264</v>
      </c>
      <c r="C85" s="19" t="s">
        <v>422</v>
      </c>
      <c r="D85" s="19" t="s">
        <v>265</v>
      </c>
      <c r="E85" s="13" t="s">
        <v>264</v>
      </c>
      <c r="F85" s="14" t="s">
        <v>265</v>
      </c>
      <c r="G85" s="14" t="s">
        <v>25</v>
      </c>
      <c r="H85" s="14"/>
      <c r="I85" s="17">
        <v>350924.87289965851</v>
      </c>
      <c r="J85" s="14"/>
      <c r="K85" s="16">
        <v>3134.8441653523942</v>
      </c>
      <c r="L85" s="14"/>
      <c r="M85" s="16">
        <v>0</v>
      </c>
      <c r="N85" s="14"/>
      <c r="O85" s="16">
        <v>456208.29661698639</v>
      </c>
      <c r="P85" s="16">
        <v>0</v>
      </c>
      <c r="Q85" s="16">
        <v>0</v>
      </c>
      <c r="R85" s="16"/>
      <c r="S85" s="16"/>
      <c r="T85" s="16">
        <v>0</v>
      </c>
      <c r="U85" s="16">
        <f t="shared" si="1"/>
        <v>810268.01368199731</v>
      </c>
    </row>
    <row r="86" spans="1:21" ht="15" hidden="1">
      <c r="A86" s="11">
        <v>64</v>
      </c>
      <c r="B86" s="38" t="s">
        <v>266</v>
      </c>
      <c r="C86" s="19" t="s">
        <v>417</v>
      </c>
      <c r="D86" s="19"/>
      <c r="E86" s="13" t="s">
        <v>267</v>
      </c>
      <c r="F86" s="14" t="s">
        <v>266</v>
      </c>
      <c r="G86" s="14" t="s">
        <v>20</v>
      </c>
      <c r="H86" s="14"/>
      <c r="I86" s="17">
        <v>0</v>
      </c>
      <c r="J86" s="14"/>
      <c r="K86" s="16">
        <v>2995.5753284828816</v>
      </c>
      <c r="L86" s="14"/>
      <c r="M86" s="16">
        <v>6.13</v>
      </c>
      <c r="N86" s="14"/>
      <c r="O86" s="16">
        <v>3128.7079811313852</v>
      </c>
      <c r="P86" s="16">
        <v>0</v>
      </c>
      <c r="Q86" s="16">
        <v>0</v>
      </c>
      <c r="R86" s="16"/>
      <c r="S86" s="16"/>
      <c r="T86" s="16">
        <v>0</v>
      </c>
      <c r="U86" s="16">
        <f t="shared" si="1"/>
        <v>6130.4133096142668</v>
      </c>
    </row>
    <row r="87" spans="1:21" ht="15" hidden="1">
      <c r="A87" s="11">
        <v>65</v>
      </c>
      <c r="B87" s="38" t="s">
        <v>268</v>
      </c>
      <c r="C87" s="19" t="s">
        <v>417</v>
      </c>
      <c r="D87" s="19"/>
      <c r="E87" s="13" t="s">
        <v>269</v>
      </c>
      <c r="F87" s="14" t="s">
        <v>268</v>
      </c>
      <c r="G87" s="14" t="s">
        <v>25</v>
      </c>
      <c r="H87" s="14"/>
      <c r="I87" s="17">
        <v>0</v>
      </c>
      <c r="J87" s="14"/>
      <c r="K87" s="16">
        <v>0</v>
      </c>
      <c r="L87" s="14"/>
      <c r="M87" s="16">
        <v>0</v>
      </c>
      <c r="N87" s="14"/>
      <c r="O87" s="16">
        <v>64228.307423657483</v>
      </c>
      <c r="P87" s="16">
        <v>0</v>
      </c>
      <c r="Q87" s="16">
        <v>0</v>
      </c>
      <c r="R87" s="16"/>
      <c r="S87" s="16"/>
      <c r="T87" s="16">
        <v>0</v>
      </c>
      <c r="U87" s="16">
        <f t="shared" si="1"/>
        <v>64228.307423657483</v>
      </c>
    </row>
    <row r="88" spans="1:21" ht="15" hidden="1">
      <c r="A88" s="11">
        <v>66</v>
      </c>
      <c r="B88" s="38" t="s">
        <v>270</v>
      </c>
      <c r="C88" s="19" t="s">
        <v>417</v>
      </c>
      <c r="D88" s="19"/>
      <c r="E88" s="13" t="s">
        <v>271</v>
      </c>
      <c r="F88" s="14" t="s">
        <v>270</v>
      </c>
      <c r="G88" s="14" t="s">
        <v>25</v>
      </c>
      <c r="H88" s="14"/>
      <c r="I88" s="17">
        <v>0</v>
      </c>
      <c r="J88" s="14"/>
      <c r="K88" s="16">
        <v>0</v>
      </c>
      <c r="L88" s="14"/>
      <c r="M88" s="16">
        <v>23856.210000000003</v>
      </c>
      <c r="N88" s="14"/>
      <c r="O88" s="16">
        <v>294647.20394954679</v>
      </c>
      <c r="P88" s="16">
        <v>0</v>
      </c>
      <c r="Q88" s="16">
        <v>0</v>
      </c>
      <c r="R88" s="16"/>
      <c r="S88" s="16"/>
      <c r="T88" s="16">
        <v>0</v>
      </c>
      <c r="U88" s="16">
        <f t="shared" si="1"/>
        <v>318503.41394954681</v>
      </c>
    </row>
    <row r="89" spans="1:21" ht="15" hidden="1">
      <c r="A89" s="11">
        <v>67</v>
      </c>
      <c r="B89" s="38" t="s">
        <v>272</v>
      </c>
      <c r="C89" s="19" t="s">
        <v>424</v>
      </c>
      <c r="D89" s="19"/>
      <c r="E89" s="13" t="s">
        <v>273</v>
      </c>
      <c r="F89" s="14" t="s">
        <v>272</v>
      </c>
      <c r="G89" s="14" t="s">
        <v>20</v>
      </c>
      <c r="H89" s="14"/>
      <c r="I89" s="17">
        <v>0</v>
      </c>
      <c r="J89" s="14"/>
      <c r="K89" s="16">
        <v>1556.8924194904155</v>
      </c>
      <c r="L89" s="14"/>
      <c r="M89" s="16">
        <v>0</v>
      </c>
      <c r="N89" s="14"/>
      <c r="O89" s="16">
        <v>0</v>
      </c>
      <c r="P89" s="16">
        <v>0</v>
      </c>
      <c r="Q89" s="16">
        <v>0</v>
      </c>
      <c r="R89" s="16"/>
      <c r="S89" s="16"/>
      <c r="T89" s="16">
        <v>0</v>
      </c>
      <c r="U89" s="16">
        <f t="shared" si="1"/>
        <v>1556.8924194904155</v>
      </c>
    </row>
    <row r="90" spans="1:21" ht="15" hidden="1">
      <c r="A90" s="11">
        <v>68</v>
      </c>
      <c r="B90" s="38" t="s">
        <v>274</v>
      </c>
      <c r="C90" s="19" t="s">
        <v>417</v>
      </c>
      <c r="D90" s="19"/>
      <c r="E90" s="13" t="s">
        <v>275</v>
      </c>
      <c r="F90" s="14" t="s">
        <v>274</v>
      </c>
      <c r="G90" s="14" t="s">
        <v>25</v>
      </c>
      <c r="H90" s="14"/>
      <c r="I90" s="17">
        <v>634929.20109786559</v>
      </c>
      <c r="J90" s="14"/>
      <c r="K90" s="16">
        <v>723611.90335553605</v>
      </c>
      <c r="L90" s="14"/>
      <c r="M90" s="16">
        <v>620451.04999999993</v>
      </c>
      <c r="N90" s="14"/>
      <c r="O90" s="16">
        <v>53558.471434771447</v>
      </c>
      <c r="P90" s="16"/>
      <c r="Q90" s="16">
        <v>490114.66870296374</v>
      </c>
      <c r="R90" s="16"/>
      <c r="S90" s="16"/>
      <c r="T90" s="16">
        <v>0</v>
      </c>
      <c r="U90" s="16">
        <f t="shared" si="1"/>
        <v>2522665.2945911367</v>
      </c>
    </row>
    <row r="91" spans="1:21" ht="15" hidden="1">
      <c r="A91" s="11">
        <v>69</v>
      </c>
      <c r="B91" s="38" t="s">
        <v>276</v>
      </c>
      <c r="C91" s="19" t="s">
        <v>417</v>
      </c>
      <c r="D91" s="19"/>
      <c r="E91" s="13" t="s">
        <v>277</v>
      </c>
      <c r="F91" s="14" t="s">
        <v>274</v>
      </c>
      <c r="G91" s="14" t="s">
        <v>20</v>
      </c>
      <c r="H91" s="14"/>
      <c r="I91" s="17">
        <v>0</v>
      </c>
      <c r="J91" s="14"/>
      <c r="K91" s="16">
        <v>62974.014327079254</v>
      </c>
      <c r="L91" s="14"/>
      <c r="M91" s="16">
        <v>77761.14</v>
      </c>
      <c r="N91" s="14"/>
      <c r="O91" s="16">
        <v>43.022745312892987</v>
      </c>
      <c r="P91" s="16">
        <v>0</v>
      </c>
      <c r="Q91" s="16">
        <v>0</v>
      </c>
      <c r="R91" s="16"/>
      <c r="S91" s="16"/>
      <c r="T91" s="16">
        <v>0</v>
      </c>
      <c r="U91" s="16">
        <f t="shared" si="1"/>
        <v>140778.17707239214</v>
      </c>
    </row>
    <row r="92" spans="1:21" ht="15" hidden="1">
      <c r="A92" s="11">
        <v>70</v>
      </c>
      <c r="B92" s="38" t="s">
        <v>278</v>
      </c>
      <c r="C92" s="19" t="s">
        <v>418</v>
      </c>
      <c r="D92" s="19"/>
      <c r="E92" s="13" t="s">
        <v>279</v>
      </c>
      <c r="F92" s="14" t="s">
        <v>278</v>
      </c>
      <c r="G92" s="14" t="s">
        <v>20</v>
      </c>
      <c r="H92" s="14"/>
      <c r="I92" s="17">
        <v>0</v>
      </c>
      <c r="J92" s="14"/>
      <c r="K92" s="16">
        <v>0</v>
      </c>
      <c r="L92" s="14"/>
      <c r="M92" s="16">
        <v>231944.37</v>
      </c>
      <c r="N92" s="14"/>
      <c r="O92" s="16">
        <v>34343.582393844546</v>
      </c>
      <c r="P92" s="16">
        <v>0</v>
      </c>
      <c r="Q92" s="16">
        <v>0</v>
      </c>
      <c r="R92" s="16"/>
      <c r="S92" s="16"/>
      <c r="T92" s="16">
        <v>0</v>
      </c>
      <c r="U92" s="16">
        <f t="shared" si="1"/>
        <v>266287.95239384455</v>
      </c>
    </row>
    <row r="93" spans="1:21" ht="15" hidden="1">
      <c r="A93" s="11">
        <v>71</v>
      </c>
      <c r="B93" s="38" t="s">
        <v>280</v>
      </c>
      <c r="C93" s="19" t="s">
        <v>418</v>
      </c>
      <c r="D93" s="19"/>
      <c r="E93" s="13" t="s">
        <v>281</v>
      </c>
      <c r="F93" s="14" t="s">
        <v>280</v>
      </c>
      <c r="G93" s="14" t="s">
        <v>20</v>
      </c>
      <c r="H93" s="14"/>
      <c r="I93" s="17">
        <v>0</v>
      </c>
      <c r="J93" s="14"/>
      <c r="K93" s="16">
        <v>0</v>
      </c>
      <c r="L93" s="14"/>
      <c r="M93" s="16">
        <v>141229.97</v>
      </c>
      <c r="N93" s="14"/>
      <c r="O93" s="16">
        <v>29627.968501529391</v>
      </c>
      <c r="P93" s="16">
        <v>0</v>
      </c>
      <c r="Q93" s="16">
        <v>0</v>
      </c>
      <c r="R93" s="16"/>
      <c r="S93" s="16"/>
      <c r="T93" s="16">
        <v>0</v>
      </c>
      <c r="U93" s="16">
        <f t="shared" si="1"/>
        <v>170857.9385015294</v>
      </c>
    </row>
    <row r="94" spans="1:21" ht="15" hidden="1">
      <c r="A94" s="11">
        <v>72</v>
      </c>
      <c r="B94" s="38" t="s">
        <v>282</v>
      </c>
      <c r="C94" s="19" t="s">
        <v>418</v>
      </c>
      <c r="D94" s="19"/>
      <c r="E94" s="13" t="s">
        <v>283</v>
      </c>
      <c r="F94" s="14" t="s">
        <v>282</v>
      </c>
      <c r="G94" s="14" t="s">
        <v>20</v>
      </c>
      <c r="H94" s="14"/>
      <c r="I94" s="17">
        <v>0</v>
      </c>
      <c r="J94" s="14"/>
      <c r="K94" s="16">
        <v>0</v>
      </c>
      <c r="L94" s="14"/>
      <c r="M94" s="16">
        <v>178621.69</v>
      </c>
      <c r="N94" s="14"/>
      <c r="O94" s="16">
        <v>65756.228083316062</v>
      </c>
      <c r="P94" s="16">
        <v>0</v>
      </c>
      <c r="Q94" s="16">
        <v>0</v>
      </c>
      <c r="R94" s="16"/>
      <c r="S94" s="16"/>
      <c r="T94" s="16">
        <v>0</v>
      </c>
      <c r="U94" s="16">
        <f t="shared" si="1"/>
        <v>244377.91808331606</v>
      </c>
    </row>
    <row r="95" spans="1:21" ht="15" hidden="1">
      <c r="A95" s="11">
        <v>73</v>
      </c>
      <c r="B95" s="39" t="s">
        <v>284</v>
      </c>
      <c r="C95" s="19" t="s">
        <v>418</v>
      </c>
      <c r="D95" s="20"/>
      <c r="E95" s="13" t="s">
        <v>285</v>
      </c>
      <c r="F95" s="14" t="s">
        <v>284</v>
      </c>
      <c r="G95" s="14" t="s">
        <v>20</v>
      </c>
      <c r="H95" s="14"/>
      <c r="I95" s="17">
        <v>0</v>
      </c>
      <c r="J95" s="14"/>
      <c r="K95" s="16">
        <v>0</v>
      </c>
      <c r="L95" s="14"/>
      <c r="M95" s="16">
        <v>141414.94</v>
      </c>
      <c r="N95" s="14"/>
      <c r="O95" s="16">
        <v>31943.050411743603</v>
      </c>
      <c r="P95" s="16">
        <v>0</v>
      </c>
      <c r="Q95" s="16">
        <v>0</v>
      </c>
      <c r="R95" s="16"/>
      <c r="S95" s="16"/>
      <c r="T95" s="16">
        <v>0</v>
      </c>
      <c r="U95" s="16">
        <f t="shared" si="1"/>
        <v>173357.99041174361</v>
      </c>
    </row>
    <row r="96" spans="1:21" ht="15" hidden="1">
      <c r="A96" s="11">
        <v>74</v>
      </c>
      <c r="B96" s="38" t="s">
        <v>286</v>
      </c>
      <c r="C96" s="19" t="s">
        <v>421</v>
      </c>
      <c r="D96" s="19"/>
      <c r="E96" s="13" t="s">
        <v>287</v>
      </c>
      <c r="F96" s="14" t="s">
        <v>286</v>
      </c>
      <c r="G96" s="14" t="s">
        <v>25</v>
      </c>
      <c r="H96" s="14"/>
      <c r="I96" s="17">
        <v>489584.46568132058</v>
      </c>
      <c r="J96" s="14"/>
      <c r="K96" s="16">
        <v>552093.39495775336</v>
      </c>
      <c r="L96" s="14"/>
      <c r="M96" s="16">
        <v>283378.15999999992</v>
      </c>
      <c r="N96" s="14"/>
      <c r="O96" s="16">
        <v>17783.970843471918</v>
      </c>
      <c r="P96" s="16">
        <v>0</v>
      </c>
      <c r="Q96" s="16">
        <v>0</v>
      </c>
      <c r="R96" s="16"/>
      <c r="S96" s="16"/>
      <c r="T96" s="16">
        <v>0</v>
      </c>
      <c r="U96" s="16">
        <f t="shared" si="1"/>
        <v>1342839.9914825456</v>
      </c>
    </row>
    <row r="97" spans="1:21" ht="15" hidden="1">
      <c r="A97" s="72">
        <v>75</v>
      </c>
      <c r="B97" s="88" t="s">
        <v>288</v>
      </c>
      <c r="C97" s="33" t="s">
        <v>417</v>
      </c>
      <c r="D97" s="19"/>
      <c r="E97" s="13" t="s">
        <v>289</v>
      </c>
      <c r="F97" s="14" t="s">
        <v>288</v>
      </c>
      <c r="G97" s="14" t="s">
        <v>25</v>
      </c>
      <c r="H97" s="14"/>
      <c r="I97" s="17">
        <v>0</v>
      </c>
      <c r="J97" s="14"/>
      <c r="K97" s="16">
        <v>131628.56183700185</v>
      </c>
      <c r="L97" s="14"/>
      <c r="M97" s="16">
        <v>236520.46</v>
      </c>
      <c r="N97" s="14"/>
      <c r="O97" s="16">
        <v>6069.7385894841191</v>
      </c>
      <c r="P97" s="16">
        <v>0</v>
      </c>
      <c r="Q97" s="16">
        <v>0</v>
      </c>
      <c r="R97" s="16"/>
      <c r="S97" s="16"/>
      <c r="T97" s="16">
        <v>0</v>
      </c>
      <c r="U97" s="16">
        <f t="shared" si="1"/>
        <v>374218.76042648597</v>
      </c>
    </row>
    <row r="98" spans="1:21" ht="15" hidden="1">
      <c r="A98" s="73"/>
      <c r="B98" s="89"/>
      <c r="C98" s="33" t="s">
        <v>417</v>
      </c>
      <c r="D98" s="19"/>
      <c r="E98" s="13" t="s">
        <v>290</v>
      </c>
      <c r="F98" s="14" t="s">
        <v>291</v>
      </c>
      <c r="G98" s="14" t="s">
        <v>25</v>
      </c>
      <c r="H98" s="14"/>
      <c r="I98" s="17">
        <v>0</v>
      </c>
      <c r="J98" s="14"/>
      <c r="K98" s="16">
        <v>0</v>
      </c>
      <c r="L98" s="14"/>
      <c r="M98" s="16">
        <v>54433.969999999994</v>
      </c>
      <c r="N98" s="14"/>
      <c r="O98" s="16"/>
      <c r="P98" s="16"/>
      <c r="Q98" s="16"/>
      <c r="R98" s="16"/>
      <c r="S98" s="16"/>
      <c r="T98" s="16"/>
      <c r="U98" s="16">
        <f t="shared" si="1"/>
        <v>54433.969999999994</v>
      </c>
    </row>
    <row r="99" spans="1:21" ht="15" hidden="1">
      <c r="A99" s="11">
        <v>76</v>
      </c>
      <c r="B99" s="38" t="s">
        <v>292</v>
      </c>
      <c r="C99" s="19" t="s">
        <v>421</v>
      </c>
      <c r="D99" s="19"/>
      <c r="E99" s="13" t="s">
        <v>293</v>
      </c>
      <c r="F99" s="14" t="s">
        <v>292</v>
      </c>
      <c r="G99" s="14" t="s">
        <v>25</v>
      </c>
      <c r="H99" s="14"/>
      <c r="I99" s="17">
        <v>0</v>
      </c>
      <c r="J99" s="14"/>
      <c r="K99" s="16">
        <v>177613.48831403357</v>
      </c>
      <c r="L99" s="14"/>
      <c r="M99" s="16">
        <v>279310.21999999997</v>
      </c>
      <c r="N99" s="14"/>
      <c r="O99" s="16">
        <v>22685.967014063299</v>
      </c>
      <c r="P99" s="16">
        <v>0</v>
      </c>
      <c r="Q99" s="16">
        <v>0</v>
      </c>
      <c r="R99" s="16"/>
      <c r="S99" s="16"/>
      <c r="T99" s="16">
        <v>0</v>
      </c>
      <c r="U99" s="16">
        <f t="shared" si="1"/>
        <v>479609.6753280969</v>
      </c>
    </row>
    <row r="100" spans="1:21" ht="15" hidden="1">
      <c r="A100" s="11">
        <v>77</v>
      </c>
      <c r="B100" s="38" t="s">
        <v>294</v>
      </c>
      <c r="C100" s="19" t="s">
        <v>413</v>
      </c>
      <c r="D100" s="19"/>
      <c r="E100" s="13" t="s">
        <v>295</v>
      </c>
      <c r="F100" s="14" t="s">
        <v>294</v>
      </c>
      <c r="G100" s="14" t="s">
        <v>25</v>
      </c>
      <c r="H100" s="14"/>
      <c r="I100" s="17">
        <v>0</v>
      </c>
      <c r="J100" s="14"/>
      <c r="K100" s="16">
        <v>61742.038674437375</v>
      </c>
      <c r="L100" s="14"/>
      <c r="M100" s="16">
        <v>1536469.7799999998</v>
      </c>
      <c r="N100" s="14"/>
      <c r="O100" s="16">
        <v>0</v>
      </c>
      <c r="P100" s="16">
        <v>0</v>
      </c>
      <c r="Q100" s="16">
        <v>0</v>
      </c>
      <c r="R100" s="16"/>
      <c r="S100" s="16"/>
      <c r="T100" s="16">
        <v>0</v>
      </c>
      <c r="U100" s="16">
        <f t="shared" si="1"/>
        <v>1598211.8186744372</v>
      </c>
    </row>
    <row r="101" spans="1:21" ht="15" hidden="1">
      <c r="A101" s="11">
        <v>78</v>
      </c>
      <c r="B101" s="38" t="s">
        <v>296</v>
      </c>
      <c r="C101" s="19" t="s">
        <v>413</v>
      </c>
      <c r="D101" s="19"/>
      <c r="E101" s="13" t="s">
        <v>297</v>
      </c>
      <c r="F101" s="14" t="s">
        <v>296</v>
      </c>
      <c r="G101" s="14" t="s">
        <v>25</v>
      </c>
      <c r="H101" s="14"/>
      <c r="I101" s="17">
        <v>0</v>
      </c>
      <c r="J101" s="14"/>
      <c r="K101" s="16">
        <v>0</v>
      </c>
      <c r="L101" s="14"/>
      <c r="M101" s="16">
        <v>1353181.7900000003</v>
      </c>
      <c r="N101" s="14"/>
      <c r="O101" s="16">
        <v>102669.61492019976</v>
      </c>
      <c r="P101" s="16">
        <v>0</v>
      </c>
      <c r="Q101" s="16">
        <v>0</v>
      </c>
      <c r="R101" s="16"/>
      <c r="S101" s="16"/>
      <c r="T101" s="16">
        <v>0</v>
      </c>
      <c r="U101" s="16">
        <f t="shared" si="1"/>
        <v>1455851.4049202001</v>
      </c>
    </row>
    <row r="102" spans="1:21" ht="15" hidden="1">
      <c r="A102" s="11">
        <v>79</v>
      </c>
      <c r="B102" s="38" t="s">
        <v>298</v>
      </c>
      <c r="C102" s="19" t="s">
        <v>413</v>
      </c>
      <c r="D102" s="19"/>
      <c r="E102" s="13" t="s">
        <v>299</v>
      </c>
      <c r="F102" s="14" t="s">
        <v>298</v>
      </c>
      <c r="G102" s="14" t="s">
        <v>25</v>
      </c>
      <c r="H102" s="14"/>
      <c r="I102" s="17">
        <v>0</v>
      </c>
      <c r="J102" s="14"/>
      <c r="K102" s="16">
        <v>61718.388676489099</v>
      </c>
      <c r="L102" s="14"/>
      <c r="M102" s="16">
        <v>47423.470000000008</v>
      </c>
      <c r="N102" s="14"/>
      <c r="O102" s="16">
        <v>4046.4827571301062</v>
      </c>
      <c r="P102" s="16">
        <v>0</v>
      </c>
      <c r="Q102" s="16">
        <v>0</v>
      </c>
      <c r="R102" s="16"/>
      <c r="S102" s="16"/>
      <c r="T102" s="16">
        <v>0</v>
      </c>
      <c r="U102" s="16">
        <f t="shared" si="1"/>
        <v>113188.34143361921</v>
      </c>
    </row>
    <row r="103" spans="1:21" ht="15" hidden="1">
      <c r="A103" s="11">
        <v>80</v>
      </c>
      <c r="B103" s="38" t="s">
        <v>300</v>
      </c>
      <c r="C103" s="19" t="s">
        <v>425</v>
      </c>
      <c r="D103" s="19"/>
      <c r="E103" s="13" t="s">
        <v>301</v>
      </c>
      <c r="F103" s="14" t="s">
        <v>300</v>
      </c>
      <c r="G103" s="14" t="s">
        <v>25</v>
      </c>
      <c r="H103" s="14"/>
      <c r="I103" s="17">
        <v>0</v>
      </c>
      <c r="J103" s="14"/>
      <c r="K103" s="16">
        <v>0</v>
      </c>
      <c r="L103" s="14"/>
      <c r="M103" s="16">
        <v>108031.25</v>
      </c>
      <c r="N103" s="14"/>
      <c r="O103" s="16">
        <v>532089.87958953239</v>
      </c>
      <c r="P103" s="16">
        <v>0</v>
      </c>
      <c r="Q103" s="16">
        <v>0</v>
      </c>
      <c r="R103" s="16"/>
      <c r="S103" s="16"/>
      <c r="T103" s="16">
        <v>0</v>
      </c>
      <c r="U103" s="16">
        <f t="shared" si="1"/>
        <v>640121.12958953239</v>
      </c>
    </row>
    <row r="104" spans="1:21" ht="15" hidden="1">
      <c r="A104" s="11">
        <v>81</v>
      </c>
      <c r="B104" s="38" t="s">
        <v>302</v>
      </c>
      <c r="C104" s="19" t="s">
        <v>413</v>
      </c>
      <c r="D104" s="19"/>
      <c r="E104" s="13" t="s">
        <v>303</v>
      </c>
      <c r="F104" s="14" t="s">
        <v>302</v>
      </c>
      <c r="G104" s="14" t="s">
        <v>25</v>
      </c>
      <c r="H104" s="14"/>
      <c r="I104" s="17">
        <v>0</v>
      </c>
      <c r="J104" s="14"/>
      <c r="K104" s="16">
        <v>0</v>
      </c>
      <c r="L104" s="14"/>
      <c r="M104" s="16">
        <v>43083.700000000004</v>
      </c>
      <c r="N104" s="14"/>
      <c r="O104" s="16">
        <v>4046.4827571301062</v>
      </c>
      <c r="P104" s="16">
        <v>0</v>
      </c>
      <c r="Q104" s="16">
        <v>0</v>
      </c>
      <c r="R104" s="16"/>
      <c r="S104" s="16"/>
      <c r="T104" s="16">
        <v>0</v>
      </c>
      <c r="U104" s="16">
        <f t="shared" si="1"/>
        <v>47130.182757130111</v>
      </c>
    </row>
    <row r="105" spans="1:21" ht="15" hidden="1">
      <c r="A105" s="11">
        <v>82</v>
      </c>
      <c r="B105" s="38" t="s">
        <v>304</v>
      </c>
      <c r="C105" s="19" t="s">
        <v>416</v>
      </c>
      <c r="D105" s="19"/>
      <c r="E105" s="13" t="s">
        <v>305</v>
      </c>
      <c r="F105" s="14" t="s">
        <v>304</v>
      </c>
      <c r="G105" s="14" t="s">
        <v>25</v>
      </c>
      <c r="H105" s="14"/>
      <c r="I105" s="17">
        <v>0</v>
      </c>
      <c r="J105" s="14"/>
      <c r="K105" s="16">
        <v>0</v>
      </c>
      <c r="L105" s="14"/>
      <c r="M105" s="16">
        <v>23856.210000000003</v>
      </c>
      <c r="N105" s="14"/>
      <c r="O105" s="16">
        <v>2023.2558323540127</v>
      </c>
      <c r="P105" s="16">
        <v>0</v>
      </c>
      <c r="Q105" s="16">
        <v>0</v>
      </c>
      <c r="R105" s="16"/>
      <c r="S105" s="16"/>
      <c r="T105" s="16">
        <v>0</v>
      </c>
      <c r="U105" s="16">
        <f t="shared" si="1"/>
        <v>25879.465832354017</v>
      </c>
    </row>
    <row r="106" spans="1:21" ht="15" hidden="1">
      <c r="A106" s="11">
        <v>83</v>
      </c>
      <c r="B106" s="38" t="s">
        <v>306</v>
      </c>
      <c r="C106" s="19" t="s">
        <v>416</v>
      </c>
      <c r="D106" s="19"/>
      <c r="E106" s="13" t="s">
        <v>307</v>
      </c>
      <c r="F106" s="14" t="s">
        <v>306</v>
      </c>
      <c r="G106" s="14" t="s">
        <v>25</v>
      </c>
      <c r="H106" s="14"/>
      <c r="I106" s="17">
        <v>0</v>
      </c>
      <c r="J106" s="14"/>
      <c r="K106" s="16">
        <v>0</v>
      </c>
      <c r="L106" s="14"/>
      <c r="M106" s="16">
        <v>44410.700000000004</v>
      </c>
      <c r="N106" s="14"/>
      <c r="O106" s="16">
        <v>14822.341460167356</v>
      </c>
      <c r="P106" s="16">
        <v>0</v>
      </c>
      <c r="Q106" s="16">
        <v>0</v>
      </c>
      <c r="R106" s="16"/>
      <c r="S106" s="16"/>
      <c r="T106" s="16">
        <v>0</v>
      </c>
      <c r="U106" s="16">
        <f t="shared" si="1"/>
        <v>59233.041460167362</v>
      </c>
    </row>
    <row r="107" spans="1:21" ht="15" hidden="1">
      <c r="A107" s="21">
        <v>84</v>
      </c>
      <c r="B107" s="38" t="s">
        <v>308</v>
      </c>
      <c r="C107" s="19" t="s">
        <v>413</v>
      </c>
      <c r="D107" s="19"/>
      <c r="E107" s="13" t="s">
        <v>309</v>
      </c>
      <c r="F107" s="14" t="s">
        <v>308</v>
      </c>
      <c r="G107" s="14" t="s">
        <v>25</v>
      </c>
      <c r="H107" s="14"/>
      <c r="I107" s="17">
        <v>0</v>
      </c>
      <c r="J107" s="14"/>
      <c r="K107" s="16">
        <v>0</v>
      </c>
      <c r="L107" s="14"/>
      <c r="M107" s="16">
        <v>84338.83</v>
      </c>
      <c r="N107" s="14"/>
      <c r="O107" s="16">
        <v>4373.9937823204673</v>
      </c>
      <c r="P107" s="16">
        <v>0</v>
      </c>
      <c r="Q107" s="16">
        <v>0</v>
      </c>
      <c r="R107" s="16"/>
      <c r="S107" s="16"/>
      <c r="T107" s="16">
        <v>0</v>
      </c>
      <c r="U107" s="16">
        <f t="shared" si="1"/>
        <v>88712.823782320469</v>
      </c>
    </row>
    <row r="108" spans="1:21" ht="15" hidden="1">
      <c r="A108" s="11">
        <v>85</v>
      </c>
      <c r="B108" s="38" t="s">
        <v>294</v>
      </c>
      <c r="C108" s="19" t="s">
        <v>413</v>
      </c>
      <c r="D108" s="19"/>
      <c r="E108" s="13" t="s">
        <v>310</v>
      </c>
      <c r="F108" s="14" t="s">
        <v>294</v>
      </c>
      <c r="G108" s="14" t="s">
        <v>311</v>
      </c>
      <c r="H108" s="14"/>
      <c r="I108" s="17">
        <v>0</v>
      </c>
      <c r="J108" s="14"/>
      <c r="K108" s="16">
        <v>25812.378890325224</v>
      </c>
      <c r="L108" s="14"/>
      <c r="M108" s="16">
        <v>19713.659999999996</v>
      </c>
      <c r="N108" s="14"/>
      <c r="O108" s="16"/>
      <c r="P108" s="16"/>
      <c r="Q108" s="16"/>
      <c r="R108" s="16"/>
      <c r="S108" s="16"/>
      <c r="T108" s="16"/>
      <c r="U108" s="16">
        <f t="shared" si="1"/>
        <v>45526.038890325217</v>
      </c>
    </row>
    <row r="109" spans="1:21" ht="15" hidden="1">
      <c r="A109" s="11">
        <v>86</v>
      </c>
      <c r="B109" s="38" t="s">
        <v>312</v>
      </c>
      <c r="C109" s="19" t="s">
        <v>412</v>
      </c>
      <c r="D109" s="19"/>
      <c r="E109" s="13" t="s">
        <v>313</v>
      </c>
      <c r="F109" s="14" t="s">
        <v>312</v>
      </c>
      <c r="G109" s="14" t="s">
        <v>311</v>
      </c>
      <c r="H109" s="14"/>
      <c r="I109" s="17">
        <v>0</v>
      </c>
      <c r="J109" s="14"/>
      <c r="K109" s="16">
        <v>8742.8284242371828</v>
      </c>
      <c r="L109" s="14"/>
      <c r="M109" s="16">
        <v>110.88</v>
      </c>
      <c r="N109" s="14"/>
      <c r="O109" s="16"/>
      <c r="P109" s="16"/>
      <c r="Q109" s="16"/>
      <c r="R109" s="16"/>
      <c r="S109" s="16"/>
      <c r="T109" s="16"/>
      <c r="U109" s="16">
        <f t="shared" si="1"/>
        <v>8853.708424237182</v>
      </c>
    </row>
    <row r="110" spans="1:21" ht="15" hidden="1">
      <c r="A110" s="11">
        <v>87</v>
      </c>
      <c r="B110" s="38" t="s">
        <v>314</v>
      </c>
      <c r="C110" s="19" t="s">
        <v>412</v>
      </c>
      <c r="D110" s="19"/>
      <c r="E110" s="13" t="s">
        <v>315</v>
      </c>
      <c r="F110" s="14" t="s">
        <v>314</v>
      </c>
      <c r="G110" s="14" t="s">
        <v>311</v>
      </c>
      <c r="H110" s="14"/>
      <c r="I110" s="17">
        <v>583967.9434402812</v>
      </c>
      <c r="J110" s="14"/>
      <c r="K110" s="16">
        <v>417643.3387784501</v>
      </c>
      <c r="L110" s="14"/>
      <c r="M110" s="16">
        <v>21581.67</v>
      </c>
      <c r="N110" s="14"/>
      <c r="O110" s="16"/>
      <c r="P110" s="16"/>
      <c r="Q110" s="16"/>
      <c r="R110" s="16"/>
      <c r="S110" s="16"/>
      <c r="T110" s="16"/>
      <c r="U110" s="16">
        <f t="shared" si="1"/>
        <v>1023192.9522187313</v>
      </c>
    </row>
    <row r="111" spans="1:21" ht="15" hidden="1">
      <c r="A111" s="11">
        <v>88</v>
      </c>
      <c r="B111" s="38" t="s">
        <v>316</v>
      </c>
      <c r="C111" s="19" t="s">
        <v>412</v>
      </c>
      <c r="D111" s="19"/>
      <c r="E111" s="13" t="s">
        <v>317</v>
      </c>
      <c r="F111" s="14" t="s">
        <v>316</v>
      </c>
      <c r="G111" s="14" t="s">
        <v>311</v>
      </c>
      <c r="H111" s="14"/>
      <c r="I111" s="17">
        <v>212583.90535162005</v>
      </c>
      <c r="J111" s="14"/>
      <c r="K111" s="16">
        <v>141722.57728565266</v>
      </c>
      <c r="L111" s="14"/>
      <c r="M111" s="16">
        <v>16000.67</v>
      </c>
      <c r="N111" s="14"/>
      <c r="O111" s="16"/>
      <c r="P111" s="16"/>
      <c r="Q111" s="16"/>
      <c r="R111" s="16"/>
      <c r="S111" s="16"/>
      <c r="T111" s="16"/>
      <c r="U111" s="16">
        <f t="shared" si="1"/>
        <v>370307.15263727267</v>
      </c>
    </row>
    <row r="112" spans="1:21" ht="15" hidden="1">
      <c r="A112" s="11">
        <v>89</v>
      </c>
      <c r="B112" s="45" t="s">
        <v>318</v>
      </c>
      <c r="C112" s="19" t="s">
        <v>412</v>
      </c>
      <c r="D112" s="19"/>
      <c r="E112" s="13" t="s">
        <v>319</v>
      </c>
      <c r="F112" s="14" t="s">
        <v>318</v>
      </c>
      <c r="G112" s="14" t="s">
        <v>311</v>
      </c>
      <c r="H112" s="14"/>
      <c r="I112" s="17">
        <v>0</v>
      </c>
      <c r="J112" s="14"/>
      <c r="K112" s="16">
        <v>365700.07007121696</v>
      </c>
      <c r="L112" s="14"/>
      <c r="M112" s="16">
        <v>23675.69</v>
      </c>
      <c r="N112" s="14"/>
      <c r="O112" s="16"/>
      <c r="P112" s="16"/>
      <c r="Q112" s="16"/>
      <c r="R112" s="16"/>
      <c r="S112" s="16"/>
      <c r="T112" s="16"/>
      <c r="U112" s="16">
        <f t="shared" si="1"/>
        <v>389375.76007121697</v>
      </c>
    </row>
    <row r="113" spans="1:21" ht="15" hidden="1">
      <c r="A113" s="11">
        <v>90</v>
      </c>
      <c r="B113" s="45" t="s">
        <v>320</v>
      </c>
      <c r="C113" s="19" t="s">
        <v>412</v>
      </c>
      <c r="D113" s="19"/>
      <c r="E113" s="13" t="s">
        <v>321</v>
      </c>
      <c r="F113" s="14" t="s">
        <v>320</v>
      </c>
      <c r="G113" s="14" t="s">
        <v>311</v>
      </c>
      <c r="H113" s="14"/>
      <c r="I113" s="17">
        <v>0</v>
      </c>
      <c r="J113" s="14"/>
      <c r="K113" s="16">
        <v>592862.73284147319</v>
      </c>
      <c r="L113" s="14"/>
      <c r="M113" s="16">
        <v>161748.57000000007</v>
      </c>
      <c r="N113" s="14"/>
      <c r="O113" s="16"/>
      <c r="P113" s="16"/>
      <c r="Q113" s="16"/>
      <c r="R113" s="16"/>
      <c r="S113" s="16"/>
      <c r="T113" s="16"/>
      <c r="U113" s="16">
        <f t="shared" si="1"/>
        <v>754611.30284147325</v>
      </c>
    </row>
    <row r="114" spans="1:21" ht="15" hidden="1">
      <c r="A114" s="11">
        <v>91</v>
      </c>
      <c r="B114" s="38" t="s">
        <v>322</v>
      </c>
      <c r="C114" s="19" t="s">
        <v>412</v>
      </c>
      <c r="D114" s="19"/>
      <c r="E114" s="13" t="s">
        <v>323</v>
      </c>
      <c r="F114" s="14" t="s">
        <v>322</v>
      </c>
      <c r="G114" s="14" t="s">
        <v>311</v>
      </c>
      <c r="H114" s="14"/>
      <c r="I114" s="17">
        <v>0</v>
      </c>
      <c r="J114" s="14"/>
      <c r="K114" s="16">
        <v>72562.848818272876</v>
      </c>
      <c r="L114" s="14"/>
      <c r="M114" s="16">
        <v>2697.71</v>
      </c>
      <c r="N114" s="14"/>
      <c r="O114" s="16"/>
      <c r="P114" s="16"/>
      <c r="Q114" s="16"/>
      <c r="R114" s="16"/>
      <c r="S114" s="16"/>
      <c r="T114" s="16"/>
      <c r="U114" s="16">
        <f t="shared" si="1"/>
        <v>75260.558818272882</v>
      </c>
    </row>
    <row r="115" spans="1:21" ht="15" hidden="1">
      <c r="A115" s="11">
        <v>92</v>
      </c>
      <c r="B115" s="38" t="s">
        <v>324</v>
      </c>
      <c r="C115" s="19" t="s">
        <v>412</v>
      </c>
      <c r="D115" s="19"/>
      <c r="E115" s="13" t="s">
        <v>325</v>
      </c>
      <c r="F115" s="14" t="s">
        <v>324</v>
      </c>
      <c r="G115" s="14" t="s">
        <v>311</v>
      </c>
      <c r="H115" s="14"/>
      <c r="I115" s="17">
        <v>0</v>
      </c>
      <c r="J115" s="14"/>
      <c r="K115" s="16">
        <v>180479.12527124741</v>
      </c>
      <c r="L115" s="14"/>
      <c r="M115" s="16">
        <v>10790.84</v>
      </c>
      <c r="N115" s="14"/>
      <c r="O115" s="16"/>
      <c r="P115" s="16"/>
      <c r="Q115" s="16"/>
      <c r="R115" s="16"/>
      <c r="S115" s="16"/>
      <c r="T115" s="16"/>
      <c r="U115" s="16">
        <f t="shared" si="1"/>
        <v>191269.96527124741</v>
      </c>
    </row>
    <row r="116" spans="1:21" ht="15" hidden="1">
      <c r="A116" s="11">
        <v>93</v>
      </c>
      <c r="B116" s="38" t="s">
        <v>107</v>
      </c>
      <c r="C116" s="19" t="s">
        <v>412</v>
      </c>
      <c r="D116" s="19"/>
      <c r="E116" s="13" t="s">
        <v>106</v>
      </c>
      <c r="F116" s="14" t="s">
        <v>107</v>
      </c>
      <c r="G116" s="14" t="s">
        <v>311</v>
      </c>
      <c r="H116" s="14"/>
      <c r="I116" s="17">
        <v>0</v>
      </c>
      <c r="J116" s="14"/>
      <c r="K116" s="16">
        <v>0</v>
      </c>
      <c r="L116" s="14"/>
      <c r="M116" s="16">
        <v>35368.89</v>
      </c>
      <c r="N116" s="14"/>
      <c r="O116" s="16"/>
      <c r="P116" s="16"/>
      <c r="Q116" s="16"/>
      <c r="R116" s="16"/>
      <c r="S116" s="16"/>
      <c r="T116" s="16"/>
      <c r="U116" s="16">
        <f t="shared" si="1"/>
        <v>35368.89</v>
      </c>
    </row>
    <row r="117" spans="1:21" ht="15" hidden="1">
      <c r="A117" s="11">
        <v>94</v>
      </c>
      <c r="B117" s="45" t="s">
        <v>207</v>
      </c>
      <c r="C117" s="19" t="s">
        <v>412</v>
      </c>
      <c r="D117" s="19"/>
      <c r="E117" s="13" t="s">
        <v>208</v>
      </c>
      <c r="F117" s="14" t="s">
        <v>207</v>
      </c>
      <c r="G117" s="14" t="s">
        <v>311</v>
      </c>
      <c r="H117" s="14"/>
      <c r="I117" s="17">
        <v>0</v>
      </c>
      <c r="J117" s="14"/>
      <c r="K117" s="16">
        <v>0</v>
      </c>
      <c r="L117" s="14"/>
      <c r="M117" s="16">
        <v>516593.11999999994</v>
      </c>
      <c r="N117" s="14"/>
      <c r="O117" s="16"/>
      <c r="P117" s="16"/>
      <c r="Q117" s="16"/>
      <c r="R117" s="16"/>
      <c r="S117" s="16"/>
      <c r="T117" s="16"/>
      <c r="U117" s="16">
        <f t="shared" si="1"/>
        <v>516593.11999999994</v>
      </c>
    </row>
    <row r="118" spans="1:21" ht="15" hidden="1">
      <c r="A118" s="11">
        <v>95</v>
      </c>
      <c r="B118" s="38" t="s">
        <v>326</v>
      </c>
      <c r="C118" s="19" t="s">
        <v>413</v>
      </c>
      <c r="D118" s="19"/>
      <c r="E118" s="13" t="s">
        <v>327</v>
      </c>
      <c r="F118" s="14" t="s">
        <v>326</v>
      </c>
      <c r="G118" s="14" t="s">
        <v>328</v>
      </c>
      <c r="H118" s="14"/>
      <c r="I118" s="17">
        <v>2114.4227075394565</v>
      </c>
      <c r="J118" s="14"/>
      <c r="K118" s="16">
        <v>308591.81182490452</v>
      </c>
      <c r="L118" s="14"/>
      <c r="M118" s="16">
        <v>21698.870000000003</v>
      </c>
      <c r="N118" s="14"/>
      <c r="O118" s="16"/>
      <c r="P118" s="16"/>
      <c r="Q118" s="16"/>
      <c r="R118" s="16"/>
      <c r="S118" s="16"/>
      <c r="T118" s="16"/>
      <c r="U118" s="16">
        <f t="shared" si="1"/>
        <v>332405.10453244398</v>
      </c>
    </row>
    <row r="119" spans="1:21" ht="15" hidden="1">
      <c r="A119" s="11">
        <v>96</v>
      </c>
      <c r="B119" s="38" t="s">
        <v>329</v>
      </c>
      <c r="C119" s="19" t="s">
        <v>417</v>
      </c>
      <c r="D119" s="19"/>
      <c r="E119" s="13" t="s">
        <v>330</v>
      </c>
      <c r="F119" s="14" t="s">
        <v>329</v>
      </c>
      <c r="G119" s="14" t="s">
        <v>328</v>
      </c>
      <c r="H119" s="14"/>
      <c r="I119" s="17">
        <v>0</v>
      </c>
      <c r="J119" s="14"/>
      <c r="K119" s="16">
        <v>129263.14712993041</v>
      </c>
      <c r="L119" s="14"/>
      <c r="M119" s="16">
        <v>8679.5499999999993</v>
      </c>
      <c r="N119" s="14"/>
      <c r="O119" s="16"/>
      <c r="P119" s="16"/>
      <c r="Q119" s="16"/>
      <c r="R119" s="16"/>
      <c r="S119" s="16"/>
      <c r="T119" s="16"/>
      <c r="U119" s="16">
        <f t="shared" si="1"/>
        <v>137942.6971299304</v>
      </c>
    </row>
    <row r="120" spans="1:21" ht="15" hidden="1">
      <c r="A120" s="11">
        <v>97</v>
      </c>
      <c r="B120" s="38" t="s">
        <v>331</v>
      </c>
      <c r="C120" s="19" t="s">
        <v>421</v>
      </c>
      <c r="D120" s="19"/>
      <c r="E120" s="13" t="s">
        <v>332</v>
      </c>
      <c r="F120" s="14" t="s">
        <v>331</v>
      </c>
      <c r="G120" s="14" t="s">
        <v>328</v>
      </c>
      <c r="H120" s="14"/>
      <c r="I120" s="17">
        <v>0</v>
      </c>
      <c r="J120" s="14"/>
      <c r="K120" s="16">
        <v>123436.74699354565</v>
      </c>
      <c r="L120" s="14"/>
      <c r="M120" s="16">
        <v>8679.5499999999993</v>
      </c>
      <c r="N120" s="14"/>
      <c r="O120" s="16"/>
      <c r="P120" s="16"/>
      <c r="Q120" s="16"/>
      <c r="R120" s="16"/>
      <c r="S120" s="16"/>
      <c r="T120" s="16"/>
      <c r="U120" s="16">
        <f t="shared" si="1"/>
        <v>132116.29699354563</v>
      </c>
    </row>
    <row r="121" spans="1:21" ht="15" hidden="1">
      <c r="A121" s="11">
        <v>98</v>
      </c>
      <c r="B121" s="38" t="s">
        <v>333</v>
      </c>
      <c r="C121" s="19" t="s">
        <v>413</v>
      </c>
      <c r="D121" s="19"/>
      <c r="E121" s="13" t="s">
        <v>334</v>
      </c>
      <c r="F121" s="14" t="s">
        <v>333</v>
      </c>
      <c r="G121" s="14" t="s">
        <v>328</v>
      </c>
      <c r="H121" s="14"/>
      <c r="I121" s="17">
        <v>0</v>
      </c>
      <c r="J121" s="14"/>
      <c r="K121" s="16">
        <v>61718.358317056562</v>
      </c>
      <c r="L121" s="14"/>
      <c r="M121" s="16">
        <v>4339.7700000000004</v>
      </c>
      <c r="N121" s="14"/>
      <c r="O121" s="16"/>
      <c r="P121" s="16"/>
      <c r="Q121" s="16"/>
      <c r="R121" s="16"/>
      <c r="S121" s="16"/>
      <c r="T121" s="16"/>
      <c r="U121" s="16">
        <f t="shared" si="1"/>
        <v>66058.128317056558</v>
      </c>
    </row>
    <row r="122" spans="1:21" ht="15" hidden="1">
      <c r="A122" s="11">
        <v>99</v>
      </c>
      <c r="B122" s="38" t="s">
        <v>335</v>
      </c>
      <c r="C122" s="19" t="s">
        <v>413</v>
      </c>
      <c r="D122" s="19"/>
      <c r="E122" s="13" t="s">
        <v>336</v>
      </c>
      <c r="F122" s="14" t="s">
        <v>335</v>
      </c>
      <c r="G122" s="14" t="s">
        <v>328</v>
      </c>
      <c r="H122" s="14"/>
      <c r="I122" s="17">
        <v>0</v>
      </c>
      <c r="J122" s="14"/>
      <c r="K122" s="16">
        <v>500818.2665220385</v>
      </c>
      <c r="L122" s="14"/>
      <c r="M122" s="16">
        <v>37738.730000000003</v>
      </c>
      <c r="N122" s="14"/>
      <c r="O122" s="16"/>
      <c r="P122" s="16"/>
      <c r="Q122" s="16"/>
      <c r="R122" s="16"/>
      <c r="S122" s="16"/>
      <c r="T122" s="16"/>
      <c r="U122" s="16">
        <f t="shared" si="1"/>
        <v>538556.99652203848</v>
      </c>
    </row>
    <row r="123" spans="1:21" ht="15" hidden="1">
      <c r="A123" s="11">
        <v>100</v>
      </c>
      <c r="B123" s="38" t="s">
        <v>337</v>
      </c>
      <c r="C123" s="19" t="s">
        <v>413</v>
      </c>
      <c r="D123" s="19"/>
      <c r="E123" s="13" t="s">
        <v>338</v>
      </c>
      <c r="F123" s="14" t="s">
        <v>337</v>
      </c>
      <c r="G123" s="14" t="s">
        <v>328</v>
      </c>
      <c r="H123" s="14"/>
      <c r="I123" s="17">
        <v>0</v>
      </c>
      <c r="J123" s="14"/>
      <c r="K123" s="16">
        <v>63801.035628887657</v>
      </c>
      <c r="L123" s="14"/>
      <c r="M123" s="16">
        <v>4339.7700000000004</v>
      </c>
      <c r="N123" s="14"/>
      <c r="O123" s="16"/>
      <c r="P123" s="16"/>
      <c r="Q123" s="16"/>
      <c r="R123" s="16"/>
      <c r="S123" s="16"/>
      <c r="T123" s="16"/>
      <c r="U123" s="16">
        <f t="shared" si="1"/>
        <v>68140.805628887654</v>
      </c>
    </row>
    <row r="124" spans="1:21" ht="15" hidden="1">
      <c r="A124" s="11">
        <v>101</v>
      </c>
      <c r="B124" s="38" t="s">
        <v>339</v>
      </c>
      <c r="C124" s="19" t="s">
        <v>413</v>
      </c>
      <c r="D124" s="19"/>
      <c r="E124" s="13" t="s">
        <v>340</v>
      </c>
      <c r="F124" s="14" t="s">
        <v>339</v>
      </c>
      <c r="G124" s="14" t="s">
        <v>328</v>
      </c>
      <c r="H124" s="14"/>
      <c r="I124" s="17">
        <v>0</v>
      </c>
      <c r="J124" s="14"/>
      <c r="K124" s="16">
        <v>61718.307718002332</v>
      </c>
      <c r="L124" s="14"/>
      <c r="M124" s="16">
        <v>4339.7700000000004</v>
      </c>
      <c r="N124" s="14"/>
      <c r="O124" s="16"/>
      <c r="P124" s="16"/>
      <c r="Q124" s="16"/>
      <c r="R124" s="16"/>
      <c r="S124" s="16"/>
      <c r="T124" s="16"/>
      <c r="U124" s="16">
        <f t="shared" si="1"/>
        <v>66058.077718002329</v>
      </c>
    </row>
    <row r="125" spans="1:21" ht="15" hidden="1">
      <c r="A125" s="11">
        <v>102</v>
      </c>
      <c r="B125" s="38" t="s">
        <v>341</v>
      </c>
      <c r="C125" s="19" t="s">
        <v>413</v>
      </c>
      <c r="D125" s="19"/>
      <c r="E125" s="13" t="s">
        <v>342</v>
      </c>
      <c r="F125" s="14" t="s">
        <v>341</v>
      </c>
      <c r="G125" s="14" t="s">
        <v>328</v>
      </c>
      <c r="H125" s="14"/>
      <c r="I125" s="17">
        <v>0</v>
      </c>
      <c r="J125" s="14"/>
      <c r="K125" s="16">
        <v>329525.64242216054</v>
      </c>
      <c r="L125" s="14"/>
      <c r="M125" s="16">
        <v>84697.93</v>
      </c>
      <c r="N125" s="14"/>
      <c r="O125" s="16"/>
      <c r="P125" s="16"/>
      <c r="Q125" s="16"/>
      <c r="R125" s="16"/>
      <c r="S125" s="16"/>
      <c r="T125" s="16"/>
      <c r="U125" s="16">
        <f t="shared" si="1"/>
        <v>414223.57242216053</v>
      </c>
    </row>
    <row r="126" spans="1:21" ht="15" hidden="1">
      <c r="A126" s="11">
        <v>103</v>
      </c>
      <c r="B126" s="38" t="s">
        <v>126</v>
      </c>
      <c r="C126" s="19" t="s">
        <v>421</v>
      </c>
      <c r="D126" s="19"/>
      <c r="E126" s="13" t="s">
        <v>125</v>
      </c>
      <c r="F126" s="14" t="s">
        <v>126</v>
      </c>
      <c r="G126" s="14" t="s">
        <v>328</v>
      </c>
      <c r="H126" s="14"/>
      <c r="I126" s="17">
        <v>0</v>
      </c>
      <c r="J126" s="14"/>
      <c r="K126" s="16">
        <v>0</v>
      </c>
      <c r="L126" s="14"/>
      <c r="M126" s="16">
        <v>677572.27</v>
      </c>
      <c r="N126" s="14"/>
      <c r="O126" s="16"/>
      <c r="P126" s="16"/>
      <c r="Q126" s="16"/>
      <c r="R126" s="16"/>
      <c r="S126" s="16"/>
      <c r="T126" s="16"/>
      <c r="U126" s="16">
        <f t="shared" si="1"/>
        <v>677572.27</v>
      </c>
    </row>
    <row r="127" spans="1:21" ht="15" hidden="1">
      <c r="A127" s="11">
        <v>104</v>
      </c>
      <c r="B127" s="38" t="s">
        <v>343</v>
      </c>
      <c r="C127" s="19" t="s">
        <v>418</v>
      </c>
      <c r="D127" s="19"/>
      <c r="E127" s="13" t="s">
        <v>344</v>
      </c>
      <c r="F127" s="14" t="s">
        <v>343</v>
      </c>
      <c r="G127" s="14" t="s">
        <v>328</v>
      </c>
      <c r="H127" s="14"/>
      <c r="I127" s="17">
        <v>0</v>
      </c>
      <c r="J127" s="14"/>
      <c r="K127" s="16">
        <v>0</v>
      </c>
      <c r="L127" s="14"/>
      <c r="M127" s="16">
        <v>21208.799999999999</v>
      </c>
      <c r="N127" s="14"/>
      <c r="O127" s="16"/>
      <c r="P127" s="16"/>
      <c r="Q127" s="16"/>
      <c r="R127" s="16"/>
      <c r="S127" s="16"/>
      <c r="T127" s="16"/>
      <c r="U127" s="16">
        <f t="shared" si="1"/>
        <v>21208.799999999999</v>
      </c>
    </row>
    <row r="128" spans="1:21" ht="15" hidden="1">
      <c r="A128" s="11">
        <v>105</v>
      </c>
      <c r="B128" s="38" t="s">
        <v>345</v>
      </c>
      <c r="C128" s="19" t="s">
        <v>413</v>
      </c>
      <c r="D128" s="19"/>
      <c r="E128" s="13" t="s">
        <v>346</v>
      </c>
      <c r="F128" s="14" t="s">
        <v>345</v>
      </c>
      <c r="G128" s="14" t="s">
        <v>328</v>
      </c>
      <c r="H128" s="14"/>
      <c r="I128" s="17">
        <v>5523.444130904023</v>
      </c>
      <c r="J128" s="14"/>
      <c r="K128" s="16">
        <v>0</v>
      </c>
      <c r="L128" s="14"/>
      <c r="M128" s="16"/>
      <c r="N128" s="14"/>
      <c r="O128" s="16"/>
      <c r="P128" s="16"/>
      <c r="Q128" s="16"/>
      <c r="R128" s="16"/>
      <c r="S128" s="16"/>
      <c r="T128" s="16"/>
      <c r="U128" s="16">
        <f t="shared" si="1"/>
        <v>5523.444130904023</v>
      </c>
    </row>
    <row r="129" spans="1:21" ht="15" hidden="1">
      <c r="A129" s="11">
        <v>106</v>
      </c>
      <c r="B129" s="38" t="s">
        <v>347</v>
      </c>
      <c r="C129" s="19" t="s">
        <v>417</v>
      </c>
      <c r="D129" s="19"/>
      <c r="E129" s="13" t="s">
        <v>348</v>
      </c>
      <c r="F129" s="14" t="s">
        <v>347</v>
      </c>
      <c r="G129" s="14" t="s">
        <v>328</v>
      </c>
      <c r="H129" s="14"/>
      <c r="I129" s="17">
        <v>3000.3317849012406</v>
      </c>
      <c r="J129" s="14"/>
      <c r="K129" s="16">
        <v>0</v>
      </c>
      <c r="L129" s="14"/>
      <c r="M129" s="16"/>
      <c r="N129" s="14"/>
      <c r="O129" s="16"/>
      <c r="P129" s="16"/>
      <c r="Q129" s="16"/>
      <c r="R129" s="16"/>
      <c r="S129" s="16"/>
      <c r="T129" s="16"/>
      <c r="U129" s="16">
        <f t="shared" si="1"/>
        <v>3000.3317849012406</v>
      </c>
    </row>
    <row r="130" spans="1:21" ht="15" hidden="1">
      <c r="A130" s="11">
        <v>107</v>
      </c>
      <c r="B130" s="38" t="s">
        <v>349</v>
      </c>
      <c r="C130" s="19" t="s">
        <v>412</v>
      </c>
      <c r="D130" s="19"/>
      <c r="E130" s="13" t="s">
        <v>350</v>
      </c>
      <c r="F130" s="14" t="s">
        <v>349</v>
      </c>
      <c r="G130" s="14" t="s">
        <v>311</v>
      </c>
      <c r="H130" s="14"/>
      <c r="I130" s="17">
        <v>313236.3718687208</v>
      </c>
      <c r="J130" s="14"/>
      <c r="K130" s="16">
        <v>0</v>
      </c>
      <c r="L130" s="14"/>
      <c r="M130" s="16"/>
      <c r="N130" s="14"/>
      <c r="O130" s="16"/>
      <c r="P130" s="16"/>
      <c r="Q130" s="16"/>
      <c r="R130" s="16"/>
      <c r="S130" s="16"/>
      <c r="T130" s="16"/>
      <c r="U130" s="16">
        <f t="shared" si="1"/>
        <v>313236.3718687208</v>
      </c>
    </row>
    <row r="131" spans="1:21" ht="15" hidden="1">
      <c r="A131" s="11">
        <v>108</v>
      </c>
      <c r="B131" s="45" t="s">
        <v>351</v>
      </c>
      <c r="C131" s="19" t="s">
        <v>412</v>
      </c>
      <c r="D131" s="19"/>
      <c r="E131" s="13" t="s">
        <v>352</v>
      </c>
      <c r="F131" s="14" t="s">
        <v>351</v>
      </c>
      <c r="G131" s="14" t="s">
        <v>311</v>
      </c>
      <c r="H131" s="14"/>
      <c r="I131" s="17">
        <v>207399.59036994993</v>
      </c>
      <c r="J131" s="14"/>
      <c r="K131" s="16">
        <v>0</v>
      </c>
      <c r="L131" s="14"/>
      <c r="M131" s="16"/>
      <c r="N131" s="14"/>
      <c r="O131" s="16"/>
      <c r="P131" s="16"/>
      <c r="Q131" s="16"/>
      <c r="R131" s="16"/>
      <c r="S131" s="16"/>
      <c r="T131" s="16"/>
      <c r="U131" s="16">
        <f t="shared" si="1"/>
        <v>207399.59036994993</v>
      </c>
    </row>
    <row r="132" spans="1:21" ht="15" hidden="1">
      <c r="A132" s="11">
        <v>109</v>
      </c>
      <c r="B132" s="38" t="s">
        <v>353</v>
      </c>
      <c r="C132" s="19" t="s">
        <v>412</v>
      </c>
      <c r="D132" s="19"/>
      <c r="E132" s="13" t="s">
        <v>354</v>
      </c>
      <c r="F132" s="14" t="s">
        <v>353</v>
      </c>
      <c r="G132" s="14" t="s">
        <v>311</v>
      </c>
      <c r="H132" s="14"/>
      <c r="I132" s="17">
        <v>182611.33810605342</v>
      </c>
      <c r="J132" s="14"/>
      <c r="K132" s="16">
        <v>0</v>
      </c>
      <c r="L132" s="14"/>
      <c r="M132" s="16"/>
      <c r="N132" s="14"/>
      <c r="O132" s="16"/>
      <c r="P132" s="16"/>
      <c r="Q132" s="16"/>
      <c r="R132" s="16"/>
      <c r="S132" s="16"/>
      <c r="T132" s="16"/>
      <c r="U132" s="16">
        <f t="shared" ref="U132:U159" si="2">I132+K132+M132+O132+Q132</f>
        <v>182611.33810605342</v>
      </c>
    </row>
    <row r="133" spans="1:21" ht="15" hidden="1">
      <c r="A133" s="11">
        <v>110</v>
      </c>
      <c r="B133" s="45" t="s">
        <v>355</v>
      </c>
      <c r="C133" s="19" t="s">
        <v>412</v>
      </c>
      <c r="D133" s="19"/>
      <c r="E133" s="13" t="s">
        <v>356</v>
      </c>
      <c r="F133" s="14" t="s">
        <v>355</v>
      </c>
      <c r="G133" s="14" t="s">
        <v>311</v>
      </c>
      <c r="H133" s="14"/>
      <c r="I133" s="17">
        <v>303731.02074097522</v>
      </c>
      <c r="J133" s="14"/>
      <c r="K133" s="16">
        <v>0</v>
      </c>
      <c r="L133" s="14"/>
      <c r="M133" s="16"/>
      <c r="N133" s="14"/>
      <c r="O133" s="16"/>
      <c r="P133" s="16"/>
      <c r="Q133" s="16"/>
      <c r="R133" s="16"/>
      <c r="S133" s="16"/>
      <c r="T133" s="16"/>
      <c r="U133" s="16">
        <f t="shared" si="2"/>
        <v>303731.02074097522</v>
      </c>
    </row>
    <row r="134" spans="1:21" ht="15" hidden="1">
      <c r="A134" s="11">
        <v>111</v>
      </c>
      <c r="B134" s="38" t="s">
        <v>357</v>
      </c>
      <c r="C134" s="19" t="s">
        <v>412</v>
      </c>
      <c r="D134" s="19"/>
      <c r="E134" s="13" t="s">
        <v>358</v>
      </c>
      <c r="F134" s="14" t="s">
        <v>357</v>
      </c>
      <c r="G134" s="14" t="s">
        <v>311</v>
      </c>
      <c r="H134" s="14"/>
      <c r="I134" s="17">
        <v>90482.816948677602</v>
      </c>
      <c r="J134" s="14"/>
      <c r="K134" s="16">
        <v>0</v>
      </c>
      <c r="L134" s="14"/>
      <c r="M134" s="16"/>
      <c r="N134" s="14"/>
      <c r="O134" s="16"/>
      <c r="P134" s="16"/>
      <c r="Q134" s="16"/>
      <c r="R134" s="16"/>
      <c r="S134" s="16"/>
      <c r="T134" s="16"/>
      <c r="U134" s="16">
        <f t="shared" si="2"/>
        <v>90482.816948677602</v>
      </c>
    </row>
    <row r="135" spans="1:21" ht="15" hidden="1">
      <c r="A135" s="11">
        <v>112</v>
      </c>
      <c r="B135" s="38" t="s">
        <v>359</v>
      </c>
      <c r="C135" s="19" t="s">
        <v>426</v>
      </c>
      <c r="D135" s="19"/>
      <c r="E135" s="13" t="s">
        <v>360</v>
      </c>
      <c r="F135" s="14" t="s">
        <v>359</v>
      </c>
      <c r="G135" s="14" t="s">
        <v>361</v>
      </c>
      <c r="H135" s="14"/>
      <c r="I135" s="17">
        <v>411238.06471972069</v>
      </c>
      <c r="J135" s="14"/>
      <c r="K135" s="16">
        <v>0</v>
      </c>
      <c r="L135" s="14"/>
      <c r="M135" s="16"/>
      <c r="N135" s="14"/>
      <c r="O135" s="16"/>
      <c r="P135" s="16"/>
      <c r="Q135" s="16"/>
      <c r="R135" s="16"/>
      <c r="S135" s="16"/>
      <c r="T135" s="16"/>
      <c r="U135" s="16">
        <f t="shared" si="2"/>
        <v>411238.06471972069</v>
      </c>
    </row>
    <row r="136" spans="1:21" ht="15" hidden="1">
      <c r="A136" s="11">
        <v>113</v>
      </c>
      <c r="B136" s="38" t="s">
        <v>362</v>
      </c>
      <c r="C136" s="19" t="s">
        <v>426</v>
      </c>
      <c r="D136" s="19"/>
      <c r="E136" s="13" t="s">
        <v>363</v>
      </c>
      <c r="F136" s="14" t="s">
        <v>362</v>
      </c>
      <c r="G136" s="14" t="s">
        <v>361</v>
      </c>
      <c r="H136" s="14"/>
      <c r="I136" s="17">
        <v>405737.07862784358</v>
      </c>
      <c r="J136" s="14"/>
      <c r="K136" s="16">
        <v>0</v>
      </c>
      <c r="L136" s="14"/>
      <c r="M136" s="16"/>
      <c r="N136" s="14"/>
      <c r="O136" s="16"/>
      <c r="P136" s="16"/>
      <c r="Q136" s="16"/>
      <c r="R136" s="16"/>
      <c r="S136" s="16"/>
      <c r="T136" s="16"/>
      <c r="U136" s="16">
        <f t="shared" si="2"/>
        <v>405737.07862784358</v>
      </c>
    </row>
    <row r="137" spans="1:21" ht="15" hidden="1">
      <c r="A137" s="11">
        <v>114</v>
      </c>
      <c r="B137" s="38" t="s">
        <v>364</v>
      </c>
      <c r="C137" s="19" t="s">
        <v>421</v>
      </c>
      <c r="D137" s="19"/>
      <c r="E137" s="13" t="s">
        <v>365</v>
      </c>
      <c r="F137" s="14" t="s">
        <v>364</v>
      </c>
      <c r="G137" s="14" t="s">
        <v>361</v>
      </c>
      <c r="H137" s="14"/>
      <c r="I137" s="17">
        <v>810748.39922159957</v>
      </c>
      <c r="J137" s="14"/>
      <c r="K137" s="16">
        <v>0</v>
      </c>
      <c r="L137" s="14"/>
      <c r="M137" s="16"/>
      <c r="N137" s="14"/>
      <c r="O137" s="16"/>
      <c r="P137" s="16"/>
      <c r="Q137" s="16"/>
      <c r="R137" s="16"/>
      <c r="S137" s="16"/>
      <c r="T137" s="16"/>
      <c r="U137" s="16">
        <f t="shared" si="2"/>
        <v>810748.39922159957</v>
      </c>
    </row>
    <row r="138" spans="1:21" ht="15" hidden="1">
      <c r="A138" s="11">
        <v>115</v>
      </c>
      <c r="B138" s="38" t="s">
        <v>366</v>
      </c>
      <c r="C138" s="19" t="s">
        <v>413</v>
      </c>
      <c r="D138" s="19"/>
      <c r="E138" s="13" t="s">
        <v>367</v>
      </c>
      <c r="F138" s="14" t="s">
        <v>366</v>
      </c>
      <c r="G138" s="14" t="s">
        <v>361</v>
      </c>
      <c r="H138" s="14"/>
      <c r="I138" s="17">
        <v>28986.416508389826</v>
      </c>
      <c r="J138" s="14"/>
      <c r="K138" s="16">
        <v>11392.225263283042</v>
      </c>
      <c r="L138" s="14"/>
      <c r="M138" s="16"/>
      <c r="N138" s="14"/>
      <c r="O138" s="16"/>
      <c r="P138" s="16"/>
      <c r="Q138" s="16"/>
      <c r="R138" s="16"/>
      <c r="S138" s="16"/>
      <c r="T138" s="16"/>
      <c r="U138" s="16">
        <f t="shared" si="2"/>
        <v>40378.641771672868</v>
      </c>
    </row>
    <row r="139" spans="1:21" ht="15" hidden="1">
      <c r="A139" s="11">
        <v>116</v>
      </c>
      <c r="B139" s="38" t="s">
        <v>368</v>
      </c>
      <c r="C139" s="19" t="s">
        <v>411</v>
      </c>
      <c r="D139" s="19"/>
      <c r="E139" s="13" t="s">
        <v>369</v>
      </c>
      <c r="F139" s="14" t="s">
        <v>368</v>
      </c>
      <c r="G139" s="14" t="s">
        <v>361</v>
      </c>
      <c r="H139" s="14"/>
      <c r="I139" s="17">
        <v>1490.1647865009495</v>
      </c>
      <c r="J139" s="14"/>
      <c r="K139" s="16">
        <v>0</v>
      </c>
      <c r="L139" s="14"/>
      <c r="M139" s="16"/>
      <c r="N139" s="14"/>
      <c r="O139" s="16"/>
      <c r="P139" s="16"/>
      <c r="Q139" s="16"/>
      <c r="R139" s="16"/>
      <c r="S139" s="16"/>
      <c r="T139" s="16"/>
      <c r="U139" s="16">
        <f t="shared" si="2"/>
        <v>1490.1647865009495</v>
      </c>
    </row>
    <row r="140" spans="1:21" ht="15" hidden="1">
      <c r="A140" s="11">
        <v>117</v>
      </c>
      <c r="B140" s="38" t="s">
        <v>370</v>
      </c>
      <c r="C140" s="19" t="s">
        <v>412</v>
      </c>
      <c r="D140" s="19"/>
      <c r="E140" s="13" t="s">
        <v>371</v>
      </c>
      <c r="F140" s="14" t="s">
        <v>370</v>
      </c>
      <c r="G140" s="14" t="s">
        <v>361</v>
      </c>
      <c r="H140" s="14"/>
      <c r="I140" s="17">
        <v>350.84990905439582</v>
      </c>
      <c r="J140" s="14"/>
      <c r="K140" s="16">
        <v>0</v>
      </c>
      <c r="L140" s="14"/>
      <c r="M140" s="16"/>
      <c r="N140" s="14"/>
      <c r="O140" s="16"/>
      <c r="P140" s="16"/>
      <c r="Q140" s="16"/>
      <c r="R140" s="16"/>
      <c r="S140" s="16"/>
      <c r="T140" s="16"/>
      <c r="U140" s="16">
        <f t="shared" si="2"/>
        <v>350.84990905439582</v>
      </c>
    </row>
    <row r="141" spans="1:21" ht="15" hidden="1">
      <c r="A141" s="11">
        <v>118</v>
      </c>
      <c r="B141" s="38" t="s">
        <v>372</v>
      </c>
      <c r="C141" s="19" t="s">
        <v>413</v>
      </c>
      <c r="D141" s="19"/>
      <c r="E141" s="13" t="s">
        <v>373</v>
      </c>
      <c r="F141" s="14" t="s">
        <v>372</v>
      </c>
      <c r="G141" s="14" t="s">
        <v>361</v>
      </c>
      <c r="H141" s="14"/>
      <c r="I141" s="17">
        <v>5148.9027130888517</v>
      </c>
      <c r="J141" s="14"/>
      <c r="K141" s="16">
        <v>0</v>
      </c>
      <c r="L141" s="14"/>
      <c r="M141" s="16"/>
      <c r="N141" s="14"/>
      <c r="O141" s="16"/>
      <c r="P141" s="16"/>
      <c r="Q141" s="16"/>
      <c r="R141" s="16"/>
      <c r="S141" s="16"/>
      <c r="T141" s="16"/>
      <c r="U141" s="16">
        <f t="shared" si="2"/>
        <v>5148.9027130888517</v>
      </c>
    </row>
    <row r="142" spans="1:21" ht="15" hidden="1">
      <c r="A142" s="11">
        <v>119</v>
      </c>
      <c r="B142" s="38" t="s">
        <v>374</v>
      </c>
      <c r="C142" s="19" t="s">
        <v>413</v>
      </c>
      <c r="D142" s="19"/>
      <c r="E142" s="13" t="s">
        <v>375</v>
      </c>
      <c r="F142" s="14" t="s">
        <v>374</v>
      </c>
      <c r="G142" s="14" t="s">
        <v>311</v>
      </c>
      <c r="H142" s="14"/>
      <c r="I142" s="17">
        <v>80313.903553511249</v>
      </c>
      <c r="J142" s="14"/>
      <c r="K142" s="16">
        <v>0</v>
      </c>
      <c r="L142" s="14"/>
      <c r="M142" s="16"/>
      <c r="N142" s="14"/>
      <c r="O142" s="16"/>
      <c r="P142" s="16"/>
      <c r="Q142" s="16"/>
      <c r="R142" s="16"/>
      <c r="S142" s="16"/>
      <c r="T142" s="16"/>
      <c r="U142" s="16">
        <f t="shared" si="2"/>
        <v>80313.903553511249</v>
      </c>
    </row>
    <row r="143" spans="1:21" ht="15" hidden="1">
      <c r="A143" s="11">
        <v>120</v>
      </c>
      <c r="B143" s="38" t="s">
        <v>376</v>
      </c>
      <c r="C143" s="19" t="s">
        <v>412</v>
      </c>
      <c r="D143" s="19"/>
      <c r="E143" s="13" t="s">
        <v>377</v>
      </c>
      <c r="F143" s="14" t="s">
        <v>376</v>
      </c>
      <c r="G143" s="14" t="s">
        <v>311</v>
      </c>
      <c r="H143" s="14"/>
      <c r="I143" s="17">
        <v>5361.7040230179582</v>
      </c>
      <c r="J143" s="14"/>
      <c r="K143" s="16">
        <v>0</v>
      </c>
      <c r="L143" s="14"/>
      <c r="M143" s="16"/>
      <c r="N143" s="14"/>
      <c r="O143" s="16"/>
      <c r="P143" s="16"/>
      <c r="Q143" s="16"/>
      <c r="R143" s="16"/>
      <c r="S143" s="16"/>
      <c r="T143" s="16"/>
      <c r="U143" s="16">
        <f t="shared" si="2"/>
        <v>5361.7040230179582</v>
      </c>
    </row>
    <row r="144" spans="1:21" ht="15" hidden="1">
      <c r="A144" s="11">
        <v>121</v>
      </c>
      <c r="B144" s="45" t="s">
        <v>378</v>
      </c>
      <c r="C144" s="19" t="s">
        <v>412</v>
      </c>
      <c r="D144" s="19"/>
      <c r="E144" s="13" t="s">
        <v>379</v>
      </c>
      <c r="F144" s="14" t="s">
        <v>378</v>
      </c>
      <c r="G144" s="14" t="s">
        <v>361</v>
      </c>
      <c r="H144" s="14"/>
      <c r="I144" s="17">
        <v>1819.6790028627142</v>
      </c>
      <c r="J144" s="14"/>
      <c r="K144" s="16">
        <v>0</v>
      </c>
      <c r="L144" s="14"/>
      <c r="M144" s="16"/>
      <c r="N144" s="14"/>
      <c r="O144" s="16"/>
      <c r="P144" s="16"/>
      <c r="Q144" s="16"/>
      <c r="R144" s="16"/>
      <c r="S144" s="16"/>
      <c r="T144" s="16"/>
      <c r="U144" s="16">
        <f t="shared" si="2"/>
        <v>1819.6790028627142</v>
      </c>
    </row>
    <row r="145" spans="1:21" ht="15" hidden="1">
      <c r="A145" s="11">
        <v>122</v>
      </c>
      <c r="B145" s="45" t="s">
        <v>380</v>
      </c>
      <c r="C145" s="19" t="s">
        <v>412</v>
      </c>
      <c r="D145" s="19"/>
      <c r="E145" s="13" t="s">
        <v>381</v>
      </c>
      <c r="F145" s="14" t="s">
        <v>380</v>
      </c>
      <c r="G145" s="14" t="s">
        <v>361</v>
      </c>
      <c r="H145" s="14"/>
      <c r="I145" s="17">
        <v>17344.873599154296</v>
      </c>
      <c r="J145" s="14"/>
      <c r="K145" s="16">
        <v>0</v>
      </c>
      <c r="L145" s="14"/>
      <c r="M145" s="16"/>
      <c r="N145" s="14"/>
      <c r="O145" s="16"/>
      <c r="P145" s="16"/>
      <c r="Q145" s="16"/>
      <c r="R145" s="16"/>
      <c r="S145" s="16"/>
      <c r="T145" s="16"/>
      <c r="U145" s="16">
        <f t="shared" si="2"/>
        <v>17344.873599154296</v>
      </c>
    </row>
    <row r="146" spans="1:21" ht="15" hidden="1">
      <c r="A146" s="11">
        <v>123</v>
      </c>
      <c r="B146" s="38" t="s">
        <v>382</v>
      </c>
      <c r="C146" s="19" t="s">
        <v>412</v>
      </c>
      <c r="D146" s="19"/>
      <c r="E146" s="13" t="s">
        <v>383</v>
      </c>
      <c r="F146" s="14" t="s">
        <v>382</v>
      </c>
      <c r="G146" s="14" t="s">
        <v>361</v>
      </c>
      <c r="H146" s="14"/>
      <c r="I146" s="17">
        <v>117.35742214941482</v>
      </c>
      <c r="J146" s="14"/>
      <c r="K146" s="16">
        <v>0</v>
      </c>
      <c r="L146" s="14"/>
      <c r="M146" s="16"/>
      <c r="N146" s="14"/>
      <c r="O146" s="16"/>
      <c r="P146" s="16"/>
      <c r="Q146" s="16"/>
      <c r="R146" s="16"/>
      <c r="S146" s="16"/>
      <c r="T146" s="16"/>
      <c r="U146" s="16">
        <f t="shared" si="2"/>
        <v>117.35742214941482</v>
      </c>
    </row>
    <row r="147" spans="1:21" ht="15" hidden="1">
      <c r="A147" s="11">
        <v>124</v>
      </c>
      <c r="B147" s="38" t="s">
        <v>384</v>
      </c>
      <c r="C147" s="19" t="s">
        <v>413</v>
      </c>
      <c r="D147" s="19"/>
      <c r="E147" s="13" t="s">
        <v>385</v>
      </c>
      <c r="F147" s="14" t="s">
        <v>384</v>
      </c>
      <c r="G147" s="14" t="s">
        <v>361</v>
      </c>
      <c r="H147" s="14"/>
      <c r="I147" s="17">
        <v>2135.6583891725913</v>
      </c>
      <c r="J147" s="14"/>
      <c r="K147" s="16">
        <v>0</v>
      </c>
      <c r="L147" s="14"/>
      <c r="M147" s="16"/>
      <c r="N147" s="14"/>
      <c r="O147" s="16"/>
      <c r="P147" s="16"/>
      <c r="Q147" s="16"/>
      <c r="R147" s="16"/>
      <c r="S147" s="16"/>
      <c r="T147" s="16"/>
      <c r="U147" s="16">
        <f t="shared" si="2"/>
        <v>2135.6583891725913</v>
      </c>
    </row>
    <row r="148" spans="1:21" ht="15" hidden="1">
      <c r="A148" s="11">
        <v>125</v>
      </c>
      <c r="B148" s="38" t="s">
        <v>386</v>
      </c>
      <c r="C148" s="19" t="s">
        <v>418</v>
      </c>
      <c r="D148" s="19"/>
      <c r="E148" s="13" t="s">
        <v>387</v>
      </c>
      <c r="F148" s="14" t="s">
        <v>386</v>
      </c>
      <c r="G148" s="14" t="s">
        <v>311</v>
      </c>
      <c r="H148" s="14"/>
      <c r="I148" s="17">
        <v>318.50188747718283</v>
      </c>
      <c r="J148" s="14"/>
      <c r="K148" s="16">
        <v>0</v>
      </c>
      <c r="L148" s="14"/>
      <c r="M148" s="16"/>
      <c r="N148" s="14"/>
      <c r="O148" s="16"/>
      <c r="P148" s="16"/>
      <c r="Q148" s="16"/>
      <c r="R148" s="16"/>
      <c r="S148" s="16"/>
      <c r="T148" s="16"/>
      <c r="U148" s="16">
        <f t="shared" si="2"/>
        <v>318.50188747718283</v>
      </c>
    </row>
    <row r="149" spans="1:21" ht="15" hidden="1">
      <c r="A149" s="11">
        <v>126</v>
      </c>
      <c r="B149" s="38" t="s">
        <v>388</v>
      </c>
      <c r="C149" s="19" t="s">
        <v>417</v>
      </c>
      <c r="D149" s="19"/>
      <c r="E149" s="13" t="s">
        <v>389</v>
      </c>
      <c r="F149" s="14" t="s">
        <v>388</v>
      </c>
      <c r="G149" s="14" t="s">
        <v>311</v>
      </c>
      <c r="H149" s="14"/>
      <c r="I149" s="17">
        <v>136.69289365211171</v>
      </c>
      <c r="J149" s="14"/>
      <c r="K149" s="16">
        <v>69.907653327611968</v>
      </c>
      <c r="L149" s="14"/>
      <c r="M149" s="16"/>
      <c r="N149" s="14"/>
      <c r="O149" s="16"/>
      <c r="P149" s="16"/>
      <c r="Q149" s="16"/>
      <c r="R149" s="16"/>
      <c r="S149" s="16"/>
      <c r="T149" s="16"/>
      <c r="U149" s="16">
        <f t="shared" si="2"/>
        <v>206.60054697972367</v>
      </c>
    </row>
    <row r="150" spans="1:21" ht="15" hidden="1">
      <c r="A150" s="11">
        <v>127</v>
      </c>
      <c r="B150" s="38" t="s">
        <v>390</v>
      </c>
      <c r="C150" s="19" t="s">
        <v>427</v>
      </c>
      <c r="D150" s="19"/>
      <c r="E150" s="13" t="s">
        <v>391</v>
      </c>
      <c r="F150" s="14" t="s">
        <v>390</v>
      </c>
      <c r="G150" s="14" t="s">
        <v>311</v>
      </c>
      <c r="H150" s="14"/>
      <c r="I150" s="17">
        <v>42799.177294618996</v>
      </c>
      <c r="J150" s="14"/>
      <c r="K150" s="16">
        <v>0</v>
      </c>
      <c r="L150" s="14"/>
      <c r="M150" s="16"/>
      <c r="N150" s="14"/>
      <c r="O150" s="16"/>
      <c r="P150" s="16"/>
      <c r="Q150" s="16"/>
      <c r="R150" s="16"/>
      <c r="S150" s="16"/>
      <c r="T150" s="16"/>
      <c r="U150" s="16">
        <f t="shared" si="2"/>
        <v>42799.177294618996</v>
      </c>
    </row>
    <row r="151" spans="1:21" ht="15" hidden="1">
      <c r="A151" s="11">
        <v>128</v>
      </c>
      <c r="B151" s="38" t="s">
        <v>392</v>
      </c>
      <c r="C151" s="19" t="s">
        <v>417</v>
      </c>
      <c r="D151" s="19"/>
      <c r="E151" s="13" t="s">
        <v>393</v>
      </c>
      <c r="F151" s="14" t="s">
        <v>392</v>
      </c>
      <c r="G151" s="14" t="s">
        <v>361</v>
      </c>
      <c r="H151" s="14"/>
      <c r="I151" s="17">
        <v>227.94742927288573</v>
      </c>
      <c r="J151" s="14"/>
      <c r="K151" s="16">
        <v>486.25691117425521</v>
      </c>
      <c r="L151" s="14"/>
      <c r="M151" s="16"/>
      <c r="N151" s="14"/>
      <c r="O151" s="16"/>
      <c r="P151" s="16"/>
      <c r="Q151" s="16"/>
      <c r="R151" s="16"/>
      <c r="S151" s="16"/>
      <c r="T151" s="16"/>
      <c r="U151" s="16">
        <f t="shared" si="2"/>
        <v>714.20434044714091</v>
      </c>
    </row>
    <row r="152" spans="1:21" ht="15" hidden="1">
      <c r="A152" s="11">
        <v>129</v>
      </c>
      <c r="B152" s="38" t="s">
        <v>394</v>
      </c>
      <c r="C152" s="19" t="s">
        <v>412</v>
      </c>
      <c r="D152" s="19"/>
      <c r="E152" s="13" t="s">
        <v>395</v>
      </c>
      <c r="F152" s="14" t="s">
        <v>394</v>
      </c>
      <c r="G152" s="14" t="s">
        <v>361</v>
      </c>
      <c r="H152" s="14"/>
      <c r="I152" s="17">
        <v>1709.5890510367269</v>
      </c>
      <c r="J152" s="14"/>
      <c r="K152" s="16">
        <v>0</v>
      </c>
      <c r="L152" s="14"/>
      <c r="M152" s="16"/>
      <c r="N152" s="14"/>
      <c r="O152" s="16"/>
      <c r="P152" s="16"/>
      <c r="Q152" s="16"/>
      <c r="R152" s="16"/>
      <c r="S152" s="16"/>
      <c r="T152" s="16"/>
      <c r="U152" s="16">
        <f t="shared" si="2"/>
        <v>1709.5890510367269</v>
      </c>
    </row>
    <row r="153" spans="1:21" ht="15" hidden="1">
      <c r="A153" s="11">
        <v>130</v>
      </c>
      <c r="B153" s="38" t="s">
        <v>396</v>
      </c>
      <c r="C153" s="19" t="s">
        <v>412</v>
      </c>
      <c r="D153" s="19"/>
      <c r="E153" s="13" t="s">
        <v>397</v>
      </c>
      <c r="F153" s="14" t="s">
        <v>396</v>
      </c>
      <c r="G153" s="14" t="s">
        <v>311</v>
      </c>
      <c r="H153" s="14"/>
      <c r="I153" s="17"/>
      <c r="J153" s="14"/>
      <c r="K153" s="16">
        <v>1909.3957907064994</v>
      </c>
      <c r="L153" s="14"/>
      <c r="M153" s="16"/>
      <c r="N153" s="14"/>
      <c r="O153" s="16"/>
      <c r="P153" s="16"/>
      <c r="Q153" s="16"/>
      <c r="R153" s="16"/>
      <c r="S153" s="16"/>
      <c r="T153" s="16"/>
      <c r="U153" s="16">
        <f t="shared" si="2"/>
        <v>1909.3957907064994</v>
      </c>
    </row>
    <row r="154" spans="1:21" ht="15" hidden="1">
      <c r="A154" s="11">
        <v>131</v>
      </c>
      <c r="B154" s="38" t="s">
        <v>398</v>
      </c>
      <c r="C154" s="19" t="s">
        <v>412</v>
      </c>
      <c r="D154" s="19"/>
      <c r="E154" s="13" t="s">
        <v>399</v>
      </c>
      <c r="F154" s="14" t="s">
        <v>398</v>
      </c>
      <c r="G154" s="14" t="s">
        <v>311</v>
      </c>
      <c r="H154" s="14"/>
      <c r="I154" s="17"/>
      <c r="J154" s="14"/>
      <c r="K154" s="16">
        <v>1210.3293772412262</v>
      </c>
      <c r="L154" s="14"/>
      <c r="M154" s="16"/>
      <c r="N154" s="14"/>
      <c r="O154" s="16"/>
      <c r="P154" s="16"/>
      <c r="Q154" s="16"/>
      <c r="R154" s="16"/>
      <c r="S154" s="16"/>
      <c r="T154" s="16"/>
      <c r="U154" s="16">
        <f t="shared" si="2"/>
        <v>1210.3293772412262</v>
      </c>
    </row>
    <row r="155" spans="1:21" ht="15" hidden="1">
      <c r="A155" s="11">
        <v>132</v>
      </c>
      <c r="B155" s="38" t="s">
        <v>400</v>
      </c>
      <c r="C155" s="19" t="s">
        <v>412</v>
      </c>
      <c r="D155" s="19"/>
      <c r="E155" s="13" t="s">
        <v>401</v>
      </c>
      <c r="F155" s="14" t="s">
        <v>400</v>
      </c>
      <c r="G155" s="14" t="s">
        <v>311</v>
      </c>
      <c r="H155" s="14"/>
      <c r="I155" s="17"/>
      <c r="J155" s="14"/>
      <c r="K155" s="16">
        <v>6500.4908566808808</v>
      </c>
      <c r="L155" s="14"/>
      <c r="M155" s="16"/>
      <c r="N155" s="14"/>
      <c r="O155" s="16"/>
      <c r="P155" s="16"/>
      <c r="Q155" s="16"/>
      <c r="R155" s="16"/>
      <c r="S155" s="16"/>
      <c r="T155" s="16"/>
      <c r="U155" s="16">
        <f t="shared" si="2"/>
        <v>6500.4908566808808</v>
      </c>
    </row>
    <row r="156" spans="1:21" ht="15" hidden="1">
      <c r="A156" s="11">
        <v>133</v>
      </c>
      <c r="B156" s="38" t="s">
        <v>402</v>
      </c>
      <c r="C156" s="19" t="s">
        <v>412</v>
      </c>
      <c r="D156" s="19"/>
      <c r="E156" s="13" t="s">
        <v>403</v>
      </c>
      <c r="F156" s="14" t="s">
        <v>402</v>
      </c>
      <c r="G156" s="14" t="s">
        <v>311</v>
      </c>
      <c r="H156" s="14"/>
      <c r="I156" s="17"/>
      <c r="J156" s="14"/>
      <c r="K156" s="16">
        <v>11936.185335904031</v>
      </c>
      <c r="L156" s="14"/>
      <c r="M156" s="16"/>
      <c r="N156" s="14"/>
      <c r="O156" s="16"/>
      <c r="P156" s="16"/>
      <c r="Q156" s="16"/>
      <c r="R156" s="16"/>
      <c r="S156" s="16"/>
      <c r="T156" s="16"/>
      <c r="U156" s="16">
        <f t="shared" si="2"/>
        <v>11936.185335904031</v>
      </c>
    </row>
    <row r="157" spans="1:21" ht="15" hidden="1">
      <c r="A157" s="11">
        <v>134</v>
      </c>
      <c r="B157" s="45" t="s">
        <v>404</v>
      </c>
      <c r="C157" s="19" t="s">
        <v>412</v>
      </c>
      <c r="D157" s="19"/>
      <c r="E157" s="13" t="s">
        <v>405</v>
      </c>
      <c r="F157" s="14" t="s">
        <v>404</v>
      </c>
      <c r="G157" s="14" t="s">
        <v>311</v>
      </c>
      <c r="H157" s="14"/>
      <c r="I157" s="17"/>
      <c r="J157" s="14"/>
      <c r="K157" s="16">
        <v>9904.2791150898211</v>
      </c>
      <c r="L157" s="14"/>
      <c r="M157" s="16"/>
      <c r="N157" s="14"/>
      <c r="O157" s="16"/>
      <c r="P157" s="16"/>
      <c r="Q157" s="16"/>
      <c r="R157" s="16"/>
      <c r="S157" s="16"/>
      <c r="T157" s="16"/>
      <c r="U157" s="16">
        <f t="shared" si="2"/>
        <v>9904.2791150898211</v>
      </c>
    </row>
    <row r="158" spans="1:21" ht="15" hidden="1">
      <c r="A158" s="11">
        <v>135</v>
      </c>
      <c r="B158" s="38" t="s">
        <v>406</v>
      </c>
      <c r="C158" s="19" t="s">
        <v>412</v>
      </c>
      <c r="D158" s="19"/>
      <c r="E158" s="13" t="s">
        <v>407</v>
      </c>
      <c r="F158" s="14" t="s">
        <v>406</v>
      </c>
      <c r="G158" s="14" t="s">
        <v>311</v>
      </c>
      <c r="H158" s="14"/>
      <c r="I158" s="17"/>
      <c r="J158" s="14"/>
      <c r="K158" s="16">
        <v>53922.470953158787</v>
      </c>
      <c r="L158" s="14"/>
      <c r="M158" s="16"/>
      <c r="N158" s="14"/>
      <c r="O158" s="16"/>
      <c r="P158" s="16"/>
      <c r="Q158" s="16"/>
      <c r="R158" s="16"/>
      <c r="S158" s="16"/>
      <c r="T158" s="16"/>
      <c r="U158" s="16">
        <f t="shared" si="2"/>
        <v>53922.470953158787</v>
      </c>
    </row>
    <row r="159" spans="1:21" ht="15" hidden="1">
      <c r="A159" s="11">
        <v>136</v>
      </c>
      <c r="B159" s="45" t="s">
        <v>408</v>
      </c>
      <c r="C159" s="19" t="s">
        <v>412</v>
      </c>
      <c r="D159" s="19"/>
      <c r="E159" s="13" t="s">
        <v>409</v>
      </c>
      <c r="F159" s="14" t="s">
        <v>408</v>
      </c>
      <c r="G159" s="14" t="s">
        <v>311</v>
      </c>
      <c r="H159" s="14"/>
      <c r="I159" s="17"/>
      <c r="J159" s="14"/>
      <c r="K159" s="16">
        <v>1973.9601839071602</v>
      </c>
      <c r="L159" s="14"/>
      <c r="M159" s="16"/>
      <c r="N159" s="14"/>
      <c r="O159" s="16"/>
      <c r="P159" s="16"/>
      <c r="Q159" s="16"/>
      <c r="R159" s="16"/>
      <c r="S159" s="16"/>
      <c r="T159" s="16"/>
      <c r="U159" s="16">
        <f t="shared" si="2"/>
        <v>1973.9601839071602</v>
      </c>
    </row>
    <row r="160" spans="1:21" ht="15.6" hidden="1" thickBot="1">
      <c r="A160" s="22"/>
      <c r="B160" s="40"/>
      <c r="C160" s="23"/>
      <c r="D160" s="23"/>
      <c r="E160" s="24"/>
      <c r="F160" s="24"/>
      <c r="G160" s="25"/>
      <c r="H160" s="25"/>
      <c r="I160" s="26">
        <f>SUM(I3:I159)</f>
        <v>12608820.226145515</v>
      </c>
      <c r="J160" s="26">
        <f t="shared" ref="J160:U160" si="3">SUM(J3:J159)</f>
        <v>0</v>
      </c>
      <c r="K160" s="26">
        <f t="shared" si="3"/>
        <v>16930256.80532252</v>
      </c>
      <c r="L160" s="26">
        <f t="shared" si="3"/>
        <v>0</v>
      </c>
      <c r="M160" s="26">
        <f t="shared" si="3"/>
        <v>21294286.790000003</v>
      </c>
      <c r="N160" s="26">
        <f t="shared" si="3"/>
        <v>1855678.4899999998</v>
      </c>
      <c r="O160" s="26">
        <f t="shared" si="3"/>
        <v>20566668.379999992</v>
      </c>
      <c r="P160" s="26">
        <f t="shared" si="3"/>
        <v>1681933.4022125143</v>
      </c>
      <c r="Q160" s="26">
        <f t="shared" si="3"/>
        <v>21456289.881653629</v>
      </c>
      <c r="R160" s="26"/>
      <c r="S160" s="26"/>
      <c r="T160" s="26">
        <f t="shared" si="3"/>
        <v>3537611.8922125138</v>
      </c>
      <c r="U160" s="26">
        <f t="shared" si="3"/>
        <v>92856322.083121583</v>
      </c>
    </row>
    <row r="161" spans="9:23" hidden="1">
      <c r="I161" s="1"/>
      <c r="K161" s="1"/>
      <c r="M161" s="1"/>
      <c r="U161" s="27">
        <f t="shared" ref="U161" si="4">O161+Q161</f>
        <v>0</v>
      </c>
    </row>
    <row r="163" spans="9:23">
      <c r="I163" s="1"/>
      <c r="K163" s="1"/>
      <c r="M163" s="1"/>
      <c r="N163" s="28"/>
      <c r="O163" s="28"/>
      <c r="V163" s="28"/>
    </row>
    <row r="165" spans="9:23">
      <c r="V165" s="1">
        <f>130+134+102+152</f>
        <v>518</v>
      </c>
      <c r="W165" s="1">
        <f>V165</f>
        <v>518</v>
      </c>
    </row>
    <row r="166" spans="9:23">
      <c r="I166" s="1"/>
      <c r="K166" s="1"/>
      <c r="M166" s="1"/>
      <c r="Q166" s="29"/>
      <c r="R166" s="29"/>
      <c r="S166" s="29"/>
      <c r="T166" s="29"/>
    </row>
    <row r="169" spans="9:23">
      <c r="V169" s="1" t="s">
        <v>432</v>
      </c>
      <c r="W169" s="1">
        <v>152</v>
      </c>
    </row>
    <row r="176" spans="9:23">
      <c r="U176" s="27" t="s">
        <v>433</v>
      </c>
    </row>
  </sheetData>
  <autoFilter ref="A2:V161">
    <filterColumn colId="2">
      <filters>
        <filter val="西安"/>
      </filters>
    </filterColumn>
  </autoFilter>
  <mergeCells count="41">
    <mergeCell ref="V17:V18"/>
    <mergeCell ref="R1:S1"/>
    <mergeCell ref="A73:A76"/>
    <mergeCell ref="B73:B76"/>
    <mergeCell ref="A81:A83"/>
    <mergeCell ref="A49:A52"/>
    <mergeCell ref="B49:B52"/>
    <mergeCell ref="A55:A56"/>
    <mergeCell ref="B55:B56"/>
    <mergeCell ref="D25:D27"/>
    <mergeCell ref="A30:A31"/>
    <mergeCell ref="B30:B31"/>
    <mergeCell ref="D30:D31"/>
    <mergeCell ref="A17:A18"/>
    <mergeCell ref="B17:B18"/>
    <mergeCell ref="D17:D18"/>
    <mergeCell ref="F1:F2"/>
    <mergeCell ref="A97:A98"/>
    <mergeCell ref="B97:B98"/>
    <mergeCell ref="A61:A62"/>
    <mergeCell ref="B61:B62"/>
    <mergeCell ref="A63:A64"/>
    <mergeCell ref="B63:B64"/>
    <mergeCell ref="A67:A70"/>
    <mergeCell ref="B67:B70"/>
    <mergeCell ref="G1:G2"/>
    <mergeCell ref="H1:I1"/>
    <mergeCell ref="U1:U2"/>
    <mergeCell ref="A11:A12"/>
    <mergeCell ref="B11:B12"/>
    <mergeCell ref="D11:D12"/>
    <mergeCell ref="L1:M1"/>
    <mergeCell ref="N1:O1"/>
    <mergeCell ref="P1:Q1"/>
    <mergeCell ref="T1:T2"/>
    <mergeCell ref="J1:K1"/>
    <mergeCell ref="A1:A2"/>
    <mergeCell ref="B1:B2"/>
    <mergeCell ref="D1:D2"/>
    <mergeCell ref="C1:C2"/>
    <mergeCell ref="E1:E2"/>
  </mergeCells>
  <phoneticPr fontId="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honeticPr fontId="3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opLeftCell="E1" workbookViewId="0">
      <selection activeCell="F23" sqref="F23"/>
    </sheetView>
  </sheetViews>
  <sheetFormatPr defaultRowHeight="14.4"/>
  <cols>
    <col min="2" max="2" width="17.88671875" customWidth="1"/>
    <col min="3" max="3" width="19.77734375" customWidth="1"/>
    <col min="4" max="4" width="19" customWidth="1"/>
    <col min="5" max="5" width="40.88671875" customWidth="1"/>
    <col min="6" max="6" width="37.109375" customWidth="1"/>
    <col min="7" max="7" width="18.21875" customWidth="1"/>
    <col min="8" max="9" width="16.109375" bestFit="1" customWidth="1"/>
    <col min="10" max="10" width="18" customWidth="1"/>
  </cols>
  <sheetData>
    <row r="1" spans="1:10" ht="13.5" customHeight="1">
      <c r="A1" s="114" t="s">
        <v>0</v>
      </c>
      <c r="B1" s="113" t="s">
        <v>1</v>
      </c>
      <c r="C1" s="113" t="s">
        <v>448</v>
      </c>
      <c r="D1" s="113" t="s">
        <v>436</v>
      </c>
      <c r="E1" s="113" t="s">
        <v>437</v>
      </c>
      <c r="F1" s="113" t="s">
        <v>438</v>
      </c>
      <c r="G1" s="111" t="s">
        <v>479</v>
      </c>
      <c r="H1" s="111" t="s">
        <v>480</v>
      </c>
      <c r="I1" s="110" t="s">
        <v>481</v>
      </c>
    </row>
    <row r="2" spans="1:10" ht="14.25" customHeight="1">
      <c r="A2" s="114"/>
      <c r="B2" s="113"/>
      <c r="C2" s="113"/>
      <c r="D2" s="113"/>
      <c r="E2" s="113"/>
      <c r="F2" s="113"/>
      <c r="G2" s="112"/>
      <c r="H2" s="112"/>
      <c r="I2" s="110"/>
    </row>
    <row r="3" spans="1:10" ht="16.5" customHeight="1">
      <c r="A3" s="54">
        <v>1</v>
      </c>
      <c r="B3" s="125" t="s">
        <v>68</v>
      </c>
      <c r="C3" s="54" t="s">
        <v>474</v>
      </c>
      <c r="D3" s="54" t="s">
        <v>450</v>
      </c>
      <c r="E3" s="127" t="s">
        <v>476</v>
      </c>
      <c r="F3" s="116" t="s">
        <v>473</v>
      </c>
      <c r="G3" s="107">
        <v>1300000</v>
      </c>
      <c r="H3" s="107">
        <v>905416.4</v>
      </c>
      <c r="I3" s="107">
        <v>2205416.4308759798</v>
      </c>
      <c r="J3" s="107">
        <f>I3-G3</f>
        <v>905416.43087597983</v>
      </c>
    </row>
    <row r="4" spans="1:10" ht="16.5" customHeight="1">
      <c r="A4" s="54">
        <v>2</v>
      </c>
      <c r="B4" s="126"/>
      <c r="C4" s="54" t="s">
        <v>475</v>
      </c>
      <c r="D4" s="54" t="s">
        <v>453</v>
      </c>
      <c r="E4" s="128"/>
      <c r="F4" s="118"/>
      <c r="G4" s="108"/>
      <c r="H4" s="108"/>
      <c r="I4" s="108"/>
      <c r="J4" s="108"/>
    </row>
    <row r="5" spans="1:10">
      <c r="A5" s="54">
        <v>3</v>
      </c>
      <c r="B5" s="115" t="s">
        <v>72</v>
      </c>
      <c r="C5" s="54" t="s">
        <v>449</v>
      </c>
      <c r="D5" s="54" t="s">
        <v>450</v>
      </c>
      <c r="E5" s="116" t="s">
        <v>454</v>
      </c>
      <c r="F5" s="119" t="s">
        <v>455</v>
      </c>
      <c r="G5" s="107">
        <v>1340000</v>
      </c>
      <c r="H5" s="107">
        <v>1945634.36</v>
      </c>
      <c r="I5" s="107">
        <v>3285634.36381455</v>
      </c>
      <c r="J5" s="107">
        <f>I5-G5</f>
        <v>1945634.36381455</v>
      </c>
    </row>
    <row r="6" spans="1:10">
      <c r="A6" s="54">
        <v>4</v>
      </c>
      <c r="B6" s="115"/>
      <c r="C6" s="54" t="s">
        <v>451</v>
      </c>
      <c r="D6" s="54" t="s">
        <v>450</v>
      </c>
      <c r="E6" s="117"/>
      <c r="F6" s="120"/>
      <c r="G6" s="109"/>
      <c r="H6" s="109"/>
      <c r="I6" s="109"/>
      <c r="J6" s="109"/>
    </row>
    <row r="7" spans="1:10">
      <c r="A7" s="54">
        <v>5</v>
      </c>
      <c r="B7" s="115"/>
      <c r="C7" s="54" t="s">
        <v>452</v>
      </c>
      <c r="D7" s="54" t="s">
        <v>453</v>
      </c>
      <c r="E7" s="118"/>
      <c r="F7" s="121"/>
      <c r="G7" s="108"/>
      <c r="H7" s="108"/>
      <c r="I7" s="108"/>
      <c r="J7" s="108"/>
    </row>
    <row r="8" spans="1:10" ht="16.5" customHeight="1">
      <c r="A8" s="54">
        <v>6</v>
      </c>
      <c r="B8" s="129" t="s">
        <v>78</v>
      </c>
      <c r="C8" s="54" t="s">
        <v>456</v>
      </c>
      <c r="D8" s="54" t="s">
        <v>450</v>
      </c>
      <c r="E8" s="132" t="s">
        <v>459</v>
      </c>
      <c r="F8" s="119" t="s">
        <v>460</v>
      </c>
      <c r="G8" s="107">
        <v>1020000</v>
      </c>
      <c r="H8" s="107"/>
      <c r="I8" s="107">
        <v>541777.95652305603</v>
      </c>
      <c r="J8" s="107">
        <f>I8-G8</f>
        <v>-478222.04347694397</v>
      </c>
    </row>
    <row r="9" spans="1:10" ht="16.5" customHeight="1">
      <c r="A9" s="54">
        <v>7</v>
      </c>
      <c r="B9" s="130"/>
      <c r="C9" s="54" t="s">
        <v>458</v>
      </c>
      <c r="D9" s="54" t="s">
        <v>450</v>
      </c>
      <c r="E9" s="133"/>
      <c r="F9" s="120"/>
      <c r="G9" s="109"/>
      <c r="H9" s="109"/>
      <c r="I9" s="109"/>
      <c r="J9" s="109"/>
    </row>
    <row r="10" spans="1:10" ht="16.5" customHeight="1">
      <c r="A10" s="54">
        <v>8</v>
      </c>
      <c r="B10" s="131"/>
      <c r="C10" s="54" t="s">
        <v>457</v>
      </c>
      <c r="D10" s="54" t="s">
        <v>453</v>
      </c>
      <c r="E10" s="134"/>
      <c r="F10" s="121"/>
      <c r="G10" s="108"/>
      <c r="H10" s="108"/>
      <c r="I10" s="108"/>
      <c r="J10" s="108"/>
    </row>
    <row r="11" spans="1:10" ht="16.5" customHeight="1">
      <c r="A11" s="54">
        <v>9</v>
      </c>
      <c r="B11" s="135" t="s">
        <v>461</v>
      </c>
      <c r="C11" s="54" t="s">
        <v>462</v>
      </c>
      <c r="D11" s="54" t="s">
        <v>450</v>
      </c>
      <c r="E11" s="132" t="s">
        <v>467</v>
      </c>
      <c r="F11" s="138" t="s">
        <v>472</v>
      </c>
      <c r="G11" s="107">
        <v>1520000</v>
      </c>
      <c r="H11" s="107">
        <v>359601.34</v>
      </c>
      <c r="I11" s="107">
        <v>359601.34932362998</v>
      </c>
      <c r="J11" s="107">
        <f>I11-G11</f>
        <v>-1160398.6506763701</v>
      </c>
    </row>
    <row r="12" spans="1:10" ht="16.5" customHeight="1">
      <c r="A12" s="54">
        <v>10</v>
      </c>
      <c r="B12" s="136"/>
      <c r="C12" s="54" t="s">
        <v>463</v>
      </c>
      <c r="D12" s="54" t="s">
        <v>453</v>
      </c>
      <c r="E12" s="133"/>
      <c r="F12" s="139"/>
      <c r="G12" s="109"/>
      <c r="H12" s="109"/>
      <c r="I12" s="109"/>
      <c r="J12" s="109"/>
    </row>
    <row r="13" spans="1:10" ht="16.5" customHeight="1">
      <c r="A13" s="54">
        <v>11</v>
      </c>
      <c r="B13" s="136"/>
      <c r="C13" s="54" t="s">
        <v>464</v>
      </c>
      <c r="D13" s="54" t="s">
        <v>466</v>
      </c>
      <c r="E13" s="133"/>
      <c r="F13" s="139"/>
      <c r="G13" s="109"/>
      <c r="H13" s="109"/>
      <c r="I13" s="109"/>
      <c r="J13" s="109"/>
    </row>
    <row r="14" spans="1:10" ht="16.5" customHeight="1">
      <c r="A14" s="54">
        <v>12</v>
      </c>
      <c r="B14" s="137"/>
      <c r="C14" s="54" t="s">
        <v>465</v>
      </c>
      <c r="D14" s="54" t="s">
        <v>450</v>
      </c>
      <c r="E14" s="134"/>
      <c r="F14" s="140"/>
      <c r="G14" s="108"/>
      <c r="H14" s="108"/>
      <c r="I14" s="108"/>
      <c r="J14" s="108"/>
    </row>
    <row r="15" spans="1:10" ht="16.5" customHeight="1">
      <c r="A15" s="54">
        <v>13</v>
      </c>
      <c r="B15" s="122" t="s">
        <v>159</v>
      </c>
      <c r="C15" s="54" t="s">
        <v>477</v>
      </c>
      <c r="D15" s="54" t="s">
        <v>470</v>
      </c>
      <c r="E15" s="123" t="s">
        <v>471</v>
      </c>
      <c r="F15" s="124" t="s">
        <v>473</v>
      </c>
      <c r="G15" s="106"/>
      <c r="H15" s="106">
        <v>32844.89</v>
      </c>
      <c r="I15" s="106">
        <v>32844.89</v>
      </c>
      <c r="J15" s="106">
        <f>I15-G15</f>
        <v>32844.89</v>
      </c>
    </row>
    <row r="16" spans="1:10">
      <c r="A16" s="54">
        <v>14</v>
      </c>
      <c r="B16" s="122"/>
      <c r="C16" s="54" t="s">
        <v>468</v>
      </c>
      <c r="D16" s="54" t="s">
        <v>469</v>
      </c>
      <c r="E16" s="123"/>
      <c r="F16" s="124"/>
      <c r="G16" s="106"/>
      <c r="H16" s="106"/>
      <c r="I16" s="106"/>
      <c r="J16" s="106"/>
    </row>
    <row r="17" spans="1:9">
      <c r="A17" s="54"/>
      <c r="B17" s="54"/>
      <c r="C17" s="60" t="s">
        <v>478</v>
      </c>
      <c r="D17" s="54"/>
      <c r="E17" s="54"/>
      <c r="F17" s="54"/>
      <c r="G17" s="64">
        <v>5121100</v>
      </c>
      <c r="H17" s="61">
        <f>SUM(H3:H16)</f>
        <v>3243496.99</v>
      </c>
      <c r="I17" s="62">
        <f>SUM(I3:I16)</f>
        <v>6425274.990537216</v>
      </c>
    </row>
  </sheetData>
  <mergeCells count="44">
    <mergeCell ref="B15:B16"/>
    <mergeCell ref="E15:E16"/>
    <mergeCell ref="F15:F16"/>
    <mergeCell ref="B3:B4"/>
    <mergeCell ref="E3:E4"/>
    <mergeCell ref="F3:F4"/>
    <mergeCell ref="B8:B10"/>
    <mergeCell ref="E8:E10"/>
    <mergeCell ref="F8:F10"/>
    <mergeCell ref="B11:B14"/>
    <mergeCell ref="E11:E14"/>
    <mergeCell ref="F11:F14"/>
    <mergeCell ref="F1:F2"/>
    <mergeCell ref="H1:H2"/>
    <mergeCell ref="A1:A2"/>
    <mergeCell ref="B1:B2"/>
    <mergeCell ref="B5:B7"/>
    <mergeCell ref="C1:C2"/>
    <mergeCell ref="D1:D2"/>
    <mergeCell ref="E1:E2"/>
    <mergeCell ref="E5:E7"/>
    <mergeCell ref="F5:F7"/>
    <mergeCell ref="H3:H4"/>
    <mergeCell ref="H5:H7"/>
    <mergeCell ref="H8:H10"/>
    <mergeCell ref="H11:H14"/>
    <mergeCell ref="H15:H16"/>
    <mergeCell ref="G1:G2"/>
    <mergeCell ref="G3:G4"/>
    <mergeCell ref="G5:G7"/>
    <mergeCell ref="G8:G10"/>
    <mergeCell ref="G11:G14"/>
    <mergeCell ref="G15:G16"/>
    <mergeCell ref="I1:I2"/>
    <mergeCell ref="I3:I4"/>
    <mergeCell ref="I5:I7"/>
    <mergeCell ref="I8:I10"/>
    <mergeCell ref="I11:I14"/>
    <mergeCell ref="I15:I16"/>
    <mergeCell ref="J3:J4"/>
    <mergeCell ref="J5:J7"/>
    <mergeCell ref="J8:J10"/>
    <mergeCell ref="J11:J14"/>
    <mergeCell ref="J15:J16"/>
  </mergeCells>
  <phoneticPr fontId="3" type="noConversion"/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workbookViewId="0">
      <selection activeCell="C1" sqref="C1:G4"/>
    </sheetView>
  </sheetViews>
  <sheetFormatPr defaultRowHeight="14.4"/>
  <cols>
    <col min="2" max="2" width="28.33203125" customWidth="1"/>
    <col min="3" max="3" width="19.77734375" customWidth="1"/>
    <col min="4" max="4" width="20.77734375" customWidth="1"/>
    <col min="5" max="5" width="26.88671875" customWidth="1"/>
    <col min="6" max="6" width="19.44140625" customWidth="1"/>
    <col min="7" max="7" width="12.21875" customWidth="1"/>
  </cols>
  <sheetData>
    <row r="1" spans="1:7">
      <c r="A1" s="114" t="s">
        <v>0</v>
      </c>
      <c r="B1" s="113" t="s">
        <v>1</v>
      </c>
      <c r="C1" s="113" t="s">
        <v>435</v>
      </c>
      <c r="D1" s="113" t="s">
        <v>436</v>
      </c>
      <c r="E1" s="113" t="s">
        <v>437</v>
      </c>
      <c r="F1" s="113" t="s">
        <v>438</v>
      </c>
      <c r="G1" s="113" t="s">
        <v>439</v>
      </c>
    </row>
    <row r="2" spans="1:7">
      <c r="A2" s="114"/>
      <c r="B2" s="113"/>
      <c r="C2" s="113"/>
      <c r="D2" s="113"/>
      <c r="E2" s="113"/>
      <c r="F2" s="113"/>
      <c r="G2" s="113"/>
    </row>
    <row r="3" spans="1:7" ht="16.5" customHeight="1">
      <c r="A3" s="53"/>
      <c r="B3" s="57" t="s">
        <v>440</v>
      </c>
      <c r="C3" s="58" t="s">
        <v>441</v>
      </c>
      <c r="D3" s="58" t="s">
        <v>442</v>
      </c>
      <c r="E3" s="141" t="s">
        <v>443</v>
      </c>
      <c r="F3" s="142" t="s">
        <v>444</v>
      </c>
      <c r="G3" s="57" t="s">
        <v>447</v>
      </c>
    </row>
    <row r="4" spans="1:7" ht="15.6">
      <c r="A4" s="53"/>
      <c r="B4" s="57"/>
      <c r="C4" s="58" t="s">
        <v>445</v>
      </c>
      <c r="D4" s="58" t="s">
        <v>446</v>
      </c>
      <c r="E4" s="141"/>
      <c r="F4" s="142"/>
      <c r="G4" s="57" t="s">
        <v>447</v>
      </c>
    </row>
    <row r="5" spans="1:7" ht="15.6">
      <c r="A5" s="54"/>
      <c r="B5" s="55" t="s">
        <v>42</v>
      </c>
      <c r="C5" s="54"/>
      <c r="D5" s="54"/>
      <c r="E5" s="54"/>
      <c r="F5" s="54"/>
      <c r="G5" s="54"/>
    </row>
    <row r="6" spans="1:7" ht="15">
      <c r="A6" s="54"/>
      <c r="B6" s="56" t="s">
        <v>50</v>
      </c>
      <c r="C6" s="54"/>
      <c r="D6" s="54"/>
      <c r="E6" s="54"/>
      <c r="F6" s="54"/>
      <c r="G6" s="54"/>
    </row>
    <row r="7" spans="1:7" ht="15">
      <c r="A7" s="54"/>
      <c r="B7" s="56" t="s">
        <v>102</v>
      </c>
      <c r="C7" s="54"/>
      <c r="D7" s="54"/>
      <c r="E7" s="54"/>
      <c r="F7" s="54"/>
      <c r="G7" s="54"/>
    </row>
    <row r="8" spans="1:7" ht="15.6">
      <c r="A8" s="54"/>
      <c r="B8" s="55" t="s">
        <v>114</v>
      </c>
      <c r="C8" s="54"/>
      <c r="D8" s="54"/>
      <c r="E8" s="54"/>
      <c r="F8" s="54"/>
      <c r="G8" s="54"/>
    </row>
    <row r="9" spans="1:7" ht="15.6">
      <c r="A9" s="54"/>
      <c r="B9" s="55" t="s">
        <v>131</v>
      </c>
      <c r="C9" s="54"/>
      <c r="D9" s="54"/>
      <c r="E9" s="54"/>
      <c r="F9" s="54"/>
      <c r="G9" s="54"/>
    </row>
    <row r="10" spans="1:7" ht="15">
      <c r="A10" s="54"/>
      <c r="B10" s="56" t="s">
        <v>211</v>
      </c>
      <c r="C10" s="54"/>
      <c r="D10" s="54"/>
      <c r="E10" s="54"/>
      <c r="F10" s="54"/>
      <c r="G10" s="54"/>
    </row>
    <row r="11" spans="1:7" ht="15.6">
      <c r="A11" s="54"/>
      <c r="B11" s="55" t="s">
        <v>318</v>
      </c>
      <c r="C11" s="54"/>
      <c r="D11" s="54"/>
      <c r="E11" s="54"/>
      <c r="F11" s="54"/>
      <c r="G11" s="54"/>
    </row>
    <row r="12" spans="1:7" ht="15.6">
      <c r="A12" s="54"/>
      <c r="B12" s="55" t="s">
        <v>320</v>
      </c>
      <c r="C12" s="54"/>
      <c r="D12" s="54"/>
      <c r="E12" s="54"/>
      <c r="F12" s="54"/>
      <c r="G12" s="54"/>
    </row>
    <row r="13" spans="1:7" ht="15.6">
      <c r="A13" s="54"/>
      <c r="B13" s="55" t="s">
        <v>207</v>
      </c>
      <c r="C13" s="54"/>
      <c r="D13" s="54"/>
      <c r="E13" s="54"/>
      <c r="F13" s="54"/>
      <c r="G13" s="54"/>
    </row>
    <row r="14" spans="1:7" ht="15.6">
      <c r="A14" s="54"/>
      <c r="B14" s="55" t="s">
        <v>351</v>
      </c>
      <c r="C14" s="54"/>
      <c r="D14" s="54"/>
      <c r="E14" s="54"/>
      <c r="F14" s="54"/>
      <c r="G14" s="54"/>
    </row>
    <row r="15" spans="1:7" ht="15.6">
      <c r="A15" s="54"/>
      <c r="B15" s="55" t="s">
        <v>355</v>
      </c>
      <c r="C15" s="54"/>
      <c r="D15" s="54"/>
      <c r="E15" s="54"/>
      <c r="F15" s="54"/>
      <c r="G15" s="54"/>
    </row>
    <row r="16" spans="1:7" ht="15.6">
      <c r="A16" s="54"/>
      <c r="B16" s="55" t="s">
        <v>404</v>
      </c>
      <c r="C16" s="54"/>
      <c r="D16" s="54"/>
      <c r="E16" s="54"/>
      <c r="F16" s="54"/>
      <c r="G16" s="54"/>
    </row>
    <row r="17" spans="1:7" ht="15.6">
      <c r="A17" s="54"/>
      <c r="B17" s="55" t="s">
        <v>408</v>
      </c>
      <c r="C17" s="54"/>
      <c r="D17" s="54"/>
      <c r="E17" s="54"/>
      <c r="F17" s="54"/>
      <c r="G17" s="54"/>
    </row>
  </sheetData>
  <mergeCells count="9">
    <mergeCell ref="G1:G2"/>
    <mergeCell ref="E3:E4"/>
    <mergeCell ref="F3:F4"/>
    <mergeCell ref="A1:A2"/>
    <mergeCell ref="B1:B2"/>
    <mergeCell ref="C1:C2"/>
    <mergeCell ref="D1:D2"/>
    <mergeCell ref="E1:E2"/>
    <mergeCell ref="F1:F2"/>
  </mergeCells>
  <phoneticPr fontId="3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tabSelected="1" workbookViewId="0">
      <selection activeCell="F17" sqref="F17"/>
    </sheetView>
  </sheetViews>
  <sheetFormatPr defaultRowHeight="14.4"/>
  <cols>
    <col min="1" max="1" width="8.88671875" style="63"/>
    <col min="2" max="2" width="17.88671875" customWidth="1"/>
    <col min="3" max="3" width="19.77734375" customWidth="1"/>
    <col min="4" max="4" width="19" customWidth="1"/>
    <col min="5" max="5" width="28.88671875" customWidth="1"/>
    <col min="6" max="6" width="26.88671875" customWidth="1"/>
    <col min="7" max="7" width="17.77734375" bestFit="1" customWidth="1"/>
  </cols>
  <sheetData>
    <row r="1" spans="1:7" ht="14.4" customHeight="1">
      <c r="A1" s="114" t="s">
        <v>0</v>
      </c>
      <c r="B1" s="114" t="s">
        <v>1</v>
      </c>
      <c r="C1" s="114" t="s">
        <v>448</v>
      </c>
      <c r="D1" s="114" t="s">
        <v>436</v>
      </c>
      <c r="E1" s="114" t="s">
        <v>437</v>
      </c>
      <c r="F1" s="114" t="s">
        <v>438</v>
      </c>
      <c r="G1" s="144" t="s">
        <v>482</v>
      </c>
    </row>
    <row r="2" spans="1:7" ht="14.4" customHeight="1">
      <c r="A2" s="114"/>
      <c r="B2" s="114"/>
      <c r="C2" s="114"/>
      <c r="D2" s="114"/>
      <c r="E2" s="114"/>
      <c r="F2" s="114"/>
      <c r="G2" s="145"/>
    </row>
    <row r="3" spans="1:7">
      <c r="A3" s="59">
        <v>1</v>
      </c>
      <c r="B3" s="146" t="s">
        <v>68</v>
      </c>
      <c r="C3" s="54" t="s">
        <v>474</v>
      </c>
      <c r="D3" s="54" t="s">
        <v>450</v>
      </c>
      <c r="E3" s="127" t="s">
        <v>476</v>
      </c>
      <c r="F3" s="132" t="s">
        <v>444</v>
      </c>
      <c r="G3" s="107">
        <v>1006000</v>
      </c>
    </row>
    <row r="4" spans="1:7">
      <c r="A4" s="59">
        <v>2</v>
      </c>
      <c r="B4" s="147"/>
      <c r="C4" s="54" t="s">
        <v>475</v>
      </c>
      <c r="D4" s="54" t="s">
        <v>453</v>
      </c>
      <c r="E4" s="128"/>
      <c r="F4" s="134"/>
      <c r="G4" s="108"/>
    </row>
    <row r="5" spans="1:7">
      <c r="A5" s="59">
        <v>3</v>
      </c>
      <c r="B5" s="143" t="s">
        <v>72</v>
      </c>
      <c r="C5" s="54" t="s">
        <v>449</v>
      </c>
      <c r="D5" s="54" t="s">
        <v>450</v>
      </c>
      <c r="E5" s="132" t="s">
        <v>454</v>
      </c>
      <c r="F5" s="119" t="s">
        <v>455</v>
      </c>
      <c r="G5" s="107">
        <v>1946000</v>
      </c>
    </row>
    <row r="6" spans="1:7">
      <c r="A6" s="59">
        <v>4</v>
      </c>
      <c r="B6" s="143"/>
      <c r="C6" s="54" t="s">
        <v>451</v>
      </c>
      <c r="D6" s="54" t="s">
        <v>450</v>
      </c>
      <c r="E6" s="133"/>
      <c r="F6" s="120"/>
      <c r="G6" s="109"/>
    </row>
    <row r="7" spans="1:7">
      <c r="A7" s="59">
        <v>5</v>
      </c>
      <c r="B7" s="143"/>
      <c r="C7" s="54" t="s">
        <v>452</v>
      </c>
      <c r="D7" s="54" t="s">
        <v>453</v>
      </c>
      <c r="E7" s="134"/>
      <c r="F7" s="121"/>
      <c r="G7" s="108"/>
    </row>
    <row r="8" spans="1:7">
      <c r="A8" s="59">
        <v>6</v>
      </c>
      <c r="B8" s="135" t="s">
        <v>461</v>
      </c>
      <c r="C8" s="54" t="s">
        <v>462</v>
      </c>
      <c r="D8" s="54" t="s">
        <v>450</v>
      </c>
      <c r="E8" s="132" t="s">
        <v>467</v>
      </c>
      <c r="F8" s="138" t="s">
        <v>472</v>
      </c>
      <c r="G8" s="107">
        <v>560000</v>
      </c>
    </row>
    <row r="9" spans="1:7">
      <c r="A9" s="59">
        <v>7</v>
      </c>
      <c r="B9" s="136"/>
      <c r="C9" s="54" t="s">
        <v>463</v>
      </c>
      <c r="D9" s="54" t="s">
        <v>453</v>
      </c>
      <c r="E9" s="133"/>
      <c r="F9" s="139"/>
      <c r="G9" s="109"/>
    </row>
    <row r="10" spans="1:7">
      <c r="A10" s="59">
        <v>8</v>
      </c>
      <c r="B10" s="136"/>
      <c r="C10" s="54" t="s">
        <v>464</v>
      </c>
      <c r="D10" s="54" t="s">
        <v>466</v>
      </c>
      <c r="E10" s="133"/>
      <c r="F10" s="139"/>
      <c r="G10" s="109"/>
    </row>
    <row r="11" spans="1:7">
      <c r="A11" s="59">
        <v>9</v>
      </c>
      <c r="B11" s="137"/>
      <c r="C11" s="54" t="s">
        <v>465</v>
      </c>
      <c r="D11" s="54" t="s">
        <v>450</v>
      </c>
      <c r="E11" s="134"/>
      <c r="F11" s="140"/>
      <c r="G11" s="108"/>
    </row>
    <row r="12" spans="1:7">
      <c r="A12" s="59">
        <v>10</v>
      </c>
      <c r="B12" s="122" t="s">
        <v>159</v>
      </c>
      <c r="C12" s="54" t="s">
        <v>477</v>
      </c>
      <c r="D12" s="54" t="s">
        <v>470</v>
      </c>
      <c r="E12" s="123" t="s">
        <v>471</v>
      </c>
      <c r="F12" s="123" t="s">
        <v>444</v>
      </c>
      <c r="G12" s="106">
        <v>35000</v>
      </c>
    </row>
    <row r="13" spans="1:7">
      <c r="A13" s="59">
        <v>11</v>
      </c>
      <c r="B13" s="122"/>
      <c r="C13" s="54" t="s">
        <v>468</v>
      </c>
      <c r="D13" s="54" t="s">
        <v>469</v>
      </c>
      <c r="E13" s="123"/>
      <c r="F13" s="123"/>
      <c r="G13" s="106"/>
    </row>
    <row r="14" spans="1:7">
      <c r="A14" s="59"/>
      <c r="B14" s="54"/>
      <c r="C14" s="60" t="s">
        <v>478</v>
      </c>
      <c r="D14" s="54"/>
      <c r="E14" s="54"/>
      <c r="F14" s="54"/>
      <c r="G14" s="65">
        <f>SUM(G3:G13)</f>
        <v>3547000</v>
      </c>
    </row>
  </sheetData>
  <mergeCells count="23">
    <mergeCell ref="A1:A2"/>
    <mergeCell ref="B1:B2"/>
    <mergeCell ref="C1:C2"/>
    <mergeCell ref="D1:D2"/>
    <mergeCell ref="E1:E2"/>
    <mergeCell ref="B5:B7"/>
    <mergeCell ref="E5:E7"/>
    <mergeCell ref="F5:F7"/>
    <mergeCell ref="G5:G7"/>
    <mergeCell ref="G1:G2"/>
    <mergeCell ref="B3:B4"/>
    <mergeCell ref="E3:E4"/>
    <mergeCell ref="F3:F4"/>
    <mergeCell ref="G3:G4"/>
    <mergeCell ref="F1:F2"/>
    <mergeCell ref="B12:B13"/>
    <mergeCell ref="E12:E13"/>
    <mergeCell ref="F12:F13"/>
    <mergeCell ref="G12:G13"/>
    <mergeCell ref="B8:B11"/>
    <mergeCell ref="E8:E11"/>
    <mergeCell ref="F8:F11"/>
    <mergeCell ref="G8:G11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Sheet1</vt:lpstr>
      <vt:lpstr>Sheet5</vt:lpstr>
      <vt:lpstr>Sheet2</vt:lpstr>
      <vt:lpstr>Sheet3</vt:lpstr>
      <vt:lpstr>Sheet4</vt:lpstr>
      <vt:lpstr>确认版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2020-12-28T01:17:03Z</dcterms:modified>
</cp:coreProperties>
</file>