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劳务费" sheetId="5" r:id="rId1"/>
    <sheet name="黄骅劳务" sheetId="3" state="hidden" r:id="rId2"/>
    <sheet name="奖罚" sheetId="4" r:id="rId3"/>
  </sheets>
  <definedNames>
    <definedName name="_xlnm._FilterDatabase" localSheetId="1" hidden="1">黄骅劳务!$A$1:$U$48</definedName>
    <definedName name="_xlnm.Print_Titles" localSheetId="1">黄骅劳务!$1:$2</definedName>
    <definedName name="_xlnm._FilterDatabase" localSheetId="0" hidden="1">劳务费!$A$1:$O$76</definedName>
    <definedName name="_xlnm.Print_Area" localSheetId="0">劳务费!$A$1:$O$76</definedName>
    <definedName name="_xlnm.Print_Titles" localSheetId="0">劳务费!$2:$2</definedName>
  </definedNames>
  <calcPr calcId="144525"/>
</workbook>
</file>

<file path=xl/sharedStrings.xml><?xml version="1.0" encoding="utf-8"?>
<sst xmlns="http://schemas.openxmlformats.org/spreadsheetml/2006/main" count="437" uniqueCount="184">
  <si>
    <t>众智鑫成劳务公司2021年02月份工人工资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</si>
  <si>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</si>
  <si>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</si>
  <si>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</si>
  <si>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</si>
  <si>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</si>
  <si>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</si>
  <si>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</si>
  <si>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</si>
  <si>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</si>
  <si>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</si>
  <si>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</si>
  <si>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</si>
  <si>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</si>
  <si>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</si>
  <si>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座椅事业部</t>
  </si>
  <si>
    <t>前工序</t>
  </si>
  <si>
    <t>王超</t>
  </si>
  <si>
    <t>2020-05-28</t>
  </si>
  <si>
    <t>曹瑞祥</t>
  </si>
  <si>
    <t>临时工</t>
  </si>
  <si>
    <t>赵洋</t>
  </si>
  <si>
    <t>焊接车间</t>
  </si>
  <si>
    <t>朱希洪</t>
  </si>
  <si>
    <t>吴鹏涛</t>
  </si>
  <si>
    <t>王云龙</t>
  </si>
  <si>
    <t>骨架组装</t>
  </si>
  <si>
    <t>王长松</t>
  </si>
  <si>
    <t>白东合</t>
  </si>
  <si>
    <t>魏亚宏</t>
  </si>
  <si>
    <t>王恩凯</t>
  </si>
  <si>
    <t>赵景明</t>
  </si>
  <si>
    <t>谭振</t>
  </si>
  <si>
    <t>丁宁</t>
  </si>
  <si>
    <t>贾艳明</t>
  </si>
  <si>
    <t>白金峰</t>
  </si>
  <si>
    <t>电泳车间</t>
  </si>
  <si>
    <t>孟祥亮</t>
  </si>
  <si>
    <t>2020-12-16</t>
  </si>
  <si>
    <t>座椅车间</t>
  </si>
  <si>
    <t>赵学亮</t>
  </si>
  <si>
    <t>2020-06-17</t>
  </si>
  <si>
    <t>李家聪</t>
  </si>
  <si>
    <t>王红瑞</t>
  </si>
  <si>
    <t>王圣贤</t>
  </si>
  <si>
    <t>张晨亮</t>
  </si>
  <si>
    <t>宗贝</t>
  </si>
  <si>
    <t>缝纫车间</t>
  </si>
  <si>
    <t>任苏玲</t>
  </si>
  <si>
    <t>2019-09-20</t>
  </si>
  <si>
    <t>彭洪香</t>
  </si>
  <si>
    <t>2019-10-04</t>
  </si>
  <si>
    <t>发泡车间</t>
  </si>
  <si>
    <t>田金梅</t>
  </si>
  <si>
    <t>2020-04-03</t>
  </si>
  <si>
    <t>崔宪晶</t>
  </si>
  <si>
    <t>2020-08-19</t>
  </si>
  <si>
    <t>何文皓</t>
  </si>
  <si>
    <t>2020-08-28</t>
  </si>
  <si>
    <t>魏福杰</t>
  </si>
  <si>
    <t>2020-03-12</t>
  </si>
  <si>
    <t>郑守佳</t>
  </si>
  <si>
    <t>2020-04-15</t>
  </si>
  <si>
    <t>于俊焕</t>
  </si>
  <si>
    <t>于海旺</t>
  </si>
  <si>
    <t>孙秋生</t>
  </si>
  <si>
    <t>2020-10-13</t>
  </si>
  <si>
    <t>陈英</t>
  </si>
  <si>
    <t>2020-10-26</t>
  </si>
  <si>
    <t>张永健</t>
  </si>
  <si>
    <t>2020-11-25</t>
  </si>
  <si>
    <t>王杰</t>
  </si>
  <si>
    <t>2020-12-02</t>
  </si>
  <si>
    <t>李红霞</t>
  </si>
  <si>
    <t>2020-12-03</t>
  </si>
  <si>
    <t>马军昊</t>
  </si>
  <si>
    <t>张秀敏</t>
  </si>
  <si>
    <t>高井宽</t>
  </si>
  <si>
    <t>王梓宸</t>
  </si>
  <si>
    <t>胡建凯</t>
  </si>
  <si>
    <t>刘涵宇</t>
  </si>
  <si>
    <t>赵君豪</t>
  </si>
  <si>
    <t>王露霖</t>
  </si>
  <si>
    <t>孙丽</t>
  </si>
  <si>
    <t>2021-02-21</t>
  </si>
  <si>
    <t>胡玉浩</t>
  </si>
  <si>
    <t>刘俊岭</t>
  </si>
  <si>
    <t>2021-02-01</t>
  </si>
  <si>
    <t>田玉俊</t>
  </si>
  <si>
    <t>视觉事业部</t>
  </si>
  <si>
    <t>总装车间</t>
  </si>
  <si>
    <t>王彦华</t>
  </si>
  <si>
    <t>张俊霞</t>
  </si>
  <si>
    <t>注塑车间</t>
  </si>
  <si>
    <t>范泽英</t>
  </si>
  <si>
    <t>喷涂车间</t>
  </si>
  <si>
    <t>孟建军</t>
  </si>
  <si>
    <t>白丽霞</t>
  </si>
  <si>
    <t>刘浩</t>
  </si>
  <si>
    <t>扣夏季工服2套</t>
  </si>
  <si>
    <t>赵斌1</t>
  </si>
  <si>
    <t>李青</t>
  </si>
  <si>
    <t>赵县夺</t>
  </si>
  <si>
    <t>赵甜玲</t>
  </si>
  <si>
    <t>田树治</t>
  </si>
  <si>
    <t>吕永昌</t>
  </si>
  <si>
    <t>冯亮</t>
  </si>
  <si>
    <t>王小龙</t>
  </si>
  <si>
    <t>扣秋季工服1套</t>
  </si>
  <si>
    <t>李浩</t>
  </si>
  <si>
    <t>刘海婷</t>
  </si>
  <si>
    <t>张博翱</t>
  </si>
  <si>
    <t>李策</t>
  </si>
  <si>
    <t>赵新萍</t>
  </si>
  <si>
    <t>刘俊新</t>
  </si>
  <si>
    <t>狄红博</t>
  </si>
  <si>
    <t>潘红梅</t>
  </si>
  <si>
    <t>徐若升</t>
  </si>
  <si>
    <t>合计</t>
  </si>
  <si>
    <t>开票数</t>
  </si>
  <si>
    <t>说明：15天试用期工资为15/小时，转正之后18元/小时，整理现场、盘点等工时按照80%计算，饭补5元/天；
      临时工按照3天离职无工资，18元/小时</t>
  </si>
  <si>
    <t>众智鑫成劳务公司2020年12月份工人工资</t>
  </si>
  <si>
    <t>工种</t>
  </si>
  <si>
    <t>说明</t>
  </si>
  <si>
    <t>劳务工资</t>
  </si>
  <si>
    <t>座椅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</si>
  <si>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</si>
  <si>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</si>
  <si>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</si>
  <si>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</si>
  <si>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</si>
  <si>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</si>
  <si>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</si>
  <si>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</si>
  <si>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</si>
  <si>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</si>
  <si>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</si>
  <si>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</si>
  <si>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</si>
  <si>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</si>
  <si>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许衍明</t>
  </si>
  <si>
    <t>组装2班</t>
  </si>
  <si>
    <t>组装工</t>
  </si>
  <si>
    <t>宋连俊</t>
  </si>
  <si>
    <t>庞其鑫</t>
  </si>
  <si>
    <t>缝纫</t>
  </si>
  <si>
    <t>发泡</t>
  </si>
  <si>
    <t>陈小岩</t>
  </si>
  <si>
    <t>2020-10-20</t>
  </si>
  <si>
    <t>王楠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</si>
  <si>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</si>
  <si>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</si>
  <si>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</si>
  <si>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</si>
  <si>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</si>
  <si>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</si>
  <si>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</si>
  <si>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</si>
  <si>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</si>
  <si>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</si>
  <si>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</si>
  <si>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</si>
  <si>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</si>
  <si>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</si>
  <si>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</si>
  <si>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沈春宇</t>
  </si>
  <si>
    <t>2020-11-19</t>
  </si>
  <si>
    <t>电泳</t>
  </si>
  <si>
    <t>程亚村</t>
  </si>
  <si>
    <t>车费补贴</t>
  </si>
  <si>
    <t>编制：</t>
  </si>
  <si>
    <t>高福玲</t>
  </si>
  <si>
    <t>部长审核：</t>
  </si>
  <si>
    <t>座椅事业部奖惩明细</t>
  </si>
  <si>
    <t>异常情况</t>
  </si>
  <si>
    <t>扣款金额</t>
  </si>
  <si>
    <t>扣1套秋季工服</t>
  </si>
  <si>
    <t>扣胸卡</t>
  </si>
  <si>
    <t>2月18日未打上班卡</t>
  </si>
  <si>
    <t>视觉事业部奖惩明细</t>
  </si>
  <si>
    <t>春节补助名单</t>
  </si>
  <si>
    <t>明细</t>
  </si>
  <si>
    <t>金额</t>
  </si>
  <si>
    <t>春节加班补贴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</si>
</sst>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\-mm\-dd"/>
  </numFmts>
  <fonts count="3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36" fillId="10" borderId="7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4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J42" sqref="J42"/>
    </sheetView>
  </sheetViews>
  <sheetFormatPr defaultColWidth="9" defaultRowHeight="16.5"/>
  <cols>
    <col min="1" max="1" width="9" style="50"/>
    <col min="2" max="4" width="9" style="1"/>
    <col min="5" max="5" width="11" style="1" customWidth="1"/>
    <col min="6" max="11" width="9" style="1"/>
    <col min="12" max="12" width="9.375" style="1"/>
    <col min="13" max="13" width="9" style="1"/>
    <col min="14" max="14" width="10.375" style="1"/>
    <col min="15" max="15" width="12.375" style="1" customWidth="1"/>
  </cols>
  <sheetData>
    <row r="1" ht="18" spans="1:15">
      <c r="A1" s="19" t="s">
        <v>0</v>
      </c>
      <c r="B1" s="19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>
      <c r="A2" s="15" t="s">
        <v>1</v>
      </c>
      <c r="B2" s="15"/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</row>
    <row r="3" spans="1:15">
      <c r="A3" s="43">
        <f>ROW()-2</f>
        <v>1</v>
      </c>
      <c r="B3" s="52" t="s">
        <v>15</v>
      </c>
      <c r="C3" s="43" t="s">
        <v>16</v>
      </c>
      <c r="D3" s="5" t="s">
        <v>17</v>
      </c>
      <c r="E3" s="53" t="s">
        <v>18</v>
      </c>
      <c r="F3" s="43">
        <v>13</v>
      </c>
      <c r="G3" s="43">
        <v>118</v>
      </c>
      <c r="H3" s="43"/>
      <c r="I3" s="43"/>
      <c r="J3" s="43"/>
      <c r="K3" s="43">
        <v>150</v>
      </c>
      <c r="L3" s="43">
        <f>18*(G3-H3-I3)+15*H3+18*0.8*I3+J3-K3</f>
        <v>1974</v>
      </c>
      <c r="M3" s="43">
        <f>F3*5</f>
        <v>65</v>
      </c>
      <c r="N3" s="43">
        <f>ROUND((L3+M3),2)</f>
        <v>2039</v>
      </c>
      <c r="O3" s="43"/>
    </row>
    <row r="4" spans="1:15">
      <c r="A4" s="43">
        <f t="shared" ref="A4:A13" si="0">ROW()-2</f>
        <v>2</v>
      </c>
      <c r="B4" s="54"/>
      <c r="C4" s="43" t="s">
        <v>16</v>
      </c>
      <c r="D4" s="5" t="s">
        <v>19</v>
      </c>
      <c r="E4" s="53">
        <v>44229</v>
      </c>
      <c r="F4" s="43">
        <v>19.5</v>
      </c>
      <c r="G4" s="43">
        <v>179</v>
      </c>
      <c r="H4" s="43"/>
      <c r="I4" s="43"/>
      <c r="J4" s="43">
        <v>400</v>
      </c>
      <c r="K4" s="43"/>
      <c r="L4" s="43">
        <f>18*(G4-H4-I4)+15*H4+18*0.8*I4+J4-K4</f>
        <v>3622</v>
      </c>
      <c r="M4" s="43">
        <f>F4*5</f>
        <v>97.5</v>
      </c>
      <c r="N4" s="43">
        <f>ROUND((L4+M4),2)</f>
        <v>3719.5</v>
      </c>
      <c r="O4" s="43" t="s">
        <v>20</v>
      </c>
    </row>
    <row r="5" spans="1:15">
      <c r="A5" s="43">
        <f t="shared" si="0"/>
        <v>3</v>
      </c>
      <c r="B5" s="54"/>
      <c r="C5" s="43" t="s">
        <v>16</v>
      </c>
      <c r="D5" s="5" t="s">
        <v>21</v>
      </c>
      <c r="E5" s="53">
        <v>44205</v>
      </c>
      <c r="F5" s="43">
        <v>1</v>
      </c>
      <c r="G5" s="43">
        <v>9.5</v>
      </c>
      <c r="H5" s="43"/>
      <c r="I5" s="43"/>
      <c r="J5" s="43"/>
      <c r="K5" s="43"/>
      <c r="L5" s="43">
        <f>18*(G5-H5-I5)+15*H5+18*0.8*I5+J5-K5</f>
        <v>171</v>
      </c>
      <c r="M5" s="43">
        <f>F5*5</f>
        <v>5</v>
      </c>
      <c r="N5" s="43">
        <f>ROUND((L5+M5),2)</f>
        <v>176</v>
      </c>
      <c r="O5" s="43" t="s">
        <v>20</v>
      </c>
    </row>
    <row r="6" spans="1:15">
      <c r="A6" s="43">
        <f t="shared" si="0"/>
        <v>4</v>
      </c>
      <c r="B6" s="54"/>
      <c r="C6" s="43" t="s">
        <v>22</v>
      </c>
      <c r="D6" s="15" t="s">
        <v>23</v>
      </c>
      <c r="E6" s="53">
        <v>44133</v>
      </c>
      <c r="F6" s="43">
        <v>15</v>
      </c>
      <c r="G6" s="43">
        <v>170.5</v>
      </c>
      <c r="H6" s="43"/>
      <c r="I6" s="43"/>
      <c r="J6" s="43"/>
      <c r="K6" s="43"/>
      <c r="L6" s="43">
        <f t="shared" ref="L6:L36" si="1">18*(G6-H6-I6)+15*H6+18*0.8*I6+J6-K6</f>
        <v>3069</v>
      </c>
      <c r="M6" s="43">
        <f t="shared" ref="M6:M51" si="2">F6*5</f>
        <v>75</v>
      </c>
      <c r="N6" s="43">
        <f t="shared" ref="N6:N51" si="3">ROUND((L6+M6),2)</f>
        <v>3144</v>
      </c>
      <c r="O6" s="43"/>
    </row>
    <row r="7" spans="1:15">
      <c r="A7" s="43">
        <f t="shared" si="0"/>
        <v>5</v>
      </c>
      <c r="B7" s="54"/>
      <c r="C7" s="43" t="s">
        <v>22</v>
      </c>
      <c r="D7" s="15" t="s">
        <v>24</v>
      </c>
      <c r="E7" s="53">
        <v>44205</v>
      </c>
      <c r="F7" s="43">
        <v>4</v>
      </c>
      <c r="G7" s="43">
        <v>48</v>
      </c>
      <c r="H7" s="43"/>
      <c r="I7" s="43"/>
      <c r="J7" s="43"/>
      <c r="K7" s="43"/>
      <c r="L7" s="43">
        <f t="shared" si="1"/>
        <v>864</v>
      </c>
      <c r="M7" s="43">
        <f t="shared" si="2"/>
        <v>20</v>
      </c>
      <c r="N7" s="43">
        <f t="shared" si="3"/>
        <v>884</v>
      </c>
      <c r="O7" s="43" t="s">
        <v>20</v>
      </c>
    </row>
    <row r="8" spans="1:15">
      <c r="A8" s="43">
        <f t="shared" si="0"/>
        <v>6</v>
      </c>
      <c r="B8" s="54"/>
      <c r="C8" s="43" t="s">
        <v>22</v>
      </c>
      <c r="D8" s="15" t="s">
        <v>25</v>
      </c>
      <c r="E8" s="53">
        <v>44205</v>
      </c>
      <c r="F8" s="43">
        <v>5</v>
      </c>
      <c r="G8" s="43">
        <v>55</v>
      </c>
      <c r="H8" s="43"/>
      <c r="I8" s="43"/>
      <c r="J8" s="43"/>
      <c r="K8" s="43"/>
      <c r="L8" s="43">
        <f t="shared" si="1"/>
        <v>990</v>
      </c>
      <c r="M8" s="43">
        <f t="shared" si="2"/>
        <v>25</v>
      </c>
      <c r="N8" s="43">
        <f t="shared" si="3"/>
        <v>1015</v>
      </c>
      <c r="O8" s="43" t="s">
        <v>20</v>
      </c>
    </row>
    <row r="9" spans="1:15">
      <c r="A9" s="43">
        <f t="shared" si="0"/>
        <v>7</v>
      </c>
      <c r="B9" s="54"/>
      <c r="C9" s="43" t="s">
        <v>26</v>
      </c>
      <c r="D9" s="15" t="s">
        <v>27</v>
      </c>
      <c r="E9" s="53">
        <v>44212</v>
      </c>
      <c r="F9" s="43">
        <v>3</v>
      </c>
      <c r="G9" s="43">
        <v>38</v>
      </c>
      <c r="H9" s="43"/>
      <c r="I9" s="43"/>
      <c r="J9" s="43"/>
      <c r="K9" s="43"/>
      <c r="L9" s="43">
        <f t="shared" si="1"/>
        <v>684</v>
      </c>
      <c r="M9" s="43">
        <f t="shared" si="2"/>
        <v>15</v>
      </c>
      <c r="N9" s="43">
        <f t="shared" si="3"/>
        <v>699</v>
      </c>
      <c r="O9" s="43" t="s">
        <v>20</v>
      </c>
    </row>
    <row r="10" s="48" customFormat="1" spans="1:15">
      <c r="A10" s="43">
        <f t="shared" si="0"/>
        <v>8</v>
      </c>
      <c r="B10" s="55"/>
      <c r="C10" s="43" t="s">
        <v>26</v>
      </c>
      <c r="D10" s="15" t="s">
        <v>28</v>
      </c>
      <c r="E10" s="53">
        <v>44211</v>
      </c>
      <c r="F10" s="43">
        <v>21</v>
      </c>
      <c r="G10" s="43">
        <v>244.5</v>
      </c>
      <c r="H10" s="43"/>
      <c r="I10" s="43">
        <v>4</v>
      </c>
      <c r="J10" s="43">
        <v>400</v>
      </c>
      <c r="K10" s="43"/>
      <c r="L10" s="43">
        <f t="shared" si="1"/>
        <v>4786.6</v>
      </c>
      <c r="M10" s="43">
        <f t="shared" si="2"/>
        <v>105</v>
      </c>
      <c r="N10" s="43">
        <f t="shared" si="3"/>
        <v>4891.6</v>
      </c>
      <c r="O10" s="43"/>
    </row>
    <row r="11" spans="1:15">
      <c r="A11" s="43">
        <f t="shared" si="0"/>
        <v>9</v>
      </c>
      <c r="B11" s="54"/>
      <c r="C11" s="43" t="s">
        <v>26</v>
      </c>
      <c r="D11" s="15" t="s">
        <v>29</v>
      </c>
      <c r="E11" s="53">
        <v>44212</v>
      </c>
      <c r="F11" s="43">
        <v>4</v>
      </c>
      <c r="G11" s="43">
        <v>46.5</v>
      </c>
      <c r="H11" s="43"/>
      <c r="I11" s="43"/>
      <c r="J11" s="43"/>
      <c r="K11" s="43"/>
      <c r="L11" s="43">
        <f t="shared" si="1"/>
        <v>837</v>
      </c>
      <c r="M11" s="43">
        <f t="shared" si="2"/>
        <v>20</v>
      </c>
      <c r="N11" s="43">
        <f t="shared" si="3"/>
        <v>857</v>
      </c>
      <c r="O11" s="43" t="s">
        <v>20</v>
      </c>
    </row>
    <row r="12" spans="1:15">
      <c r="A12" s="43">
        <f t="shared" si="0"/>
        <v>10</v>
      </c>
      <c r="B12" s="54"/>
      <c r="C12" s="43" t="s">
        <v>26</v>
      </c>
      <c r="D12" s="15" t="s">
        <v>30</v>
      </c>
      <c r="E12" s="53">
        <v>44212</v>
      </c>
      <c r="F12" s="43">
        <v>4</v>
      </c>
      <c r="G12" s="43">
        <v>48</v>
      </c>
      <c r="H12" s="43"/>
      <c r="I12" s="43"/>
      <c r="J12" s="43"/>
      <c r="K12" s="43"/>
      <c r="L12" s="43">
        <f t="shared" si="1"/>
        <v>864</v>
      </c>
      <c r="M12" s="43">
        <f t="shared" si="2"/>
        <v>20</v>
      </c>
      <c r="N12" s="43">
        <f t="shared" si="3"/>
        <v>884</v>
      </c>
      <c r="O12" s="43" t="s">
        <v>20</v>
      </c>
    </row>
    <row r="13" spans="1:15">
      <c r="A13" s="43">
        <f t="shared" si="0"/>
        <v>11</v>
      </c>
      <c r="B13" s="54"/>
      <c r="C13" s="43" t="s">
        <v>26</v>
      </c>
      <c r="D13" s="15" t="s">
        <v>31</v>
      </c>
      <c r="E13" s="53">
        <v>44206</v>
      </c>
      <c r="F13" s="43">
        <v>4</v>
      </c>
      <c r="G13" s="43">
        <v>48</v>
      </c>
      <c r="H13" s="43"/>
      <c r="I13" s="43"/>
      <c r="J13" s="43"/>
      <c r="K13" s="43"/>
      <c r="L13" s="43">
        <f t="shared" si="1"/>
        <v>864</v>
      </c>
      <c r="M13" s="43">
        <f t="shared" si="2"/>
        <v>20</v>
      </c>
      <c r="N13" s="43">
        <f t="shared" si="3"/>
        <v>884</v>
      </c>
      <c r="O13" s="43" t="s">
        <v>20</v>
      </c>
    </row>
    <row r="14" spans="1:15">
      <c r="A14" s="43">
        <f t="shared" ref="A14:A23" si="4">ROW()-2</f>
        <v>12</v>
      </c>
      <c r="B14" s="54"/>
      <c r="C14" s="43" t="s">
        <v>26</v>
      </c>
      <c r="D14" s="15" t="s">
        <v>32</v>
      </c>
      <c r="E14" s="53">
        <v>44212</v>
      </c>
      <c r="F14" s="43">
        <v>4</v>
      </c>
      <c r="G14" s="43">
        <v>48</v>
      </c>
      <c r="H14" s="43"/>
      <c r="I14" s="43"/>
      <c r="J14" s="43"/>
      <c r="K14" s="43"/>
      <c r="L14" s="43">
        <f t="shared" si="1"/>
        <v>864</v>
      </c>
      <c r="M14" s="43">
        <f t="shared" si="2"/>
        <v>20</v>
      </c>
      <c r="N14" s="43">
        <f t="shared" si="3"/>
        <v>884</v>
      </c>
      <c r="O14" s="43" t="s">
        <v>20</v>
      </c>
    </row>
    <row r="15" spans="1:15">
      <c r="A15" s="43">
        <f t="shared" si="4"/>
        <v>13</v>
      </c>
      <c r="B15" s="54"/>
      <c r="C15" s="43" t="s">
        <v>26</v>
      </c>
      <c r="D15" s="15" t="s">
        <v>33</v>
      </c>
      <c r="E15" s="53">
        <v>44205</v>
      </c>
      <c r="F15" s="43">
        <v>4</v>
      </c>
      <c r="G15" s="43">
        <v>40</v>
      </c>
      <c r="H15" s="43"/>
      <c r="I15" s="43"/>
      <c r="J15" s="43"/>
      <c r="K15" s="43"/>
      <c r="L15" s="43">
        <f t="shared" si="1"/>
        <v>720</v>
      </c>
      <c r="M15" s="43">
        <f t="shared" si="2"/>
        <v>20</v>
      </c>
      <c r="N15" s="43">
        <f t="shared" si="3"/>
        <v>740</v>
      </c>
      <c r="O15" s="43" t="s">
        <v>20</v>
      </c>
    </row>
    <row r="16" spans="1:15">
      <c r="A16" s="43">
        <f t="shared" si="4"/>
        <v>14</v>
      </c>
      <c r="B16" s="54"/>
      <c r="C16" s="43" t="s">
        <v>26</v>
      </c>
      <c r="D16" s="15" t="s">
        <v>34</v>
      </c>
      <c r="E16" s="53">
        <v>44250</v>
      </c>
      <c r="F16" s="43">
        <v>3.5</v>
      </c>
      <c r="G16" s="43">
        <v>38</v>
      </c>
      <c r="H16" s="43"/>
      <c r="I16" s="43">
        <v>4</v>
      </c>
      <c r="J16" s="43"/>
      <c r="K16" s="43"/>
      <c r="L16" s="43">
        <f t="shared" si="1"/>
        <v>669.6</v>
      </c>
      <c r="M16" s="43">
        <f t="shared" si="2"/>
        <v>17.5</v>
      </c>
      <c r="N16" s="43">
        <f t="shared" si="3"/>
        <v>687.1</v>
      </c>
      <c r="O16" s="43"/>
    </row>
    <row r="17" s="48" customFormat="1" spans="1:15">
      <c r="A17" s="43">
        <f t="shared" si="4"/>
        <v>15</v>
      </c>
      <c r="B17" s="55"/>
      <c r="C17" s="43" t="s">
        <v>26</v>
      </c>
      <c r="D17" s="15" t="s">
        <v>35</v>
      </c>
      <c r="E17" s="53"/>
      <c r="F17" s="43">
        <v>2</v>
      </c>
      <c r="G17" s="43">
        <v>18.5</v>
      </c>
      <c r="H17" s="43"/>
      <c r="I17" s="43"/>
      <c r="J17" s="43"/>
      <c r="K17" s="43"/>
      <c r="L17" s="43">
        <f t="shared" si="1"/>
        <v>333</v>
      </c>
      <c r="M17" s="43">
        <f t="shared" si="2"/>
        <v>10</v>
      </c>
      <c r="N17" s="43">
        <f t="shared" si="3"/>
        <v>343</v>
      </c>
      <c r="O17" s="43" t="s">
        <v>20</v>
      </c>
    </row>
    <row r="18" spans="1:15">
      <c r="A18" s="43">
        <f t="shared" si="4"/>
        <v>16</v>
      </c>
      <c r="B18" s="54"/>
      <c r="C18" s="43" t="s">
        <v>36</v>
      </c>
      <c r="D18" s="5" t="s">
        <v>37</v>
      </c>
      <c r="E18" s="53" t="s">
        <v>38</v>
      </c>
      <c r="F18" s="43">
        <v>20</v>
      </c>
      <c r="G18" s="43">
        <v>217</v>
      </c>
      <c r="H18" s="43"/>
      <c r="I18" s="43"/>
      <c r="J18" s="43">
        <v>200</v>
      </c>
      <c r="K18" s="43"/>
      <c r="L18" s="43">
        <f t="shared" si="1"/>
        <v>4106</v>
      </c>
      <c r="M18" s="43">
        <f t="shared" si="2"/>
        <v>100</v>
      </c>
      <c r="N18" s="43">
        <f t="shared" si="3"/>
        <v>4206</v>
      </c>
      <c r="O18" s="43"/>
    </row>
    <row r="19" spans="1:15">
      <c r="A19" s="43">
        <f t="shared" si="4"/>
        <v>17</v>
      </c>
      <c r="B19" s="54"/>
      <c r="C19" s="15" t="s">
        <v>39</v>
      </c>
      <c r="D19" s="15" t="s">
        <v>40</v>
      </c>
      <c r="E19" s="56" t="s">
        <v>41</v>
      </c>
      <c r="F19" s="43">
        <v>10</v>
      </c>
      <c r="G19" s="43">
        <v>103.5</v>
      </c>
      <c r="H19" s="43"/>
      <c r="I19" s="43"/>
      <c r="J19" s="43">
        <v>400</v>
      </c>
      <c r="K19" s="43"/>
      <c r="L19" s="43">
        <f t="shared" si="1"/>
        <v>2263</v>
      </c>
      <c r="M19" s="43">
        <f t="shared" si="2"/>
        <v>50</v>
      </c>
      <c r="N19" s="43">
        <f t="shared" si="3"/>
        <v>2313</v>
      </c>
      <c r="O19" s="43"/>
    </row>
    <row r="20" spans="1:15">
      <c r="A20" s="43">
        <f t="shared" si="4"/>
        <v>18</v>
      </c>
      <c r="B20" s="54"/>
      <c r="C20" s="15" t="s">
        <v>39</v>
      </c>
      <c r="D20" s="15" t="s">
        <v>42</v>
      </c>
      <c r="E20" s="53">
        <v>44212</v>
      </c>
      <c r="F20" s="43">
        <v>5</v>
      </c>
      <c r="G20" s="43">
        <v>42.5</v>
      </c>
      <c r="H20" s="43"/>
      <c r="I20" s="43"/>
      <c r="J20" s="43"/>
      <c r="K20" s="43"/>
      <c r="L20" s="43">
        <f t="shared" si="1"/>
        <v>765</v>
      </c>
      <c r="M20" s="43">
        <f t="shared" si="2"/>
        <v>25</v>
      </c>
      <c r="N20" s="43">
        <f t="shared" si="3"/>
        <v>790</v>
      </c>
      <c r="O20" s="43" t="s">
        <v>20</v>
      </c>
    </row>
    <row r="21" spans="1:15">
      <c r="A21" s="43">
        <f t="shared" si="4"/>
        <v>19</v>
      </c>
      <c r="B21" s="54"/>
      <c r="C21" s="15" t="s">
        <v>39</v>
      </c>
      <c r="D21" s="15" t="s">
        <v>43</v>
      </c>
      <c r="E21" s="53">
        <v>44212</v>
      </c>
      <c r="F21" s="43">
        <v>4</v>
      </c>
      <c r="G21" s="43">
        <v>44.5</v>
      </c>
      <c r="H21" s="43"/>
      <c r="I21" s="43"/>
      <c r="J21" s="43"/>
      <c r="K21" s="43"/>
      <c r="L21" s="43">
        <f t="shared" si="1"/>
        <v>801</v>
      </c>
      <c r="M21" s="43">
        <f t="shared" si="2"/>
        <v>20</v>
      </c>
      <c r="N21" s="43">
        <f t="shared" si="3"/>
        <v>821</v>
      </c>
      <c r="O21" s="43" t="s">
        <v>20</v>
      </c>
    </row>
    <row r="22" spans="1:15">
      <c r="A22" s="43">
        <f t="shared" si="4"/>
        <v>20</v>
      </c>
      <c r="B22" s="54"/>
      <c r="C22" s="15" t="s">
        <v>39</v>
      </c>
      <c r="D22" s="15" t="s">
        <v>44</v>
      </c>
      <c r="E22" s="53">
        <v>44202</v>
      </c>
      <c r="F22" s="43">
        <v>9</v>
      </c>
      <c r="G22" s="43">
        <v>97</v>
      </c>
      <c r="H22" s="43"/>
      <c r="I22" s="43"/>
      <c r="J22" s="43"/>
      <c r="K22" s="43"/>
      <c r="L22" s="43">
        <f t="shared" si="1"/>
        <v>1746</v>
      </c>
      <c r="M22" s="43">
        <f t="shared" si="2"/>
        <v>45</v>
      </c>
      <c r="N22" s="43">
        <f t="shared" si="3"/>
        <v>1791</v>
      </c>
      <c r="O22" s="43"/>
    </row>
    <row r="23" spans="1:15">
      <c r="A23" s="43">
        <f t="shared" si="4"/>
        <v>21</v>
      </c>
      <c r="B23" s="54"/>
      <c r="C23" s="15" t="s">
        <v>39</v>
      </c>
      <c r="D23" s="15" t="s">
        <v>45</v>
      </c>
      <c r="E23" s="53">
        <v>44212</v>
      </c>
      <c r="F23" s="43">
        <v>2</v>
      </c>
      <c r="G23" s="43">
        <v>22.5</v>
      </c>
      <c r="H23" s="43"/>
      <c r="I23" s="43"/>
      <c r="J23" s="43"/>
      <c r="K23" s="43"/>
      <c r="L23" s="43">
        <f t="shared" si="1"/>
        <v>405</v>
      </c>
      <c r="M23" s="43">
        <f t="shared" si="2"/>
        <v>10</v>
      </c>
      <c r="N23" s="43">
        <f t="shared" si="3"/>
        <v>415</v>
      </c>
      <c r="O23" s="43" t="s">
        <v>20</v>
      </c>
    </row>
    <row r="24" spans="1:15">
      <c r="A24" s="43">
        <f t="shared" ref="A24:A33" si="5">ROW()-2</f>
        <v>22</v>
      </c>
      <c r="B24" s="54"/>
      <c r="C24" s="15" t="s">
        <v>39</v>
      </c>
      <c r="D24" s="15" t="s">
        <v>46</v>
      </c>
      <c r="E24" s="53">
        <v>44212</v>
      </c>
      <c r="F24" s="43">
        <v>1.5</v>
      </c>
      <c r="G24" s="43">
        <v>14.5</v>
      </c>
      <c r="H24" s="43"/>
      <c r="I24" s="43"/>
      <c r="J24" s="43"/>
      <c r="K24" s="43"/>
      <c r="L24" s="43">
        <f t="shared" si="1"/>
        <v>261</v>
      </c>
      <c r="M24" s="43">
        <f t="shared" si="2"/>
        <v>7.5</v>
      </c>
      <c r="N24" s="43">
        <f t="shared" si="3"/>
        <v>268.5</v>
      </c>
      <c r="O24" s="43" t="s">
        <v>20</v>
      </c>
    </row>
    <row r="25" spans="1:15">
      <c r="A25" s="43">
        <f t="shared" si="5"/>
        <v>23</v>
      </c>
      <c r="B25" s="54"/>
      <c r="C25" s="15" t="s">
        <v>47</v>
      </c>
      <c r="D25" s="15" t="s">
        <v>48</v>
      </c>
      <c r="E25" s="56" t="s">
        <v>49</v>
      </c>
      <c r="F25" s="43">
        <v>19</v>
      </c>
      <c r="G25" s="43">
        <v>185</v>
      </c>
      <c r="H25" s="43"/>
      <c r="I25" s="43"/>
      <c r="J25" s="43">
        <v>200</v>
      </c>
      <c r="K25" s="43"/>
      <c r="L25" s="43">
        <f t="shared" si="1"/>
        <v>3530</v>
      </c>
      <c r="M25" s="43">
        <f t="shared" si="2"/>
        <v>95</v>
      </c>
      <c r="N25" s="43">
        <f t="shared" si="3"/>
        <v>3625</v>
      </c>
      <c r="O25" s="43"/>
    </row>
    <row r="26" spans="1:15">
      <c r="A26" s="43">
        <f t="shared" si="5"/>
        <v>24</v>
      </c>
      <c r="B26" s="54"/>
      <c r="C26" s="15" t="s">
        <v>47</v>
      </c>
      <c r="D26" s="15" t="s">
        <v>50</v>
      </c>
      <c r="E26" s="56" t="s">
        <v>51</v>
      </c>
      <c r="F26" s="43">
        <v>19</v>
      </c>
      <c r="G26" s="43">
        <v>189.5</v>
      </c>
      <c r="H26" s="43"/>
      <c r="I26" s="43"/>
      <c r="J26" s="43">
        <v>200</v>
      </c>
      <c r="K26" s="43"/>
      <c r="L26" s="43">
        <f t="shared" si="1"/>
        <v>3611</v>
      </c>
      <c r="M26" s="43">
        <f t="shared" si="2"/>
        <v>95</v>
      </c>
      <c r="N26" s="43">
        <f t="shared" si="3"/>
        <v>3706</v>
      </c>
      <c r="O26" s="43"/>
    </row>
    <row r="27" spans="1:15">
      <c r="A27" s="43">
        <f t="shared" si="5"/>
        <v>25</v>
      </c>
      <c r="B27" s="54"/>
      <c r="C27" s="15" t="s">
        <v>52</v>
      </c>
      <c r="D27" s="15" t="s">
        <v>53</v>
      </c>
      <c r="E27" s="56" t="s">
        <v>54</v>
      </c>
      <c r="F27" s="43">
        <v>16</v>
      </c>
      <c r="G27" s="43">
        <v>163</v>
      </c>
      <c r="H27" s="43"/>
      <c r="I27" s="43"/>
      <c r="J27" s="43">
        <v>400</v>
      </c>
      <c r="K27" s="43"/>
      <c r="L27" s="43">
        <f t="shared" si="1"/>
        <v>3334</v>
      </c>
      <c r="M27" s="43">
        <f t="shared" si="2"/>
        <v>80</v>
      </c>
      <c r="N27" s="43">
        <f t="shared" si="3"/>
        <v>3414</v>
      </c>
      <c r="O27" s="43"/>
    </row>
    <row r="28" spans="1:15">
      <c r="A28" s="43">
        <f t="shared" si="5"/>
        <v>26</v>
      </c>
      <c r="B28" s="54"/>
      <c r="C28" s="15" t="s">
        <v>52</v>
      </c>
      <c r="D28" s="15" t="s">
        <v>55</v>
      </c>
      <c r="E28" s="56" t="s">
        <v>56</v>
      </c>
      <c r="F28" s="43">
        <v>15.5</v>
      </c>
      <c r="G28" s="43">
        <v>162.5</v>
      </c>
      <c r="H28" s="43"/>
      <c r="I28" s="43"/>
      <c r="J28" s="43"/>
      <c r="K28" s="43"/>
      <c r="L28" s="43">
        <f t="shared" si="1"/>
        <v>2925</v>
      </c>
      <c r="M28" s="43">
        <f t="shared" si="2"/>
        <v>77.5</v>
      </c>
      <c r="N28" s="43">
        <f t="shared" si="3"/>
        <v>3002.5</v>
      </c>
      <c r="O28" s="43"/>
    </row>
    <row r="29" spans="1:15">
      <c r="A29" s="43">
        <f t="shared" si="5"/>
        <v>27</v>
      </c>
      <c r="B29" s="54"/>
      <c r="C29" s="15" t="s">
        <v>52</v>
      </c>
      <c r="D29" s="15" t="s">
        <v>57</v>
      </c>
      <c r="E29" s="56" t="s">
        <v>58</v>
      </c>
      <c r="F29" s="43">
        <v>4</v>
      </c>
      <c r="G29" s="43">
        <v>39</v>
      </c>
      <c r="H29" s="43"/>
      <c r="I29" s="43"/>
      <c r="J29" s="43"/>
      <c r="K29" s="43">
        <v>5</v>
      </c>
      <c r="L29" s="43">
        <f t="shared" si="1"/>
        <v>697</v>
      </c>
      <c r="M29" s="43">
        <f t="shared" si="2"/>
        <v>20</v>
      </c>
      <c r="N29" s="43">
        <f t="shared" si="3"/>
        <v>717</v>
      </c>
      <c r="O29" s="43"/>
    </row>
    <row r="30" spans="1:15">
      <c r="A30" s="43">
        <f t="shared" si="5"/>
        <v>28</v>
      </c>
      <c r="B30" s="54"/>
      <c r="C30" s="15" t="s">
        <v>52</v>
      </c>
      <c r="D30" s="15" t="s">
        <v>59</v>
      </c>
      <c r="E30" s="56" t="s">
        <v>60</v>
      </c>
      <c r="F30" s="43">
        <v>18</v>
      </c>
      <c r="G30" s="43">
        <v>183.5</v>
      </c>
      <c r="H30" s="43"/>
      <c r="I30" s="43"/>
      <c r="J30" s="43">
        <v>400</v>
      </c>
      <c r="K30" s="43"/>
      <c r="L30" s="43">
        <f t="shared" si="1"/>
        <v>3703</v>
      </c>
      <c r="M30" s="43">
        <f t="shared" si="2"/>
        <v>90</v>
      </c>
      <c r="N30" s="43">
        <f t="shared" si="3"/>
        <v>3793</v>
      </c>
      <c r="O30" s="43"/>
    </row>
    <row r="31" spans="1:15">
      <c r="A31" s="43">
        <f t="shared" si="5"/>
        <v>29</v>
      </c>
      <c r="B31" s="54"/>
      <c r="C31" s="15" t="s">
        <v>52</v>
      </c>
      <c r="D31" s="15" t="s">
        <v>61</v>
      </c>
      <c r="E31" s="56" t="s">
        <v>62</v>
      </c>
      <c r="F31" s="43">
        <v>13</v>
      </c>
      <c r="G31" s="43">
        <v>137.5</v>
      </c>
      <c r="H31" s="43"/>
      <c r="I31" s="43"/>
      <c r="J31" s="43"/>
      <c r="K31" s="43"/>
      <c r="L31" s="43">
        <f t="shared" si="1"/>
        <v>2475</v>
      </c>
      <c r="M31" s="43">
        <f t="shared" si="2"/>
        <v>65</v>
      </c>
      <c r="N31" s="43">
        <f t="shared" si="3"/>
        <v>2540</v>
      </c>
      <c r="O31" s="43"/>
    </row>
    <row r="32" spans="1:15">
      <c r="A32" s="43">
        <f t="shared" si="5"/>
        <v>30</v>
      </c>
      <c r="B32" s="54"/>
      <c r="C32" s="15" t="s">
        <v>52</v>
      </c>
      <c r="D32" s="15" t="s">
        <v>63</v>
      </c>
      <c r="E32" s="56" t="s">
        <v>62</v>
      </c>
      <c r="F32" s="43">
        <v>14</v>
      </c>
      <c r="G32" s="43">
        <v>139.5</v>
      </c>
      <c r="H32" s="43"/>
      <c r="I32" s="43"/>
      <c r="J32" s="43">
        <v>400</v>
      </c>
      <c r="K32" s="43"/>
      <c r="L32" s="43">
        <f t="shared" si="1"/>
        <v>2911</v>
      </c>
      <c r="M32" s="43">
        <f t="shared" si="2"/>
        <v>70</v>
      </c>
      <c r="N32" s="43">
        <f t="shared" si="3"/>
        <v>2981</v>
      </c>
      <c r="O32" s="43"/>
    </row>
    <row r="33" spans="1:15">
      <c r="A33" s="43">
        <f t="shared" si="5"/>
        <v>31</v>
      </c>
      <c r="B33" s="54"/>
      <c r="C33" s="15" t="s">
        <v>52</v>
      </c>
      <c r="D33" s="15" t="s">
        <v>64</v>
      </c>
      <c r="E33" s="56">
        <v>43920</v>
      </c>
      <c r="F33" s="43">
        <v>21.5</v>
      </c>
      <c r="G33" s="43">
        <v>223.5</v>
      </c>
      <c r="H33" s="43"/>
      <c r="I33" s="43"/>
      <c r="J33" s="43">
        <v>400</v>
      </c>
      <c r="K33" s="43"/>
      <c r="L33" s="43">
        <f t="shared" si="1"/>
        <v>4423</v>
      </c>
      <c r="M33" s="43">
        <f t="shared" si="2"/>
        <v>107.5</v>
      </c>
      <c r="N33" s="43">
        <f t="shared" si="3"/>
        <v>4530.5</v>
      </c>
      <c r="O33" s="43"/>
    </row>
    <row r="34" spans="1:15">
      <c r="A34" s="43">
        <f t="shared" ref="A34:A43" si="6">ROW()-2</f>
        <v>32</v>
      </c>
      <c r="B34" s="54"/>
      <c r="C34" s="15" t="s">
        <v>52</v>
      </c>
      <c r="D34" s="15" t="s">
        <v>65</v>
      </c>
      <c r="E34" s="56" t="s">
        <v>66</v>
      </c>
      <c r="F34" s="43">
        <v>15</v>
      </c>
      <c r="G34" s="43">
        <v>166</v>
      </c>
      <c r="H34" s="43"/>
      <c r="I34" s="43"/>
      <c r="J34" s="43"/>
      <c r="K34" s="43"/>
      <c r="L34" s="43">
        <f t="shared" si="1"/>
        <v>2988</v>
      </c>
      <c r="M34" s="43">
        <f t="shared" si="2"/>
        <v>75</v>
      </c>
      <c r="N34" s="43">
        <f t="shared" si="3"/>
        <v>3063</v>
      </c>
      <c r="O34" s="43"/>
    </row>
    <row r="35" spans="1:15">
      <c r="A35" s="43">
        <f t="shared" si="6"/>
        <v>33</v>
      </c>
      <c r="B35" s="54"/>
      <c r="C35" s="15" t="s">
        <v>52</v>
      </c>
      <c r="D35" s="15" t="s">
        <v>67</v>
      </c>
      <c r="E35" s="56" t="s">
        <v>68</v>
      </c>
      <c r="F35" s="43">
        <v>19</v>
      </c>
      <c r="G35" s="43">
        <v>206.5</v>
      </c>
      <c r="H35" s="43"/>
      <c r="I35" s="43"/>
      <c r="J35" s="43">
        <v>400</v>
      </c>
      <c r="K35" s="43"/>
      <c r="L35" s="43">
        <f t="shared" si="1"/>
        <v>4117</v>
      </c>
      <c r="M35" s="43">
        <f t="shared" si="2"/>
        <v>95</v>
      </c>
      <c r="N35" s="43">
        <f t="shared" si="3"/>
        <v>4212</v>
      </c>
      <c r="O35" s="43"/>
    </row>
    <row r="36" spans="1:15">
      <c r="A36" s="43">
        <f t="shared" si="6"/>
        <v>34</v>
      </c>
      <c r="B36" s="54"/>
      <c r="C36" s="15" t="s">
        <v>52</v>
      </c>
      <c r="D36" s="15" t="s">
        <v>69</v>
      </c>
      <c r="E36" s="56" t="s">
        <v>70</v>
      </c>
      <c r="F36" s="43">
        <v>4</v>
      </c>
      <c r="G36" s="43">
        <v>44</v>
      </c>
      <c r="H36" s="43"/>
      <c r="I36" s="43"/>
      <c r="J36" s="43"/>
      <c r="K36" s="43"/>
      <c r="L36" s="43">
        <f t="shared" si="1"/>
        <v>792</v>
      </c>
      <c r="M36" s="43">
        <f t="shared" si="2"/>
        <v>20</v>
      </c>
      <c r="N36" s="43">
        <f t="shared" si="3"/>
        <v>812</v>
      </c>
      <c r="O36" s="43"/>
    </row>
    <row r="37" spans="1:15">
      <c r="A37" s="43">
        <f t="shared" si="6"/>
        <v>35</v>
      </c>
      <c r="B37" s="54"/>
      <c r="C37" s="15" t="s">
        <v>52</v>
      </c>
      <c r="D37" s="15" t="s">
        <v>71</v>
      </c>
      <c r="E37" s="56" t="s">
        <v>72</v>
      </c>
      <c r="F37" s="43">
        <v>17</v>
      </c>
      <c r="G37" s="43">
        <v>172</v>
      </c>
      <c r="H37" s="43"/>
      <c r="I37" s="43"/>
      <c r="J37" s="43">
        <v>400</v>
      </c>
      <c r="K37" s="43"/>
      <c r="L37" s="43">
        <f t="shared" ref="L37:L51" si="7">18*(G37-H37-I37)+15*H37+18*0.8*I37+J37-K37</f>
        <v>3496</v>
      </c>
      <c r="M37" s="43">
        <f t="shared" si="2"/>
        <v>85</v>
      </c>
      <c r="N37" s="43">
        <f t="shared" si="3"/>
        <v>3581</v>
      </c>
      <c r="O37" s="43"/>
    </row>
    <row r="38" spans="1:15">
      <c r="A38" s="43">
        <f t="shared" si="6"/>
        <v>36</v>
      </c>
      <c r="B38" s="54"/>
      <c r="C38" s="15" t="s">
        <v>52</v>
      </c>
      <c r="D38" s="15" t="s">
        <v>73</v>
      </c>
      <c r="E38" s="56" t="s">
        <v>74</v>
      </c>
      <c r="F38" s="43">
        <v>17.5</v>
      </c>
      <c r="G38" s="43">
        <v>175.5</v>
      </c>
      <c r="H38" s="43"/>
      <c r="I38" s="43"/>
      <c r="J38" s="43">
        <v>300</v>
      </c>
      <c r="K38" s="43"/>
      <c r="L38" s="43">
        <f t="shared" si="7"/>
        <v>3459</v>
      </c>
      <c r="M38" s="43">
        <f t="shared" si="2"/>
        <v>87.5</v>
      </c>
      <c r="N38" s="43">
        <f t="shared" si="3"/>
        <v>3546.5</v>
      </c>
      <c r="O38" s="43"/>
    </row>
    <row r="39" customFormat="1" spans="1:15">
      <c r="A39" s="43">
        <f t="shared" si="6"/>
        <v>37</v>
      </c>
      <c r="B39" s="54"/>
      <c r="C39" s="15" t="s">
        <v>52</v>
      </c>
      <c r="D39" s="15" t="s">
        <v>75</v>
      </c>
      <c r="E39" s="56">
        <v>44200</v>
      </c>
      <c r="F39" s="43">
        <v>6.5</v>
      </c>
      <c r="G39" s="43">
        <v>67</v>
      </c>
      <c r="H39" s="43"/>
      <c r="I39" s="43"/>
      <c r="J39" s="43">
        <v>200</v>
      </c>
      <c r="K39" s="43"/>
      <c r="L39" s="43">
        <f t="shared" si="7"/>
        <v>1406</v>
      </c>
      <c r="M39" s="43">
        <f t="shared" si="2"/>
        <v>32.5</v>
      </c>
      <c r="N39" s="43">
        <f t="shared" si="3"/>
        <v>1438.5</v>
      </c>
      <c r="O39" s="43"/>
    </row>
    <row r="40" customFormat="1" spans="1:15">
      <c r="A40" s="43">
        <f t="shared" si="6"/>
        <v>38</v>
      </c>
      <c r="B40" s="54"/>
      <c r="C40" s="15" t="s">
        <v>52</v>
      </c>
      <c r="D40" s="15" t="s">
        <v>76</v>
      </c>
      <c r="E40" s="56">
        <v>44202</v>
      </c>
      <c r="F40" s="43">
        <v>11</v>
      </c>
      <c r="G40" s="43">
        <v>112.5</v>
      </c>
      <c r="H40" s="43"/>
      <c r="I40" s="43"/>
      <c r="J40" s="43">
        <v>400</v>
      </c>
      <c r="K40" s="43"/>
      <c r="L40" s="43">
        <f t="shared" si="7"/>
        <v>2425</v>
      </c>
      <c r="M40" s="43">
        <f t="shared" si="2"/>
        <v>55</v>
      </c>
      <c r="N40" s="43">
        <f t="shared" si="3"/>
        <v>2480</v>
      </c>
      <c r="O40" s="43"/>
    </row>
    <row r="41" customFormat="1" spans="1:15">
      <c r="A41" s="43">
        <f t="shared" si="6"/>
        <v>39</v>
      </c>
      <c r="B41" s="54"/>
      <c r="C41" s="15" t="s">
        <v>52</v>
      </c>
      <c r="D41" s="15" t="s">
        <v>77</v>
      </c>
      <c r="E41" s="56">
        <v>44212</v>
      </c>
      <c r="F41" s="43">
        <v>8.5</v>
      </c>
      <c r="G41" s="43">
        <v>87.5</v>
      </c>
      <c r="H41" s="43"/>
      <c r="I41" s="43"/>
      <c r="J41" s="43">
        <v>400</v>
      </c>
      <c r="K41" s="43"/>
      <c r="L41" s="43">
        <f t="shared" si="7"/>
        <v>1975</v>
      </c>
      <c r="M41" s="43">
        <f t="shared" si="2"/>
        <v>42.5</v>
      </c>
      <c r="N41" s="43">
        <f t="shared" si="3"/>
        <v>2017.5</v>
      </c>
      <c r="O41" s="43"/>
    </row>
    <row r="42" customFormat="1" spans="1:15">
      <c r="A42" s="43">
        <f t="shared" si="6"/>
        <v>40</v>
      </c>
      <c r="B42" s="54"/>
      <c r="C42" s="15" t="s">
        <v>52</v>
      </c>
      <c r="D42" s="15" t="s">
        <v>78</v>
      </c>
      <c r="E42" s="56">
        <v>44212</v>
      </c>
      <c r="F42" s="43">
        <v>16</v>
      </c>
      <c r="G42" s="43">
        <v>166.5</v>
      </c>
      <c r="H42" s="43"/>
      <c r="I42" s="43"/>
      <c r="J42" s="43"/>
      <c r="K42" s="43"/>
      <c r="L42" s="43">
        <f t="shared" si="7"/>
        <v>2997</v>
      </c>
      <c r="M42" s="43">
        <f t="shared" si="2"/>
        <v>80</v>
      </c>
      <c r="N42" s="43">
        <f t="shared" si="3"/>
        <v>3077</v>
      </c>
      <c r="O42" s="43" t="s">
        <v>20</v>
      </c>
    </row>
    <row r="43" customFormat="1" spans="1:15">
      <c r="A43" s="43">
        <f t="shared" si="6"/>
        <v>41</v>
      </c>
      <c r="B43" s="54"/>
      <c r="C43" s="15" t="s">
        <v>52</v>
      </c>
      <c r="D43" s="15" t="s">
        <v>79</v>
      </c>
      <c r="E43" s="56">
        <v>44212</v>
      </c>
      <c r="F43" s="43">
        <v>5</v>
      </c>
      <c r="G43" s="43">
        <v>55</v>
      </c>
      <c r="H43" s="43"/>
      <c r="I43" s="43"/>
      <c r="J43" s="43"/>
      <c r="K43" s="43"/>
      <c r="L43" s="43">
        <f t="shared" si="7"/>
        <v>990</v>
      </c>
      <c r="M43" s="43">
        <f t="shared" si="2"/>
        <v>25</v>
      </c>
      <c r="N43" s="43">
        <f t="shared" si="3"/>
        <v>1015</v>
      </c>
      <c r="O43" s="43" t="s">
        <v>20</v>
      </c>
    </row>
    <row r="44" customFormat="1" spans="1:15">
      <c r="A44" s="43">
        <f t="shared" ref="A44:A53" si="8">ROW()-2</f>
        <v>42</v>
      </c>
      <c r="B44" s="54"/>
      <c r="C44" s="15" t="s">
        <v>52</v>
      </c>
      <c r="D44" s="15" t="s">
        <v>80</v>
      </c>
      <c r="E44" s="56">
        <v>44212</v>
      </c>
      <c r="F44" s="43">
        <v>7</v>
      </c>
      <c r="G44" s="43">
        <v>73</v>
      </c>
      <c r="H44" s="43"/>
      <c r="I44" s="43"/>
      <c r="J44" s="43"/>
      <c r="K44" s="43"/>
      <c r="L44" s="43">
        <f t="shared" si="7"/>
        <v>1314</v>
      </c>
      <c r="M44" s="43">
        <f t="shared" si="2"/>
        <v>35</v>
      </c>
      <c r="N44" s="43">
        <f t="shared" si="3"/>
        <v>1349</v>
      </c>
      <c r="O44" s="43" t="s">
        <v>20</v>
      </c>
    </row>
    <row r="45" customFormat="1" spans="1:15">
      <c r="A45" s="43">
        <f t="shared" si="8"/>
        <v>43</v>
      </c>
      <c r="B45" s="54"/>
      <c r="C45" s="15" t="s">
        <v>52</v>
      </c>
      <c r="D45" s="15" t="s">
        <v>81</v>
      </c>
      <c r="E45" s="56">
        <v>44223</v>
      </c>
      <c r="F45" s="43">
        <v>11.5</v>
      </c>
      <c r="G45" s="43">
        <v>108</v>
      </c>
      <c r="H45" s="43"/>
      <c r="I45" s="43"/>
      <c r="J45" s="43">
        <v>100</v>
      </c>
      <c r="K45" s="43"/>
      <c r="L45" s="43">
        <f t="shared" si="7"/>
        <v>2044</v>
      </c>
      <c r="M45" s="43">
        <f t="shared" si="2"/>
        <v>57.5</v>
      </c>
      <c r="N45" s="43">
        <f t="shared" si="3"/>
        <v>2101.5</v>
      </c>
      <c r="O45" s="43" t="s">
        <v>20</v>
      </c>
    </row>
    <row r="46" customFormat="1" spans="1:15">
      <c r="A46" s="43">
        <f t="shared" si="8"/>
        <v>44</v>
      </c>
      <c r="B46" s="54"/>
      <c r="C46" s="15" t="s">
        <v>52</v>
      </c>
      <c r="D46" s="15" t="s">
        <v>82</v>
      </c>
      <c r="E46" s="56">
        <v>44229</v>
      </c>
      <c r="F46" s="43">
        <v>14</v>
      </c>
      <c r="G46" s="43">
        <v>139</v>
      </c>
      <c r="H46" s="43"/>
      <c r="I46" s="43"/>
      <c r="J46" s="43">
        <v>200</v>
      </c>
      <c r="K46" s="43"/>
      <c r="L46" s="43">
        <f t="shared" si="7"/>
        <v>2702</v>
      </c>
      <c r="M46" s="43">
        <f t="shared" si="2"/>
        <v>70</v>
      </c>
      <c r="N46" s="43">
        <f t="shared" si="3"/>
        <v>2772</v>
      </c>
      <c r="O46" s="43" t="s">
        <v>20</v>
      </c>
    </row>
    <row r="47" customFormat="1" spans="1:15">
      <c r="A47" s="43">
        <f t="shared" si="8"/>
        <v>45</v>
      </c>
      <c r="B47" s="54"/>
      <c r="C47" s="57" t="s">
        <v>52</v>
      </c>
      <c r="D47" s="57" t="s">
        <v>83</v>
      </c>
      <c r="E47" s="58" t="s">
        <v>84</v>
      </c>
      <c r="F47" s="44">
        <v>6</v>
      </c>
      <c r="G47" s="44">
        <v>64</v>
      </c>
      <c r="H47" s="44">
        <v>64</v>
      </c>
      <c r="I47" s="44"/>
      <c r="J47" s="44"/>
      <c r="K47" s="44"/>
      <c r="L47" s="44">
        <f t="shared" si="7"/>
        <v>960</v>
      </c>
      <c r="M47" s="44">
        <f t="shared" si="2"/>
        <v>30</v>
      </c>
      <c r="N47" s="44">
        <f t="shared" si="3"/>
        <v>990</v>
      </c>
      <c r="O47" s="44"/>
    </row>
    <row r="48" customFormat="1" spans="1:15">
      <c r="A48" s="43">
        <f t="shared" si="8"/>
        <v>46</v>
      </c>
      <c r="B48" s="54"/>
      <c r="C48" s="15" t="s">
        <v>52</v>
      </c>
      <c r="D48" s="15" t="s">
        <v>85</v>
      </c>
      <c r="E48" s="56">
        <v>44226</v>
      </c>
      <c r="F48" s="43">
        <v>9</v>
      </c>
      <c r="G48" s="43">
        <v>93</v>
      </c>
      <c r="H48" s="43"/>
      <c r="I48" s="43"/>
      <c r="J48" s="43">
        <v>400</v>
      </c>
      <c r="K48" s="43"/>
      <c r="L48" s="43">
        <f t="shared" si="7"/>
        <v>2074</v>
      </c>
      <c r="M48" s="43">
        <f t="shared" si="2"/>
        <v>45</v>
      </c>
      <c r="N48" s="43">
        <f t="shared" si="3"/>
        <v>2119</v>
      </c>
      <c r="O48" s="43" t="s">
        <v>20</v>
      </c>
    </row>
    <row r="49" customFormat="1" spans="1:15">
      <c r="A49" s="43">
        <f t="shared" si="8"/>
        <v>47</v>
      </c>
      <c r="B49" s="54"/>
      <c r="C49" s="57" t="s">
        <v>52</v>
      </c>
      <c r="D49" s="57" t="s">
        <v>86</v>
      </c>
      <c r="E49" s="58" t="s">
        <v>87</v>
      </c>
      <c r="F49" s="44">
        <v>17</v>
      </c>
      <c r="G49" s="44">
        <v>171</v>
      </c>
      <c r="H49" s="44">
        <v>149</v>
      </c>
      <c r="I49" s="44"/>
      <c r="J49" s="44">
        <v>300</v>
      </c>
      <c r="K49" s="44"/>
      <c r="L49" s="44">
        <f t="shared" si="7"/>
        <v>2931</v>
      </c>
      <c r="M49" s="44">
        <f t="shared" si="2"/>
        <v>85</v>
      </c>
      <c r="N49" s="44">
        <f t="shared" si="3"/>
        <v>3016</v>
      </c>
      <c r="O49" s="44"/>
    </row>
    <row r="50" customFormat="1" spans="1:15">
      <c r="A50" s="43">
        <f t="shared" si="8"/>
        <v>48</v>
      </c>
      <c r="B50" s="54"/>
      <c r="C50" s="15" t="s">
        <v>52</v>
      </c>
      <c r="D50" s="15" t="s">
        <v>88</v>
      </c>
      <c r="E50" s="56">
        <v>44226</v>
      </c>
      <c r="F50" s="43">
        <v>15</v>
      </c>
      <c r="G50" s="43">
        <v>150</v>
      </c>
      <c r="H50" s="43"/>
      <c r="I50" s="43"/>
      <c r="J50" s="43">
        <v>400</v>
      </c>
      <c r="K50" s="43"/>
      <c r="L50" s="43">
        <f t="shared" si="7"/>
        <v>3100</v>
      </c>
      <c r="M50" s="43">
        <f t="shared" si="2"/>
        <v>75</v>
      </c>
      <c r="N50" s="43">
        <f t="shared" si="3"/>
        <v>3175</v>
      </c>
      <c r="O50" s="43" t="s">
        <v>20</v>
      </c>
    </row>
    <row r="51" spans="1:15">
      <c r="A51" s="43">
        <f t="shared" si="8"/>
        <v>49</v>
      </c>
      <c r="B51" s="59" t="s">
        <v>89</v>
      </c>
      <c r="C51" s="43" t="s">
        <v>90</v>
      </c>
      <c r="D51" s="43" t="s">
        <v>91</v>
      </c>
      <c r="E51" s="56">
        <v>43476</v>
      </c>
      <c r="F51" s="15">
        <v>22.5</v>
      </c>
      <c r="G51" s="15">
        <v>220</v>
      </c>
      <c r="H51" s="2"/>
      <c r="I51" s="2"/>
      <c r="J51" s="2">
        <v>400</v>
      </c>
      <c r="K51" s="2"/>
      <c r="L51" s="43">
        <f t="shared" ref="L51:L75" si="9">18*(G51-H51-I51)+15*H51+18*0.8*I51+J51-K51</f>
        <v>4360</v>
      </c>
      <c r="M51" s="43">
        <f t="shared" ref="M51:M73" si="10">F51*5</f>
        <v>112.5</v>
      </c>
      <c r="N51" s="43">
        <f t="shared" ref="N51:N73" si="11">ROUND((L51+M51),2)</f>
        <v>4472.5</v>
      </c>
      <c r="O51" s="2"/>
    </row>
    <row r="52" spans="1:15">
      <c r="A52" s="43">
        <f t="shared" si="8"/>
        <v>50</v>
      </c>
      <c r="B52" s="60"/>
      <c r="C52" s="43" t="s">
        <v>90</v>
      </c>
      <c r="D52" s="43" t="s">
        <v>92</v>
      </c>
      <c r="E52" s="56">
        <v>43615</v>
      </c>
      <c r="F52" s="15">
        <v>21</v>
      </c>
      <c r="G52" s="15">
        <v>208.5</v>
      </c>
      <c r="H52" s="2"/>
      <c r="I52" s="2"/>
      <c r="J52" s="2">
        <v>400</v>
      </c>
      <c r="K52" s="2"/>
      <c r="L52" s="43">
        <f t="shared" si="9"/>
        <v>4153</v>
      </c>
      <c r="M52" s="43">
        <f t="shared" si="10"/>
        <v>105</v>
      </c>
      <c r="N52" s="43">
        <f t="shared" si="11"/>
        <v>4258</v>
      </c>
      <c r="O52" s="2"/>
    </row>
    <row r="53" spans="1:15">
      <c r="A53" s="43">
        <f t="shared" si="8"/>
        <v>51</v>
      </c>
      <c r="B53" s="60"/>
      <c r="C53" s="43" t="s">
        <v>93</v>
      </c>
      <c r="D53" s="43" t="s">
        <v>94</v>
      </c>
      <c r="E53" s="56">
        <v>43716</v>
      </c>
      <c r="F53" s="15">
        <v>22</v>
      </c>
      <c r="G53" s="15">
        <v>247.5</v>
      </c>
      <c r="H53" s="2"/>
      <c r="I53" s="2"/>
      <c r="J53" s="2">
        <v>400</v>
      </c>
      <c r="K53" s="2"/>
      <c r="L53" s="43">
        <f t="shared" si="9"/>
        <v>4855</v>
      </c>
      <c r="M53" s="43">
        <f t="shared" si="10"/>
        <v>110</v>
      </c>
      <c r="N53" s="43">
        <f t="shared" si="11"/>
        <v>4965</v>
      </c>
      <c r="O53" s="2"/>
    </row>
    <row r="54" spans="1:15">
      <c r="A54" s="43">
        <f t="shared" ref="A54:A63" si="12">ROW()-2</f>
        <v>52</v>
      </c>
      <c r="B54" s="60"/>
      <c r="C54" s="43" t="s">
        <v>95</v>
      </c>
      <c r="D54" s="43" t="s">
        <v>96</v>
      </c>
      <c r="E54" s="56">
        <v>43817</v>
      </c>
      <c r="F54" s="15">
        <v>17</v>
      </c>
      <c r="G54" s="15">
        <v>193</v>
      </c>
      <c r="H54" s="2"/>
      <c r="I54" s="2"/>
      <c r="J54" s="2">
        <v>200</v>
      </c>
      <c r="K54" s="2"/>
      <c r="L54" s="43">
        <f t="shared" si="9"/>
        <v>3674</v>
      </c>
      <c r="M54" s="43">
        <f t="shared" si="10"/>
        <v>85</v>
      </c>
      <c r="N54" s="43">
        <f t="shared" si="11"/>
        <v>3759</v>
      </c>
      <c r="O54" s="2"/>
    </row>
    <row r="55" spans="1:15">
      <c r="A55" s="43">
        <f t="shared" si="12"/>
        <v>53</v>
      </c>
      <c r="B55" s="60"/>
      <c r="C55" s="43" t="s">
        <v>93</v>
      </c>
      <c r="D55" s="43" t="s">
        <v>97</v>
      </c>
      <c r="E55" s="56">
        <v>43903</v>
      </c>
      <c r="F55" s="15">
        <v>21</v>
      </c>
      <c r="G55" s="15">
        <v>241</v>
      </c>
      <c r="H55" s="2"/>
      <c r="I55" s="2"/>
      <c r="J55" s="2">
        <v>400</v>
      </c>
      <c r="K55" s="2"/>
      <c r="L55" s="43">
        <f t="shared" si="9"/>
        <v>4738</v>
      </c>
      <c r="M55" s="43">
        <f t="shared" si="10"/>
        <v>105</v>
      </c>
      <c r="N55" s="43">
        <f t="shared" si="11"/>
        <v>4843</v>
      </c>
      <c r="O55" s="2"/>
    </row>
    <row r="56" spans="1:15">
      <c r="A56" s="43">
        <f t="shared" si="12"/>
        <v>54</v>
      </c>
      <c r="B56" s="60"/>
      <c r="C56" s="43" t="s">
        <v>93</v>
      </c>
      <c r="D56" s="43" t="s">
        <v>98</v>
      </c>
      <c r="E56" s="56">
        <v>43932</v>
      </c>
      <c r="F56" s="15">
        <v>3</v>
      </c>
      <c r="G56" s="15">
        <v>33</v>
      </c>
      <c r="H56" s="2"/>
      <c r="I56" s="2"/>
      <c r="J56" s="2"/>
      <c r="K56" s="2">
        <v>180</v>
      </c>
      <c r="L56" s="43">
        <f t="shared" si="9"/>
        <v>414</v>
      </c>
      <c r="M56" s="43">
        <f t="shared" si="10"/>
        <v>15</v>
      </c>
      <c r="N56" s="43">
        <f t="shared" si="11"/>
        <v>429</v>
      </c>
      <c r="O56" s="2" t="s">
        <v>99</v>
      </c>
    </row>
    <row r="57" spans="1:15">
      <c r="A57" s="43">
        <f t="shared" si="12"/>
        <v>55</v>
      </c>
      <c r="B57" s="60"/>
      <c r="C57" s="43" t="s">
        <v>90</v>
      </c>
      <c r="D57" s="43" t="s">
        <v>100</v>
      </c>
      <c r="E57" s="56">
        <v>44069</v>
      </c>
      <c r="F57" s="15">
        <v>21</v>
      </c>
      <c r="G57" s="15">
        <v>229</v>
      </c>
      <c r="H57" s="2"/>
      <c r="I57" s="2"/>
      <c r="J57" s="2">
        <v>150</v>
      </c>
      <c r="K57" s="2"/>
      <c r="L57" s="43">
        <f t="shared" si="9"/>
        <v>4272</v>
      </c>
      <c r="M57" s="43">
        <f t="shared" si="10"/>
        <v>105</v>
      </c>
      <c r="N57" s="43">
        <f t="shared" si="11"/>
        <v>4377</v>
      </c>
      <c r="O57" s="2"/>
    </row>
    <row r="58" spans="1:15">
      <c r="A58" s="43">
        <f t="shared" si="12"/>
        <v>56</v>
      </c>
      <c r="B58" s="60"/>
      <c r="C58" s="43" t="s">
        <v>93</v>
      </c>
      <c r="D58" s="43" t="s">
        <v>101</v>
      </c>
      <c r="E58" s="56">
        <v>44168</v>
      </c>
      <c r="F58" s="15">
        <v>8</v>
      </c>
      <c r="G58" s="15">
        <v>71</v>
      </c>
      <c r="H58" s="2"/>
      <c r="I58" s="2"/>
      <c r="J58" s="2">
        <v>0</v>
      </c>
      <c r="K58" s="2"/>
      <c r="L58" s="43">
        <f t="shared" si="9"/>
        <v>1278</v>
      </c>
      <c r="M58" s="43">
        <f t="shared" si="10"/>
        <v>40</v>
      </c>
      <c r="N58" s="43">
        <f t="shared" si="11"/>
        <v>1318</v>
      </c>
      <c r="O58" s="2"/>
    </row>
    <row r="59" spans="1:15">
      <c r="A59" s="43">
        <f t="shared" si="12"/>
        <v>57</v>
      </c>
      <c r="B59" s="60"/>
      <c r="C59" s="43" t="s">
        <v>93</v>
      </c>
      <c r="D59" s="43" t="s">
        <v>102</v>
      </c>
      <c r="E59" s="56">
        <v>44175</v>
      </c>
      <c r="F59" s="15">
        <v>19</v>
      </c>
      <c r="G59" s="15">
        <v>195.5</v>
      </c>
      <c r="H59" s="2"/>
      <c r="I59" s="2"/>
      <c r="J59" s="2">
        <v>400</v>
      </c>
      <c r="K59" s="2"/>
      <c r="L59" s="43">
        <f t="shared" si="9"/>
        <v>3919</v>
      </c>
      <c r="M59" s="43">
        <f t="shared" si="10"/>
        <v>95</v>
      </c>
      <c r="N59" s="43">
        <f t="shared" si="11"/>
        <v>4014</v>
      </c>
      <c r="O59" s="2"/>
    </row>
    <row r="60" spans="1:15">
      <c r="A60" s="43">
        <f t="shared" si="12"/>
        <v>58</v>
      </c>
      <c r="B60" s="60"/>
      <c r="C60" s="43" t="s">
        <v>93</v>
      </c>
      <c r="D60" s="43" t="s">
        <v>103</v>
      </c>
      <c r="E60" s="56">
        <v>44178</v>
      </c>
      <c r="F60" s="15">
        <v>18</v>
      </c>
      <c r="G60" s="15">
        <v>198</v>
      </c>
      <c r="H60" s="2"/>
      <c r="I60" s="2"/>
      <c r="J60" s="2">
        <v>200</v>
      </c>
      <c r="K60" s="2"/>
      <c r="L60" s="43">
        <f t="shared" si="9"/>
        <v>3764</v>
      </c>
      <c r="M60" s="43">
        <f t="shared" si="10"/>
        <v>90</v>
      </c>
      <c r="N60" s="43">
        <f t="shared" si="11"/>
        <v>3854</v>
      </c>
      <c r="O60" s="2"/>
    </row>
    <row r="61" spans="1:15">
      <c r="A61" s="43">
        <f t="shared" si="12"/>
        <v>59</v>
      </c>
      <c r="B61" s="60"/>
      <c r="C61" s="43" t="s">
        <v>90</v>
      </c>
      <c r="D61" s="43" t="s">
        <v>104</v>
      </c>
      <c r="E61" s="56">
        <v>44182</v>
      </c>
      <c r="F61" s="15">
        <v>9</v>
      </c>
      <c r="G61" s="15">
        <v>91</v>
      </c>
      <c r="H61" s="15"/>
      <c r="I61" s="2"/>
      <c r="J61" s="2">
        <v>0</v>
      </c>
      <c r="K61" s="2"/>
      <c r="L61" s="43">
        <f t="shared" si="9"/>
        <v>1638</v>
      </c>
      <c r="M61" s="43">
        <f t="shared" si="10"/>
        <v>45</v>
      </c>
      <c r="N61" s="43">
        <f t="shared" si="11"/>
        <v>1683</v>
      </c>
      <c r="O61" s="2"/>
    </row>
    <row r="62" spans="1:15">
      <c r="A62" s="43">
        <f t="shared" si="12"/>
        <v>60</v>
      </c>
      <c r="B62" s="60"/>
      <c r="C62" s="43" t="s">
        <v>90</v>
      </c>
      <c r="D62" s="43" t="s">
        <v>105</v>
      </c>
      <c r="E62" s="56">
        <v>44187</v>
      </c>
      <c r="F62" s="15">
        <v>20.5</v>
      </c>
      <c r="G62" s="15">
        <v>201</v>
      </c>
      <c r="H62" s="15"/>
      <c r="I62" s="2"/>
      <c r="J62" s="2">
        <v>400</v>
      </c>
      <c r="K62" s="2"/>
      <c r="L62" s="43">
        <f t="shared" si="9"/>
        <v>4018</v>
      </c>
      <c r="M62" s="43">
        <f t="shared" si="10"/>
        <v>102.5</v>
      </c>
      <c r="N62" s="43">
        <f t="shared" si="11"/>
        <v>4120.5</v>
      </c>
      <c r="O62" s="2"/>
    </row>
    <row r="63" spans="1:15">
      <c r="A63" s="43">
        <f t="shared" si="12"/>
        <v>61</v>
      </c>
      <c r="B63" s="60"/>
      <c r="C63" s="43" t="s">
        <v>93</v>
      </c>
      <c r="D63" s="43" t="s">
        <v>106</v>
      </c>
      <c r="E63" s="56">
        <v>44188</v>
      </c>
      <c r="F63" s="15">
        <v>23</v>
      </c>
      <c r="G63" s="15">
        <v>237</v>
      </c>
      <c r="H63" s="15"/>
      <c r="I63" s="2"/>
      <c r="J63" s="2">
        <v>400</v>
      </c>
      <c r="K63" s="2"/>
      <c r="L63" s="43">
        <f t="shared" si="9"/>
        <v>4666</v>
      </c>
      <c r="M63" s="43">
        <f t="shared" si="10"/>
        <v>115</v>
      </c>
      <c r="N63" s="43">
        <f t="shared" si="11"/>
        <v>4781</v>
      </c>
      <c r="O63" s="2"/>
    </row>
    <row r="64" spans="1:15">
      <c r="A64" s="43">
        <f t="shared" ref="A64:A73" si="13">ROW()-2</f>
        <v>62</v>
      </c>
      <c r="B64" s="60"/>
      <c r="C64" s="43" t="s">
        <v>90</v>
      </c>
      <c r="D64" s="43" t="s">
        <v>107</v>
      </c>
      <c r="E64" s="56">
        <v>44188</v>
      </c>
      <c r="F64" s="15">
        <v>8</v>
      </c>
      <c r="G64" s="15">
        <v>104.5</v>
      </c>
      <c r="H64" s="15"/>
      <c r="I64" s="2"/>
      <c r="J64" s="2"/>
      <c r="K64" s="2">
        <v>120</v>
      </c>
      <c r="L64" s="43">
        <f t="shared" si="9"/>
        <v>1761</v>
      </c>
      <c r="M64" s="43">
        <f t="shared" si="10"/>
        <v>40</v>
      </c>
      <c r="N64" s="43">
        <f t="shared" si="11"/>
        <v>1801</v>
      </c>
      <c r="O64" s="2" t="s">
        <v>108</v>
      </c>
    </row>
    <row r="65" spans="1:15">
      <c r="A65" s="43">
        <f t="shared" si="13"/>
        <v>63</v>
      </c>
      <c r="B65" s="60"/>
      <c r="C65" s="43" t="s">
        <v>90</v>
      </c>
      <c r="D65" s="43" t="s">
        <v>109</v>
      </c>
      <c r="E65" s="56">
        <v>44189</v>
      </c>
      <c r="F65" s="15">
        <v>10</v>
      </c>
      <c r="G65" s="15">
        <v>113.5</v>
      </c>
      <c r="H65" s="3"/>
      <c r="I65" s="2"/>
      <c r="J65" s="2">
        <v>0</v>
      </c>
      <c r="K65" s="2"/>
      <c r="L65" s="43">
        <f t="shared" si="9"/>
        <v>2043</v>
      </c>
      <c r="M65" s="43">
        <f t="shared" si="10"/>
        <v>50</v>
      </c>
      <c r="N65" s="43">
        <f t="shared" si="11"/>
        <v>2093</v>
      </c>
      <c r="O65" s="2"/>
    </row>
    <row r="66" spans="1:15">
      <c r="A66" s="43">
        <f t="shared" si="13"/>
        <v>64</v>
      </c>
      <c r="B66" s="60"/>
      <c r="C66" s="43" t="s">
        <v>90</v>
      </c>
      <c r="D66" s="43" t="s">
        <v>110</v>
      </c>
      <c r="E66" s="56">
        <v>44195</v>
      </c>
      <c r="F66" s="15">
        <v>23</v>
      </c>
      <c r="G66" s="15">
        <v>231</v>
      </c>
      <c r="H66" s="15"/>
      <c r="I66" s="2"/>
      <c r="J66" s="2">
        <v>400</v>
      </c>
      <c r="K66" s="2"/>
      <c r="L66" s="43">
        <f t="shared" si="9"/>
        <v>4558</v>
      </c>
      <c r="M66" s="43">
        <f t="shared" si="10"/>
        <v>115</v>
      </c>
      <c r="N66" s="43">
        <f t="shared" si="11"/>
        <v>4673</v>
      </c>
      <c r="O66" s="2"/>
    </row>
    <row r="67" spans="1:15">
      <c r="A67" s="43">
        <f t="shared" si="13"/>
        <v>65</v>
      </c>
      <c r="B67" s="60"/>
      <c r="C67" s="43" t="s">
        <v>90</v>
      </c>
      <c r="D67" s="43" t="s">
        <v>111</v>
      </c>
      <c r="E67" s="56">
        <v>44196</v>
      </c>
      <c r="F67" s="15">
        <v>22.5</v>
      </c>
      <c r="G67" s="15">
        <v>247</v>
      </c>
      <c r="H67" s="15"/>
      <c r="I67" s="2"/>
      <c r="J67" s="2">
        <v>400</v>
      </c>
      <c r="K67" s="2"/>
      <c r="L67" s="43">
        <f t="shared" si="9"/>
        <v>4846</v>
      </c>
      <c r="M67" s="43">
        <f t="shared" si="10"/>
        <v>112.5</v>
      </c>
      <c r="N67" s="43">
        <f t="shared" si="11"/>
        <v>4958.5</v>
      </c>
      <c r="O67" s="2"/>
    </row>
    <row r="68" spans="1:15">
      <c r="A68" s="43">
        <f t="shared" si="13"/>
        <v>66</v>
      </c>
      <c r="B68" s="60"/>
      <c r="C68" s="43" t="s">
        <v>90</v>
      </c>
      <c r="D68" s="61" t="s">
        <v>112</v>
      </c>
      <c r="E68" s="56">
        <v>44200</v>
      </c>
      <c r="F68" s="15">
        <v>21.5</v>
      </c>
      <c r="G68" s="15">
        <v>237.5</v>
      </c>
      <c r="H68" s="2"/>
      <c r="I68" s="2"/>
      <c r="J68" s="2">
        <v>200</v>
      </c>
      <c r="K68" s="2"/>
      <c r="L68" s="43">
        <f t="shared" si="9"/>
        <v>4475</v>
      </c>
      <c r="M68" s="43">
        <f t="shared" si="10"/>
        <v>107.5</v>
      </c>
      <c r="N68" s="43">
        <f t="shared" si="11"/>
        <v>4582.5</v>
      </c>
      <c r="O68" s="2"/>
    </row>
    <row r="69" spans="1:15">
      <c r="A69" s="43">
        <f t="shared" si="13"/>
        <v>67</v>
      </c>
      <c r="B69" s="60"/>
      <c r="C69" s="43" t="s">
        <v>90</v>
      </c>
      <c r="D69" s="61" t="s">
        <v>113</v>
      </c>
      <c r="E69" s="56">
        <v>44203</v>
      </c>
      <c r="F69" s="15">
        <v>19</v>
      </c>
      <c r="G69" s="15">
        <v>175.5</v>
      </c>
      <c r="H69" s="2"/>
      <c r="I69" s="2"/>
      <c r="J69" s="2">
        <v>200</v>
      </c>
      <c r="K69" s="2"/>
      <c r="L69" s="43">
        <f t="shared" si="9"/>
        <v>3359</v>
      </c>
      <c r="M69" s="43">
        <f t="shared" si="10"/>
        <v>95</v>
      </c>
      <c r="N69" s="43">
        <f t="shared" si="11"/>
        <v>3454</v>
      </c>
      <c r="O69" s="2"/>
    </row>
    <row r="70" spans="1:15">
      <c r="A70" s="43">
        <f t="shared" si="13"/>
        <v>68</v>
      </c>
      <c r="B70" s="60"/>
      <c r="C70" s="43" t="s">
        <v>93</v>
      </c>
      <c r="D70" s="62" t="s">
        <v>114</v>
      </c>
      <c r="E70" s="56">
        <v>44185</v>
      </c>
      <c r="F70" s="15">
        <v>23</v>
      </c>
      <c r="G70" s="15">
        <v>228</v>
      </c>
      <c r="H70" s="2"/>
      <c r="I70" s="2"/>
      <c r="J70" s="2">
        <v>400</v>
      </c>
      <c r="K70" s="2"/>
      <c r="L70" s="43">
        <f t="shared" si="9"/>
        <v>4504</v>
      </c>
      <c r="M70" s="43">
        <f t="shared" si="10"/>
        <v>115</v>
      </c>
      <c r="N70" s="43">
        <f t="shared" si="11"/>
        <v>4619</v>
      </c>
      <c r="O70" s="2"/>
    </row>
    <row r="71" spans="1:15">
      <c r="A71" s="43">
        <f t="shared" si="13"/>
        <v>69</v>
      </c>
      <c r="B71" s="60"/>
      <c r="C71" s="43" t="s">
        <v>93</v>
      </c>
      <c r="D71" s="3" t="s">
        <v>115</v>
      </c>
      <c r="E71" s="56">
        <v>44219</v>
      </c>
      <c r="F71" s="15">
        <v>18</v>
      </c>
      <c r="G71" s="15">
        <v>189.5</v>
      </c>
      <c r="H71" s="3">
        <v>64.5</v>
      </c>
      <c r="I71" s="2"/>
      <c r="J71" s="2">
        <v>100</v>
      </c>
      <c r="K71" s="2"/>
      <c r="L71" s="43">
        <f t="shared" si="9"/>
        <v>3317.5</v>
      </c>
      <c r="M71" s="43">
        <f t="shared" si="10"/>
        <v>90</v>
      </c>
      <c r="N71" s="43">
        <f t="shared" si="11"/>
        <v>3407.5</v>
      </c>
      <c r="O71" s="2"/>
    </row>
    <row r="72" spans="1:15">
      <c r="A72" s="43">
        <f t="shared" si="13"/>
        <v>70</v>
      </c>
      <c r="B72" s="60"/>
      <c r="C72" s="43" t="s">
        <v>90</v>
      </c>
      <c r="D72" s="10" t="s">
        <v>116</v>
      </c>
      <c r="E72" s="56">
        <v>44250</v>
      </c>
      <c r="F72" s="15">
        <v>6</v>
      </c>
      <c r="G72" s="15">
        <v>60</v>
      </c>
      <c r="H72" s="2">
        <v>60</v>
      </c>
      <c r="I72" s="2"/>
      <c r="J72" s="2">
        <v>0</v>
      </c>
      <c r="K72" s="2"/>
      <c r="L72" s="43">
        <f t="shared" si="9"/>
        <v>900</v>
      </c>
      <c r="M72" s="43">
        <f t="shared" si="10"/>
        <v>30</v>
      </c>
      <c r="N72" s="43">
        <f t="shared" si="11"/>
        <v>930</v>
      </c>
      <c r="O72" s="2"/>
    </row>
    <row r="73" spans="1:15">
      <c r="A73" s="43">
        <f t="shared" si="13"/>
        <v>71</v>
      </c>
      <c r="B73" s="60"/>
      <c r="C73" s="43" t="s">
        <v>90</v>
      </c>
      <c r="D73" s="10" t="s">
        <v>117</v>
      </c>
      <c r="E73" s="56">
        <v>44255</v>
      </c>
      <c r="F73" s="15">
        <v>1</v>
      </c>
      <c r="G73" s="15">
        <v>9.5</v>
      </c>
      <c r="H73" s="2">
        <v>9.5</v>
      </c>
      <c r="I73" s="2"/>
      <c r="J73" s="2">
        <v>0</v>
      </c>
      <c r="K73" s="2"/>
      <c r="L73" s="43">
        <f t="shared" si="9"/>
        <v>142.5</v>
      </c>
      <c r="M73" s="43">
        <f t="shared" si="10"/>
        <v>5</v>
      </c>
      <c r="N73" s="43">
        <f t="shared" si="11"/>
        <v>147.5</v>
      </c>
      <c r="O73" s="2"/>
    </row>
    <row r="74" s="49" customFormat="1" ht="18" customHeight="1" spans="1:15">
      <c r="A74" s="63" t="s">
        <v>118</v>
      </c>
      <c r="B74" s="64"/>
      <c r="C74" s="64"/>
      <c r="D74" s="65"/>
      <c r="E74" s="2"/>
      <c r="F74" s="2">
        <f>SUM(F3:F73)</f>
        <v>874.5</v>
      </c>
      <c r="G74" s="2">
        <f t="shared" ref="G74:N74" si="14">SUM(G3:G73)</f>
        <v>9126</v>
      </c>
      <c r="H74" s="2">
        <f t="shared" si="14"/>
        <v>347</v>
      </c>
      <c r="I74" s="2">
        <f t="shared" si="14"/>
        <v>8</v>
      </c>
      <c r="J74" s="2">
        <f t="shared" si="14"/>
        <v>11950</v>
      </c>
      <c r="K74" s="2">
        <f t="shared" si="14"/>
        <v>455</v>
      </c>
      <c r="L74" s="2">
        <f t="shared" si="14"/>
        <v>174693.2</v>
      </c>
      <c r="M74" s="2">
        <f t="shared" si="14"/>
        <v>4372.5</v>
      </c>
      <c r="N74" s="2">
        <f t="shared" si="14"/>
        <v>179065.7</v>
      </c>
      <c r="O74" s="2"/>
    </row>
    <row r="75" s="49" customFormat="1" ht="18" customHeight="1" spans="1:15">
      <c r="A75" s="63" t="s">
        <v>119</v>
      </c>
      <c r="B75" s="64"/>
      <c r="C75" s="64"/>
      <c r="D75" s="65"/>
      <c r="E75" s="66">
        <f>ROUND(N74*1.06,2)</f>
        <v>189809.64</v>
      </c>
      <c r="F75" s="67"/>
      <c r="G75" s="67"/>
      <c r="H75" s="67"/>
      <c r="I75" s="67"/>
      <c r="J75" s="67"/>
      <c r="K75" s="67"/>
      <c r="L75" s="67"/>
      <c r="M75" s="67"/>
      <c r="N75" s="67"/>
      <c r="O75" s="71"/>
    </row>
    <row r="76" s="48" customFormat="1" ht="35" customHeight="1" spans="1:15">
      <c r="A76" s="68" t="s">
        <v>120</v>
      </c>
      <c r="B76" s="69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</row>
  </sheetData>
  <mergeCells count="7">
    <mergeCell ref="A1:O1"/>
    <mergeCell ref="A74:D74"/>
    <mergeCell ref="A75:D75"/>
    <mergeCell ref="E75:O75"/>
    <mergeCell ref="A76:O76"/>
    <mergeCell ref="B3:B50"/>
    <mergeCell ref="B51:B73"/>
  </mergeCells>
  <conditionalFormatting sqref="D51:D59">
    <cfRule type="duplicateValues" dxfId="0" priority="8"/>
    <cfRule type="duplicateValues" dxfId="0" priority="7"/>
  </conditionalFormatting>
  <conditionalFormatting sqref="D51:D67">
    <cfRule type="duplicateValues" dxfId="0" priority="6"/>
  </conditionalFormatting>
  <conditionalFormatting sqref="D51:D70">
    <cfRule type="duplicateValues" dxfId="0" priority="2"/>
  </conditionalFormatting>
  <conditionalFormatting sqref="D72:D73">
    <cfRule type="duplicateValues" dxfId="0" priority="1"/>
  </conditionalFormatting>
  <conditionalFormatting sqref="H69:H70 H72:H73">
    <cfRule type="duplicateValues" dxfId="0" priority="5"/>
    <cfRule type="duplicateValues" dxfId="0" priority="4"/>
    <cfRule type="duplicateValues" dxfId="0" priority="3"/>
  </conditionalFormatting>
  <dataValidations count="1">
    <dataValidation type="list" allowBlank="1" showInputMessage="1" showErrorMessage="1" sqref="C52 C58 C59 C68 C69 C70 C71 C55:C57 C72:C73">
      <formula1>"注塑车间,喷涂车间,总装车间"</formula1>
    </dataValidation>
  </dataValidations>
  <pageMargins left="0.472222222222222" right="0.432638888888889" top="0.472222222222222" bottom="0.472222222222222" header="0.5" footer="0.5"/>
  <pageSetup paperSize="9" scale="69" orientation="portrait" horizontalDpi="600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D10" sqref="D10"/>
    </sheetView>
  </sheetViews>
  <sheetFormatPr defaultColWidth="9" defaultRowHeight="20" customHeight="1"/>
  <cols>
    <col min="1" max="1" width="5.625" style="16" customWidth="1"/>
    <col min="2" max="2" width="11.75" style="16" customWidth="1"/>
    <col min="3" max="3" width="7.875" style="16" hidden="1" customWidth="1"/>
    <col min="4" max="4" width="9" style="16"/>
    <col min="5" max="6" width="8.75" style="16" customWidth="1"/>
    <col min="7" max="7" width="10.875" style="16" customWidth="1"/>
    <col min="8" max="8" width="8.75" style="16" customWidth="1"/>
    <col min="9" max="9" width="6.5" style="16" customWidth="1"/>
    <col min="10" max="10" width="9" style="16" customWidth="1"/>
    <col min="11" max="11" width="9.25" style="16" customWidth="1"/>
    <col min="12" max="12" width="10.625" style="16" customWidth="1"/>
    <col min="13" max="13" width="9.75" style="16" customWidth="1"/>
    <col min="14" max="14" width="20" style="18" customWidth="1"/>
    <col min="15" max="15" width="8.81666666666667" style="16" customWidth="1"/>
    <col min="16" max="16" width="11.3166666666667" style="16" hidden="1" customWidth="1"/>
    <col min="17" max="17" width="13.375" style="16" hidden="1" customWidth="1"/>
    <col min="18" max="18" width="12.8083333333333" style="16" hidden="1" customWidth="1"/>
    <col min="19" max="19" width="9" style="16" hidden="1" customWidth="1"/>
    <col min="20" max="20" width="12.625" style="16" hidden="1" customWidth="1"/>
    <col min="21" max="21" width="13.75" style="16" customWidth="1"/>
    <col min="22" max="16384" width="9" style="16"/>
  </cols>
  <sheetData>
    <row r="1" customHeight="1" spans="1:15">
      <c r="A1" s="19" t="s">
        <v>121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34"/>
      <c r="O1" s="19"/>
    </row>
    <row r="2" ht="15" customHeight="1" spans="1:20">
      <c r="A2" s="20" t="s">
        <v>1</v>
      </c>
      <c r="B2" s="20" t="s">
        <v>2</v>
      </c>
      <c r="C2" s="20" t="s">
        <v>122</v>
      </c>
      <c r="D2" s="20" t="s">
        <v>3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35" t="s">
        <v>14</v>
      </c>
      <c r="O2" s="36" t="s">
        <v>123</v>
      </c>
      <c r="P2" s="37" t="s">
        <v>2</v>
      </c>
      <c r="Q2" s="36" t="s">
        <v>124</v>
      </c>
      <c r="R2" s="36" t="s">
        <v>124</v>
      </c>
      <c r="S2" s="36" t="s">
        <v>124</v>
      </c>
      <c r="T2" s="36" t="s">
        <v>118</v>
      </c>
    </row>
    <row r="3" customHeight="1" spans="1:21">
      <c r="A3" s="20">
        <f>ROW()-2</f>
        <v>1</v>
      </c>
      <c r="B3" s="20" t="s">
        <v>125</v>
      </c>
      <c r="C3" s="20"/>
      <c r="D3" s="20" t="s">
        <v>40</v>
      </c>
      <c r="E3" s="20"/>
      <c r="F3" s="20"/>
      <c r="G3" s="20"/>
      <c r="H3" s="20"/>
      <c r="I3" s="20"/>
      <c r="J3" s="20"/>
      <c r="K3" s="20">
        <f>(F3-G3-H3)*18+G3*15+H3*18*0.8+I3-J3</f>
        <v>0</v>
      </c>
      <c r="L3" s="38">
        <f t="shared" ref="L3:L23" si="0">E3*5</f>
        <v>0</v>
      </c>
      <c r="M3" s="20">
        <f t="shared" ref="M3:M23" si="1">ROUND((K3+L3),2)</f>
        <v>0</v>
      </c>
      <c r="N3" s="39"/>
      <c r="O3" s="40"/>
      <c r="U3" s="16" t="s">
        <v>41</v>
      </c>
    </row>
    <row r="4" customHeight="1" spans="1:21">
      <c r="A4" s="20">
        <f>ROW()-2</f>
        <v>2</v>
      </c>
      <c r="B4" s="20" t="s">
        <v>125</v>
      </c>
      <c r="C4" s="20"/>
      <c r="D4" s="20" t="s">
        <v>126</v>
      </c>
      <c r="E4" s="20"/>
      <c r="F4" s="20"/>
      <c r="G4" s="20"/>
      <c r="H4" s="20"/>
      <c r="I4" s="20"/>
      <c r="J4" s="20"/>
      <c r="K4" s="20">
        <f t="shared" ref="K3:K24" si="2">(F4-G4-H4)*18+G4*15+H4*18*0.8+I4-J4</f>
        <v>0</v>
      </c>
      <c r="L4" s="38">
        <f t="shared" si="0"/>
        <v>0</v>
      </c>
      <c r="M4" s="20">
        <f t="shared" si="1"/>
        <v>0</v>
      </c>
      <c r="N4" s="39"/>
      <c r="O4" s="40"/>
      <c r="U4" s="16" t="s">
        <v>127</v>
      </c>
    </row>
    <row r="5" s="16" customFormat="1" customHeight="1" spans="1:21">
      <c r="A5" s="20">
        <f>ROW()-2</f>
        <v>3</v>
      </c>
      <c r="B5" s="21" t="s">
        <v>125</v>
      </c>
      <c r="C5" s="20"/>
      <c r="D5" s="20" t="s">
        <v>128</v>
      </c>
      <c r="E5" s="20"/>
      <c r="F5" s="20"/>
      <c r="G5" s="20"/>
      <c r="H5" s="20"/>
      <c r="I5" s="20"/>
      <c r="J5" s="20"/>
      <c r="K5" s="20">
        <f t="shared" si="2"/>
        <v>0</v>
      </c>
      <c r="L5" s="38">
        <f t="shared" si="0"/>
        <v>0</v>
      </c>
      <c r="M5" s="20">
        <f t="shared" si="1"/>
        <v>0</v>
      </c>
      <c r="N5" s="39"/>
      <c r="O5" s="40"/>
      <c r="U5" s="16" t="e">
        <v>#N/A</v>
      </c>
    </row>
    <row r="6" s="16" customFormat="1" customHeight="1" spans="1:21">
      <c r="A6" s="20">
        <f>ROW()-2</f>
        <v>4</v>
      </c>
      <c r="B6" s="20" t="s">
        <v>125</v>
      </c>
      <c r="C6" s="20"/>
      <c r="D6" s="20" t="s">
        <v>129</v>
      </c>
      <c r="E6" s="20"/>
      <c r="F6" s="20"/>
      <c r="G6" s="20"/>
      <c r="H6" s="20"/>
      <c r="I6" s="20"/>
      <c r="J6" s="20"/>
      <c r="K6" s="20">
        <f t="shared" si="2"/>
        <v>0</v>
      </c>
      <c r="L6" s="38">
        <f t="shared" si="0"/>
        <v>0</v>
      </c>
      <c r="M6" s="20">
        <f t="shared" si="1"/>
        <v>0</v>
      </c>
      <c r="N6" s="39"/>
      <c r="O6" s="40"/>
      <c r="U6" s="16" t="e">
        <v>#N/A</v>
      </c>
    </row>
    <row r="7" s="16" customFormat="1" customHeight="1" spans="1:21">
      <c r="A7" s="20">
        <f>ROW()-2</f>
        <v>5</v>
      </c>
      <c r="B7" s="21" t="s">
        <v>125</v>
      </c>
      <c r="C7" s="20"/>
      <c r="D7" s="20" t="s">
        <v>130</v>
      </c>
      <c r="E7" s="20"/>
      <c r="F7" s="20"/>
      <c r="G7" s="20"/>
      <c r="H7" s="20"/>
      <c r="I7" s="20"/>
      <c r="J7" s="20"/>
      <c r="K7" s="20">
        <f t="shared" si="2"/>
        <v>0</v>
      </c>
      <c r="L7" s="38">
        <f t="shared" si="0"/>
        <v>0</v>
      </c>
      <c r="M7" s="20">
        <f t="shared" si="1"/>
        <v>0</v>
      </c>
      <c r="N7" s="39"/>
      <c r="O7" s="40"/>
      <c r="U7" s="16" t="e">
        <v>#N/A</v>
      </c>
    </row>
    <row r="8" s="16" customFormat="1" customHeight="1" spans="1:21">
      <c r="A8" s="20">
        <f t="shared" ref="A8:A21" si="3">ROW()-2</f>
        <v>6</v>
      </c>
      <c r="B8" s="20" t="s">
        <v>125</v>
      </c>
      <c r="C8" s="20"/>
      <c r="D8" s="20" t="s">
        <v>131</v>
      </c>
      <c r="E8" s="20"/>
      <c r="F8" s="20"/>
      <c r="G8" s="20"/>
      <c r="H8" s="20"/>
      <c r="I8" s="20"/>
      <c r="J8" s="20"/>
      <c r="K8" s="20">
        <f t="shared" si="2"/>
        <v>0</v>
      </c>
      <c r="L8" s="38">
        <f t="shared" si="0"/>
        <v>0</v>
      </c>
      <c r="M8" s="20">
        <f t="shared" si="1"/>
        <v>0</v>
      </c>
      <c r="N8" s="39"/>
      <c r="O8" s="40"/>
      <c r="U8" s="16" t="e">
        <v>#N/A</v>
      </c>
    </row>
    <row r="9" s="16" customFormat="1" customHeight="1" spans="1:21">
      <c r="A9" s="20">
        <f t="shared" si="3"/>
        <v>7</v>
      </c>
      <c r="B9" s="21" t="s">
        <v>125</v>
      </c>
      <c r="C9" s="20"/>
      <c r="D9" s="20" t="s">
        <v>132</v>
      </c>
      <c r="E9" s="20"/>
      <c r="F9" s="20"/>
      <c r="G9" s="20"/>
      <c r="H9" s="20"/>
      <c r="I9" s="20"/>
      <c r="J9" s="20"/>
      <c r="K9" s="20">
        <f t="shared" si="2"/>
        <v>0</v>
      </c>
      <c r="L9" s="38">
        <f t="shared" si="0"/>
        <v>0</v>
      </c>
      <c r="M9" s="20">
        <f t="shared" si="1"/>
        <v>0</v>
      </c>
      <c r="N9" s="39"/>
      <c r="O9" s="40"/>
      <c r="U9" s="16" t="e">
        <v>#N/A</v>
      </c>
    </row>
    <row r="10" s="16" customFormat="1" customHeight="1" spans="1:21">
      <c r="A10" s="20">
        <f t="shared" si="3"/>
        <v>8</v>
      </c>
      <c r="B10" s="20" t="s">
        <v>125</v>
      </c>
      <c r="C10" s="20"/>
      <c r="D10" s="20" t="s">
        <v>133</v>
      </c>
      <c r="E10" s="20"/>
      <c r="F10" s="20"/>
      <c r="G10" s="20"/>
      <c r="H10" s="20"/>
      <c r="I10" s="20"/>
      <c r="J10" s="20"/>
      <c r="K10" s="20">
        <f t="shared" si="2"/>
        <v>0</v>
      </c>
      <c r="L10" s="38">
        <f t="shared" si="0"/>
        <v>0</v>
      </c>
      <c r="M10" s="20">
        <f t="shared" si="1"/>
        <v>0</v>
      </c>
      <c r="N10" s="39"/>
      <c r="O10" s="40"/>
      <c r="U10" s="16" t="e">
        <v>#N/A</v>
      </c>
    </row>
    <row r="11" customHeight="1" spans="1:21">
      <c r="A11" s="20">
        <f t="shared" si="3"/>
        <v>9</v>
      </c>
      <c r="B11" s="22" t="s">
        <v>125</v>
      </c>
      <c r="C11" s="23"/>
      <c r="D11" s="23" t="s">
        <v>134</v>
      </c>
      <c r="E11" s="23"/>
      <c r="F11" s="23"/>
      <c r="G11" s="23"/>
      <c r="H11" s="23"/>
      <c r="I11" s="23"/>
      <c r="J11" s="23"/>
      <c r="K11" s="23">
        <f t="shared" si="2"/>
        <v>0</v>
      </c>
      <c r="L11" s="41">
        <f t="shared" si="0"/>
        <v>0</v>
      </c>
      <c r="M11" s="23">
        <f t="shared" si="1"/>
        <v>0</v>
      </c>
      <c r="N11" s="42"/>
      <c r="O11" s="40"/>
      <c r="U11" s="16" t="s">
        <v>135</v>
      </c>
    </row>
    <row r="12" customHeight="1" spans="1:21">
      <c r="A12" s="20">
        <f t="shared" si="3"/>
        <v>10</v>
      </c>
      <c r="B12" s="20" t="s">
        <v>136</v>
      </c>
      <c r="C12" s="20"/>
      <c r="D12" s="20" t="s">
        <v>137</v>
      </c>
      <c r="E12" s="20"/>
      <c r="F12" s="20"/>
      <c r="G12" s="20"/>
      <c r="H12" s="20"/>
      <c r="I12" s="20"/>
      <c r="J12" s="20"/>
      <c r="K12" s="20">
        <f t="shared" si="2"/>
        <v>0</v>
      </c>
      <c r="L12" s="38">
        <f t="shared" si="0"/>
        <v>0</v>
      </c>
      <c r="M12" s="20">
        <f t="shared" si="1"/>
        <v>0</v>
      </c>
      <c r="N12" s="39"/>
      <c r="O12" s="40"/>
      <c r="U12" s="16" t="s">
        <v>138</v>
      </c>
    </row>
    <row r="13" customHeight="1" spans="1:21">
      <c r="A13" s="20">
        <f t="shared" si="3"/>
        <v>11</v>
      </c>
      <c r="B13" s="24" t="s">
        <v>136</v>
      </c>
      <c r="C13" s="20"/>
      <c r="D13" s="20" t="s">
        <v>139</v>
      </c>
      <c r="E13" s="20"/>
      <c r="F13" s="20"/>
      <c r="G13" s="20"/>
      <c r="H13" s="20"/>
      <c r="I13" s="20"/>
      <c r="J13" s="20"/>
      <c r="K13" s="20">
        <f t="shared" si="2"/>
        <v>0</v>
      </c>
      <c r="L13" s="38">
        <f t="shared" si="0"/>
        <v>0</v>
      </c>
      <c r="M13" s="20">
        <f t="shared" si="1"/>
        <v>0</v>
      </c>
      <c r="N13" s="39"/>
      <c r="O13" s="40"/>
      <c r="U13" s="16" t="e">
        <v>#N/A</v>
      </c>
    </row>
    <row r="14" customHeight="1" spans="1:21">
      <c r="A14" s="20">
        <f t="shared" si="3"/>
        <v>12</v>
      </c>
      <c r="B14" s="24" t="s">
        <v>136</v>
      </c>
      <c r="C14" s="20"/>
      <c r="D14" s="20" t="s">
        <v>23</v>
      </c>
      <c r="E14" s="20"/>
      <c r="F14" s="20"/>
      <c r="G14" s="20"/>
      <c r="H14" s="20"/>
      <c r="I14" s="20"/>
      <c r="J14" s="20"/>
      <c r="K14" s="20">
        <f t="shared" si="2"/>
        <v>0</v>
      </c>
      <c r="L14" s="38">
        <f t="shared" si="0"/>
        <v>0</v>
      </c>
      <c r="M14" s="20">
        <f t="shared" si="1"/>
        <v>0</v>
      </c>
      <c r="N14" s="39"/>
      <c r="O14" s="40"/>
      <c r="U14" s="16">
        <v>0</v>
      </c>
    </row>
    <row r="15" customHeight="1" spans="1:21">
      <c r="A15" s="20">
        <f t="shared" si="3"/>
        <v>13</v>
      </c>
      <c r="B15" s="24" t="s">
        <v>136</v>
      </c>
      <c r="C15" s="20"/>
      <c r="D15" s="20" t="s">
        <v>140</v>
      </c>
      <c r="E15" s="20"/>
      <c r="F15" s="20"/>
      <c r="G15" s="20"/>
      <c r="H15" s="20"/>
      <c r="I15" s="20"/>
      <c r="J15" s="20"/>
      <c r="K15" s="20">
        <f t="shared" si="2"/>
        <v>0</v>
      </c>
      <c r="L15" s="38">
        <f t="shared" si="0"/>
        <v>0</v>
      </c>
      <c r="M15" s="20">
        <f t="shared" si="1"/>
        <v>0</v>
      </c>
      <c r="N15" s="39"/>
      <c r="O15" s="40"/>
      <c r="U15" s="16" t="e">
        <v>#N/A</v>
      </c>
    </row>
    <row r="16" customHeight="1" spans="1:21">
      <c r="A16" s="20">
        <f t="shared" si="3"/>
        <v>14</v>
      </c>
      <c r="B16" s="25" t="s">
        <v>141</v>
      </c>
      <c r="C16" s="20" t="s">
        <v>142</v>
      </c>
      <c r="D16" s="20" t="s">
        <v>143</v>
      </c>
      <c r="E16" s="20"/>
      <c r="F16" s="20"/>
      <c r="G16" s="20"/>
      <c r="H16" s="20"/>
      <c r="I16" s="20"/>
      <c r="J16" s="20"/>
      <c r="K16" s="20">
        <f t="shared" si="2"/>
        <v>0</v>
      </c>
      <c r="L16" s="38">
        <f t="shared" si="0"/>
        <v>0</v>
      </c>
      <c r="M16" s="20">
        <f t="shared" si="1"/>
        <v>0</v>
      </c>
      <c r="N16" s="39"/>
      <c r="O16" s="40"/>
      <c r="U16" s="16" t="e">
        <v>#N/A</v>
      </c>
    </row>
    <row r="17" customHeight="1" spans="1:21">
      <c r="A17" s="20">
        <f t="shared" si="3"/>
        <v>15</v>
      </c>
      <c r="B17" s="25" t="s">
        <v>141</v>
      </c>
      <c r="C17" s="20"/>
      <c r="D17" s="20" t="s">
        <v>144</v>
      </c>
      <c r="E17" s="20"/>
      <c r="F17" s="20"/>
      <c r="G17" s="20"/>
      <c r="H17" s="20"/>
      <c r="I17" s="20"/>
      <c r="J17" s="20"/>
      <c r="K17" s="20">
        <f t="shared" si="2"/>
        <v>0</v>
      </c>
      <c r="L17" s="38">
        <f t="shared" si="0"/>
        <v>0</v>
      </c>
      <c r="M17" s="20">
        <f t="shared" si="1"/>
        <v>0</v>
      </c>
      <c r="N17" s="39"/>
      <c r="O17" s="40"/>
      <c r="U17" s="47">
        <v>44151</v>
      </c>
    </row>
    <row r="18" customHeight="1" spans="1:21">
      <c r="A18" s="20">
        <f t="shared" si="3"/>
        <v>16</v>
      </c>
      <c r="B18" s="20" t="s">
        <v>145</v>
      </c>
      <c r="C18" s="20"/>
      <c r="D18" s="20" t="s">
        <v>48</v>
      </c>
      <c r="E18" s="20"/>
      <c r="F18" s="20"/>
      <c r="G18" s="20"/>
      <c r="H18" s="20"/>
      <c r="I18" s="20"/>
      <c r="J18" s="20"/>
      <c r="K18" s="20">
        <f t="shared" si="2"/>
        <v>0</v>
      </c>
      <c r="L18" s="38">
        <f t="shared" si="0"/>
        <v>0</v>
      </c>
      <c r="M18" s="20">
        <f t="shared" si="1"/>
        <v>0</v>
      </c>
      <c r="N18" s="39"/>
      <c r="O18" s="40"/>
      <c r="U18" s="16" t="s">
        <v>49</v>
      </c>
    </row>
    <row r="19" customHeight="1" spans="1:21">
      <c r="A19" s="20">
        <f t="shared" si="3"/>
        <v>17</v>
      </c>
      <c r="B19" s="20" t="s">
        <v>145</v>
      </c>
      <c r="C19" s="20"/>
      <c r="D19" s="20" t="s">
        <v>50</v>
      </c>
      <c r="E19" s="20"/>
      <c r="F19" s="20"/>
      <c r="G19" s="20"/>
      <c r="H19" s="20"/>
      <c r="I19" s="20"/>
      <c r="J19" s="43"/>
      <c r="K19" s="20">
        <f t="shared" si="2"/>
        <v>0</v>
      </c>
      <c r="L19" s="38">
        <f t="shared" si="0"/>
        <v>0</v>
      </c>
      <c r="M19" s="20">
        <f t="shared" si="1"/>
        <v>0</v>
      </c>
      <c r="N19" s="39"/>
      <c r="O19" s="40"/>
      <c r="U19" s="16" t="s">
        <v>51</v>
      </c>
    </row>
    <row r="20" s="17" customFormat="1" ht="21" customHeight="1" spans="1:21">
      <c r="A20" s="20">
        <f t="shared" si="3"/>
        <v>18</v>
      </c>
      <c r="B20" s="20" t="s">
        <v>146</v>
      </c>
      <c r="C20" s="26"/>
      <c r="D20" s="20" t="s">
        <v>53</v>
      </c>
      <c r="E20" s="20"/>
      <c r="F20" s="20"/>
      <c r="G20" s="20"/>
      <c r="H20" s="20"/>
      <c r="I20" s="20"/>
      <c r="J20" s="20"/>
      <c r="K20" s="20">
        <f t="shared" si="2"/>
        <v>0</v>
      </c>
      <c r="L20" s="38">
        <f t="shared" si="0"/>
        <v>0</v>
      </c>
      <c r="M20" s="20">
        <f t="shared" si="1"/>
        <v>0</v>
      </c>
      <c r="N20" s="39"/>
      <c r="O20" s="40"/>
      <c r="U20" s="16" t="s">
        <v>54</v>
      </c>
    </row>
    <row r="21" s="17" customFormat="1" ht="21" customHeight="1" spans="1:21">
      <c r="A21" s="20">
        <f t="shared" si="3"/>
        <v>19</v>
      </c>
      <c r="B21" s="20" t="s">
        <v>146</v>
      </c>
      <c r="C21" s="26"/>
      <c r="D21" s="20" t="s">
        <v>55</v>
      </c>
      <c r="E21" s="20"/>
      <c r="F21" s="20"/>
      <c r="G21" s="20"/>
      <c r="H21" s="20"/>
      <c r="I21" s="20"/>
      <c r="J21" s="20"/>
      <c r="K21" s="20">
        <f t="shared" si="2"/>
        <v>0</v>
      </c>
      <c r="L21" s="38">
        <f t="shared" si="0"/>
        <v>0</v>
      </c>
      <c r="M21" s="20">
        <f t="shared" si="1"/>
        <v>0</v>
      </c>
      <c r="N21" s="39"/>
      <c r="O21" s="40"/>
      <c r="U21" s="16" t="s">
        <v>56</v>
      </c>
    </row>
    <row r="22" s="17" customFormat="1" ht="21" customHeight="1" spans="1:21">
      <c r="A22" s="20">
        <f t="shared" ref="A22:A31" si="4">ROW()-2</f>
        <v>20</v>
      </c>
      <c r="B22" s="20" t="s">
        <v>146</v>
      </c>
      <c r="C22" s="26"/>
      <c r="D22" s="20" t="s">
        <v>57</v>
      </c>
      <c r="E22" s="20"/>
      <c r="F22" s="20"/>
      <c r="G22" s="20"/>
      <c r="H22" s="20"/>
      <c r="I22" s="20"/>
      <c r="J22" s="20"/>
      <c r="K22" s="20">
        <f t="shared" si="2"/>
        <v>0</v>
      </c>
      <c r="L22" s="38">
        <f t="shared" si="0"/>
        <v>0</v>
      </c>
      <c r="M22" s="20">
        <f t="shared" si="1"/>
        <v>0</v>
      </c>
      <c r="N22" s="39"/>
      <c r="O22" s="40"/>
      <c r="U22" s="16" t="s">
        <v>58</v>
      </c>
    </row>
    <row r="23" customHeight="1" spans="1:21">
      <c r="A23" s="20">
        <f t="shared" si="4"/>
        <v>21</v>
      </c>
      <c r="B23" s="20" t="s">
        <v>146</v>
      </c>
      <c r="C23" s="20"/>
      <c r="D23" s="20" t="s">
        <v>59</v>
      </c>
      <c r="E23" s="20"/>
      <c r="F23" s="20"/>
      <c r="G23" s="20"/>
      <c r="H23" s="20"/>
      <c r="I23" s="20"/>
      <c r="J23" s="20"/>
      <c r="K23" s="20">
        <f t="shared" si="2"/>
        <v>0</v>
      </c>
      <c r="L23" s="38">
        <f t="shared" si="0"/>
        <v>0</v>
      </c>
      <c r="M23" s="20">
        <f t="shared" si="1"/>
        <v>0</v>
      </c>
      <c r="N23" s="39"/>
      <c r="O23" s="40"/>
      <c r="U23" s="16" t="s">
        <v>60</v>
      </c>
    </row>
    <row r="24" customHeight="1" spans="1:21">
      <c r="A24" s="20">
        <f t="shared" si="4"/>
        <v>22</v>
      </c>
      <c r="B24" s="20" t="s">
        <v>146</v>
      </c>
      <c r="C24" s="27"/>
      <c r="D24" s="20" t="s">
        <v>61</v>
      </c>
      <c r="E24" s="20"/>
      <c r="F24" s="20"/>
      <c r="G24" s="20"/>
      <c r="H24" s="20"/>
      <c r="I24" s="20"/>
      <c r="J24" s="20"/>
      <c r="K24" s="20">
        <f t="shared" si="2"/>
        <v>0</v>
      </c>
      <c r="L24" s="38">
        <f t="shared" ref="L24:L45" si="5">E24*5</f>
        <v>0</v>
      </c>
      <c r="M24" s="20">
        <f t="shared" ref="M24:M45" si="6">ROUND((K24+L24),2)</f>
        <v>0</v>
      </c>
      <c r="N24" s="39"/>
      <c r="O24" s="40"/>
      <c r="U24" s="16" t="e">
        <v>#N/A</v>
      </c>
    </row>
    <row r="25" customHeight="1" spans="1:21">
      <c r="A25" s="20">
        <f t="shared" si="4"/>
        <v>23</v>
      </c>
      <c r="B25" s="20" t="s">
        <v>146</v>
      </c>
      <c r="C25" s="27"/>
      <c r="D25" s="20" t="s">
        <v>63</v>
      </c>
      <c r="E25" s="20"/>
      <c r="F25" s="20"/>
      <c r="G25" s="20"/>
      <c r="H25" s="20"/>
      <c r="I25" s="20"/>
      <c r="J25" s="20"/>
      <c r="K25" s="20">
        <f t="shared" ref="K25:K44" si="7">(F25-G25-H25)*18+G25*15+H25*18*0.8+I25-J25</f>
        <v>0</v>
      </c>
      <c r="L25" s="38">
        <f t="shared" si="5"/>
        <v>0</v>
      </c>
      <c r="M25" s="20">
        <f t="shared" si="6"/>
        <v>0</v>
      </c>
      <c r="N25" s="39"/>
      <c r="O25" s="40"/>
      <c r="U25" s="16" t="s">
        <v>62</v>
      </c>
    </row>
    <row r="26" customHeight="1" spans="1:21">
      <c r="A26" s="20">
        <f t="shared" si="4"/>
        <v>24</v>
      </c>
      <c r="B26" s="20" t="s">
        <v>146</v>
      </c>
      <c r="C26" s="20"/>
      <c r="D26" s="20" t="s">
        <v>64</v>
      </c>
      <c r="E26" s="20"/>
      <c r="F26" s="20"/>
      <c r="G26" s="20"/>
      <c r="H26" s="20"/>
      <c r="I26" s="20"/>
      <c r="J26" s="20"/>
      <c r="K26" s="20">
        <f t="shared" si="7"/>
        <v>0</v>
      </c>
      <c r="L26" s="38">
        <f t="shared" si="5"/>
        <v>0</v>
      </c>
      <c r="M26" s="20">
        <f t="shared" si="6"/>
        <v>0</v>
      </c>
      <c r="N26" s="39"/>
      <c r="O26" s="40"/>
      <c r="U26" s="16">
        <v>0</v>
      </c>
    </row>
    <row r="27" customHeight="1" spans="1:21">
      <c r="A27" s="20">
        <f t="shared" si="4"/>
        <v>25</v>
      </c>
      <c r="B27" s="23" t="s">
        <v>146</v>
      </c>
      <c r="C27" s="28"/>
      <c r="D27" s="29" t="s">
        <v>65</v>
      </c>
      <c r="E27" s="23"/>
      <c r="F27" s="23"/>
      <c r="G27" s="23"/>
      <c r="H27" s="23"/>
      <c r="I27" s="23"/>
      <c r="J27" s="23"/>
      <c r="K27" s="20">
        <f t="shared" si="7"/>
        <v>0</v>
      </c>
      <c r="L27" s="41">
        <f t="shared" si="5"/>
        <v>0</v>
      </c>
      <c r="M27" s="23">
        <f t="shared" si="6"/>
        <v>0</v>
      </c>
      <c r="N27" s="42"/>
      <c r="O27" s="40"/>
      <c r="U27" s="16" t="s">
        <v>66</v>
      </c>
    </row>
    <row r="28" customHeight="1" spans="1:21">
      <c r="A28" s="20">
        <f t="shared" si="4"/>
        <v>26</v>
      </c>
      <c r="B28" s="23" t="s">
        <v>146</v>
      </c>
      <c r="C28" s="28"/>
      <c r="D28" s="29" t="s">
        <v>147</v>
      </c>
      <c r="E28" s="23"/>
      <c r="F28" s="23"/>
      <c r="G28" s="23"/>
      <c r="H28" s="23"/>
      <c r="I28" s="23"/>
      <c r="J28" s="23"/>
      <c r="K28" s="20">
        <f t="shared" si="7"/>
        <v>0</v>
      </c>
      <c r="L28" s="41">
        <f t="shared" si="5"/>
        <v>0</v>
      </c>
      <c r="M28" s="23">
        <f t="shared" si="6"/>
        <v>0</v>
      </c>
      <c r="N28" s="42"/>
      <c r="O28" s="40"/>
      <c r="U28" s="16" t="s">
        <v>148</v>
      </c>
    </row>
    <row r="29" customHeight="1" spans="1:21">
      <c r="A29" s="20">
        <f t="shared" si="4"/>
        <v>27</v>
      </c>
      <c r="B29" s="23" t="s">
        <v>146</v>
      </c>
      <c r="C29" s="28"/>
      <c r="D29" s="29" t="s">
        <v>149</v>
      </c>
      <c r="E29" s="23"/>
      <c r="F29" s="23"/>
      <c r="G29" s="23"/>
      <c r="H29" s="23"/>
      <c r="I29" s="23"/>
      <c r="J29" s="23"/>
      <c r="K29" s="20">
        <f t="shared" si="7"/>
        <v>0</v>
      </c>
      <c r="L29" s="41">
        <f t="shared" si="5"/>
        <v>0</v>
      </c>
      <c r="M29" s="23">
        <f t="shared" si="6"/>
        <v>0</v>
      </c>
      <c r="N29" s="42"/>
      <c r="O29" s="40"/>
      <c r="U29" s="16" t="s">
        <v>148</v>
      </c>
    </row>
    <row r="30" customHeight="1" spans="1:21">
      <c r="A30" s="20">
        <f t="shared" si="4"/>
        <v>28</v>
      </c>
      <c r="B30" s="23" t="s">
        <v>146</v>
      </c>
      <c r="C30" s="28"/>
      <c r="D30" s="29" t="s">
        <v>67</v>
      </c>
      <c r="E30" s="23"/>
      <c r="F30" s="23"/>
      <c r="G30" s="23"/>
      <c r="H30" s="23"/>
      <c r="I30" s="23"/>
      <c r="J30" s="23"/>
      <c r="K30" s="20">
        <f t="shared" si="7"/>
        <v>0</v>
      </c>
      <c r="L30" s="41">
        <f t="shared" si="5"/>
        <v>0</v>
      </c>
      <c r="M30" s="23">
        <f t="shared" si="6"/>
        <v>0</v>
      </c>
      <c r="N30" s="42"/>
      <c r="O30" s="40"/>
      <c r="U30" s="16" t="s">
        <v>68</v>
      </c>
    </row>
    <row r="31" customHeight="1" spans="1:21">
      <c r="A31" s="20">
        <f t="shared" si="4"/>
        <v>29</v>
      </c>
      <c r="B31" s="23" t="s">
        <v>146</v>
      </c>
      <c r="C31" s="28"/>
      <c r="D31" s="29" t="s">
        <v>150</v>
      </c>
      <c r="E31" s="23"/>
      <c r="F31" s="23"/>
      <c r="G31" s="23"/>
      <c r="H31" s="23"/>
      <c r="I31" s="23"/>
      <c r="J31" s="23"/>
      <c r="K31" s="20">
        <f t="shared" si="7"/>
        <v>0</v>
      </c>
      <c r="L31" s="41">
        <f t="shared" si="5"/>
        <v>0</v>
      </c>
      <c r="M31" s="23">
        <f t="shared" si="6"/>
        <v>0</v>
      </c>
      <c r="N31" s="42"/>
      <c r="O31" s="40"/>
      <c r="U31" s="16" t="s">
        <v>68</v>
      </c>
    </row>
    <row r="32" customHeight="1" spans="1:21">
      <c r="A32" s="20">
        <f t="shared" ref="A32:A41" si="8">ROW()-2</f>
        <v>30</v>
      </c>
      <c r="B32" s="23" t="s">
        <v>146</v>
      </c>
      <c r="C32" s="28"/>
      <c r="D32" s="29" t="s">
        <v>151</v>
      </c>
      <c r="E32" s="23"/>
      <c r="F32" s="23"/>
      <c r="G32" s="23"/>
      <c r="H32" s="23"/>
      <c r="I32" s="23"/>
      <c r="J32" s="23"/>
      <c r="K32" s="20">
        <f t="shared" si="7"/>
        <v>0</v>
      </c>
      <c r="L32" s="41">
        <f t="shared" si="5"/>
        <v>0</v>
      </c>
      <c r="M32" s="23">
        <f t="shared" si="6"/>
        <v>0</v>
      </c>
      <c r="N32" s="42"/>
      <c r="O32" s="40"/>
      <c r="U32" s="47">
        <v>44133</v>
      </c>
    </row>
    <row r="33" customHeight="1" spans="1:21">
      <c r="A33" s="20">
        <f t="shared" si="8"/>
        <v>31</v>
      </c>
      <c r="B33" s="23" t="s">
        <v>146</v>
      </c>
      <c r="C33" s="28"/>
      <c r="D33" s="29" t="s">
        <v>152</v>
      </c>
      <c r="E33" s="23"/>
      <c r="F33" s="23"/>
      <c r="G33" s="23"/>
      <c r="H33" s="23"/>
      <c r="I33" s="23"/>
      <c r="J33" s="23"/>
      <c r="K33" s="20">
        <f t="shared" si="7"/>
        <v>0</v>
      </c>
      <c r="L33" s="41">
        <f t="shared" si="5"/>
        <v>0</v>
      </c>
      <c r="M33" s="23">
        <f t="shared" si="6"/>
        <v>0</v>
      </c>
      <c r="N33" s="42"/>
      <c r="O33" s="40"/>
      <c r="U33" s="16" t="s">
        <v>153</v>
      </c>
    </row>
    <row r="34" customHeight="1" spans="1:21">
      <c r="A34" s="20">
        <f t="shared" si="8"/>
        <v>32</v>
      </c>
      <c r="B34" s="20" t="s">
        <v>146</v>
      </c>
      <c r="C34" s="30"/>
      <c r="D34" s="31" t="s">
        <v>154</v>
      </c>
      <c r="E34" s="20"/>
      <c r="F34" s="20"/>
      <c r="G34" s="20"/>
      <c r="H34" s="20"/>
      <c r="I34" s="20"/>
      <c r="J34" s="20"/>
      <c r="K34" s="20">
        <f t="shared" si="7"/>
        <v>0</v>
      </c>
      <c r="L34" s="38">
        <f t="shared" si="5"/>
        <v>0</v>
      </c>
      <c r="M34" s="20">
        <f t="shared" si="6"/>
        <v>0</v>
      </c>
      <c r="N34" s="39"/>
      <c r="O34" s="40"/>
      <c r="U34" s="16" t="e">
        <v>#N/A</v>
      </c>
    </row>
    <row r="35" customHeight="1" spans="1:21">
      <c r="A35" s="20">
        <f t="shared" si="8"/>
        <v>33</v>
      </c>
      <c r="B35" s="20" t="s">
        <v>146</v>
      </c>
      <c r="C35" s="30"/>
      <c r="D35" s="31" t="s">
        <v>155</v>
      </c>
      <c r="E35" s="20"/>
      <c r="F35" s="20"/>
      <c r="G35" s="20"/>
      <c r="H35" s="20"/>
      <c r="I35" s="20"/>
      <c r="J35" s="20"/>
      <c r="K35" s="20">
        <f t="shared" si="7"/>
        <v>0</v>
      </c>
      <c r="L35" s="38">
        <f t="shared" si="5"/>
        <v>0</v>
      </c>
      <c r="M35" s="20">
        <f t="shared" si="6"/>
        <v>0</v>
      </c>
      <c r="N35" s="39"/>
      <c r="O35" s="40"/>
      <c r="U35" s="16" t="e">
        <v>#N/A</v>
      </c>
    </row>
    <row r="36" customHeight="1" spans="1:21">
      <c r="A36" s="20">
        <f t="shared" si="8"/>
        <v>34</v>
      </c>
      <c r="B36" s="23" t="s">
        <v>146</v>
      </c>
      <c r="C36" s="28"/>
      <c r="D36" s="29" t="s">
        <v>156</v>
      </c>
      <c r="E36" s="23"/>
      <c r="F36" s="23"/>
      <c r="G36" s="23"/>
      <c r="H36" s="23"/>
      <c r="I36" s="23"/>
      <c r="J36" s="23"/>
      <c r="K36" s="20">
        <f t="shared" si="7"/>
        <v>0</v>
      </c>
      <c r="L36" s="41">
        <f t="shared" si="5"/>
        <v>0</v>
      </c>
      <c r="M36" s="23">
        <f t="shared" si="6"/>
        <v>0</v>
      </c>
      <c r="N36" s="42"/>
      <c r="O36" s="40"/>
      <c r="U36" s="16" t="s">
        <v>157</v>
      </c>
    </row>
    <row r="37" customHeight="1" spans="1:21">
      <c r="A37" s="20">
        <f t="shared" si="8"/>
        <v>35</v>
      </c>
      <c r="B37" s="23" t="s">
        <v>146</v>
      </c>
      <c r="C37" s="28"/>
      <c r="D37" s="29" t="s">
        <v>158</v>
      </c>
      <c r="E37" s="23"/>
      <c r="F37" s="23"/>
      <c r="G37" s="23"/>
      <c r="H37" s="23"/>
      <c r="I37" s="23"/>
      <c r="J37" s="23"/>
      <c r="K37" s="20">
        <f t="shared" si="7"/>
        <v>0</v>
      </c>
      <c r="L37" s="41">
        <f t="shared" si="5"/>
        <v>0</v>
      </c>
      <c r="M37" s="23">
        <f t="shared" si="6"/>
        <v>0</v>
      </c>
      <c r="N37" s="42"/>
      <c r="O37" s="40"/>
      <c r="U37" s="16" t="s">
        <v>159</v>
      </c>
    </row>
    <row r="38" customHeight="1" spans="1:21">
      <c r="A38" s="20">
        <f t="shared" si="8"/>
        <v>36</v>
      </c>
      <c r="B38" s="23" t="s">
        <v>146</v>
      </c>
      <c r="C38" s="28"/>
      <c r="D38" s="29" t="s">
        <v>160</v>
      </c>
      <c r="E38" s="23"/>
      <c r="F38" s="23"/>
      <c r="G38" s="23"/>
      <c r="H38" s="23"/>
      <c r="I38" s="23"/>
      <c r="J38" s="23"/>
      <c r="K38" s="20">
        <f t="shared" si="7"/>
        <v>0</v>
      </c>
      <c r="L38" s="41">
        <f t="shared" si="5"/>
        <v>0</v>
      </c>
      <c r="M38" s="23">
        <f t="shared" si="6"/>
        <v>0</v>
      </c>
      <c r="N38" s="42"/>
      <c r="O38" s="40"/>
      <c r="U38" s="16" t="s">
        <v>161</v>
      </c>
    </row>
    <row r="39" customHeight="1" spans="1:21">
      <c r="A39" s="20">
        <f t="shared" si="8"/>
        <v>37</v>
      </c>
      <c r="B39" s="23" t="s">
        <v>146</v>
      </c>
      <c r="C39" s="28"/>
      <c r="D39" s="29" t="s">
        <v>162</v>
      </c>
      <c r="E39" s="23"/>
      <c r="F39" s="23"/>
      <c r="G39" s="23"/>
      <c r="H39" s="23"/>
      <c r="I39" s="23"/>
      <c r="J39" s="23"/>
      <c r="K39" s="20">
        <f t="shared" si="7"/>
        <v>0</v>
      </c>
      <c r="L39" s="41">
        <f t="shared" si="5"/>
        <v>0</v>
      </c>
      <c r="M39" s="23">
        <f t="shared" si="6"/>
        <v>0</v>
      </c>
      <c r="N39" s="42"/>
      <c r="O39" s="40"/>
      <c r="U39" s="16" t="s">
        <v>161</v>
      </c>
    </row>
    <row r="40" customHeight="1" spans="1:21">
      <c r="A40" s="20">
        <f t="shared" si="8"/>
        <v>38</v>
      </c>
      <c r="B40" s="23" t="s">
        <v>146</v>
      </c>
      <c r="C40" s="28"/>
      <c r="D40" s="29" t="s">
        <v>163</v>
      </c>
      <c r="E40" s="23"/>
      <c r="F40" s="23"/>
      <c r="G40" s="23"/>
      <c r="H40" s="23"/>
      <c r="I40" s="23"/>
      <c r="J40" s="23"/>
      <c r="K40" s="20">
        <f t="shared" si="7"/>
        <v>0</v>
      </c>
      <c r="L40" s="41">
        <f t="shared" si="5"/>
        <v>0</v>
      </c>
      <c r="M40" s="23">
        <f t="shared" si="6"/>
        <v>0</v>
      </c>
      <c r="N40" s="42"/>
      <c r="O40" s="40"/>
      <c r="U40" s="47">
        <v>44155</v>
      </c>
    </row>
    <row r="41" customHeight="1" spans="1:21">
      <c r="A41" s="20">
        <f t="shared" si="8"/>
        <v>39</v>
      </c>
      <c r="B41" s="23" t="s">
        <v>146</v>
      </c>
      <c r="C41" s="28"/>
      <c r="D41" s="29" t="s">
        <v>164</v>
      </c>
      <c r="E41" s="23"/>
      <c r="F41" s="23"/>
      <c r="G41" s="23"/>
      <c r="H41" s="23"/>
      <c r="I41" s="23"/>
      <c r="J41" s="23"/>
      <c r="K41" s="20">
        <f t="shared" si="7"/>
        <v>0</v>
      </c>
      <c r="L41" s="41">
        <f t="shared" si="5"/>
        <v>0</v>
      </c>
      <c r="M41" s="23">
        <f t="shared" si="6"/>
        <v>0</v>
      </c>
      <c r="N41" s="42"/>
      <c r="O41" s="40"/>
      <c r="U41" s="47">
        <v>44155</v>
      </c>
    </row>
    <row r="42" customHeight="1" spans="1:21">
      <c r="A42" s="20">
        <f t="shared" ref="A42:A47" si="9">ROW()-2</f>
        <v>40</v>
      </c>
      <c r="B42" s="23" t="s">
        <v>146</v>
      </c>
      <c r="C42" s="28"/>
      <c r="D42" s="29" t="s">
        <v>69</v>
      </c>
      <c r="E42" s="23"/>
      <c r="F42" s="23"/>
      <c r="G42" s="23"/>
      <c r="H42" s="23"/>
      <c r="I42" s="23"/>
      <c r="J42" s="23"/>
      <c r="K42" s="20">
        <f t="shared" si="7"/>
        <v>0</v>
      </c>
      <c r="L42" s="41">
        <f t="shared" si="5"/>
        <v>0</v>
      </c>
      <c r="M42" s="23">
        <f t="shared" si="6"/>
        <v>0</v>
      </c>
      <c r="N42" s="42"/>
      <c r="O42" s="40"/>
      <c r="U42" s="16" t="s">
        <v>70</v>
      </c>
    </row>
    <row r="43" customHeight="1" spans="1:21">
      <c r="A43" s="20">
        <f t="shared" si="9"/>
        <v>41</v>
      </c>
      <c r="B43" s="23" t="s">
        <v>146</v>
      </c>
      <c r="C43" s="28"/>
      <c r="D43" s="29" t="s">
        <v>165</v>
      </c>
      <c r="E43" s="23"/>
      <c r="F43" s="23"/>
      <c r="G43" s="23"/>
      <c r="H43" s="23"/>
      <c r="I43" s="23"/>
      <c r="J43" s="23"/>
      <c r="K43" s="20">
        <f t="shared" si="7"/>
        <v>0</v>
      </c>
      <c r="L43" s="41">
        <f t="shared" si="5"/>
        <v>0</v>
      </c>
      <c r="M43" s="23">
        <f t="shared" si="6"/>
        <v>0</v>
      </c>
      <c r="N43" s="42"/>
      <c r="O43" s="40"/>
      <c r="U43" s="16" t="s">
        <v>166</v>
      </c>
    </row>
    <row r="44" customHeight="1" spans="1:21">
      <c r="A44" s="20">
        <f t="shared" si="9"/>
        <v>42</v>
      </c>
      <c r="B44" s="20" t="s">
        <v>16</v>
      </c>
      <c r="C44" s="30"/>
      <c r="D44" s="31" t="s">
        <v>17</v>
      </c>
      <c r="E44" s="20"/>
      <c r="F44" s="20"/>
      <c r="G44" s="20"/>
      <c r="H44" s="20"/>
      <c r="I44" s="20"/>
      <c r="J44" s="43"/>
      <c r="K44" s="20">
        <f t="shared" si="7"/>
        <v>0</v>
      </c>
      <c r="L44" s="38">
        <f t="shared" si="5"/>
        <v>0</v>
      </c>
      <c r="M44" s="20">
        <f t="shared" si="6"/>
        <v>0</v>
      </c>
      <c r="N44" s="39"/>
      <c r="O44" s="40"/>
      <c r="U44" s="16" t="s">
        <v>18</v>
      </c>
    </row>
    <row r="45" customHeight="1" spans="1:21">
      <c r="A45" s="20">
        <f t="shared" si="9"/>
        <v>43</v>
      </c>
      <c r="B45" s="28" t="s">
        <v>167</v>
      </c>
      <c r="C45" s="28"/>
      <c r="D45" s="29" t="s">
        <v>168</v>
      </c>
      <c r="E45" s="23"/>
      <c r="F45" s="23"/>
      <c r="G45" s="23"/>
      <c r="H45" s="23"/>
      <c r="I45" s="23"/>
      <c r="J45" s="44"/>
      <c r="K45" s="23">
        <f>15*F45+I45-J45</f>
        <v>0</v>
      </c>
      <c r="L45" s="41">
        <f t="shared" si="5"/>
        <v>0</v>
      </c>
      <c r="M45" s="23">
        <f t="shared" si="6"/>
        <v>0</v>
      </c>
      <c r="N45" s="42"/>
      <c r="O45" s="40"/>
      <c r="U45" s="16" t="s">
        <v>161</v>
      </c>
    </row>
    <row r="46" customHeight="1" spans="1:15">
      <c r="A46" s="20">
        <f t="shared" si="9"/>
        <v>44</v>
      </c>
      <c r="B46" s="30" t="s">
        <v>169</v>
      </c>
      <c r="C46" s="30"/>
      <c r="D46" s="31"/>
      <c r="E46" s="20"/>
      <c r="F46" s="20"/>
      <c r="G46" s="20"/>
      <c r="H46" s="20"/>
      <c r="I46" s="20"/>
      <c r="J46" s="43"/>
      <c r="K46" s="20"/>
      <c r="L46" s="38"/>
      <c r="M46" s="20"/>
      <c r="N46" s="39"/>
      <c r="O46" s="40"/>
    </row>
    <row r="47" customHeight="1" spans="1:15">
      <c r="A47" s="20">
        <f t="shared" si="9"/>
        <v>45</v>
      </c>
      <c r="B47" s="30"/>
      <c r="C47" s="30"/>
      <c r="D47" s="31"/>
      <c r="E47" s="20">
        <f>SUM(E3:E46)</f>
        <v>0</v>
      </c>
      <c r="F47" s="20">
        <f>SUM(F3:F46)</f>
        <v>0</v>
      </c>
      <c r="G47" s="20"/>
      <c r="H47" s="20"/>
      <c r="I47" s="20">
        <f>SUM(I3:I46)</f>
        <v>0</v>
      </c>
      <c r="J47" s="20">
        <f>SUM(J3:J46)</f>
        <v>0</v>
      </c>
      <c r="K47" s="20">
        <f>SUM(K3:K46)</f>
        <v>0</v>
      </c>
      <c r="L47" s="20">
        <f>SUM(L3:L46)</f>
        <v>0</v>
      </c>
      <c r="M47" s="20">
        <f>SUM(M3:M46)</f>
        <v>0</v>
      </c>
      <c r="N47" s="35"/>
      <c r="O47" s="40"/>
    </row>
    <row r="48" customHeight="1" spans="1:15">
      <c r="A48" s="20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>
        <f>ROUND(M47*1.06,2)</f>
        <v>0</v>
      </c>
      <c r="N48" s="45"/>
      <c r="O48" s="46"/>
    </row>
    <row r="50" customHeight="1" spans="2:9">
      <c r="B50" s="33" t="s">
        <v>170</v>
      </c>
      <c r="C50" s="33" t="s">
        <v>171</v>
      </c>
      <c r="D50" s="33"/>
      <c r="E50" s="33"/>
      <c r="F50" s="33" t="s">
        <v>172</v>
      </c>
      <c r="G50" s="33"/>
      <c r="H50" s="33"/>
      <c r="I50" s="33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37" workbookViewId="0">
      <selection activeCell="D11" sqref="D11"/>
    </sheetView>
  </sheetViews>
  <sheetFormatPr defaultColWidth="9" defaultRowHeight="16.5" outlineLevelCol="3"/>
  <cols>
    <col min="1" max="1" width="7.375" style="1" customWidth="1"/>
    <col min="2" max="2" width="9" style="1"/>
    <col min="3" max="3" width="28.625" style="1" customWidth="1"/>
    <col min="4" max="4" width="9" style="1"/>
  </cols>
  <sheetData>
    <row r="1" spans="2:4">
      <c r="B1" s="2" t="s">
        <v>173</v>
      </c>
      <c r="C1" s="2"/>
      <c r="D1" s="2"/>
    </row>
    <row r="2" ht="20" customHeight="1" spans="1:4">
      <c r="A2" s="3"/>
      <c r="B2" s="2" t="s">
        <v>3</v>
      </c>
      <c r="C2" s="2" t="s">
        <v>174</v>
      </c>
      <c r="D2" s="2" t="s">
        <v>175</v>
      </c>
    </row>
    <row r="3" ht="20" customHeight="1" spans="1:4">
      <c r="A3" s="4"/>
      <c r="B3" s="5" t="s">
        <v>17</v>
      </c>
      <c r="C3" s="5" t="s">
        <v>176</v>
      </c>
      <c r="D3" s="5">
        <v>120</v>
      </c>
    </row>
    <row r="4" ht="20" customHeight="1" spans="1:4">
      <c r="A4" s="4"/>
      <c r="B4" s="5" t="s">
        <v>57</v>
      </c>
      <c r="C4" s="5" t="s">
        <v>177</v>
      </c>
      <c r="D4" s="5">
        <v>5</v>
      </c>
    </row>
    <row r="5" ht="20" customHeight="1" spans="1:4">
      <c r="A5" s="4"/>
      <c r="B5" s="6" t="s">
        <v>17</v>
      </c>
      <c r="C5" s="7" t="s">
        <v>178</v>
      </c>
      <c r="D5" s="2">
        <v>30</v>
      </c>
    </row>
    <row r="6" ht="20" customHeight="1" spans="1:4">
      <c r="A6" s="8"/>
      <c r="D6" s="1">
        <f>SUM(D3:D5)</f>
        <v>155</v>
      </c>
    </row>
    <row r="7" ht="20" customHeight="1" spans="2:4">
      <c r="B7" s="9" t="s">
        <v>179</v>
      </c>
      <c r="C7" s="9"/>
      <c r="D7" s="9"/>
    </row>
    <row r="8" ht="20" customHeight="1" spans="1:4">
      <c r="A8" s="4"/>
      <c r="B8" s="2" t="s">
        <v>3</v>
      </c>
      <c r="C8" s="2" t="s">
        <v>174</v>
      </c>
      <c r="D8" s="2" t="s">
        <v>175</v>
      </c>
    </row>
    <row r="9" ht="20" customHeight="1" spans="1:4">
      <c r="A9" s="4"/>
      <c r="B9" s="10" t="s">
        <v>98</v>
      </c>
      <c r="C9" s="2" t="s">
        <v>99</v>
      </c>
      <c r="D9" s="5">
        <v>180</v>
      </c>
    </row>
    <row r="10" ht="20" customHeight="1" spans="1:4">
      <c r="A10" s="4"/>
      <c r="B10" s="11" t="s">
        <v>107</v>
      </c>
      <c r="C10" s="2" t="s">
        <v>108</v>
      </c>
      <c r="D10" s="2">
        <v>120</v>
      </c>
    </row>
    <row r="11" ht="20" customHeight="1" spans="1:4">
      <c r="A11" s="8"/>
      <c r="D11" s="1">
        <f>SUM(D9:D10)</f>
        <v>300</v>
      </c>
    </row>
    <row r="12" ht="20" customHeight="1" spans="2:4">
      <c r="B12" s="12" t="s">
        <v>180</v>
      </c>
      <c r="C12" s="13"/>
      <c r="D12" s="14"/>
    </row>
    <row r="13" ht="20" customHeight="1" spans="2:4">
      <c r="B13" s="2" t="s">
        <v>3</v>
      </c>
      <c r="C13" s="1" t="s">
        <v>181</v>
      </c>
      <c r="D13" s="2" t="s">
        <v>182</v>
      </c>
    </row>
    <row r="14" ht="20" customHeight="1" spans="2:4">
      <c r="B14" s="2" t="s">
        <v>19</v>
      </c>
      <c r="C14" s="15" t="s">
        <v>183</v>
      </c>
      <c r="D14" s="2">
        <v>400</v>
      </c>
    </row>
    <row r="15" ht="20" customHeight="1" spans="2:4">
      <c r="B15" s="2" t="s">
        <v>28</v>
      </c>
      <c r="C15" s="15" t="s">
        <v>183</v>
      </c>
      <c r="D15" s="2">
        <v>400</v>
      </c>
    </row>
    <row r="16" ht="20" customHeight="1" spans="2:4">
      <c r="B16" s="2" t="s">
        <v>37</v>
      </c>
      <c r="C16" s="15" t="s">
        <v>183</v>
      </c>
      <c r="D16" s="2">
        <v>200</v>
      </c>
    </row>
    <row r="17" ht="20" customHeight="1" spans="2:4">
      <c r="B17" s="2" t="s">
        <v>40</v>
      </c>
      <c r="C17" s="15" t="s">
        <v>183</v>
      </c>
      <c r="D17" s="2">
        <v>400</v>
      </c>
    </row>
    <row r="18" ht="20" customHeight="1" spans="2:4">
      <c r="B18" s="2" t="s">
        <v>48</v>
      </c>
      <c r="C18" s="15" t="s">
        <v>183</v>
      </c>
      <c r="D18" s="2">
        <v>200</v>
      </c>
    </row>
    <row r="19" ht="20" customHeight="1" spans="2:4">
      <c r="B19" s="2" t="s">
        <v>50</v>
      </c>
      <c r="C19" s="15" t="s">
        <v>183</v>
      </c>
      <c r="D19" s="2">
        <v>200</v>
      </c>
    </row>
    <row r="20" ht="20" customHeight="1" spans="2:4">
      <c r="B20" s="2" t="s">
        <v>53</v>
      </c>
      <c r="C20" s="15" t="s">
        <v>183</v>
      </c>
      <c r="D20" s="2">
        <v>400</v>
      </c>
    </row>
    <row r="21" ht="20" customHeight="1" spans="2:4">
      <c r="B21" s="2" t="s">
        <v>59</v>
      </c>
      <c r="C21" s="15" t="s">
        <v>183</v>
      </c>
      <c r="D21" s="2">
        <v>400</v>
      </c>
    </row>
    <row r="22" ht="20" customHeight="1" spans="2:4">
      <c r="B22" s="2" t="s">
        <v>63</v>
      </c>
      <c r="C22" s="15" t="s">
        <v>183</v>
      </c>
      <c r="D22" s="2">
        <v>400</v>
      </c>
    </row>
    <row r="23" ht="20" customHeight="1" spans="2:4">
      <c r="B23" s="2" t="s">
        <v>64</v>
      </c>
      <c r="C23" s="15" t="s">
        <v>183</v>
      </c>
      <c r="D23" s="2">
        <v>400</v>
      </c>
    </row>
    <row r="24" ht="20" customHeight="1" spans="2:4">
      <c r="B24" s="2" t="s">
        <v>67</v>
      </c>
      <c r="C24" s="15" t="s">
        <v>183</v>
      </c>
      <c r="D24" s="2">
        <v>400</v>
      </c>
    </row>
    <row r="25" ht="20" customHeight="1" spans="2:4">
      <c r="B25" s="2" t="s">
        <v>71</v>
      </c>
      <c r="C25" s="15" t="s">
        <v>183</v>
      </c>
      <c r="D25" s="2">
        <v>400</v>
      </c>
    </row>
    <row r="26" ht="20" customHeight="1" spans="2:4">
      <c r="B26" s="2" t="s">
        <v>73</v>
      </c>
      <c r="C26" s="15" t="s">
        <v>183</v>
      </c>
      <c r="D26" s="2">
        <v>300</v>
      </c>
    </row>
    <row r="27" ht="20" customHeight="1" spans="2:4">
      <c r="B27" s="2" t="s">
        <v>75</v>
      </c>
      <c r="C27" s="15" t="s">
        <v>183</v>
      </c>
      <c r="D27" s="2">
        <v>200</v>
      </c>
    </row>
    <row r="28" ht="20" customHeight="1" spans="2:4">
      <c r="B28" s="2" t="s">
        <v>76</v>
      </c>
      <c r="C28" s="15" t="s">
        <v>183</v>
      </c>
      <c r="D28" s="2">
        <v>400</v>
      </c>
    </row>
    <row r="29" ht="20" customHeight="1" spans="2:4">
      <c r="B29" s="2" t="s">
        <v>77</v>
      </c>
      <c r="C29" s="15" t="s">
        <v>183</v>
      </c>
      <c r="D29" s="2">
        <v>400</v>
      </c>
    </row>
    <row r="30" ht="20" customHeight="1" spans="2:4">
      <c r="B30" s="2" t="s">
        <v>81</v>
      </c>
      <c r="C30" s="15" t="s">
        <v>183</v>
      </c>
      <c r="D30" s="2">
        <v>100</v>
      </c>
    </row>
    <row r="31" ht="20" customHeight="1" spans="2:4">
      <c r="B31" s="2" t="s">
        <v>82</v>
      </c>
      <c r="C31" s="15" t="s">
        <v>183</v>
      </c>
      <c r="D31" s="2">
        <v>200</v>
      </c>
    </row>
    <row r="32" ht="20" customHeight="1" spans="2:4">
      <c r="B32" s="2" t="s">
        <v>85</v>
      </c>
      <c r="C32" s="15" t="s">
        <v>183</v>
      </c>
      <c r="D32" s="2">
        <v>400</v>
      </c>
    </row>
    <row r="33" ht="20" customHeight="1" spans="2:4">
      <c r="B33" s="2" t="s">
        <v>86</v>
      </c>
      <c r="C33" s="15" t="s">
        <v>183</v>
      </c>
      <c r="D33" s="2">
        <v>300</v>
      </c>
    </row>
    <row r="34" ht="20" customHeight="1" spans="2:4">
      <c r="B34" s="2" t="s">
        <v>88</v>
      </c>
      <c r="C34" s="15" t="s">
        <v>183</v>
      </c>
      <c r="D34" s="2">
        <v>400</v>
      </c>
    </row>
    <row r="35" ht="20" customHeight="1" spans="2:4">
      <c r="B35" s="2" t="s">
        <v>97</v>
      </c>
      <c r="C35" s="15" t="s">
        <v>183</v>
      </c>
      <c r="D35" s="2">
        <v>400</v>
      </c>
    </row>
    <row r="36" ht="20" customHeight="1" spans="2:4">
      <c r="B36" s="2" t="s">
        <v>105</v>
      </c>
      <c r="C36" s="15" t="s">
        <v>183</v>
      </c>
      <c r="D36" s="2">
        <v>400</v>
      </c>
    </row>
    <row r="37" ht="20" customHeight="1" spans="2:4">
      <c r="B37" s="2" t="s">
        <v>94</v>
      </c>
      <c r="C37" s="15" t="s">
        <v>183</v>
      </c>
      <c r="D37" s="2">
        <v>400</v>
      </c>
    </row>
    <row r="38" ht="20" customHeight="1" spans="2:4">
      <c r="B38" s="2" t="s">
        <v>103</v>
      </c>
      <c r="C38" s="15" t="s">
        <v>183</v>
      </c>
      <c r="D38" s="2">
        <v>200</v>
      </c>
    </row>
    <row r="39" ht="20" customHeight="1" spans="2:4">
      <c r="B39" s="2" t="s">
        <v>114</v>
      </c>
      <c r="C39" s="15" t="s">
        <v>183</v>
      </c>
      <c r="D39" s="2">
        <v>400</v>
      </c>
    </row>
    <row r="40" ht="20" customHeight="1" spans="2:4">
      <c r="B40" s="2" t="s">
        <v>112</v>
      </c>
      <c r="C40" s="15" t="s">
        <v>183</v>
      </c>
      <c r="D40" s="2">
        <v>200</v>
      </c>
    </row>
    <row r="41" ht="20" customHeight="1" spans="2:4">
      <c r="B41" s="2" t="s">
        <v>100</v>
      </c>
      <c r="C41" s="15" t="s">
        <v>183</v>
      </c>
      <c r="D41" s="2">
        <v>150</v>
      </c>
    </row>
    <row r="42" ht="20" customHeight="1" spans="2:4">
      <c r="B42" s="2" t="s">
        <v>111</v>
      </c>
      <c r="C42" s="15" t="s">
        <v>183</v>
      </c>
      <c r="D42" s="2">
        <v>400</v>
      </c>
    </row>
    <row r="43" ht="20" customHeight="1" spans="2:4">
      <c r="B43" s="2" t="s">
        <v>92</v>
      </c>
      <c r="C43" s="15" t="s">
        <v>183</v>
      </c>
      <c r="D43" s="2">
        <v>400</v>
      </c>
    </row>
    <row r="44" ht="20" customHeight="1" spans="2:4">
      <c r="B44" s="2" t="s">
        <v>91</v>
      </c>
      <c r="C44" s="15" t="s">
        <v>183</v>
      </c>
      <c r="D44" s="2">
        <v>400</v>
      </c>
    </row>
    <row r="45" ht="20" customHeight="1" spans="2:4">
      <c r="B45" s="2" t="s">
        <v>115</v>
      </c>
      <c r="C45" s="15" t="s">
        <v>183</v>
      </c>
      <c r="D45" s="2">
        <v>100</v>
      </c>
    </row>
    <row r="46" ht="20" customHeight="1" spans="2:4">
      <c r="B46" s="2" t="s">
        <v>106</v>
      </c>
      <c r="C46" s="15" t="s">
        <v>183</v>
      </c>
      <c r="D46" s="2">
        <v>400</v>
      </c>
    </row>
    <row r="47" ht="20" customHeight="1" spans="2:4">
      <c r="B47" s="2" t="s">
        <v>110</v>
      </c>
      <c r="C47" s="15" t="s">
        <v>183</v>
      </c>
      <c r="D47" s="2">
        <v>400</v>
      </c>
    </row>
    <row r="48" ht="20" customHeight="1" spans="2:4">
      <c r="B48" s="2" t="s">
        <v>96</v>
      </c>
      <c r="C48" s="15" t="s">
        <v>183</v>
      </c>
      <c r="D48" s="2">
        <v>200</v>
      </c>
    </row>
    <row r="49" ht="20" customHeight="1" spans="2:4">
      <c r="B49" s="2" t="s">
        <v>102</v>
      </c>
      <c r="C49" s="15" t="s">
        <v>183</v>
      </c>
      <c r="D49" s="2">
        <v>400</v>
      </c>
    </row>
    <row r="50" ht="20" customHeight="1" spans="2:4">
      <c r="B50" s="2" t="s">
        <v>113</v>
      </c>
      <c r="C50" s="15" t="s">
        <v>183</v>
      </c>
      <c r="D50" s="2">
        <v>200</v>
      </c>
    </row>
    <row r="51" spans="4:4">
      <c r="D51" s="1">
        <f>SUM(D14:D50)</f>
        <v>11950</v>
      </c>
    </row>
  </sheetData>
  <mergeCells count="3">
    <mergeCell ref="B1:D1"/>
    <mergeCell ref="B7:D7"/>
    <mergeCell ref="B12:D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黄骅劳务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毛爷爷，我男神</cp:lastModifiedBy>
  <dcterms:created xsi:type="dcterms:W3CDTF">2006-09-13T11:21:00Z</dcterms:created>
  <dcterms:modified xsi:type="dcterms:W3CDTF">2021-03-25T05:31:02Z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2052-11.1.0.10356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