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4月保险费-座椅" sheetId="1" r:id="rId1"/>
    <sheet name="4月管理费-座椅" sheetId="2" r:id="rId2"/>
  </sheets>
  <definedNames>
    <definedName name="_xlnm._FilterDatabase" localSheetId="0" hidden="1">'4月保险费-座椅'!$A$2:$K$146</definedName>
    <definedName name="_xlnm._FilterDatabase" localSheetId="1" hidden="1">'4月管理费-座椅'!$A$2:$K$146</definedName>
  </definedNames>
  <calcPr calcId="144525"/>
</workbook>
</file>

<file path=xl/sharedStrings.xml><?xml version="1.0" encoding="utf-8"?>
<sst xmlns="http://schemas.openxmlformats.org/spreadsheetml/2006/main" count="1526" uniqueCount="378">
  <si>
    <t>2021年4月份挂靠劳务人员保险缴费明细表</t>
  </si>
  <si>
    <t>项目</t>
  </si>
  <si>
    <t>姓名</t>
  </si>
  <si>
    <t>车间</t>
  </si>
  <si>
    <t>上保时间</t>
  </si>
  <si>
    <t>身份证号</t>
  </si>
  <si>
    <t>检测</t>
  </si>
  <si>
    <t>替换明细</t>
  </si>
  <si>
    <t>协议</t>
  </si>
  <si>
    <t>天数</t>
  </si>
  <si>
    <t>4月金额</t>
  </si>
  <si>
    <t>备注</t>
  </si>
  <si>
    <t>任相宜</t>
  </si>
  <si>
    <t>座椅车间</t>
  </si>
  <si>
    <t>2021-04-01</t>
  </si>
  <si>
    <t>130983200305240319</t>
  </si>
  <si>
    <t>√</t>
  </si>
  <si>
    <t>王东铭</t>
  </si>
  <si>
    <t>130983200402264515</t>
  </si>
  <si>
    <t>李林育</t>
  </si>
  <si>
    <t>130983200405160316</t>
  </si>
  <si>
    <t>孙文岩</t>
  </si>
  <si>
    <t>130925200402197216</t>
  </si>
  <si>
    <t>张达</t>
  </si>
  <si>
    <t>130983200307133015</t>
  </si>
  <si>
    <t>马嘉骏</t>
  </si>
  <si>
    <t>130983200203260917</t>
  </si>
  <si>
    <t>郭建勇</t>
  </si>
  <si>
    <t>130983200307201110</t>
  </si>
  <si>
    <t>刘国红</t>
  </si>
  <si>
    <t>缝纫车间</t>
  </si>
  <si>
    <t>132930197101051641</t>
  </si>
  <si>
    <t>于会卿</t>
  </si>
  <si>
    <t>生产管理部</t>
  </si>
  <si>
    <t>132401196704067067</t>
  </si>
  <si>
    <t>邓秀丽</t>
  </si>
  <si>
    <t>132930197103261642</t>
  </si>
  <si>
    <t>梁勇</t>
  </si>
  <si>
    <t>总装厂</t>
  </si>
  <si>
    <t>130983199004050014</t>
  </si>
  <si>
    <t>杨慧娟</t>
  </si>
  <si>
    <t>13293019860606352X</t>
  </si>
  <si>
    <t>高庆宵</t>
  </si>
  <si>
    <t>财务管理部</t>
  </si>
  <si>
    <t>130983200002105515</t>
  </si>
  <si>
    <t>李海洋</t>
  </si>
  <si>
    <t>焊接车间</t>
  </si>
  <si>
    <t>130983199609281616</t>
  </si>
  <si>
    <t>田鑫宇</t>
  </si>
  <si>
    <t>130983199804162014</t>
  </si>
  <si>
    <t>闻龙福</t>
  </si>
  <si>
    <t>13098319981002163X</t>
  </si>
  <si>
    <t>换成吕家兴</t>
  </si>
  <si>
    <t>杨桂珍</t>
  </si>
  <si>
    <t>前工序车间</t>
  </si>
  <si>
    <t>130983199108081624</t>
  </si>
  <si>
    <t>换成王晓梅</t>
  </si>
  <si>
    <t>赵卫</t>
  </si>
  <si>
    <t>130983199405053718</t>
  </si>
  <si>
    <t>换成刘明珠</t>
  </si>
  <si>
    <t>张植茂</t>
  </si>
  <si>
    <t>安环科</t>
  </si>
  <si>
    <t>130983199601233310</t>
  </si>
  <si>
    <t>陈自铅</t>
  </si>
  <si>
    <t>金属件厂</t>
  </si>
  <si>
    <t>130983199703021415</t>
  </si>
  <si>
    <t>陈鑫</t>
  </si>
  <si>
    <t>采购部</t>
  </si>
  <si>
    <t>211004198802241837</t>
  </si>
  <si>
    <t>辛鹏玉</t>
  </si>
  <si>
    <t>132930199412051138</t>
  </si>
  <si>
    <t>邓洪爱</t>
  </si>
  <si>
    <t>132929197811121928</t>
  </si>
  <si>
    <t>张翠</t>
  </si>
  <si>
    <t>130983198803123967</t>
  </si>
  <si>
    <t>李行</t>
  </si>
  <si>
    <t>电泳车间</t>
  </si>
  <si>
    <t>130983199011023911</t>
  </si>
  <si>
    <t>石岭金</t>
  </si>
  <si>
    <t>130983199509265037</t>
  </si>
  <si>
    <t>霍庆玉</t>
  </si>
  <si>
    <t>130924199211243548</t>
  </si>
  <si>
    <t>刘荣浩</t>
  </si>
  <si>
    <t>制造技术部</t>
  </si>
  <si>
    <t>130983198805050714</t>
  </si>
  <si>
    <t>米芝霖</t>
  </si>
  <si>
    <t>130983199803102220</t>
  </si>
  <si>
    <t>宁文凯</t>
  </si>
  <si>
    <t>130983198906132014</t>
  </si>
  <si>
    <t>王宇</t>
  </si>
  <si>
    <t>采购管理部</t>
  </si>
  <si>
    <t>13098319930605001X</t>
  </si>
  <si>
    <t>郭建峰</t>
  </si>
  <si>
    <t>132930198107082814</t>
  </si>
  <si>
    <t>于小爽</t>
  </si>
  <si>
    <t>骨架组装</t>
  </si>
  <si>
    <t>220182198410207264</t>
  </si>
  <si>
    <t>司延东</t>
  </si>
  <si>
    <t>130983200303073019</t>
  </si>
  <si>
    <t>换成岳明鑫</t>
  </si>
  <si>
    <t>郑建</t>
  </si>
  <si>
    <t>132930199410262812</t>
  </si>
  <si>
    <t>吕欣月</t>
  </si>
  <si>
    <t>132930199606084720</t>
  </si>
  <si>
    <t>孙华山</t>
  </si>
  <si>
    <t>130983198905051415</t>
  </si>
  <si>
    <t>李明连</t>
  </si>
  <si>
    <t>130983198607243312</t>
  </si>
  <si>
    <t>张富贵</t>
  </si>
  <si>
    <t>140322197806203614</t>
  </si>
  <si>
    <t>高秋香</t>
  </si>
  <si>
    <t>140322198201293922</t>
  </si>
  <si>
    <t>荆文彬</t>
  </si>
  <si>
    <t>130983199105203913</t>
  </si>
  <si>
    <t>宋健</t>
  </si>
  <si>
    <t>130983198608032437</t>
  </si>
  <si>
    <t>换成马成秀</t>
  </si>
  <si>
    <t>王英娜</t>
  </si>
  <si>
    <t>130983198703122422</t>
  </si>
  <si>
    <t>换成周国辉</t>
  </si>
  <si>
    <t>刘金岗</t>
  </si>
  <si>
    <t>130983198708122210</t>
  </si>
  <si>
    <t>蔡海波</t>
  </si>
  <si>
    <t>130983199207023913</t>
  </si>
  <si>
    <t>宋小玲</t>
  </si>
  <si>
    <t>130983198506081641</t>
  </si>
  <si>
    <t>李月轩</t>
  </si>
  <si>
    <t>13098320040717171X</t>
  </si>
  <si>
    <t>孟令潇</t>
  </si>
  <si>
    <t>销售服务部</t>
  </si>
  <si>
    <t>130983199804045344</t>
  </si>
  <si>
    <t>刘俊阁</t>
  </si>
  <si>
    <t>130983198602245028</t>
  </si>
  <si>
    <t>李德瑞</t>
  </si>
  <si>
    <t>130921198803132610</t>
  </si>
  <si>
    <t>李孝来</t>
  </si>
  <si>
    <t>132930197612255339</t>
  </si>
  <si>
    <t>于宝森</t>
  </si>
  <si>
    <t>132930197202172012</t>
  </si>
  <si>
    <t>陈月涛</t>
  </si>
  <si>
    <t>132930198112282239</t>
  </si>
  <si>
    <t>张培石</t>
  </si>
  <si>
    <t>130983200109254211</t>
  </si>
  <si>
    <t>任永昌</t>
  </si>
  <si>
    <t>130983200106124219</t>
  </si>
  <si>
    <t>任永泽</t>
  </si>
  <si>
    <t>130983200011024215</t>
  </si>
  <si>
    <t>刘铄</t>
  </si>
  <si>
    <t>130983200302180058</t>
  </si>
  <si>
    <t>董宴麟</t>
  </si>
  <si>
    <t>130983199006220013</t>
  </si>
  <si>
    <t>换成李东旭</t>
  </si>
  <si>
    <t>刘猛</t>
  </si>
  <si>
    <t>130983199901105011</t>
  </si>
  <si>
    <t>换成唐艳芝</t>
  </si>
  <si>
    <t>刘梦鹤</t>
  </si>
  <si>
    <t>130983199306174557</t>
  </si>
  <si>
    <t>陈金马</t>
  </si>
  <si>
    <t>130925199004276618</t>
  </si>
  <si>
    <t>王振月</t>
  </si>
  <si>
    <t>130925199209155131</t>
  </si>
  <si>
    <t>换成张志强</t>
  </si>
  <si>
    <t>王伯勇</t>
  </si>
  <si>
    <t>130983198511215034</t>
  </si>
  <si>
    <t>换成何俊兰</t>
  </si>
  <si>
    <t>于海坤</t>
  </si>
  <si>
    <t>13098319930123141X</t>
  </si>
  <si>
    <t>换成李军</t>
  </si>
  <si>
    <t>时红芬</t>
  </si>
  <si>
    <t>132930198312104322</t>
  </si>
  <si>
    <t>孟洪臣</t>
  </si>
  <si>
    <t>130924199308253523</t>
  </si>
  <si>
    <t>张建东</t>
  </si>
  <si>
    <t>132929197912083713</t>
  </si>
  <si>
    <t>换成韩桂栋</t>
  </si>
  <si>
    <t>侯志铎</t>
  </si>
  <si>
    <t>130983199206210039</t>
  </si>
  <si>
    <t>柴爱如</t>
  </si>
  <si>
    <t>130983198804123029</t>
  </si>
  <si>
    <t>朱俊美</t>
  </si>
  <si>
    <t>372324198404054144</t>
  </si>
  <si>
    <t>刘洪霞</t>
  </si>
  <si>
    <t>132930198102081628</t>
  </si>
  <si>
    <t>曹丽娜</t>
  </si>
  <si>
    <t>13098319850110092X</t>
  </si>
  <si>
    <t>换成钮炳坤</t>
  </si>
  <si>
    <t>马成秀</t>
  </si>
  <si>
    <t>630121199611113123</t>
  </si>
  <si>
    <t>替换宋健</t>
  </si>
  <si>
    <t>周国辉</t>
  </si>
  <si>
    <t>131127200311305234</t>
  </si>
  <si>
    <t>替换王英娜</t>
  </si>
  <si>
    <t>钮炳坤</t>
  </si>
  <si>
    <t>130983199511181836</t>
  </si>
  <si>
    <t>替换曹丽娜</t>
  </si>
  <si>
    <t>王琨</t>
  </si>
  <si>
    <t>130983199412120018</t>
  </si>
  <si>
    <t>张志强</t>
  </si>
  <si>
    <t>132934197112160013</t>
  </si>
  <si>
    <t>替换王振月</t>
  </si>
  <si>
    <t>李军</t>
  </si>
  <si>
    <t>132930199301101112</t>
  </si>
  <si>
    <t>替换于海坤</t>
  </si>
  <si>
    <t>白义凯</t>
  </si>
  <si>
    <t>13098319990608001X</t>
  </si>
  <si>
    <t>王藤</t>
  </si>
  <si>
    <t>130983200301140919</t>
  </si>
  <si>
    <t>王发</t>
  </si>
  <si>
    <t>610631198211111016</t>
  </si>
  <si>
    <t>张世明</t>
  </si>
  <si>
    <t>2021-04-02</t>
  </si>
  <si>
    <t>132930199211141110</t>
  </si>
  <si>
    <t>刘强</t>
  </si>
  <si>
    <t>质量管理部</t>
  </si>
  <si>
    <t>2021-04-06</t>
  </si>
  <si>
    <t>130922198810014854</t>
  </si>
  <si>
    <t>替换郑达</t>
  </si>
  <si>
    <t>王世聪</t>
  </si>
  <si>
    <t>13098319920707303X</t>
  </si>
  <si>
    <t>曹益玮</t>
  </si>
  <si>
    <t>130983199706200013</t>
  </si>
  <si>
    <t>换成张震</t>
  </si>
  <si>
    <t>赵学超</t>
  </si>
  <si>
    <t>新产品车间</t>
  </si>
  <si>
    <t>132930197712021812</t>
  </si>
  <si>
    <t>王进</t>
  </si>
  <si>
    <t>130983199912030916</t>
  </si>
  <si>
    <t>刘阔</t>
  </si>
  <si>
    <t>发泡车间</t>
  </si>
  <si>
    <t>130925200208076031</t>
  </si>
  <si>
    <t>王宁宁</t>
  </si>
  <si>
    <t>130924198909274229</t>
  </si>
  <si>
    <t>闫建波</t>
  </si>
  <si>
    <t>设备部</t>
  </si>
  <si>
    <t>130983198910183017</t>
  </si>
  <si>
    <t>闫福国</t>
  </si>
  <si>
    <t>132930199110113516</t>
  </si>
  <si>
    <t>范洪英</t>
  </si>
  <si>
    <t>460001197303140021</t>
  </si>
  <si>
    <t>代国龙</t>
  </si>
  <si>
    <t>130983199006130034</t>
  </si>
  <si>
    <t>朱章群</t>
  </si>
  <si>
    <t>2021-04-07</t>
  </si>
  <si>
    <t>131127198707095237</t>
  </si>
  <si>
    <t>周振前</t>
  </si>
  <si>
    <t>133030198101065230</t>
  </si>
  <si>
    <t>宋忠奎</t>
  </si>
  <si>
    <t>130983199305120012</t>
  </si>
  <si>
    <t>张长江</t>
  </si>
  <si>
    <t>13092419931114423X</t>
  </si>
  <si>
    <t>刘印乐</t>
  </si>
  <si>
    <t>130533198303054680</t>
  </si>
  <si>
    <t>赵亮</t>
  </si>
  <si>
    <t>130983198602180957</t>
  </si>
  <si>
    <t>沈士清</t>
  </si>
  <si>
    <t>132930199311080538</t>
  </si>
  <si>
    <t>换成刘长华</t>
  </si>
  <si>
    <t>韩桂栋</t>
  </si>
  <si>
    <t>2021-04-08</t>
  </si>
  <si>
    <t>132930198109012019</t>
  </si>
  <si>
    <t>替换张建东</t>
  </si>
  <si>
    <t>贾秀华</t>
  </si>
  <si>
    <t>130983199101290028</t>
  </si>
  <si>
    <t>换成陈太平</t>
  </si>
  <si>
    <t>刘长华</t>
  </si>
  <si>
    <t>2021-04-09</t>
  </si>
  <si>
    <t>410802197911223518</t>
  </si>
  <si>
    <t>替换沈士清</t>
  </si>
  <si>
    <t>张玉彪</t>
  </si>
  <si>
    <t>130983199701261618</t>
  </si>
  <si>
    <t>王洪雨</t>
  </si>
  <si>
    <t>130981198805213816</t>
  </si>
  <si>
    <t>孙玉桐</t>
  </si>
  <si>
    <t>130983199801141410</t>
  </si>
  <si>
    <t>唐学贤</t>
  </si>
  <si>
    <t>2021-04-10</t>
  </si>
  <si>
    <t>130983199608123018</t>
  </si>
  <si>
    <t>替换刘晋</t>
  </si>
  <si>
    <t>张震</t>
  </si>
  <si>
    <t>2021-04-12</t>
  </si>
  <si>
    <t>21140219941031261X</t>
  </si>
  <si>
    <t>替换曹益玮</t>
  </si>
  <si>
    <t>陈太平</t>
  </si>
  <si>
    <t>物业部</t>
  </si>
  <si>
    <t>130921199410100217</t>
  </si>
  <si>
    <t>替换贾秀华</t>
  </si>
  <si>
    <t>李刚</t>
  </si>
  <si>
    <t>13063819840502851X</t>
  </si>
  <si>
    <t>岳明鑫</t>
  </si>
  <si>
    <t>2021-04-13</t>
  </si>
  <si>
    <t>132930199811103353</t>
  </si>
  <si>
    <t>替换司延东</t>
  </si>
  <si>
    <t>李东旭</t>
  </si>
  <si>
    <t>130983199901120713</t>
  </si>
  <si>
    <t>替换董宴麟</t>
  </si>
  <si>
    <t>唐艳芝</t>
  </si>
  <si>
    <t>230221198401054440</t>
  </si>
  <si>
    <t>替换刘猛</t>
  </si>
  <si>
    <t>何俊兰</t>
  </si>
  <si>
    <t>132930197906081848</t>
  </si>
  <si>
    <t>替换王伯勇</t>
  </si>
  <si>
    <t>李福昭</t>
  </si>
  <si>
    <t>2021-04-14</t>
  </si>
  <si>
    <t>130930200308283311</t>
  </si>
  <si>
    <t>吴英浩</t>
  </si>
  <si>
    <t>130925199901266217</t>
  </si>
  <si>
    <t>刘玉玲</t>
  </si>
  <si>
    <t>130983198702282424</t>
  </si>
  <si>
    <t>张爰博</t>
  </si>
  <si>
    <t>130983200211300317</t>
  </si>
  <si>
    <t>张建美</t>
  </si>
  <si>
    <t>371481198708231826</t>
  </si>
  <si>
    <t>张文净</t>
  </si>
  <si>
    <t>综合管理部</t>
  </si>
  <si>
    <t>2021-04-15</t>
  </si>
  <si>
    <t>130983198912161129</t>
  </si>
  <si>
    <t>阚梦鑫</t>
  </si>
  <si>
    <t>130983200112161112</t>
  </si>
  <si>
    <t>高维财</t>
  </si>
  <si>
    <t>130983200208212818</t>
  </si>
  <si>
    <t>郭凤明</t>
  </si>
  <si>
    <t>132930198906292818</t>
  </si>
  <si>
    <t>王振</t>
  </si>
  <si>
    <t>2021-04-16</t>
  </si>
  <si>
    <t>132930199110304136</t>
  </si>
  <si>
    <t>范昱</t>
  </si>
  <si>
    <t>2021-04-19</t>
  </si>
  <si>
    <t>130983199702270014</t>
  </si>
  <si>
    <t>换成商淑霞</t>
  </si>
  <si>
    <t>张春艳</t>
  </si>
  <si>
    <t>130924198311075540</t>
  </si>
  <si>
    <t>汤云凤</t>
  </si>
  <si>
    <t>130924198206284228</t>
  </si>
  <si>
    <t>于勇</t>
  </si>
  <si>
    <t>2021-04-20</t>
  </si>
  <si>
    <t>120111198103113517</t>
  </si>
  <si>
    <t>刘元元</t>
  </si>
  <si>
    <t>2021-04-21</t>
  </si>
  <si>
    <t>130983198907120322</t>
  </si>
  <si>
    <t>替换滕令驹</t>
  </si>
  <si>
    <t>冀亚琴</t>
  </si>
  <si>
    <t>130728199007050022</t>
  </si>
  <si>
    <t>替换许志飞</t>
  </si>
  <si>
    <t>谷云峰</t>
  </si>
  <si>
    <t>2021-04-22</t>
  </si>
  <si>
    <t>130983199310161417</t>
  </si>
  <si>
    <t>刘容基</t>
  </si>
  <si>
    <t>2021-04-23</t>
  </si>
  <si>
    <t>130983199910313015</t>
  </si>
  <si>
    <t>隋福旺</t>
  </si>
  <si>
    <t>13098319940110141X</t>
  </si>
  <si>
    <t>于蕾</t>
  </si>
  <si>
    <t>130983199002080914</t>
  </si>
  <si>
    <t>张斌</t>
  </si>
  <si>
    <t>130921199603133218</t>
  </si>
  <si>
    <t>王祥禄</t>
  </si>
  <si>
    <t>132930199805243712</t>
  </si>
  <si>
    <t>王雷</t>
  </si>
  <si>
    <t>2021-04-26</t>
  </si>
  <si>
    <t>130983199005122411</t>
  </si>
  <si>
    <t>徐志强</t>
  </si>
  <si>
    <t>371422198812106099</t>
  </si>
  <si>
    <t>董恩良</t>
  </si>
  <si>
    <t>132930199205012830</t>
  </si>
  <si>
    <t>吕家兴</t>
  </si>
  <si>
    <t>2021-04-27</t>
  </si>
  <si>
    <t>130921199410200816</t>
  </si>
  <si>
    <t>替换闻龙福</t>
  </si>
  <si>
    <t>刘明珠</t>
  </si>
  <si>
    <t>132923197912202622</t>
  </si>
  <si>
    <t>替换赵卫</t>
  </si>
  <si>
    <t>王小金</t>
  </si>
  <si>
    <t>2021-04-28</t>
  </si>
  <si>
    <t>132930198310294126</t>
  </si>
  <si>
    <t>王景民</t>
  </si>
  <si>
    <t>130983200302135011</t>
  </si>
  <si>
    <t>合计</t>
  </si>
  <si>
    <t>2021年4月份挂靠劳务人员管理费明细表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</si>
</sst>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 "/>
  </numFmts>
  <fonts count="26">
    <font>
      <sz val="11"/>
      <color theme="1"/>
      <name val="Tahoma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6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5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8" fillId="0" borderId="0"/>
    <xf numFmtId="41" fontId="6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4" borderId="6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24" fillId="31" borderId="11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0" borderId="0"/>
    <xf numFmtId="0" fontId="20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 wrapText="1"/>
    </xf>
    <xf numFmtId="49" fontId="3" fillId="0" borderId="1" xfId="3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0" fontId="3" fillId="2" borderId="1" xfId="32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3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77" fontId="2" fillId="3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8"/>
  <sheetViews>
    <sheetView showGridLines="0" tabSelected="1" workbookViewId="0">
      <pane xSplit="3" ySplit="2" topLeftCell="D3" activePane="bottomRight" state="frozen"/>
      <selection/>
      <selection pane="topRight"/>
      <selection pane="bottomLeft"/>
      <selection pane="bottomRight" activeCell="D22" sqref="D22"/>
    </sheetView>
  </sheetViews>
  <sheetFormatPr defaultColWidth="9" defaultRowHeight="14.25"/>
  <cols>
    <col min="1" max="1" width="7.375" customWidth="1"/>
    <col min="3" max="3" width="18.625" customWidth="1"/>
    <col min="4" max="4" width="12" customWidth="1"/>
    <col min="5" max="5" width="22.25" customWidth="1"/>
    <col min="6" max="6" width="4.75" customWidth="1"/>
    <col min="7" max="7" width="20.625" customWidth="1"/>
    <col min="8" max="8" width="9" customWidth="1"/>
    <col min="9" max="9" width="9.625"/>
    <col min="10" max="10" width="9.375" customWidth="1"/>
    <col min="11" max="11" width="13.25" customWidth="1"/>
  </cols>
  <sheetData>
    <row r="1" ht="38" customHeight="1" spans="1:11">
      <c r="A1" s="1" t="s">
        <v>0</v>
      </c>
      <c r="B1" s="1"/>
      <c r="C1" s="1"/>
      <c r="D1" s="2"/>
      <c r="E1" s="1"/>
      <c r="F1" s="1"/>
      <c r="G1" s="1"/>
      <c r="H1" s="1"/>
      <c r="I1" s="1"/>
      <c r="J1" s="17"/>
      <c r="K1" s="1"/>
    </row>
    <row r="2" ht="35" customHeight="1" spans="1:11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18" t="s">
        <v>9</v>
      </c>
      <c r="J2" s="25" t="s">
        <v>10</v>
      </c>
      <c r="K2" s="6" t="s">
        <v>11</v>
      </c>
    </row>
    <row r="3" ht="19" customHeight="1" spans="1:11">
      <c r="A3" s="3">
        <v>1</v>
      </c>
      <c r="B3" s="7" t="s">
        <v>12</v>
      </c>
      <c r="C3" s="4" t="s">
        <v>13</v>
      </c>
      <c r="D3" s="8" t="s">
        <v>14</v>
      </c>
      <c r="E3" s="5" t="s">
        <v>15</v>
      </c>
      <c r="F3" s="5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G3" s="6"/>
      <c r="H3" s="6" t="s">
        <v>16</v>
      </c>
      <c r="I3" s="6">
        <v>30</v>
      </c>
      <c r="J3" s="19">
        <v>59</v>
      </c>
      <c r="K3" s="19"/>
    </row>
    <row r="4" ht="19" customHeight="1" spans="1:11">
      <c r="A4" s="3">
        <v>2</v>
      </c>
      <c r="B4" s="7" t="s">
        <v>17</v>
      </c>
      <c r="C4" s="4" t="s">
        <v>13</v>
      </c>
      <c r="D4" s="8" t="s">
        <v>14</v>
      </c>
      <c r="E4" s="5" t="s">
        <v>18</v>
      </c>
      <c r="F4" s="5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G4" s="6"/>
      <c r="H4" s="6" t="s">
        <v>16</v>
      </c>
      <c r="I4" s="6">
        <v>30</v>
      </c>
      <c r="J4" s="19">
        <v>59</v>
      </c>
      <c r="K4" s="19"/>
    </row>
    <row r="5" ht="19" customHeight="1" spans="1:11">
      <c r="A5" s="3">
        <v>3</v>
      </c>
      <c r="B5" s="7" t="s">
        <v>19</v>
      </c>
      <c r="C5" s="4" t="s">
        <v>13</v>
      </c>
      <c r="D5" s="8" t="s">
        <v>14</v>
      </c>
      <c r="E5" s="5" t="s">
        <v>20</v>
      </c>
      <c r="F5" s="5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G5" s="6"/>
      <c r="H5" s="6" t="s">
        <v>16</v>
      </c>
      <c r="I5" s="6">
        <v>30</v>
      </c>
      <c r="J5" s="19">
        <v>59</v>
      </c>
      <c r="K5" s="19"/>
    </row>
    <row r="6" ht="19" customHeight="1" spans="1:11">
      <c r="A6" s="3">
        <v>4</v>
      </c>
      <c r="B6" s="7" t="s">
        <v>21</v>
      </c>
      <c r="C6" s="4" t="s">
        <v>13</v>
      </c>
      <c r="D6" s="8" t="s">
        <v>14</v>
      </c>
      <c r="E6" s="5" t="s">
        <v>22</v>
      </c>
      <c r="F6" s="5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G6" s="6"/>
      <c r="H6" s="6" t="s">
        <v>16</v>
      </c>
      <c r="I6" s="6">
        <v>30</v>
      </c>
      <c r="J6" s="19">
        <v>59</v>
      </c>
      <c r="K6" s="19"/>
    </row>
    <row r="7" ht="19" customHeight="1" spans="1:11">
      <c r="A7" s="3">
        <v>5</v>
      </c>
      <c r="B7" s="9" t="s">
        <v>23</v>
      </c>
      <c r="C7" s="10" t="s">
        <v>13</v>
      </c>
      <c r="D7" s="11" t="s">
        <v>14</v>
      </c>
      <c r="E7" s="12" t="s">
        <v>24</v>
      </c>
      <c r="F7" s="12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G7" s="13"/>
      <c r="H7" s="13" t="s">
        <v>16</v>
      </c>
      <c r="I7" s="13">
        <v>30</v>
      </c>
      <c r="J7" s="20">
        <v>59</v>
      </c>
      <c r="K7" s="20"/>
    </row>
    <row r="8" ht="19" customHeight="1" spans="1:11">
      <c r="A8" s="3">
        <v>6</v>
      </c>
      <c r="B8" s="14" t="s">
        <v>25</v>
      </c>
      <c r="C8" s="4" t="s">
        <v>13</v>
      </c>
      <c r="D8" s="8" t="s">
        <v>14</v>
      </c>
      <c r="E8" s="15" t="s">
        <v>26</v>
      </c>
      <c r="F8" s="15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G8" s="6"/>
      <c r="H8" s="6" t="s">
        <v>16</v>
      </c>
      <c r="I8" s="6">
        <v>30</v>
      </c>
      <c r="J8" s="19">
        <v>59</v>
      </c>
      <c r="K8" s="19"/>
    </row>
    <row r="9" ht="19" customHeight="1" spans="1:11">
      <c r="A9" s="3">
        <v>7</v>
      </c>
      <c r="B9" s="9" t="s">
        <v>27</v>
      </c>
      <c r="C9" s="10" t="s">
        <v>13</v>
      </c>
      <c r="D9" s="11" t="s">
        <v>14</v>
      </c>
      <c r="E9" s="16" t="s">
        <v>28</v>
      </c>
      <c r="F9" s="16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G9" s="13"/>
      <c r="H9" s="13" t="s">
        <v>16</v>
      </c>
      <c r="I9" s="13">
        <v>30</v>
      </c>
      <c r="J9" s="20">
        <v>59</v>
      </c>
      <c r="K9" s="20"/>
    </row>
    <row r="10" ht="19" customHeight="1" spans="1:11">
      <c r="A10" s="3">
        <v>8</v>
      </c>
      <c r="B10" s="7" t="s">
        <v>29</v>
      </c>
      <c r="C10" s="4" t="s">
        <v>30</v>
      </c>
      <c r="D10" s="8" t="s">
        <v>14</v>
      </c>
      <c r="E10" s="15" t="s">
        <v>31</v>
      </c>
      <c r="F10" s="15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G10" s="6"/>
      <c r="H10" s="6" t="s">
        <v>16</v>
      </c>
      <c r="I10" s="6">
        <v>30</v>
      </c>
      <c r="J10" s="19">
        <v>59</v>
      </c>
      <c r="K10" s="19"/>
    </row>
    <row r="11" ht="19" customHeight="1" spans="1:11">
      <c r="A11" s="3">
        <v>9</v>
      </c>
      <c r="B11" s="7" t="s">
        <v>32</v>
      </c>
      <c r="C11" s="4" t="s">
        <v>33</v>
      </c>
      <c r="D11" s="8" t="s">
        <v>14</v>
      </c>
      <c r="E11" s="15" t="s">
        <v>34</v>
      </c>
      <c r="F11" s="15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G11" s="6"/>
      <c r="H11" s="6" t="s">
        <v>16</v>
      </c>
      <c r="I11" s="6">
        <v>30</v>
      </c>
      <c r="J11" s="19">
        <v>59</v>
      </c>
      <c r="K11" s="19"/>
    </row>
    <row r="12" ht="19" customHeight="1" spans="1:11">
      <c r="A12" s="3">
        <v>10</v>
      </c>
      <c r="B12" s="7" t="s">
        <v>35</v>
      </c>
      <c r="C12" s="4" t="s">
        <v>33</v>
      </c>
      <c r="D12" s="8" t="s">
        <v>14</v>
      </c>
      <c r="E12" s="15" t="s">
        <v>36</v>
      </c>
      <c r="F12" s="15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G12" s="6"/>
      <c r="H12" s="6" t="s">
        <v>16</v>
      </c>
      <c r="I12" s="6">
        <v>30</v>
      </c>
      <c r="J12" s="19">
        <v>59</v>
      </c>
      <c r="K12" s="19"/>
    </row>
    <row r="13" ht="19" customHeight="1" spans="1:11">
      <c r="A13" s="3">
        <v>11</v>
      </c>
      <c r="B13" s="7" t="s">
        <v>37</v>
      </c>
      <c r="C13" s="4" t="s">
        <v>38</v>
      </c>
      <c r="D13" s="8" t="s">
        <v>14</v>
      </c>
      <c r="E13" s="15" t="s">
        <v>39</v>
      </c>
      <c r="F13" s="15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G13" s="6"/>
      <c r="H13" s="6" t="s">
        <v>16</v>
      </c>
      <c r="I13" s="6">
        <v>30</v>
      </c>
      <c r="J13" s="19">
        <v>59</v>
      </c>
      <c r="K13" s="19"/>
    </row>
    <row r="14" ht="19" customHeight="1" spans="1:11">
      <c r="A14" s="3">
        <v>12</v>
      </c>
      <c r="B14" s="9" t="s">
        <v>40</v>
      </c>
      <c r="C14" s="10" t="s">
        <v>33</v>
      </c>
      <c r="D14" s="11" t="s">
        <v>14</v>
      </c>
      <c r="E14" s="16" t="s">
        <v>41</v>
      </c>
      <c r="F14" s="16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G14" s="13"/>
      <c r="H14" s="13" t="s">
        <v>16</v>
      </c>
      <c r="I14" s="13">
        <f t="shared" ref="I14:I60" si="0">DAY(EOMONTH(D14,0))-DAY(D14)+1</f>
        <v>30</v>
      </c>
      <c r="J14" s="20">
        <v>59</v>
      </c>
      <c r="K14" s="20"/>
    </row>
    <row r="15" ht="19" customHeight="1" spans="1:11">
      <c r="A15" s="3">
        <v>13</v>
      </c>
      <c r="B15" s="9" t="s">
        <v>42</v>
      </c>
      <c r="C15" s="10" t="s">
        <v>43</v>
      </c>
      <c r="D15" s="11" t="s">
        <v>14</v>
      </c>
      <c r="E15" s="16" t="s">
        <v>44</v>
      </c>
      <c r="F15" s="16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G15" s="13"/>
      <c r="H15" s="13" t="s">
        <v>16</v>
      </c>
      <c r="I15" s="13">
        <f t="shared" si="0"/>
        <v>30</v>
      </c>
      <c r="J15" s="20">
        <v>59</v>
      </c>
      <c r="K15" s="20"/>
    </row>
    <row r="16" ht="19" customHeight="1" spans="1:11">
      <c r="A16" s="3">
        <v>14</v>
      </c>
      <c r="B16" s="7" t="s">
        <v>45</v>
      </c>
      <c r="C16" s="4" t="s">
        <v>46</v>
      </c>
      <c r="D16" s="8" t="s">
        <v>14</v>
      </c>
      <c r="E16" s="15" t="s">
        <v>47</v>
      </c>
      <c r="F16" s="15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G16" s="6"/>
      <c r="H16" s="6" t="s">
        <v>16</v>
      </c>
      <c r="I16" s="6">
        <f t="shared" si="0"/>
        <v>30</v>
      </c>
      <c r="J16" s="19">
        <v>59</v>
      </c>
      <c r="K16" s="19"/>
    </row>
    <row r="17" ht="19" customHeight="1" spans="1:11">
      <c r="A17" s="3">
        <v>15</v>
      </c>
      <c r="B17" s="9" t="s">
        <v>48</v>
      </c>
      <c r="C17" s="10" t="s">
        <v>33</v>
      </c>
      <c r="D17" s="11" t="s">
        <v>14</v>
      </c>
      <c r="E17" s="16" t="s">
        <v>49</v>
      </c>
      <c r="F17" s="16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G17" s="13"/>
      <c r="H17" s="13" t="s">
        <v>16</v>
      </c>
      <c r="I17" s="13">
        <f t="shared" si="0"/>
        <v>30</v>
      </c>
      <c r="J17" s="20">
        <v>59</v>
      </c>
      <c r="K17" s="20"/>
    </row>
    <row r="18" ht="19" customHeight="1" spans="1:11">
      <c r="A18" s="3">
        <v>16</v>
      </c>
      <c r="B18" s="9" t="s">
        <v>50</v>
      </c>
      <c r="C18" s="10" t="s">
        <v>33</v>
      </c>
      <c r="D18" s="11" t="s">
        <v>14</v>
      </c>
      <c r="E18" s="16" t="s">
        <v>51</v>
      </c>
      <c r="F18" s="16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G18" s="13" t="s">
        <v>52</v>
      </c>
      <c r="H18" s="13" t="s">
        <v>16</v>
      </c>
      <c r="I18" s="13">
        <f t="shared" si="0"/>
        <v>30</v>
      </c>
      <c r="J18" s="20">
        <v>59</v>
      </c>
      <c r="K18" s="20"/>
    </row>
    <row r="19" ht="19" customHeight="1" spans="1:11">
      <c r="A19" s="3">
        <v>17</v>
      </c>
      <c r="B19" s="9" t="s">
        <v>53</v>
      </c>
      <c r="C19" s="10" t="s">
        <v>54</v>
      </c>
      <c r="D19" s="11" t="s">
        <v>14</v>
      </c>
      <c r="E19" s="16" t="s">
        <v>55</v>
      </c>
      <c r="F19" s="16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G19" s="13" t="s">
        <v>56</v>
      </c>
      <c r="H19" s="13" t="s">
        <v>16</v>
      </c>
      <c r="I19" s="13">
        <f t="shared" si="0"/>
        <v>30</v>
      </c>
      <c r="J19" s="20">
        <v>59</v>
      </c>
      <c r="K19" s="20"/>
    </row>
    <row r="20" ht="19" customHeight="1" spans="1:11">
      <c r="A20" s="3">
        <v>18</v>
      </c>
      <c r="B20" s="9" t="s">
        <v>57</v>
      </c>
      <c r="C20" s="10" t="s">
        <v>54</v>
      </c>
      <c r="D20" s="11" t="s">
        <v>14</v>
      </c>
      <c r="E20" s="16" t="s">
        <v>58</v>
      </c>
      <c r="F20" s="16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G20" s="13" t="s">
        <v>59</v>
      </c>
      <c r="H20" s="13" t="s">
        <v>16</v>
      </c>
      <c r="I20" s="13">
        <f t="shared" si="0"/>
        <v>30</v>
      </c>
      <c r="J20" s="20">
        <v>59</v>
      </c>
      <c r="K20" s="20"/>
    </row>
    <row r="21" ht="19" customHeight="1" spans="1:11">
      <c r="A21" s="3">
        <v>19</v>
      </c>
      <c r="B21" s="9" t="s">
        <v>60</v>
      </c>
      <c r="C21" s="10" t="s">
        <v>61</v>
      </c>
      <c r="D21" s="11" t="s">
        <v>14</v>
      </c>
      <c r="E21" s="16" t="s">
        <v>62</v>
      </c>
      <c r="F21" s="16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G21" s="13"/>
      <c r="H21" s="13" t="s">
        <v>16</v>
      </c>
      <c r="I21" s="13">
        <f t="shared" si="0"/>
        <v>30</v>
      </c>
      <c r="J21" s="20">
        <v>59</v>
      </c>
      <c r="K21" s="20"/>
    </row>
    <row r="22" ht="19" customHeight="1" spans="1:11">
      <c r="A22" s="3">
        <v>20</v>
      </c>
      <c r="B22" s="7" t="s">
        <v>63</v>
      </c>
      <c r="C22" s="4" t="s">
        <v>64</v>
      </c>
      <c r="D22" s="8" t="s">
        <v>14</v>
      </c>
      <c r="E22" s="15" t="s">
        <v>65</v>
      </c>
      <c r="F22" s="15"/>
      <c r="G22" s="6"/>
      <c r="H22" s="6" t="s">
        <v>16</v>
      </c>
      <c r="I22" s="6">
        <f t="shared" si="0"/>
        <v>30</v>
      </c>
      <c r="J22" s="19">
        <v>59</v>
      </c>
      <c r="K22" s="19"/>
    </row>
    <row r="23" ht="19" customHeight="1" spans="1:11">
      <c r="A23" s="3">
        <v>21</v>
      </c>
      <c r="B23" s="9" t="s">
        <v>66</v>
      </c>
      <c r="C23" s="10" t="s">
        <v>67</v>
      </c>
      <c r="D23" s="11" t="s">
        <v>14</v>
      </c>
      <c r="E23" s="16" t="s">
        <v>68</v>
      </c>
      <c r="F23" s="16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G23" s="13"/>
      <c r="H23" s="13" t="s">
        <v>16</v>
      </c>
      <c r="I23" s="13">
        <f t="shared" si="0"/>
        <v>30</v>
      </c>
      <c r="J23" s="20">
        <v>59</v>
      </c>
      <c r="K23" s="20"/>
    </row>
    <row r="24" ht="19" customHeight="1" spans="1:11">
      <c r="A24" s="3">
        <v>22</v>
      </c>
      <c r="B24" s="7" t="s">
        <v>69</v>
      </c>
      <c r="C24" s="4" t="s">
        <v>13</v>
      </c>
      <c r="D24" s="8" t="s">
        <v>14</v>
      </c>
      <c r="E24" s="15" t="s">
        <v>70</v>
      </c>
      <c r="F24" s="15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G24" s="6"/>
      <c r="H24" s="6" t="s">
        <v>16</v>
      </c>
      <c r="I24" s="6">
        <f t="shared" si="0"/>
        <v>30</v>
      </c>
      <c r="J24" s="19">
        <v>59</v>
      </c>
      <c r="K24" s="19"/>
    </row>
    <row r="25" ht="19" customHeight="1" spans="1:11">
      <c r="A25" s="3">
        <v>23</v>
      </c>
      <c r="B25" s="7" t="s">
        <v>71</v>
      </c>
      <c r="C25" s="4" t="s">
        <v>46</v>
      </c>
      <c r="D25" s="8" t="s">
        <v>14</v>
      </c>
      <c r="E25" s="15" t="s">
        <v>72</v>
      </c>
      <c r="F25" s="15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G25" s="6"/>
      <c r="H25" s="6" t="s">
        <v>16</v>
      </c>
      <c r="I25" s="6">
        <f t="shared" si="0"/>
        <v>30</v>
      </c>
      <c r="J25" s="19">
        <v>59</v>
      </c>
      <c r="K25" s="19"/>
    </row>
    <row r="26" ht="19" customHeight="1" spans="1:11">
      <c r="A26" s="3">
        <v>24</v>
      </c>
      <c r="B26" s="9" t="s">
        <v>73</v>
      </c>
      <c r="C26" s="10" t="s">
        <v>54</v>
      </c>
      <c r="D26" s="11" t="s">
        <v>14</v>
      </c>
      <c r="E26" s="16" t="s">
        <v>74</v>
      </c>
      <c r="F26" s="16" t="str">
        <f>IF(LEN(E26)=18,(IF(LOOKUP(MOD(SUM(MID(E26,1,1)*7,MID(E26,2,1)*9,MID(E26,3,1)*10,MID(E26,4,1)*5,MID(E26,5,1)*8,MID(E26,6,1)*4,MID(E26,7,1)*2,MID(E26,8,1),MID(E26,9,1)*6,MID(E26,10,1)*3,MID(E26,11,1)*7,MID(E26,12,1)*9,MID(E26,13,1)*10,MID(E26,14,1)*5,MID(E26,15,1)*8,MID(E26,16,1)*4,MID(E26,17,1)*2),11),{0,1,2,3,4,5,6,7,8,9,10},{"1","0","x","9","8","7","6","5","4","3","2"})=RIGHT(E26,1),"√","×")),"身份证号长度不符")</f>
        <v>√</v>
      </c>
      <c r="G26" s="13"/>
      <c r="H26" s="13" t="s">
        <v>16</v>
      </c>
      <c r="I26" s="13">
        <f t="shared" si="0"/>
        <v>30</v>
      </c>
      <c r="J26" s="20">
        <v>59</v>
      </c>
      <c r="K26" s="20"/>
    </row>
    <row r="27" ht="19" customHeight="1" spans="1:11">
      <c r="A27" s="3">
        <v>25</v>
      </c>
      <c r="B27" s="9" t="s">
        <v>75</v>
      </c>
      <c r="C27" s="10" t="s">
        <v>76</v>
      </c>
      <c r="D27" s="11" t="s">
        <v>14</v>
      </c>
      <c r="E27" s="16" t="s">
        <v>77</v>
      </c>
      <c r="F27" s="16" t="str">
        <f>IF(LEN(E27)=18,(IF(LOOKUP(MOD(SUM(MID(E27,1,1)*7,MID(E27,2,1)*9,MID(E27,3,1)*10,MID(E27,4,1)*5,MID(E27,5,1)*8,MID(E27,6,1)*4,MID(E27,7,1)*2,MID(E27,8,1),MID(E27,9,1)*6,MID(E27,10,1)*3,MID(E27,11,1)*7,MID(E27,12,1)*9,MID(E27,13,1)*10,MID(E27,14,1)*5,MID(E27,15,1)*8,MID(E27,16,1)*4,MID(E27,17,1)*2),11),{0,1,2,3,4,5,6,7,8,9,10},{"1","0","x","9","8","7","6","5","4","3","2"})=RIGHT(E27,1),"√","×")),"身份证号长度不符")</f>
        <v>√</v>
      </c>
      <c r="G27" s="13"/>
      <c r="H27" s="13" t="s">
        <v>16</v>
      </c>
      <c r="I27" s="13">
        <f t="shared" si="0"/>
        <v>30</v>
      </c>
      <c r="J27" s="20">
        <v>59</v>
      </c>
      <c r="K27" s="20"/>
    </row>
    <row r="28" ht="19" customHeight="1" spans="1:11">
      <c r="A28" s="3">
        <v>26</v>
      </c>
      <c r="B28" s="9" t="s">
        <v>78</v>
      </c>
      <c r="C28" s="10" t="s">
        <v>61</v>
      </c>
      <c r="D28" s="11" t="s">
        <v>14</v>
      </c>
      <c r="E28" s="16" t="s">
        <v>79</v>
      </c>
      <c r="F28" s="16" t="str">
        <f>IF(LEN(E28)=18,(IF(LOOKUP(MOD(SUM(MID(E28,1,1)*7,MID(E28,2,1)*9,MID(E28,3,1)*10,MID(E28,4,1)*5,MID(E28,5,1)*8,MID(E28,6,1)*4,MID(E28,7,1)*2,MID(E28,8,1),MID(E28,9,1)*6,MID(E28,10,1)*3,MID(E28,11,1)*7,MID(E28,12,1)*9,MID(E28,13,1)*10,MID(E28,14,1)*5,MID(E28,15,1)*8,MID(E28,16,1)*4,MID(E28,17,1)*2),11),{0,1,2,3,4,5,6,7,8,9,10},{"1","0","x","9","8","7","6","5","4","3","2"})=RIGHT(E28,1),"√","×")),"身份证号长度不符")</f>
        <v>√</v>
      </c>
      <c r="G28" s="13"/>
      <c r="H28" s="13" t="s">
        <v>16</v>
      </c>
      <c r="I28" s="13">
        <f t="shared" si="0"/>
        <v>30</v>
      </c>
      <c r="J28" s="20">
        <v>59</v>
      </c>
      <c r="K28" s="20"/>
    </row>
    <row r="29" ht="19" customHeight="1" spans="1:11">
      <c r="A29" s="3">
        <v>27</v>
      </c>
      <c r="B29" s="9" t="s">
        <v>80</v>
      </c>
      <c r="C29" s="10" t="s">
        <v>76</v>
      </c>
      <c r="D29" s="11" t="s">
        <v>14</v>
      </c>
      <c r="E29" s="16" t="s">
        <v>81</v>
      </c>
      <c r="F29" s="16" t="str">
        <f>IF(LEN(E29)=18,(IF(LOOKUP(MOD(SUM(MID(E29,1,1)*7,MID(E29,2,1)*9,MID(E29,3,1)*10,MID(E29,4,1)*5,MID(E29,5,1)*8,MID(E29,6,1)*4,MID(E29,7,1)*2,MID(E29,8,1),MID(E29,9,1)*6,MID(E29,10,1)*3,MID(E29,11,1)*7,MID(E29,12,1)*9,MID(E29,13,1)*10,MID(E29,14,1)*5,MID(E29,15,1)*8,MID(E29,16,1)*4,MID(E29,17,1)*2),11),{0,1,2,3,4,5,6,7,8,9,10},{"1","0","x","9","8","7","6","5","4","3","2"})=RIGHT(E29,1),"√","×")),"身份证号长度不符")</f>
        <v>√</v>
      </c>
      <c r="G29" s="13"/>
      <c r="H29" s="13" t="s">
        <v>16</v>
      </c>
      <c r="I29" s="13">
        <f t="shared" si="0"/>
        <v>30</v>
      </c>
      <c r="J29" s="20">
        <v>59</v>
      </c>
      <c r="K29" s="20"/>
    </row>
    <row r="30" ht="19" customHeight="1" spans="1:11">
      <c r="A30" s="3">
        <v>28</v>
      </c>
      <c r="B30" s="9" t="s">
        <v>82</v>
      </c>
      <c r="C30" s="10" t="s">
        <v>83</v>
      </c>
      <c r="D30" s="11" t="s">
        <v>14</v>
      </c>
      <c r="E30" s="16" t="s">
        <v>84</v>
      </c>
      <c r="F30" s="16" t="str">
        <f>IF(LEN(E30)=18,(IF(LOOKUP(MOD(SUM(MID(E30,1,1)*7,MID(E30,2,1)*9,MID(E30,3,1)*10,MID(E30,4,1)*5,MID(E30,5,1)*8,MID(E30,6,1)*4,MID(E30,7,1)*2,MID(E30,8,1),MID(E30,9,1)*6,MID(E30,10,1)*3,MID(E30,11,1)*7,MID(E30,12,1)*9,MID(E30,13,1)*10,MID(E30,14,1)*5,MID(E30,15,1)*8,MID(E30,16,1)*4,MID(E30,17,1)*2),11),{0,1,2,3,4,5,6,7,8,9,10},{"1","0","x","9","8","7","6","5","4","3","2"})=RIGHT(E30,1),"√","×")),"身份证号长度不符")</f>
        <v>√</v>
      </c>
      <c r="G30" s="13"/>
      <c r="H30" s="13" t="s">
        <v>16</v>
      </c>
      <c r="I30" s="13">
        <f t="shared" si="0"/>
        <v>30</v>
      </c>
      <c r="J30" s="20">
        <v>59</v>
      </c>
      <c r="K30" s="20"/>
    </row>
    <row r="31" ht="19" customHeight="1" spans="1:11">
      <c r="A31" s="3">
        <v>29</v>
      </c>
      <c r="B31" s="9" t="s">
        <v>85</v>
      </c>
      <c r="C31" s="10" t="s">
        <v>33</v>
      </c>
      <c r="D31" s="11" t="s">
        <v>14</v>
      </c>
      <c r="E31" s="16" t="s">
        <v>86</v>
      </c>
      <c r="F31" s="16" t="str">
        <f>IF(LEN(E31)=18,(IF(LOOKUP(MOD(SUM(MID(E31,1,1)*7,MID(E31,2,1)*9,MID(E31,3,1)*10,MID(E31,4,1)*5,MID(E31,5,1)*8,MID(E31,6,1)*4,MID(E31,7,1)*2,MID(E31,8,1),MID(E31,9,1)*6,MID(E31,10,1)*3,MID(E31,11,1)*7,MID(E31,12,1)*9,MID(E31,13,1)*10,MID(E31,14,1)*5,MID(E31,15,1)*8,MID(E31,16,1)*4,MID(E31,17,1)*2),11),{0,1,2,3,4,5,6,7,8,9,10},{"1","0","x","9","8","7","6","5","4","3","2"})=RIGHT(E31,1),"√","×")),"身份证号长度不符")</f>
        <v>√</v>
      </c>
      <c r="G31" s="13"/>
      <c r="H31" s="13" t="s">
        <v>16</v>
      </c>
      <c r="I31" s="13">
        <f t="shared" si="0"/>
        <v>30</v>
      </c>
      <c r="J31" s="20">
        <v>59</v>
      </c>
      <c r="K31" s="20"/>
    </row>
    <row r="32" ht="19" customHeight="1" spans="1:11">
      <c r="A32" s="3">
        <v>30</v>
      </c>
      <c r="B32" s="9" t="s">
        <v>87</v>
      </c>
      <c r="C32" s="10" t="s">
        <v>46</v>
      </c>
      <c r="D32" s="11" t="s">
        <v>14</v>
      </c>
      <c r="E32" s="16" t="s">
        <v>88</v>
      </c>
      <c r="F32" s="16" t="str">
        <f>IF(LEN(E32)=18,(IF(LOOKUP(MOD(SUM(MID(E32,1,1)*7,MID(E32,2,1)*9,MID(E32,3,1)*10,MID(E32,4,1)*5,MID(E32,5,1)*8,MID(E32,6,1)*4,MID(E32,7,1)*2,MID(E32,8,1),MID(E32,9,1)*6,MID(E32,10,1)*3,MID(E32,11,1)*7,MID(E32,12,1)*9,MID(E32,13,1)*10,MID(E32,14,1)*5,MID(E32,15,1)*8,MID(E32,16,1)*4,MID(E32,17,1)*2),11),{0,1,2,3,4,5,6,7,8,9,10},{"1","0","x","9","8","7","6","5","4","3","2"})=RIGHT(E32,1),"√","×")),"身份证号长度不符")</f>
        <v>√</v>
      </c>
      <c r="G32" s="13"/>
      <c r="H32" s="13" t="s">
        <v>16</v>
      </c>
      <c r="I32" s="13">
        <f t="shared" si="0"/>
        <v>30</v>
      </c>
      <c r="J32" s="20">
        <v>59</v>
      </c>
      <c r="K32" s="20"/>
    </row>
    <row r="33" ht="19" customHeight="1" spans="1:11">
      <c r="A33" s="3">
        <v>31</v>
      </c>
      <c r="B33" s="7" t="s">
        <v>89</v>
      </c>
      <c r="C33" s="4" t="s">
        <v>90</v>
      </c>
      <c r="D33" s="8" t="s">
        <v>14</v>
      </c>
      <c r="E33" s="15" t="s">
        <v>91</v>
      </c>
      <c r="F33" s="15" t="str">
        <f>IF(LEN(E33)=18,(IF(LOOKUP(MOD(SUM(MID(E33,1,1)*7,MID(E33,2,1)*9,MID(E33,3,1)*10,MID(E33,4,1)*5,MID(E33,5,1)*8,MID(E33,6,1)*4,MID(E33,7,1)*2,MID(E33,8,1),MID(E33,9,1)*6,MID(E33,10,1)*3,MID(E33,11,1)*7,MID(E33,12,1)*9,MID(E33,13,1)*10,MID(E33,14,1)*5,MID(E33,15,1)*8,MID(E33,16,1)*4,MID(E33,17,1)*2),11),{0,1,2,3,4,5,6,7,8,9,10},{"1","0","x","9","8","7","6","5","4","3","2"})=RIGHT(E33,1),"√","×")),"身份证号长度不符")</f>
        <v>√</v>
      </c>
      <c r="G33" s="6"/>
      <c r="H33" s="6" t="s">
        <v>16</v>
      </c>
      <c r="I33" s="6">
        <f t="shared" si="0"/>
        <v>30</v>
      </c>
      <c r="J33" s="19">
        <v>59</v>
      </c>
      <c r="K33" s="19"/>
    </row>
    <row r="34" ht="19" customHeight="1" spans="1:11">
      <c r="A34" s="3">
        <v>32</v>
      </c>
      <c r="B34" s="7" t="s">
        <v>92</v>
      </c>
      <c r="C34" s="4" t="s">
        <v>46</v>
      </c>
      <c r="D34" s="8" t="s">
        <v>14</v>
      </c>
      <c r="E34" s="15" t="s">
        <v>93</v>
      </c>
      <c r="F34" s="15" t="str">
        <f>IF(LEN(E34)=18,(IF(LOOKUP(MOD(SUM(MID(E34,1,1)*7,MID(E34,2,1)*9,MID(E34,3,1)*10,MID(E34,4,1)*5,MID(E34,5,1)*8,MID(E34,6,1)*4,MID(E34,7,1)*2,MID(E34,8,1),MID(E34,9,1)*6,MID(E34,10,1)*3,MID(E34,11,1)*7,MID(E34,12,1)*9,MID(E34,13,1)*10,MID(E34,14,1)*5,MID(E34,15,1)*8,MID(E34,16,1)*4,MID(E34,17,1)*2),11),{0,1,2,3,4,5,6,7,8,9,10},{"1","0","x","9","8","7","6","5","4","3","2"})=RIGHT(E34,1),"√","×")),"身份证号长度不符")</f>
        <v>√</v>
      </c>
      <c r="G34" s="6"/>
      <c r="H34" s="6" t="s">
        <v>16</v>
      </c>
      <c r="I34" s="6">
        <f t="shared" si="0"/>
        <v>30</v>
      </c>
      <c r="J34" s="19">
        <v>59</v>
      </c>
      <c r="K34" s="19"/>
    </row>
    <row r="35" ht="19" customHeight="1" spans="1:11">
      <c r="A35" s="3">
        <v>33</v>
      </c>
      <c r="B35" s="9" t="s">
        <v>94</v>
      </c>
      <c r="C35" s="10" t="s">
        <v>95</v>
      </c>
      <c r="D35" s="11" t="s">
        <v>14</v>
      </c>
      <c r="E35" s="16" t="s">
        <v>96</v>
      </c>
      <c r="F35" s="16" t="str">
        <f>IF(LEN(E35)=18,(IF(LOOKUP(MOD(SUM(MID(E35,1,1)*7,MID(E35,2,1)*9,MID(E35,3,1)*10,MID(E35,4,1)*5,MID(E35,5,1)*8,MID(E35,6,1)*4,MID(E35,7,1)*2,MID(E35,8,1),MID(E35,9,1)*6,MID(E35,10,1)*3,MID(E35,11,1)*7,MID(E35,12,1)*9,MID(E35,13,1)*10,MID(E35,14,1)*5,MID(E35,15,1)*8,MID(E35,16,1)*4,MID(E35,17,1)*2),11),{0,1,2,3,4,5,6,7,8,9,10},{"1","0","x","9","8","7","6","5","4","3","2"})=RIGHT(E35,1),"√","×")),"身份证号长度不符")</f>
        <v>√</v>
      </c>
      <c r="G35" s="13"/>
      <c r="H35" s="13" t="s">
        <v>16</v>
      </c>
      <c r="I35" s="13">
        <f t="shared" si="0"/>
        <v>30</v>
      </c>
      <c r="J35" s="20">
        <v>59</v>
      </c>
      <c r="K35" s="20"/>
    </row>
    <row r="36" ht="19" customHeight="1" spans="1:11">
      <c r="A36" s="3">
        <v>34</v>
      </c>
      <c r="B36" s="9" t="s">
        <v>97</v>
      </c>
      <c r="C36" s="10" t="s">
        <v>95</v>
      </c>
      <c r="D36" s="11" t="s">
        <v>14</v>
      </c>
      <c r="E36" s="16" t="s">
        <v>98</v>
      </c>
      <c r="F36" s="16" t="str">
        <f>IF(LEN(E36)=18,(IF(LOOKUP(MOD(SUM(MID(E36,1,1)*7,MID(E36,2,1)*9,MID(E36,3,1)*10,MID(E36,4,1)*5,MID(E36,5,1)*8,MID(E36,6,1)*4,MID(E36,7,1)*2,MID(E36,8,1),MID(E36,9,1)*6,MID(E36,10,1)*3,MID(E36,11,1)*7,MID(E36,12,1)*9,MID(E36,13,1)*10,MID(E36,14,1)*5,MID(E36,15,1)*8,MID(E36,16,1)*4,MID(E36,17,1)*2),11),{0,1,2,3,4,5,6,7,8,9,10},{"1","0","x","9","8","7","6","5","4","3","2"})=RIGHT(E36,1),"√","×")),"身份证号长度不符")</f>
        <v>√</v>
      </c>
      <c r="G36" s="13" t="s">
        <v>99</v>
      </c>
      <c r="H36" s="13" t="s">
        <v>16</v>
      </c>
      <c r="I36" s="13">
        <f t="shared" si="0"/>
        <v>30</v>
      </c>
      <c r="J36" s="20">
        <v>59</v>
      </c>
      <c r="K36" s="20"/>
    </row>
    <row r="37" ht="19" customHeight="1" spans="1:11">
      <c r="A37" s="3">
        <v>35</v>
      </c>
      <c r="B37" s="7" t="s">
        <v>100</v>
      </c>
      <c r="C37" s="4" t="s">
        <v>46</v>
      </c>
      <c r="D37" s="8" t="s">
        <v>14</v>
      </c>
      <c r="E37" s="15" t="s">
        <v>101</v>
      </c>
      <c r="F37" s="15" t="str">
        <f>IF(LEN(E37)=18,(IF(LOOKUP(MOD(SUM(MID(E37,1,1)*7,MID(E37,2,1)*9,MID(E37,3,1)*10,MID(E37,4,1)*5,MID(E37,5,1)*8,MID(E37,6,1)*4,MID(E37,7,1)*2,MID(E37,8,1),MID(E37,9,1)*6,MID(E37,10,1)*3,MID(E37,11,1)*7,MID(E37,12,1)*9,MID(E37,13,1)*10,MID(E37,14,1)*5,MID(E37,15,1)*8,MID(E37,16,1)*4,MID(E37,17,1)*2),11),{0,1,2,3,4,5,6,7,8,9,10},{"1","0","x","9","8","7","6","5","4","3","2"})=RIGHT(E37,1),"√","×")),"身份证号长度不符")</f>
        <v>√</v>
      </c>
      <c r="G37" s="6"/>
      <c r="H37" s="6" t="s">
        <v>16</v>
      </c>
      <c r="I37" s="6">
        <f t="shared" si="0"/>
        <v>30</v>
      </c>
      <c r="J37" s="19">
        <v>59</v>
      </c>
      <c r="K37" s="19"/>
    </row>
    <row r="38" ht="19" customHeight="1" spans="1:11">
      <c r="A38" s="3">
        <v>36</v>
      </c>
      <c r="B38" s="7" t="s">
        <v>102</v>
      </c>
      <c r="C38" s="4" t="s">
        <v>30</v>
      </c>
      <c r="D38" s="8" t="s">
        <v>14</v>
      </c>
      <c r="E38" s="15" t="s">
        <v>103</v>
      </c>
      <c r="F38" s="15" t="str">
        <f>IF(LEN(E38)=18,(IF(LOOKUP(MOD(SUM(MID(E38,1,1)*7,MID(E38,2,1)*9,MID(E38,3,1)*10,MID(E38,4,1)*5,MID(E38,5,1)*8,MID(E38,6,1)*4,MID(E38,7,1)*2,MID(E38,8,1),MID(E38,9,1)*6,MID(E38,10,1)*3,MID(E38,11,1)*7,MID(E38,12,1)*9,MID(E38,13,1)*10,MID(E38,14,1)*5,MID(E38,15,1)*8,MID(E38,16,1)*4,MID(E38,17,1)*2),11),{0,1,2,3,4,5,6,7,8,9,10},{"1","0","x","9","8","7","6","5","4","3","2"})=RIGHT(E38,1),"√","×")),"身份证号长度不符")</f>
        <v>√</v>
      </c>
      <c r="G38" s="6"/>
      <c r="H38" s="6" t="s">
        <v>16</v>
      </c>
      <c r="I38" s="6">
        <f t="shared" si="0"/>
        <v>30</v>
      </c>
      <c r="J38" s="19">
        <v>59</v>
      </c>
      <c r="K38" s="19"/>
    </row>
    <row r="39" ht="19" customHeight="1" spans="1:11">
      <c r="A39" s="3">
        <v>37</v>
      </c>
      <c r="B39" s="7" t="s">
        <v>104</v>
      </c>
      <c r="C39" s="4" t="s">
        <v>46</v>
      </c>
      <c r="D39" s="8" t="s">
        <v>14</v>
      </c>
      <c r="E39" s="15" t="s">
        <v>105</v>
      </c>
      <c r="F39" s="15" t="str">
        <f>IF(LEN(E39)=18,(IF(LOOKUP(MOD(SUM(MID(E39,1,1)*7,MID(E39,2,1)*9,MID(E39,3,1)*10,MID(E39,4,1)*5,MID(E39,5,1)*8,MID(E39,6,1)*4,MID(E39,7,1)*2,MID(E39,8,1),MID(E39,9,1)*6,MID(E39,10,1)*3,MID(E39,11,1)*7,MID(E39,12,1)*9,MID(E39,13,1)*10,MID(E39,14,1)*5,MID(E39,15,1)*8,MID(E39,16,1)*4,MID(E39,17,1)*2),11),{0,1,2,3,4,5,6,7,8,9,10},{"1","0","x","9","8","7","6","5","4","3","2"})=RIGHT(E39,1),"√","×")),"身份证号长度不符")</f>
        <v>√</v>
      </c>
      <c r="G39" s="6"/>
      <c r="H39" s="6" t="s">
        <v>16</v>
      </c>
      <c r="I39" s="6">
        <f t="shared" si="0"/>
        <v>30</v>
      </c>
      <c r="J39" s="19">
        <v>59</v>
      </c>
      <c r="K39" s="19"/>
    </row>
    <row r="40" ht="19" customHeight="1" spans="1:11">
      <c r="A40" s="3">
        <v>38</v>
      </c>
      <c r="B40" s="9" t="s">
        <v>106</v>
      </c>
      <c r="C40" s="10" t="s">
        <v>54</v>
      </c>
      <c r="D40" s="11" t="s">
        <v>14</v>
      </c>
      <c r="E40" s="16" t="s">
        <v>107</v>
      </c>
      <c r="F40" s="16" t="str">
        <f>IF(LEN(E40)=18,(IF(LOOKUP(MOD(SUM(MID(E40,1,1)*7,MID(E40,2,1)*9,MID(E40,3,1)*10,MID(E40,4,1)*5,MID(E40,5,1)*8,MID(E40,6,1)*4,MID(E40,7,1)*2,MID(E40,8,1),MID(E40,9,1)*6,MID(E40,10,1)*3,MID(E40,11,1)*7,MID(E40,12,1)*9,MID(E40,13,1)*10,MID(E40,14,1)*5,MID(E40,15,1)*8,MID(E40,16,1)*4,MID(E40,17,1)*2),11),{0,1,2,3,4,5,6,7,8,9,10},{"1","0","x","9","8","7","6","5","4","3","2"})=RIGHT(E40,1),"√","×")),"身份证号长度不符")</f>
        <v>√</v>
      </c>
      <c r="G40" s="13"/>
      <c r="H40" s="13" t="s">
        <v>16</v>
      </c>
      <c r="I40" s="13">
        <f t="shared" si="0"/>
        <v>30</v>
      </c>
      <c r="J40" s="20">
        <v>59</v>
      </c>
      <c r="K40" s="20"/>
    </row>
    <row r="41" ht="19" customHeight="1" spans="1:11">
      <c r="A41" s="3">
        <v>39</v>
      </c>
      <c r="B41" s="9" t="s">
        <v>108</v>
      </c>
      <c r="C41" s="10" t="s">
        <v>13</v>
      </c>
      <c r="D41" s="11" t="s">
        <v>14</v>
      </c>
      <c r="E41" s="16" t="s">
        <v>109</v>
      </c>
      <c r="F41" s="16" t="str">
        <f>IF(LEN(E41)=18,(IF(LOOKUP(MOD(SUM(MID(E41,1,1)*7,MID(E41,2,1)*9,MID(E41,3,1)*10,MID(E41,4,1)*5,MID(E41,5,1)*8,MID(E41,6,1)*4,MID(E41,7,1)*2,MID(E41,8,1),MID(E41,9,1)*6,MID(E41,10,1)*3,MID(E41,11,1)*7,MID(E41,12,1)*9,MID(E41,13,1)*10,MID(E41,14,1)*5,MID(E41,15,1)*8,MID(E41,16,1)*4,MID(E41,17,1)*2),11),{0,1,2,3,4,5,6,7,8,9,10},{"1","0","x","9","8","7","6","5","4","3","2"})=RIGHT(E41,1),"√","×")),"身份证号长度不符")</f>
        <v>√</v>
      </c>
      <c r="G41" s="13"/>
      <c r="H41" s="13" t="s">
        <v>16</v>
      </c>
      <c r="I41" s="13">
        <f t="shared" si="0"/>
        <v>30</v>
      </c>
      <c r="J41" s="20">
        <v>59</v>
      </c>
      <c r="K41" s="20"/>
    </row>
    <row r="42" ht="19" customHeight="1" spans="1:11">
      <c r="A42" s="3">
        <v>40</v>
      </c>
      <c r="B42" s="9" t="s">
        <v>110</v>
      </c>
      <c r="C42" s="10" t="s">
        <v>13</v>
      </c>
      <c r="D42" s="11" t="s">
        <v>14</v>
      </c>
      <c r="E42" s="16" t="s">
        <v>111</v>
      </c>
      <c r="F42" s="16" t="str">
        <f>IF(LEN(E42)=18,(IF(LOOKUP(MOD(SUM(MID(E42,1,1)*7,MID(E42,2,1)*9,MID(E42,3,1)*10,MID(E42,4,1)*5,MID(E42,5,1)*8,MID(E42,6,1)*4,MID(E42,7,1)*2,MID(E42,8,1),MID(E42,9,1)*6,MID(E42,10,1)*3,MID(E42,11,1)*7,MID(E42,12,1)*9,MID(E42,13,1)*10,MID(E42,14,1)*5,MID(E42,15,1)*8,MID(E42,16,1)*4,MID(E42,17,1)*2),11),{0,1,2,3,4,5,6,7,8,9,10},{"1","0","x","9","8","7","6","5","4","3","2"})=RIGHT(E42,1),"√","×")),"身份证号长度不符")</f>
        <v>√</v>
      </c>
      <c r="G42" s="13"/>
      <c r="H42" s="13" t="s">
        <v>16</v>
      </c>
      <c r="I42" s="13">
        <f t="shared" si="0"/>
        <v>30</v>
      </c>
      <c r="J42" s="20">
        <v>59</v>
      </c>
      <c r="K42" s="20"/>
    </row>
    <row r="43" ht="19" customHeight="1" spans="1:11">
      <c r="A43" s="3">
        <v>41</v>
      </c>
      <c r="B43" s="9" t="s">
        <v>112</v>
      </c>
      <c r="C43" s="10" t="s">
        <v>46</v>
      </c>
      <c r="D43" s="11" t="s">
        <v>14</v>
      </c>
      <c r="E43" s="16" t="s">
        <v>113</v>
      </c>
      <c r="F43" s="16" t="str">
        <f>IF(LEN(E43)=18,(IF(LOOKUP(MOD(SUM(MID(E43,1,1)*7,MID(E43,2,1)*9,MID(E43,3,1)*10,MID(E43,4,1)*5,MID(E43,5,1)*8,MID(E43,6,1)*4,MID(E43,7,1)*2,MID(E43,8,1),MID(E43,9,1)*6,MID(E43,10,1)*3,MID(E43,11,1)*7,MID(E43,12,1)*9,MID(E43,13,1)*10,MID(E43,14,1)*5,MID(E43,15,1)*8,MID(E43,16,1)*4,MID(E43,17,1)*2),11),{0,1,2,3,4,5,6,7,8,9,10},{"1","0","x","9","8","7","6","5","4","3","2"})=RIGHT(E43,1),"√","×")),"身份证号长度不符")</f>
        <v>√</v>
      </c>
      <c r="G43" s="13"/>
      <c r="H43" s="13" t="s">
        <v>16</v>
      </c>
      <c r="I43" s="13">
        <f t="shared" si="0"/>
        <v>30</v>
      </c>
      <c r="J43" s="20">
        <v>59</v>
      </c>
      <c r="K43" s="20"/>
    </row>
    <row r="44" ht="19" customHeight="1" spans="1:11">
      <c r="A44" s="3">
        <v>42</v>
      </c>
      <c r="B44" s="9" t="s">
        <v>114</v>
      </c>
      <c r="C44" s="10" t="s">
        <v>46</v>
      </c>
      <c r="D44" s="11" t="s">
        <v>14</v>
      </c>
      <c r="E44" s="16" t="s">
        <v>115</v>
      </c>
      <c r="F44" s="16" t="str">
        <f>IF(LEN(E44)=18,(IF(LOOKUP(MOD(SUM(MID(E44,1,1)*7,MID(E44,2,1)*9,MID(E44,3,1)*10,MID(E44,4,1)*5,MID(E44,5,1)*8,MID(E44,6,1)*4,MID(E44,7,1)*2,MID(E44,8,1),MID(E44,9,1)*6,MID(E44,10,1)*3,MID(E44,11,1)*7,MID(E44,12,1)*9,MID(E44,13,1)*10,MID(E44,14,1)*5,MID(E44,15,1)*8,MID(E44,16,1)*4,MID(E44,17,1)*2),11),{0,1,2,3,4,5,6,7,8,9,10},{"1","0","x","9","8","7","6","5","4","3","2"})=RIGHT(E44,1),"√","×")),"身份证号长度不符")</f>
        <v>√</v>
      </c>
      <c r="G44" s="13" t="s">
        <v>116</v>
      </c>
      <c r="H44" s="13" t="s">
        <v>16</v>
      </c>
      <c r="I44" s="13">
        <f t="shared" si="0"/>
        <v>30</v>
      </c>
      <c r="J44" s="20">
        <v>59</v>
      </c>
      <c r="K44" s="20"/>
    </row>
    <row r="45" ht="19" customHeight="1" spans="1:11">
      <c r="A45" s="3">
        <v>43</v>
      </c>
      <c r="B45" s="9" t="s">
        <v>117</v>
      </c>
      <c r="C45" s="10" t="s">
        <v>95</v>
      </c>
      <c r="D45" s="11" t="s">
        <v>14</v>
      </c>
      <c r="E45" s="16" t="s">
        <v>118</v>
      </c>
      <c r="F45" s="16" t="str">
        <f>IF(LEN(E45)=18,(IF(LOOKUP(MOD(SUM(MID(E45,1,1)*7,MID(E45,2,1)*9,MID(E45,3,1)*10,MID(E45,4,1)*5,MID(E45,5,1)*8,MID(E45,6,1)*4,MID(E45,7,1)*2,MID(E45,8,1),MID(E45,9,1)*6,MID(E45,10,1)*3,MID(E45,11,1)*7,MID(E45,12,1)*9,MID(E45,13,1)*10,MID(E45,14,1)*5,MID(E45,15,1)*8,MID(E45,16,1)*4,MID(E45,17,1)*2),11),{0,1,2,3,4,5,6,7,8,9,10},{"1","0","x","9","8","7","6","5","4","3","2"})=RIGHT(E45,1),"√","×")),"身份证号长度不符")</f>
        <v>√</v>
      </c>
      <c r="G45" s="13" t="s">
        <v>119</v>
      </c>
      <c r="H45" s="13" t="s">
        <v>16</v>
      </c>
      <c r="I45" s="13">
        <f t="shared" si="0"/>
        <v>30</v>
      </c>
      <c r="J45" s="20">
        <v>59</v>
      </c>
      <c r="K45" s="20"/>
    </row>
    <row r="46" ht="19" customHeight="1" spans="1:11">
      <c r="A46" s="3">
        <v>44</v>
      </c>
      <c r="B46" s="7" t="s">
        <v>120</v>
      </c>
      <c r="C46" s="4" t="s">
        <v>46</v>
      </c>
      <c r="D46" s="8" t="s">
        <v>14</v>
      </c>
      <c r="E46" s="15" t="s">
        <v>121</v>
      </c>
      <c r="F46" s="15" t="str">
        <f>IF(LEN(E46)=18,(IF(LOOKUP(MOD(SUM(MID(E46,1,1)*7,MID(E46,2,1)*9,MID(E46,3,1)*10,MID(E46,4,1)*5,MID(E46,5,1)*8,MID(E46,6,1)*4,MID(E46,7,1)*2,MID(E46,8,1),MID(E46,9,1)*6,MID(E46,10,1)*3,MID(E46,11,1)*7,MID(E46,12,1)*9,MID(E46,13,1)*10,MID(E46,14,1)*5,MID(E46,15,1)*8,MID(E46,16,1)*4,MID(E46,17,1)*2),11),{0,1,2,3,4,5,6,7,8,9,10},{"1","0","x","9","8","7","6","5","4","3","2"})=RIGHT(E46,1),"√","×")),"身份证号长度不符")</f>
        <v>√</v>
      </c>
      <c r="G46" s="6"/>
      <c r="H46" s="6" t="s">
        <v>16</v>
      </c>
      <c r="I46" s="6">
        <f t="shared" si="0"/>
        <v>30</v>
      </c>
      <c r="J46" s="19">
        <v>59</v>
      </c>
      <c r="K46" s="19"/>
    </row>
    <row r="47" ht="19" customHeight="1" spans="1:11">
      <c r="A47" s="3">
        <v>45</v>
      </c>
      <c r="B47" s="7" t="s">
        <v>122</v>
      </c>
      <c r="C47" s="4" t="s">
        <v>46</v>
      </c>
      <c r="D47" s="8" t="s">
        <v>14</v>
      </c>
      <c r="E47" s="15" t="s">
        <v>123</v>
      </c>
      <c r="F47" s="15" t="str">
        <f>IF(LEN(E47)=18,(IF(LOOKUP(MOD(SUM(MID(E47,1,1)*7,MID(E47,2,1)*9,MID(E47,3,1)*10,MID(E47,4,1)*5,MID(E47,5,1)*8,MID(E47,6,1)*4,MID(E47,7,1)*2,MID(E47,8,1),MID(E47,9,1)*6,MID(E47,10,1)*3,MID(E47,11,1)*7,MID(E47,12,1)*9,MID(E47,13,1)*10,MID(E47,14,1)*5,MID(E47,15,1)*8,MID(E47,16,1)*4,MID(E47,17,1)*2),11),{0,1,2,3,4,5,6,7,8,9,10},{"1","0","x","9","8","7","6","5","4","3","2"})=RIGHT(E47,1),"√","×")),"身份证号长度不符")</f>
        <v>√</v>
      </c>
      <c r="G47" s="6"/>
      <c r="H47" s="6" t="s">
        <v>16</v>
      </c>
      <c r="I47" s="6">
        <f t="shared" si="0"/>
        <v>30</v>
      </c>
      <c r="J47" s="19">
        <v>59</v>
      </c>
      <c r="K47" s="19"/>
    </row>
    <row r="48" ht="19" customHeight="1" spans="1:11">
      <c r="A48" s="3">
        <v>46</v>
      </c>
      <c r="B48" s="7" t="s">
        <v>124</v>
      </c>
      <c r="C48" s="4" t="s">
        <v>13</v>
      </c>
      <c r="D48" s="8" t="s">
        <v>14</v>
      </c>
      <c r="E48" s="15" t="s">
        <v>125</v>
      </c>
      <c r="F48" s="15" t="str">
        <f>IF(LEN(E48)=18,(IF(LOOKUP(MOD(SUM(MID(E48,1,1)*7,MID(E48,2,1)*9,MID(E48,3,1)*10,MID(E48,4,1)*5,MID(E48,5,1)*8,MID(E48,6,1)*4,MID(E48,7,1)*2,MID(E48,8,1),MID(E48,9,1)*6,MID(E48,10,1)*3,MID(E48,11,1)*7,MID(E48,12,1)*9,MID(E48,13,1)*10,MID(E48,14,1)*5,MID(E48,15,1)*8,MID(E48,16,1)*4,MID(E48,17,1)*2),11),{0,1,2,3,4,5,6,7,8,9,10},{"1","0","x","9","8","7","6","5","4","3","2"})=RIGHT(E48,1),"√","×")),"身份证号长度不符")</f>
        <v>√</v>
      </c>
      <c r="G48" s="6"/>
      <c r="H48" s="6" t="s">
        <v>16</v>
      </c>
      <c r="I48" s="6">
        <f t="shared" si="0"/>
        <v>30</v>
      </c>
      <c r="J48" s="19">
        <v>59</v>
      </c>
      <c r="K48" s="19"/>
    </row>
    <row r="49" ht="19" customHeight="1" spans="1:11">
      <c r="A49" s="3">
        <v>47</v>
      </c>
      <c r="B49" s="7" t="s">
        <v>126</v>
      </c>
      <c r="C49" s="4" t="s">
        <v>13</v>
      </c>
      <c r="D49" s="8" t="s">
        <v>14</v>
      </c>
      <c r="E49" s="15" t="s">
        <v>127</v>
      </c>
      <c r="F49" s="15" t="str">
        <f>IF(LEN(E49)=18,(IF(LOOKUP(MOD(SUM(MID(E49,1,1)*7,MID(E49,2,1)*9,MID(E49,3,1)*10,MID(E49,4,1)*5,MID(E49,5,1)*8,MID(E49,6,1)*4,MID(E49,7,1)*2,MID(E49,8,1),MID(E49,9,1)*6,MID(E49,10,1)*3,MID(E49,11,1)*7,MID(E49,12,1)*9,MID(E49,13,1)*10,MID(E49,14,1)*5,MID(E49,15,1)*8,MID(E49,16,1)*4,MID(E49,17,1)*2),11),{0,1,2,3,4,5,6,7,8,9,10},{"1","0","x","9","8","7","6","5","4","3","2"})=RIGHT(E49,1),"√","×")),"身份证号长度不符")</f>
        <v>×</v>
      </c>
      <c r="G49" s="6"/>
      <c r="H49" s="6" t="s">
        <v>16</v>
      </c>
      <c r="I49" s="6">
        <f t="shared" si="0"/>
        <v>30</v>
      </c>
      <c r="J49" s="19">
        <v>59</v>
      </c>
      <c r="K49" s="19"/>
    </row>
    <row r="50" ht="19" customHeight="1" spans="1:11">
      <c r="A50" s="3">
        <v>48</v>
      </c>
      <c r="B50" s="9" t="s">
        <v>128</v>
      </c>
      <c r="C50" s="10" t="s">
        <v>129</v>
      </c>
      <c r="D50" s="11" t="s">
        <v>14</v>
      </c>
      <c r="E50" s="16" t="s">
        <v>130</v>
      </c>
      <c r="F50" s="16" t="str">
        <f>IF(LEN(E50)=18,(IF(LOOKUP(MOD(SUM(MID(E50,1,1)*7,MID(E50,2,1)*9,MID(E50,3,1)*10,MID(E50,4,1)*5,MID(E50,5,1)*8,MID(E50,6,1)*4,MID(E50,7,1)*2,MID(E50,8,1),MID(E50,9,1)*6,MID(E50,10,1)*3,MID(E50,11,1)*7,MID(E50,12,1)*9,MID(E50,13,1)*10,MID(E50,14,1)*5,MID(E50,15,1)*8,MID(E50,16,1)*4,MID(E50,17,1)*2),11),{0,1,2,3,4,5,6,7,8,9,10},{"1","0","x","9","8","7","6","5","4","3","2"})=RIGHT(E50,1),"√","×")),"身份证号长度不符")</f>
        <v>√</v>
      </c>
      <c r="G50" s="13"/>
      <c r="H50" s="13" t="s">
        <v>16</v>
      </c>
      <c r="I50" s="13">
        <f t="shared" si="0"/>
        <v>30</v>
      </c>
      <c r="J50" s="20">
        <v>59</v>
      </c>
      <c r="K50" s="20"/>
    </row>
    <row r="51" ht="19" customHeight="1" spans="1:11">
      <c r="A51" s="3">
        <v>49</v>
      </c>
      <c r="B51" s="9" t="s">
        <v>131</v>
      </c>
      <c r="C51" s="10" t="s">
        <v>33</v>
      </c>
      <c r="D51" s="11" t="s">
        <v>14</v>
      </c>
      <c r="E51" s="16" t="s">
        <v>132</v>
      </c>
      <c r="F51" s="16" t="str">
        <f>IF(LEN(E51)=18,(IF(LOOKUP(MOD(SUM(MID(E51,1,1)*7,MID(E51,2,1)*9,MID(E51,3,1)*10,MID(E51,4,1)*5,MID(E51,5,1)*8,MID(E51,6,1)*4,MID(E51,7,1)*2,MID(E51,8,1),MID(E51,9,1)*6,MID(E51,10,1)*3,MID(E51,11,1)*7,MID(E51,12,1)*9,MID(E51,13,1)*10,MID(E51,14,1)*5,MID(E51,15,1)*8,MID(E51,16,1)*4,MID(E51,17,1)*2),11),{0,1,2,3,4,5,6,7,8,9,10},{"1","0","x","9","8","7","6","5","4","3","2"})=RIGHT(E51,1),"√","×")),"身份证号长度不符")</f>
        <v>√</v>
      </c>
      <c r="G51" s="13"/>
      <c r="H51" s="13" t="s">
        <v>16</v>
      </c>
      <c r="I51" s="13">
        <f t="shared" si="0"/>
        <v>30</v>
      </c>
      <c r="J51" s="20">
        <v>59</v>
      </c>
      <c r="K51" s="20"/>
    </row>
    <row r="52" ht="19" customHeight="1" spans="1:11">
      <c r="A52" s="3">
        <v>50</v>
      </c>
      <c r="B52" s="7" t="s">
        <v>133</v>
      </c>
      <c r="C52" s="4" t="s">
        <v>13</v>
      </c>
      <c r="D52" s="8" t="s">
        <v>14</v>
      </c>
      <c r="E52" s="15" t="s">
        <v>134</v>
      </c>
      <c r="F52" s="15" t="str">
        <f>IF(LEN(E52)=18,(IF(LOOKUP(MOD(SUM(MID(E52,1,1)*7,MID(E52,2,1)*9,MID(E52,3,1)*10,MID(E52,4,1)*5,MID(E52,5,1)*8,MID(E52,6,1)*4,MID(E52,7,1)*2,MID(E52,8,1),MID(E52,9,1)*6,MID(E52,10,1)*3,MID(E52,11,1)*7,MID(E52,12,1)*9,MID(E52,13,1)*10,MID(E52,14,1)*5,MID(E52,15,1)*8,MID(E52,16,1)*4,MID(E52,17,1)*2),11),{0,1,2,3,4,5,6,7,8,9,10},{"1","0","x","9","8","7","6","5","4","3","2"})=RIGHT(E52,1),"√","×")),"身份证号长度不符")</f>
        <v>√</v>
      </c>
      <c r="G52" s="6"/>
      <c r="H52" s="6" t="s">
        <v>16</v>
      </c>
      <c r="I52" s="6">
        <f t="shared" si="0"/>
        <v>30</v>
      </c>
      <c r="J52" s="19">
        <v>59</v>
      </c>
      <c r="K52" s="19"/>
    </row>
    <row r="53" ht="19" customHeight="1" spans="1:11">
      <c r="A53" s="3">
        <v>51</v>
      </c>
      <c r="B53" s="7" t="s">
        <v>135</v>
      </c>
      <c r="C53" s="4" t="s">
        <v>13</v>
      </c>
      <c r="D53" s="8" t="s">
        <v>14</v>
      </c>
      <c r="E53" s="15" t="s">
        <v>136</v>
      </c>
      <c r="F53" s="15" t="str">
        <f>IF(LEN(E53)=18,(IF(LOOKUP(MOD(SUM(MID(E53,1,1)*7,MID(E53,2,1)*9,MID(E53,3,1)*10,MID(E53,4,1)*5,MID(E53,5,1)*8,MID(E53,6,1)*4,MID(E53,7,1)*2,MID(E53,8,1),MID(E53,9,1)*6,MID(E53,10,1)*3,MID(E53,11,1)*7,MID(E53,12,1)*9,MID(E53,13,1)*10,MID(E53,14,1)*5,MID(E53,15,1)*8,MID(E53,16,1)*4,MID(E53,17,1)*2),11),{0,1,2,3,4,5,6,7,8,9,10},{"1","0","x","9","8","7","6","5","4","3","2"})=RIGHT(E53,1),"√","×")),"身份证号长度不符")</f>
        <v>√</v>
      </c>
      <c r="G53" s="6"/>
      <c r="H53" s="6" t="s">
        <v>16</v>
      </c>
      <c r="I53" s="6">
        <f t="shared" si="0"/>
        <v>30</v>
      </c>
      <c r="J53" s="19">
        <v>59</v>
      </c>
      <c r="K53" s="19"/>
    </row>
    <row r="54" ht="19" customHeight="1" spans="1:11">
      <c r="A54" s="3">
        <v>52</v>
      </c>
      <c r="B54" s="9" t="s">
        <v>137</v>
      </c>
      <c r="C54" s="10" t="s">
        <v>13</v>
      </c>
      <c r="D54" s="11" t="s">
        <v>14</v>
      </c>
      <c r="E54" s="16" t="s">
        <v>138</v>
      </c>
      <c r="F54" s="16" t="str">
        <f>IF(LEN(E54)=18,(IF(LOOKUP(MOD(SUM(MID(E54,1,1)*7,MID(E54,2,1)*9,MID(E54,3,1)*10,MID(E54,4,1)*5,MID(E54,5,1)*8,MID(E54,6,1)*4,MID(E54,7,1)*2,MID(E54,8,1),MID(E54,9,1)*6,MID(E54,10,1)*3,MID(E54,11,1)*7,MID(E54,12,1)*9,MID(E54,13,1)*10,MID(E54,14,1)*5,MID(E54,15,1)*8,MID(E54,16,1)*4,MID(E54,17,1)*2),11),{0,1,2,3,4,5,6,7,8,9,10},{"1","0","x","9","8","7","6","5","4","3","2"})=RIGHT(E54,1),"√","×")),"身份证号长度不符")</f>
        <v>√</v>
      </c>
      <c r="G54" s="13"/>
      <c r="H54" s="13" t="s">
        <v>16</v>
      </c>
      <c r="I54" s="13">
        <f t="shared" si="0"/>
        <v>30</v>
      </c>
      <c r="J54" s="20">
        <v>59</v>
      </c>
      <c r="K54" s="20"/>
    </row>
    <row r="55" ht="19" customHeight="1" spans="1:11">
      <c r="A55" s="3">
        <v>53</v>
      </c>
      <c r="B55" s="7" t="s">
        <v>139</v>
      </c>
      <c r="C55" s="4" t="s">
        <v>46</v>
      </c>
      <c r="D55" s="8" t="s">
        <v>14</v>
      </c>
      <c r="E55" s="15" t="s">
        <v>140</v>
      </c>
      <c r="F55" s="15" t="str">
        <f>IF(LEN(E55)=18,(IF(LOOKUP(MOD(SUM(MID(E55,1,1)*7,MID(E55,2,1)*9,MID(E55,3,1)*10,MID(E55,4,1)*5,MID(E55,5,1)*8,MID(E55,6,1)*4,MID(E55,7,1)*2,MID(E55,8,1),MID(E55,9,1)*6,MID(E55,10,1)*3,MID(E55,11,1)*7,MID(E55,12,1)*9,MID(E55,13,1)*10,MID(E55,14,1)*5,MID(E55,15,1)*8,MID(E55,16,1)*4,MID(E55,17,1)*2),11),{0,1,2,3,4,5,6,7,8,9,10},{"1","0","x","9","8","7","6","5","4","3","2"})=RIGHT(E55,1),"√","×")),"身份证号长度不符")</f>
        <v>√</v>
      </c>
      <c r="G55" s="6"/>
      <c r="H55" s="6" t="s">
        <v>16</v>
      </c>
      <c r="I55" s="6">
        <f t="shared" si="0"/>
        <v>30</v>
      </c>
      <c r="J55" s="19">
        <v>59</v>
      </c>
      <c r="K55" s="19"/>
    </row>
    <row r="56" ht="19" customHeight="1" spans="1:11">
      <c r="A56" s="3">
        <v>54</v>
      </c>
      <c r="B56" s="9" t="s">
        <v>141</v>
      </c>
      <c r="C56" s="10" t="s">
        <v>13</v>
      </c>
      <c r="D56" s="11" t="s">
        <v>14</v>
      </c>
      <c r="E56" s="16" t="s">
        <v>142</v>
      </c>
      <c r="F56" s="16" t="str">
        <f>IF(LEN(E56)=18,(IF(LOOKUP(MOD(SUM(MID(E56,1,1)*7,MID(E56,2,1)*9,MID(E56,3,1)*10,MID(E56,4,1)*5,MID(E56,5,1)*8,MID(E56,6,1)*4,MID(E56,7,1)*2,MID(E56,8,1),MID(E56,9,1)*6,MID(E56,10,1)*3,MID(E56,11,1)*7,MID(E56,12,1)*9,MID(E56,13,1)*10,MID(E56,14,1)*5,MID(E56,15,1)*8,MID(E56,16,1)*4,MID(E56,17,1)*2),11),{0,1,2,3,4,5,6,7,8,9,10},{"1","0","x","9","8","7","6","5","4","3","2"})=RIGHT(E56,1),"√","×")),"身份证号长度不符")</f>
        <v>√</v>
      </c>
      <c r="G56" s="13"/>
      <c r="H56" s="13" t="s">
        <v>16</v>
      </c>
      <c r="I56" s="13">
        <f t="shared" si="0"/>
        <v>30</v>
      </c>
      <c r="J56" s="20">
        <v>59</v>
      </c>
      <c r="K56" s="20"/>
    </row>
    <row r="57" ht="19" customHeight="1" spans="1:11">
      <c r="A57" s="3">
        <v>55</v>
      </c>
      <c r="B57" s="9" t="s">
        <v>143</v>
      </c>
      <c r="C57" s="10" t="s">
        <v>13</v>
      </c>
      <c r="D57" s="11" t="s">
        <v>14</v>
      </c>
      <c r="E57" s="16" t="s">
        <v>144</v>
      </c>
      <c r="F57" s="16" t="str">
        <f>IF(LEN(E57)=18,(IF(LOOKUP(MOD(SUM(MID(E57,1,1)*7,MID(E57,2,1)*9,MID(E57,3,1)*10,MID(E57,4,1)*5,MID(E57,5,1)*8,MID(E57,6,1)*4,MID(E57,7,1)*2,MID(E57,8,1),MID(E57,9,1)*6,MID(E57,10,1)*3,MID(E57,11,1)*7,MID(E57,12,1)*9,MID(E57,13,1)*10,MID(E57,14,1)*5,MID(E57,15,1)*8,MID(E57,16,1)*4,MID(E57,17,1)*2),11),{0,1,2,3,4,5,6,7,8,9,10},{"1","0","x","9","8","7","6","5","4","3","2"})=RIGHT(E57,1),"√","×")),"身份证号长度不符")</f>
        <v>√</v>
      </c>
      <c r="G57" s="13"/>
      <c r="H57" s="13" t="s">
        <v>16</v>
      </c>
      <c r="I57" s="13">
        <f t="shared" si="0"/>
        <v>30</v>
      </c>
      <c r="J57" s="20">
        <v>59</v>
      </c>
      <c r="K57" s="20"/>
    </row>
    <row r="58" ht="19" customHeight="1" spans="1:11">
      <c r="A58" s="3">
        <v>56</v>
      </c>
      <c r="B58" s="9" t="s">
        <v>145</v>
      </c>
      <c r="C58" s="10" t="s">
        <v>13</v>
      </c>
      <c r="D58" s="11" t="s">
        <v>14</v>
      </c>
      <c r="E58" s="16" t="s">
        <v>146</v>
      </c>
      <c r="F58" s="16" t="str">
        <f>IF(LEN(E58)=18,(IF(LOOKUP(MOD(SUM(MID(E58,1,1)*7,MID(E58,2,1)*9,MID(E58,3,1)*10,MID(E58,4,1)*5,MID(E58,5,1)*8,MID(E58,6,1)*4,MID(E58,7,1)*2,MID(E58,8,1),MID(E58,9,1)*6,MID(E58,10,1)*3,MID(E58,11,1)*7,MID(E58,12,1)*9,MID(E58,13,1)*10,MID(E58,14,1)*5,MID(E58,15,1)*8,MID(E58,16,1)*4,MID(E58,17,1)*2),11),{0,1,2,3,4,5,6,7,8,9,10},{"1","0","x","9","8","7","6","5","4","3","2"})=RIGHT(E58,1),"√","×")),"身份证号长度不符")</f>
        <v>√</v>
      </c>
      <c r="G58" s="13"/>
      <c r="H58" s="13" t="s">
        <v>16</v>
      </c>
      <c r="I58" s="13">
        <f t="shared" si="0"/>
        <v>30</v>
      </c>
      <c r="J58" s="20">
        <v>59</v>
      </c>
      <c r="K58" s="20"/>
    </row>
    <row r="59" ht="19" customHeight="1" spans="1:11">
      <c r="A59" s="3">
        <v>57</v>
      </c>
      <c r="B59" s="9" t="s">
        <v>147</v>
      </c>
      <c r="C59" s="10" t="s">
        <v>13</v>
      </c>
      <c r="D59" s="11" t="s">
        <v>14</v>
      </c>
      <c r="E59" s="16" t="s">
        <v>148</v>
      </c>
      <c r="F59" s="16" t="str">
        <f>IF(LEN(E59)=18,(IF(LOOKUP(MOD(SUM(MID(E59,1,1)*7,MID(E59,2,1)*9,MID(E59,3,1)*10,MID(E59,4,1)*5,MID(E59,5,1)*8,MID(E59,6,1)*4,MID(E59,7,1)*2,MID(E59,8,1),MID(E59,9,1)*6,MID(E59,10,1)*3,MID(E59,11,1)*7,MID(E59,12,1)*9,MID(E59,13,1)*10,MID(E59,14,1)*5,MID(E59,15,1)*8,MID(E59,16,1)*4,MID(E59,17,1)*2),11),{0,1,2,3,4,5,6,7,8,9,10},{"1","0","x","9","8","7","6","5","4","3","2"})=RIGHT(E59,1),"√","×")),"身份证号长度不符")</f>
        <v>√</v>
      </c>
      <c r="G59" s="13"/>
      <c r="H59" s="13" t="s">
        <v>16</v>
      </c>
      <c r="I59" s="13">
        <f t="shared" si="0"/>
        <v>30</v>
      </c>
      <c r="J59" s="20">
        <v>59</v>
      </c>
      <c r="K59" s="20"/>
    </row>
    <row r="60" ht="19" customHeight="1" spans="1:11">
      <c r="A60" s="3">
        <v>58</v>
      </c>
      <c r="B60" s="9" t="s">
        <v>149</v>
      </c>
      <c r="C60" s="10" t="s">
        <v>13</v>
      </c>
      <c r="D60" s="11" t="s">
        <v>14</v>
      </c>
      <c r="E60" s="16" t="s">
        <v>150</v>
      </c>
      <c r="F60" s="16" t="str">
        <f>IF(LEN(E60)=18,(IF(LOOKUP(MOD(SUM(MID(E60,1,1)*7,MID(E60,2,1)*9,MID(E60,3,1)*10,MID(E60,4,1)*5,MID(E60,5,1)*8,MID(E60,6,1)*4,MID(E60,7,1)*2,MID(E60,8,1),MID(E60,9,1)*6,MID(E60,10,1)*3,MID(E60,11,1)*7,MID(E60,12,1)*9,MID(E60,13,1)*10,MID(E60,14,1)*5,MID(E60,15,1)*8,MID(E60,16,1)*4,MID(E60,17,1)*2),11),{0,1,2,3,4,5,6,7,8,9,10},{"1","0","x","9","8","7","6","5","4","3","2"})=RIGHT(E60,1),"√","×")),"身份证号长度不符")</f>
        <v>√</v>
      </c>
      <c r="G60" s="13" t="s">
        <v>151</v>
      </c>
      <c r="H60" s="13" t="s">
        <v>16</v>
      </c>
      <c r="I60" s="13">
        <f t="shared" si="0"/>
        <v>30</v>
      </c>
      <c r="J60" s="20">
        <v>59</v>
      </c>
      <c r="K60" s="20"/>
    </row>
    <row r="61" ht="19" customHeight="1" spans="1:11">
      <c r="A61" s="3">
        <v>59</v>
      </c>
      <c r="B61" s="9" t="s">
        <v>152</v>
      </c>
      <c r="C61" s="10" t="s">
        <v>13</v>
      </c>
      <c r="D61" s="11" t="s">
        <v>14</v>
      </c>
      <c r="E61" s="16" t="s">
        <v>153</v>
      </c>
      <c r="F61" s="16" t="str">
        <f>IF(LEN(E61)=18,(IF(LOOKUP(MOD(SUM(MID(E61,1,1)*7,MID(E61,2,1)*9,MID(E61,3,1)*10,MID(E61,4,1)*5,MID(E61,5,1)*8,MID(E61,6,1)*4,MID(E61,7,1)*2,MID(E61,8,1),MID(E61,9,1)*6,MID(E61,10,1)*3,MID(E61,11,1)*7,MID(E61,12,1)*9,MID(E61,13,1)*10,MID(E61,14,1)*5,MID(E61,15,1)*8,MID(E61,16,1)*4,MID(E61,17,1)*2),11),{0,1,2,3,4,5,6,7,8,9,10},{"1","0","x","9","8","7","6","5","4","3","2"})=RIGHT(E61,1),"√","×")),"身份证号长度不符")</f>
        <v>√</v>
      </c>
      <c r="G61" s="13" t="s">
        <v>154</v>
      </c>
      <c r="H61" s="13" t="s">
        <v>16</v>
      </c>
      <c r="I61" s="13">
        <v>30</v>
      </c>
      <c r="J61" s="20">
        <v>59</v>
      </c>
      <c r="K61" s="20"/>
    </row>
    <row r="62" ht="19" customHeight="1" spans="1:11">
      <c r="A62" s="3">
        <v>60</v>
      </c>
      <c r="B62" s="9" t="s">
        <v>155</v>
      </c>
      <c r="C62" s="10" t="s">
        <v>13</v>
      </c>
      <c r="D62" s="11" t="s">
        <v>14</v>
      </c>
      <c r="E62" s="16" t="s">
        <v>156</v>
      </c>
      <c r="F62" s="16" t="str">
        <f>IF(LEN(E62)=18,(IF(LOOKUP(MOD(SUM(MID(E62,1,1)*7,MID(E62,2,1)*9,MID(E62,3,1)*10,MID(E62,4,1)*5,MID(E62,5,1)*8,MID(E62,6,1)*4,MID(E62,7,1)*2,MID(E62,8,1),MID(E62,9,1)*6,MID(E62,10,1)*3,MID(E62,11,1)*7,MID(E62,12,1)*9,MID(E62,13,1)*10,MID(E62,14,1)*5,MID(E62,15,1)*8,MID(E62,16,1)*4,MID(E62,17,1)*2),11),{0,1,2,3,4,5,6,7,8,9,10},{"1","0","x","9","8","7","6","5","4","3","2"})=RIGHT(E62,1),"√","×")),"身份证号长度不符")</f>
        <v>√</v>
      </c>
      <c r="G62" s="13"/>
      <c r="H62" s="13" t="s">
        <v>16</v>
      </c>
      <c r="I62" s="13">
        <f t="shared" ref="I62:I125" si="1">DAY(EOMONTH(D62,0))-DAY(D62)+1</f>
        <v>30</v>
      </c>
      <c r="J62" s="20">
        <v>59</v>
      </c>
      <c r="K62" s="20"/>
    </row>
    <row r="63" ht="19" customHeight="1" spans="1:11">
      <c r="A63" s="3">
        <v>61</v>
      </c>
      <c r="B63" s="9" t="s">
        <v>157</v>
      </c>
      <c r="C63" s="10" t="s">
        <v>83</v>
      </c>
      <c r="D63" s="11" t="s">
        <v>14</v>
      </c>
      <c r="E63" s="16" t="s">
        <v>158</v>
      </c>
      <c r="F63" s="16" t="str">
        <f>IF(LEN(E63)=18,(IF(LOOKUP(MOD(SUM(MID(E63,1,1)*7,MID(E63,2,1)*9,MID(E63,3,1)*10,MID(E63,4,1)*5,MID(E63,5,1)*8,MID(E63,6,1)*4,MID(E63,7,1)*2,MID(E63,8,1),MID(E63,9,1)*6,MID(E63,10,1)*3,MID(E63,11,1)*7,MID(E63,12,1)*9,MID(E63,13,1)*10,MID(E63,14,1)*5,MID(E63,15,1)*8,MID(E63,16,1)*4,MID(E63,17,1)*2),11),{0,1,2,3,4,5,6,7,8,9,10},{"1","0","x","9","8","7","6","5","4","3","2"})=RIGHT(E63,1),"√","×")),"身份证号长度不符")</f>
        <v>√</v>
      </c>
      <c r="G63" s="13"/>
      <c r="H63" s="13" t="s">
        <v>16</v>
      </c>
      <c r="I63" s="13">
        <f t="shared" si="1"/>
        <v>30</v>
      </c>
      <c r="J63" s="20">
        <v>59</v>
      </c>
      <c r="K63" s="20"/>
    </row>
    <row r="64" ht="19" customHeight="1" spans="1:11">
      <c r="A64" s="3">
        <v>62</v>
      </c>
      <c r="B64" s="9" t="s">
        <v>159</v>
      </c>
      <c r="C64" s="10" t="s">
        <v>46</v>
      </c>
      <c r="D64" s="11" t="s">
        <v>14</v>
      </c>
      <c r="E64" s="16" t="s">
        <v>160</v>
      </c>
      <c r="F64" s="16" t="str">
        <f>IF(LEN(E64)=18,(IF(LOOKUP(MOD(SUM(MID(E64,1,1)*7,MID(E64,2,1)*9,MID(E64,3,1)*10,MID(E64,4,1)*5,MID(E64,5,1)*8,MID(E64,6,1)*4,MID(E64,7,1)*2,MID(E64,8,1),MID(E64,9,1)*6,MID(E64,10,1)*3,MID(E64,11,1)*7,MID(E64,12,1)*9,MID(E64,13,1)*10,MID(E64,14,1)*5,MID(E64,15,1)*8,MID(E64,16,1)*4,MID(E64,17,1)*2),11),{0,1,2,3,4,5,6,7,8,9,10},{"1","0","x","9","8","7","6","5","4","3","2"})=RIGHT(E64,1),"√","×")),"身份证号长度不符")</f>
        <v>√</v>
      </c>
      <c r="G64" s="9" t="s">
        <v>161</v>
      </c>
      <c r="H64" s="13" t="s">
        <v>16</v>
      </c>
      <c r="I64" s="21">
        <f t="shared" si="1"/>
        <v>30</v>
      </c>
      <c r="J64" s="20">
        <v>59</v>
      </c>
      <c r="K64" s="20"/>
    </row>
    <row r="65" ht="19" customHeight="1" spans="1:11">
      <c r="A65" s="3">
        <v>63</v>
      </c>
      <c r="B65" s="9" t="s">
        <v>162</v>
      </c>
      <c r="C65" s="10" t="s">
        <v>46</v>
      </c>
      <c r="D65" s="11" t="s">
        <v>14</v>
      </c>
      <c r="E65" s="16" t="s">
        <v>163</v>
      </c>
      <c r="F65" s="16" t="str">
        <f>IF(LEN(E65)=18,(IF(LOOKUP(MOD(SUM(MID(E65,1,1)*7,MID(E65,2,1)*9,MID(E65,3,1)*10,MID(E65,4,1)*5,MID(E65,5,1)*8,MID(E65,6,1)*4,MID(E65,7,1)*2,MID(E65,8,1),MID(E65,9,1)*6,MID(E65,10,1)*3,MID(E65,11,1)*7,MID(E65,12,1)*9,MID(E65,13,1)*10,MID(E65,14,1)*5,MID(E65,15,1)*8,MID(E65,16,1)*4,MID(E65,17,1)*2),11),{0,1,2,3,4,5,6,7,8,9,10},{"1","0","x","9","8","7","6","5","4","3","2"})=RIGHT(E65,1),"√","×")),"身份证号长度不符")</f>
        <v>√</v>
      </c>
      <c r="G65" s="13" t="s">
        <v>164</v>
      </c>
      <c r="H65" s="13" t="s">
        <v>16</v>
      </c>
      <c r="I65" s="21">
        <f t="shared" si="1"/>
        <v>30</v>
      </c>
      <c r="J65" s="20">
        <v>59</v>
      </c>
      <c r="K65" s="20"/>
    </row>
    <row r="66" ht="19" customHeight="1" spans="1:11">
      <c r="A66" s="3">
        <v>64</v>
      </c>
      <c r="B66" s="9" t="s">
        <v>165</v>
      </c>
      <c r="C66" s="10" t="s">
        <v>46</v>
      </c>
      <c r="D66" s="11" t="s">
        <v>14</v>
      </c>
      <c r="E66" s="16" t="s">
        <v>166</v>
      </c>
      <c r="F66" s="16" t="str">
        <f>IF(LEN(E66)=18,(IF(LOOKUP(MOD(SUM(MID(E66,1,1)*7,MID(E66,2,1)*9,MID(E66,3,1)*10,MID(E66,4,1)*5,MID(E66,5,1)*8,MID(E66,6,1)*4,MID(E66,7,1)*2,MID(E66,8,1),MID(E66,9,1)*6,MID(E66,10,1)*3,MID(E66,11,1)*7,MID(E66,12,1)*9,MID(E66,13,1)*10,MID(E66,14,1)*5,MID(E66,15,1)*8,MID(E66,16,1)*4,MID(E66,17,1)*2),11),{0,1,2,3,4,5,6,7,8,9,10},{"1","0","x","9","8","7","6","5","4","3","2"})=RIGHT(E66,1),"√","×")),"身份证号长度不符")</f>
        <v>√</v>
      </c>
      <c r="G66" s="13" t="s">
        <v>167</v>
      </c>
      <c r="H66" s="13" t="s">
        <v>16</v>
      </c>
      <c r="I66" s="21">
        <f t="shared" si="1"/>
        <v>30</v>
      </c>
      <c r="J66" s="20">
        <v>59</v>
      </c>
      <c r="K66" s="20"/>
    </row>
    <row r="67" ht="19" customHeight="1" spans="1:11">
      <c r="A67" s="3">
        <v>65</v>
      </c>
      <c r="B67" s="7" t="s">
        <v>168</v>
      </c>
      <c r="C67" s="4" t="s">
        <v>95</v>
      </c>
      <c r="D67" s="8" t="s">
        <v>14</v>
      </c>
      <c r="E67" s="15" t="s">
        <v>169</v>
      </c>
      <c r="F67" s="15" t="str">
        <f>IF(LEN(E67)=18,(IF(LOOKUP(MOD(SUM(MID(E67,1,1)*7,MID(E67,2,1)*9,MID(E67,3,1)*10,MID(E67,4,1)*5,MID(E67,5,1)*8,MID(E67,6,1)*4,MID(E67,7,1)*2,MID(E67,8,1),MID(E67,9,1)*6,MID(E67,10,1)*3,MID(E67,11,1)*7,MID(E67,12,1)*9,MID(E67,13,1)*10,MID(E67,14,1)*5,MID(E67,15,1)*8,MID(E67,16,1)*4,MID(E67,17,1)*2),11),{0,1,2,3,4,5,6,7,8,9,10},{"1","0","x","9","8","7","6","5","4","3","2"})=RIGHT(E67,1),"√","×")),"身份证号长度不符")</f>
        <v>√</v>
      </c>
      <c r="G67" s="6"/>
      <c r="H67" s="6" t="s">
        <v>16</v>
      </c>
      <c r="I67" s="23">
        <f t="shared" si="1"/>
        <v>30</v>
      </c>
      <c r="J67" s="19">
        <v>59</v>
      </c>
      <c r="K67" s="19"/>
    </row>
    <row r="68" ht="19" customHeight="1" spans="1:11">
      <c r="A68" s="3">
        <v>66</v>
      </c>
      <c r="B68" s="7" t="s">
        <v>170</v>
      </c>
      <c r="C68" s="4" t="s">
        <v>95</v>
      </c>
      <c r="D68" s="8" t="s">
        <v>14</v>
      </c>
      <c r="E68" s="15" t="s">
        <v>171</v>
      </c>
      <c r="F68" s="15" t="str">
        <f>IF(LEN(E68)=18,(IF(LOOKUP(MOD(SUM(MID(E68,1,1)*7,MID(E68,2,1)*9,MID(E68,3,1)*10,MID(E68,4,1)*5,MID(E68,5,1)*8,MID(E68,6,1)*4,MID(E68,7,1)*2,MID(E68,8,1),MID(E68,9,1)*6,MID(E68,10,1)*3,MID(E68,11,1)*7,MID(E68,12,1)*9,MID(E68,13,1)*10,MID(E68,14,1)*5,MID(E68,15,1)*8,MID(E68,16,1)*4,MID(E68,17,1)*2),11),{0,1,2,3,4,5,6,7,8,9,10},{"1","0","x","9","8","7","6","5","4","3","2"})=RIGHT(E68,1),"√","×")),"身份证号长度不符")</f>
        <v>√</v>
      </c>
      <c r="G68" s="6"/>
      <c r="H68" s="6" t="s">
        <v>16</v>
      </c>
      <c r="I68" s="23">
        <f t="shared" si="1"/>
        <v>30</v>
      </c>
      <c r="J68" s="19">
        <v>59</v>
      </c>
      <c r="K68" s="19"/>
    </row>
    <row r="69" ht="19" customHeight="1" spans="1:11">
      <c r="A69" s="3">
        <v>67</v>
      </c>
      <c r="B69" s="9" t="s">
        <v>172</v>
      </c>
      <c r="C69" s="10" t="s">
        <v>46</v>
      </c>
      <c r="D69" s="11" t="s">
        <v>14</v>
      </c>
      <c r="E69" s="16" t="s">
        <v>173</v>
      </c>
      <c r="F69" s="16" t="str">
        <f>IF(LEN(E69)=18,(IF(LOOKUP(MOD(SUM(MID(E69,1,1)*7,MID(E69,2,1)*9,MID(E69,3,1)*10,MID(E69,4,1)*5,MID(E69,5,1)*8,MID(E69,6,1)*4,MID(E69,7,1)*2,MID(E69,8,1),MID(E69,9,1)*6,MID(E69,10,1)*3,MID(E69,11,1)*7,MID(E69,12,1)*9,MID(E69,13,1)*10,MID(E69,14,1)*5,MID(E69,15,1)*8,MID(E69,16,1)*4,MID(E69,17,1)*2),11),{0,1,2,3,4,5,6,7,8,9,10},{"1","0","x","9","8","7","6","5","4","3","2"})=RIGHT(E69,1),"√","×")),"身份证号长度不符")</f>
        <v>√</v>
      </c>
      <c r="G69" s="13" t="s">
        <v>174</v>
      </c>
      <c r="H69" s="13" t="s">
        <v>16</v>
      </c>
      <c r="I69" s="21">
        <f t="shared" si="1"/>
        <v>30</v>
      </c>
      <c r="J69" s="20">
        <v>59</v>
      </c>
      <c r="K69" s="20"/>
    </row>
    <row r="70" ht="19" customHeight="1" spans="1:11">
      <c r="A70" s="3">
        <v>68</v>
      </c>
      <c r="B70" s="7" t="s">
        <v>175</v>
      </c>
      <c r="C70" s="4" t="s">
        <v>13</v>
      </c>
      <c r="D70" s="8" t="s">
        <v>14</v>
      </c>
      <c r="E70" s="15" t="s">
        <v>176</v>
      </c>
      <c r="F70" s="15" t="str">
        <f>IF(LEN(E70)=18,(IF(LOOKUP(MOD(SUM(MID(E70,1,1)*7,MID(E70,2,1)*9,MID(E70,3,1)*10,MID(E70,4,1)*5,MID(E70,5,1)*8,MID(E70,6,1)*4,MID(E70,7,1)*2,MID(E70,8,1),MID(E70,9,1)*6,MID(E70,10,1)*3,MID(E70,11,1)*7,MID(E70,12,1)*9,MID(E70,13,1)*10,MID(E70,14,1)*5,MID(E70,15,1)*8,MID(E70,16,1)*4,MID(E70,17,1)*2),11),{0,1,2,3,4,5,6,7,8,9,10},{"1","0","x","9","8","7","6","5","4","3","2"})=RIGHT(E70,1),"√","×")),"身份证号长度不符")</f>
        <v>√</v>
      </c>
      <c r="G70" s="6"/>
      <c r="H70" s="6" t="s">
        <v>16</v>
      </c>
      <c r="I70" s="23">
        <f t="shared" si="1"/>
        <v>30</v>
      </c>
      <c r="J70" s="19">
        <v>59</v>
      </c>
      <c r="K70" s="19"/>
    </row>
    <row r="71" ht="19" customHeight="1" spans="1:11">
      <c r="A71" s="3">
        <v>69</v>
      </c>
      <c r="B71" s="7" t="s">
        <v>177</v>
      </c>
      <c r="C71" s="4" t="s">
        <v>95</v>
      </c>
      <c r="D71" s="8" t="s">
        <v>14</v>
      </c>
      <c r="E71" s="15" t="s">
        <v>178</v>
      </c>
      <c r="F71" s="15" t="str">
        <f>IF(LEN(E71)=18,(IF(LOOKUP(MOD(SUM(MID(E71,1,1)*7,MID(E71,2,1)*9,MID(E71,3,1)*10,MID(E71,4,1)*5,MID(E71,5,1)*8,MID(E71,6,1)*4,MID(E71,7,1)*2,MID(E71,8,1),MID(E71,9,1)*6,MID(E71,10,1)*3,MID(E71,11,1)*7,MID(E71,12,1)*9,MID(E71,13,1)*10,MID(E71,14,1)*5,MID(E71,15,1)*8,MID(E71,16,1)*4,MID(E71,17,1)*2),11),{0,1,2,3,4,5,6,7,8,9,10},{"1","0","x","9","8","7","6","5","4","3","2"})=RIGHT(E71,1),"√","×")),"身份证号长度不符")</f>
        <v>√</v>
      </c>
      <c r="G71" s="6"/>
      <c r="H71" s="6" t="s">
        <v>16</v>
      </c>
      <c r="I71" s="23">
        <f t="shared" si="1"/>
        <v>30</v>
      </c>
      <c r="J71" s="19">
        <v>59</v>
      </c>
      <c r="K71" s="19"/>
    </row>
    <row r="72" ht="19" customHeight="1" spans="1:11">
      <c r="A72" s="3">
        <v>70</v>
      </c>
      <c r="B72" s="7" t="s">
        <v>179</v>
      </c>
      <c r="C72" s="4" t="s">
        <v>30</v>
      </c>
      <c r="D72" s="8" t="s">
        <v>14</v>
      </c>
      <c r="E72" s="15" t="s">
        <v>180</v>
      </c>
      <c r="F72" s="15" t="str">
        <f>IF(LEN(E72)=18,(IF(LOOKUP(MOD(SUM(MID(E72,1,1)*7,MID(E72,2,1)*9,MID(E72,3,1)*10,MID(E72,4,1)*5,MID(E72,5,1)*8,MID(E72,6,1)*4,MID(E72,7,1)*2,MID(E72,8,1),MID(E72,9,1)*6,MID(E72,10,1)*3,MID(E72,11,1)*7,MID(E72,12,1)*9,MID(E72,13,1)*10,MID(E72,14,1)*5,MID(E72,15,1)*8,MID(E72,16,1)*4,MID(E72,17,1)*2),11),{0,1,2,3,4,5,6,7,8,9,10},{"1","0","x","9","8","7","6","5","4","3","2"})=RIGHT(E72,1),"√","×")),"身份证号长度不符")</f>
        <v>√</v>
      </c>
      <c r="G72" s="6"/>
      <c r="H72" s="6" t="s">
        <v>16</v>
      </c>
      <c r="I72" s="23">
        <f t="shared" si="1"/>
        <v>30</v>
      </c>
      <c r="J72" s="19">
        <v>59</v>
      </c>
      <c r="K72" s="19"/>
    </row>
    <row r="73" ht="19" customHeight="1" spans="1:11">
      <c r="A73" s="3">
        <v>71</v>
      </c>
      <c r="B73" s="7" t="s">
        <v>181</v>
      </c>
      <c r="C73" s="4" t="s">
        <v>30</v>
      </c>
      <c r="D73" s="8" t="s">
        <v>14</v>
      </c>
      <c r="E73" s="15" t="s">
        <v>182</v>
      </c>
      <c r="F73" s="15" t="str">
        <f>IF(LEN(E73)=18,(IF(LOOKUP(MOD(SUM(MID(E73,1,1)*7,MID(E73,2,1)*9,MID(E73,3,1)*10,MID(E73,4,1)*5,MID(E73,5,1)*8,MID(E73,6,1)*4,MID(E73,7,1)*2,MID(E73,8,1),MID(E73,9,1)*6,MID(E73,10,1)*3,MID(E73,11,1)*7,MID(E73,12,1)*9,MID(E73,13,1)*10,MID(E73,14,1)*5,MID(E73,15,1)*8,MID(E73,16,1)*4,MID(E73,17,1)*2),11),{0,1,2,3,4,5,6,7,8,9,10},{"1","0","x","9","8","7","6","5","4","3","2"})=RIGHT(E73,1),"√","×")),"身份证号长度不符")</f>
        <v>√</v>
      </c>
      <c r="G73" s="6"/>
      <c r="H73" s="6" t="s">
        <v>16</v>
      </c>
      <c r="I73" s="23">
        <f t="shared" si="1"/>
        <v>30</v>
      </c>
      <c r="J73" s="19">
        <v>59</v>
      </c>
      <c r="K73" s="19"/>
    </row>
    <row r="74" ht="19" customHeight="1" spans="1:11">
      <c r="A74" s="3">
        <v>72</v>
      </c>
      <c r="B74" s="9" t="s">
        <v>183</v>
      </c>
      <c r="C74" s="10" t="s">
        <v>13</v>
      </c>
      <c r="D74" s="11" t="s">
        <v>14</v>
      </c>
      <c r="E74" s="16" t="s">
        <v>184</v>
      </c>
      <c r="F74" s="16" t="str">
        <f>IF(LEN(E74)=18,(IF(LOOKUP(MOD(SUM(MID(E74,1,1)*7,MID(E74,2,1)*9,MID(E74,3,1)*10,MID(E74,4,1)*5,MID(E74,5,1)*8,MID(E74,6,1)*4,MID(E74,7,1)*2,MID(E74,8,1),MID(E74,9,1)*6,MID(E74,10,1)*3,MID(E74,11,1)*7,MID(E74,12,1)*9,MID(E74,13,1)*10,MID(E74,14,1)*5,MID(E74,15,1)*8,MID(E74,16,1)*4,MID(E74,17,1)*2),11),{0,1,2,3,4,5,6,7,8,9,10},{"1","0","x","9","8","7","6","5","4","3","2"})=RIGHT(E74,1),"√","×")),"身份证号长度不符")</f>
        <v>√</v>
      </c>
      <c r="G74" s="13" t="s">
        <v>185</v>
      </c>
      <c r="H74" s="13" t="s">
        <v>16</v>
      </c>
      <c r="I74" s="21">
        <f t="shared" si="1"/>
        <v>30</v>
      </c>
      <c r="J74" s="20">
        <v>59</v>
      </c>
      <c r="K74" s="20"/>
    </row>
    <row r="75" ht="19" customHeight="1" spans="1:11">
      <c r="A75" s="3">
        <v>73</v>
      </c>
      <c r="B75" s="9" t="s">
        <v>186</v>
      </c>
      <c r="C75" s="10" t="s">
        <v>46</v>
      </c>
      <c r="D75" s="11" t="s">
        <v>14</v>
      </c>
      <c r="E75" s="16" t="s">
        <v>187</v>
      </c>
      <c r="F75" s="16" t="str">
        <f>IF(LEN(E75)=18,(IF(LOOKUP(MOD(SUM(MID(E75,1,1)*7,MID(E75,2,1)*9,MID(E75,3,1)*10,MID(E75,4,1)*5,MID(E75,5,1)*8,MID(E75,6,1)*4,MID(E75,7,1)*2,MID(E75,8,1),MID(E75,9,1)*6,MID(E75,10,1)*3,MID(E75,11,1)*7,MID(E75,12,1)*9,MID(E75,13,1)*10,MID(E75,14,1)*5,MID(E75,15,1)*8,MID(E75,16,1)*4,MID(E75,17,1)*2),11),{0,1,2,3,4,5,6,7,8,9,10},{"1","0","x","9","8","7","6","5","4","3","2"})=RIGHT(E75,1),"√","×")),"身份证号长度不符")</f>
        <v>√</v>
      </c>
      <c r="G75" s="13" t="s">
        <v>188</v>
      </c>
      <c r="H75" s="13" t="s">
        <v>16</v>
      </c>
      <c r="I75" s="21">
        <f t="shared" si="1"/>
        <v>30</v>
      </c>
      <c r="J75" s="20">
        <v>0</v>
      </c>
      <c r="K75" s="20"/>
    </row>
    <row r="76" ht="19" customHeight="1" spans="1:11">
      <c r="A76" s="3">
        <v>74</v>
      </c>
      <c r="B76" s="9" t="s">
        <v>189</v>
      </c>
      <c r="C76" s="10" t="s">
        <v>13</v>
      </c>
      <c r="D76" s="11" t="s">
        <v>14</v>
      </c>
      <c r="E76" s="16" t="s">
        <v>190</v>
      </c>
      <c r="F76" s="16" t="str">
        <f>IF(LEN(E76)=18,(IF(LOOKUP(MOD(SUM(MID(E76,1,1)*7,MID(E76,2,1)*9,MID(E76,3,1)*10,MID(E76,4,1)*5,MID(E76,5,1)*8,MID(E76,6,1)*4,MID(E76,7,1)*2,MID(E76,8,1),MID(E76,9,1)*6,MID(E76,10,1)*3,MID(E76,11,1)*7,MID(E76,12,1)*9,MID(E76,13,1)*10,MID(E76,14,1)*5,MID(E76,15,1)*8,MID(E76,16,1)*4,MID(E76,17,1)*2),11),{0,1,2,3,4,5,6,7,8,9,10},{"1","0","x","9","8","7","6","5","4","3","2"})=RIGHT(E76,1),"√","×")),"身份证号长度不符")</f>
        <v>√</v>
      </c>
      <c r="G76" s="13" t="s">
        <v>191</v>
      </c>
      <c r="H76" s="13" t="s">
        <v>16</v>
      </c>
      <c r="I76" s="21">
        <f t="shared" si="1"/>
        <v>30</v>
      </c>
      <c r="J76" s="20">
        <v>0</v>
      </c>
      <c r="K76" s="20"/>
    </row>
    <row r="77" ht="19" customHeight="1" spans="1:11">
      <c r="A77" s="3">
        <v>75</v>
      </c>
      <c r="B77" s="9" t="s">
        <v>192</v>
      </c>
      <c r="C77" s="10" t="s">
        <v>13</v>
      </c>
      <c r="D77" s="11" t="s">
        <v>14</v>
      </c>
      <c r="E77" s="16" t="s">
        <v>193</v>
      </c>
      <c r="F77" s="16" t="str">
        <f>IF(LEN(E77)=18,(IF(LOOKUP(MOD(SUM(MID(E77,1,1)*7,MID(E77,2,1)*9,MID(E77,3,1)*10,MID(E77,4,1)*5,MID(E77,5,1)*8,MID(E77,6,1)*4,MID(E77,7,1)*2,MID(E77,8,1),MID(E77,9,1)*6,MID(E77,10,1)*3,MID(E77,11,1)*7,MID(E77,12,1)*9,MID(E77,13,1)*10,MID(E77,14,1)*5,MID(E77,15,1)*8,MID(E77,16,1)*4,MID(E77,17,1)*2),11),{0,1,2,3,4,5,6,7,8,9,10},{"1","0","x","9","8","7","6","5","4","3","2"})=RIGHT(E77,1),"√","×")),"身份证号长度不符")</f>
        <v>√</v>
      </c>
      <c r="G77" s="13" t="s">
        <v>194</v>
      </c>
      <c r="H77" s="13" t="s">
        <v>16</v>
      </c>
      <c r="I77" s="21">
        <f t="shared" si="1"/>
        <v>30</v>
      </c>
      <c r="J77" s="20">
        <v>0</v>
      </c>
      <c r="K77" s="20"/>
    </row>
    <row r="78" ht="19" customHeight="1" spans="1:11">
      <c r="A78" s="3">
        <v>76</v>
      </c>
      <c r="B78" s="9" t="s">
        <v>195</v>
      </c>
      <c r="C78" s="10" t="s">
        <v>46</v>
      </c>
      <c r="D78" s="11" t="s">
        <v>14</v>
      </c>
      <c r="E78" s="16" t="s">
        <v>196</v>
      </c>
      <c r="F78" s="16" t="str">
        <f>IF(LEN(E78)=18,(IF(LOOKUP(MOD(SUM(MID(E78,1,1)*7,MID(E78,2,1)*9,MID(E78,3,1)*10,MID(E78,4,1)*5,MID(E78,5,1)*8,MID(E78,6,1)*4,MID(E78,7,1)*2,MID(E78,8,1),MID(E78,9,1)*6,MID(E78,10,1)*3,MID(E78,11,1)*7,MID(E78,12,1)*9,MID(E78,13,1)*10,MID(E78,14,1)*5,MID(E78,15,1)*8,MID(E78,16,1)*4,MID(E78,17,1)*2),11),{0,1,2,3,4,5,6,7,8,9,10},{"1","0","x","9","8","7","6","5","4","3","2"})=RIGHT(E78,1),"√","×")),"身份证号长度不符")</f>
        <v>√</v>
      </c>
      <c r="G78" s="13"/>
      <c r="H78" s="13" t="s">
        <v>16</v>
      </c>
      <c r="I78" s="21">
        <f t="shared" si="1"/>
        <v>30</v>
      </c>
      <c r="J78" s="20">
        <v>59</v>
      </c>
      <c r="K78" s="20"/>
    </row>
    <row r="79" ht="19" customHeight="1" spans="1:11">
      <c r="A79" s="3">
        <v>77</v>
      </c>
      <c r="B79" s="9" t="s">
        <v>197</v>
      </c>
      <c r="C79" s="10" t="s">
        <v>46</v>
      </c>
      <c r="D79" s="11" t="s">
        <v>14</v>
      </c>
      <c r="E79" s="16" t="s">
        <v>198</v>
      </c>
      <c r="F79" s="16" t="str">
        <f>IF(LEN(E79)=18,(IF(LOOKUP(MOD(SUM(MID(E79,1,1)*7,MID(E79,2,1)*9,MID(E79,3,1)*10,MID(E79,4,1)*5,MID(E79,5,1)*8,MID(E79,6,1)*4,MID(E79,7,1)*2,MID(E79,8,1),MID(E79,9,1)*6,MID(E79,10,1)*3,MID(E79,11,1)*7,MID(E79,12,1)*9,MID(E79,13,1)*10,MID(E79,14,1)*5,MID(E79,15,1)*8,MID(E79,16,1)*4,MID(E79,17,1)*2),11),{0,1,2,3,4,5,6,7,8,9,10},{"1","0","x","9","8","7","6","5","4","3","2"})=RIGHT(E79,1),"√","×")),"身份证号长度不符")</f>
        <v>√</v>
      </c>
      <c r="G79" s="13" t="s">
        <v>199</v>
      </c>
      <c r="H79" s="13" t="s">
        <v>16</v>
      </c>
      <c r="I79" s="21">
        <f t="shared" si="1"/>
        <v>30</v>
      </c>
      <c r="J79" s="20">
        <v>0</v>
      </c>
      <c r="K79" s="20"/>
    </row>
    <row r="80" ht="19" customHeight="1" spans="1:11">
      <c r="A80" s="3">
        <v>78</v>
      </c>
      <c r="B80" s="9" t="s">
        <v>200</v>
      </c>
      <c r="C80" s="10" t="s">
        <v>46</v>
      </c>
      <c r="D80" s="11" t="s">
        <v>14</v>
      </c>
      <c r="E80" s="16" t="s">
        <v>201</v>
      </c>
      <c r="F80" s="16" t="str">
        <f>IF(LEN(E80)=18,(IF(LOOKUP(MOD(SUM(MID(E80,1,1)*7,MID(E80,2,1)*9,MID(E80,3,1)*10,MID(E80,4,1)*5,MID(E80,5,1)*8,MID(E80,6,1)*4,MID(E80,7,1)*2,MID(E80,8,1),MID(E80,9,1)*6,MID(E80,10,1)*3,MID(E80,11,1)*7,MID(E80,12,1)*9,MID(E80,13,1)*10,MID(E80,14,1)*5,MID(E80,15,1)*8,MID(E80,16,1)*4,MID(E80,17,1)*2),11),{0,1,2,3,4,5,6,7,8,9,10},{"1","0","x","9","8","7","6","5","4","3","2"})=RIGHT(E80,1),"√","×")),"身份证号长度不符")</f>
        <v>√</v>
      </c>
      <c r="G80" s="13" t="s">
        <v>202</v>
      </c>
      <c r="H80" s="13" t="s">
        <v>16</v>
      </c>
      <c r="I80" s="21">
        <f t="shared" si="1"/>
        <v>30</v>
      </c>
      <c r="J80" s="20">
        <v>0</v>
      </c>
      <c r="K80" s="20"/>
    </row>
    <row r="81" ht="19" customHeight="1" spans="1:11">
      <c r="A81" s="3">
        <v>79</v>
      </c>
      <c r="B81" s="14" t="s">
        <v>203</v>
      </c>
      <c r="C81" s="4" t="s">
        <v>95</v>
      </c>
      <c r="D81" s="8" t="s">
        <v>14</v>
      </c>
      <c r="E81" s="15" t="s">
        <v>204</v>
      </c>
      <c r="F81" s="15" t="str">
        <f>IF(LEN(E81)=18,(IF(LOOKUP(MOD(SUM(MID(E81,1,1)*7,MID(E81,2,1)*9,MID(E81,3,1)*10,MID(E81,4,1)*5,MID(E81,5,1)*8,MID(E81,6,1)*4,MID(E81,7,1)*2,MID(E81,8,1),MID(E81,9,1)*6,MID(E81,10,1)*3,MID(E81,11,1)*7,MID(E81,12,1)*9,MID(E81,13,1)*10,MID(E81,14,1)*5,MID(E81,15,1)*8,MID(E81,16,1)*4,MID(E81,17,1)*2),11),{0,1,2,3,4,5,6,7,8,9,10},{"1","0","x","9","8","7","6","5","4","3","2"})=RIGHT(E81,1),"√","×")),"身份证号长度不符")</f>
        <v>√</v>
      </c>
      <c r="G81" s="6"/>
      <c r="H81" s="6" t="s">
        <v>16</v>
      </c>
      <c r="I81" s="23">
        <f t="shared" si="1"/>
        <v>30</v>
      </c>
      <c r="J81" s="19">
        <v>59</v>
      </c>
      <c r="K81" s="19"/>
    </row>
    <row r="82" ht="19" customHeight="1" spans="1:11">
      <c r="A82" s="3">
        <v>80</v>
      </c>
      <c r="B82" s="14" t="s">
        <v>205</v>
      </c>
      <c r="C82" s="4" t="s">
        <v>95</v>
      </c>
      <c r="D82" s="8" t="s">
        <v>14</v>
      </c>
      <c r="E82" s="15" t="s">
        <v>206</v>
      </c>
      <c r="F82" s="15" t="str">
        <f>IF(LEN(E82)=18,(IF(LOOKUP(MOD(SUM(MID(E82,1,1)*7,MID(E82,2,1)*9,MID(E82,3,1)*10,MID(E82,4,1)*5,MID(E82,5,1)*8,MID(E82,6,1)*4,MID(E82,7,1)*2,MID(E82,8,1),MID(E82,9,1)*6,MID(E82,10,1)*3,MID(E82,11,1)*7,MID(E82,12,1)*9,MID(E82,13,1)*10,MID(E82,14,1)*5,MID(E82,15,1)*8,MID(E82,16,1)*4,MID(E82,17,1)*2),11),{0,1,2,3,4,5,6,7,8,9,10},{"1","0","x","9","8","7","6","5","4","3","2"})=RIGHT(E82,1),"√","×")),"身份证号长度不符")</f>
        <v>√</v>
      </c>
      <c r="G82" s="6"/>
      <c r="H82" s="6" t="s">
        <v>16</v>
      </c>
      <c r="I82" s="23">
        <f t="shared" si="1"/>
        <v>30</v>
      </c>
      <c r="J82" s="19">
        <v>59</v>
      </c>
      <c r="K82" s="19"/>
    </row>
    <row r="83" ht="19" customHeight="1" spans="1:11">
      <c r="A83" s="3">
        <v>81</v>
      </c>
      <c r="B83" s="7" t="s">
        <v>207</v>
      </c>
      <c r="C83" s="4" t="s">
        <v>83</v>
      </c>
      <c r="D83" s="8" t="s">
        <v>14</v>
      </c>
      <c r="E83" s="15" t="s">
        <v>208</v>
      </c>
      <c r="F83" s="15" t="str">
        <f>IF(LEN(E83)=18,(IF(LOOKUP(MOD(SUM(MID(E83,1,1)*7,MID(E83,2,1)*9,MID(E83,3,1)*10,MID(E83,4,1)*5,MID(E83,5,1)*8,MID(E83,6,1)*4,MID(E83,7,1)*2,MID(E83,8,1),MID(E83,9,1)*6,MID(E83,10,1)*3,MID(E83,11,1)*7,MID(E83,12,1)*9,MID(E83,13,1)*10,MID(E83,14,1)*5,MID(E83,15,1)*8,MID(E83,16,1)*4,MID(E83,17,1)*2),11),{0,1,2,3,4,5,6,7,8,9,10},{"1","0","x","9","8","7","6","5","4","3","2"})=RIGHT(E83,1),"√","×")),"身份证号长度不符")</f>
        <v>√</v>
      </c>
      <c r="G83" s="6"/>
      <c r="H83" s="6"/>
      <c r="I83" s="23">
        <f t="shared" si="1"/>
        <v>30</v>
      </c>
      <c r="J83" s="19">
        <v>59</v>
      </c>
      <c r="K83" s="19"/>
    </row>
    <row r="84" ht="19" customHeight="1" spans="1:11">
      <c r="A84" s="3">
        <v>82</v>
      </c>
      <c r="B84" s="14" t="s">
        <v>209</v>
      </c>
      <c r="C84" s="4" t="s">
        <v>46</v>
      </c>
      <c r="D84" s="8" t="s">
        <v>210</v>
      </c>
      <c r="E84" s="15" t="s">
        <v>211</v>
      </c>
      <c r="F84" s="15" t="str">
        <f>IF(LEN(E84)=18,(IF(LOOKUP(MOD(SUM(MID(E84,1,1)*7,MID(E84,2,1)*9,MID(E84,3,1)*10,MID(E84,4,1)*5,MID(E84,5,1)*8,MID(E84,6,1)*4,MID(E84,7,1)*2,MID(E84,8,1),MID(E84,9,1)*6,MID(E84,10,1)*3,MID(E84,11,1)*7,MID(E84,12,1)*9,MID(E84,13,1)*10,MID(E84,14,1)*5,MID(E84,15,1)*8,MID(E84,16,1)*4,MID(E84,17,1)*2),11),{0,1,2,3,4,5,6,7,8,9,10},{"1","0","x","9","8","7","6","5","4","3","2"})=RIGHT(E84,1),"√","×")),"身份证号长度不符")</f>
        <v>√</v>
      </c>
      <c r="G84" s="6"/>
      <c r="H84" s="6" t="s">
        <v>16</v>
      </c>
      <c r="I84" s="6">
        <f t="shared" si="1"/>
        <v>29</v>
      </c>
      <c r="J84" s="19">
        <f t="shared" ref="J84:J102" si="2">I84*1.966</f>
        <v>57.014</v>
      </c>
      <c r="K84" s="19"/>
    </row>
    <row r="85" ht="19" customHeight="1" spans="1:11">
      <c r="A85" s="3">
        <v>83</v>
      </c>
      <c r="B85" s="14" t="s">
        <v>212</v>
      </c>
      <c r="C85" s="4" t="s">
        <v>213</v>
      </c>
      <c r="D85" s="8" t="s">
        <v>214</v>
      </c>
      <c r="E85" s="15" t="s">
        <v>215</v>
      </c>
      <c r="F85" s="15" t="str">
        <f>IF(LEN(E85)=18,(IF(LOOKUP(MOD(SUM(MID(E85,1,1)*7,MID(E85,2,1)*9,MID(E85,3,1)*10,MID(E85,4,1)*5,MID(E85,5,1)*8,MID(E85,6,1)*4,MID(E85,7,1)*2,MID(E85,8,1),MID(E85,9,1)*6,MID(E85,10,1)*3,MID(E85,11,1)*7,MID(E85,12,1)*9,MID(E85,13,1)*10,MID(E85,14,1)*5,MID(E85,15,1)*8,MID(E85,16,1)*4,MID(E85,17,1)*2),11),{0,1,2,3,4,5,6,7,8,9,10},{"1","0","x","9","8","7","6","5","4","3","2"})=RIGHT(E85,1),"√","×")),"身份证号长度不符")</f>
        <v>√</v>
      </c>
      <c r="G85" s="6" t="s">
        <v>216</v>
      </c>
      <c r="H85" s="6" t="s">
        <v>16</v>
      </c>
      <c r="I85" s="6">
        <f t="shared" si="1"/>
        <v>25</v>
      </c>
      <c r="J85" s="19">
        <v>0</v>
      </c>
      <c r="K85" s="19"/>
    </row>
    <row r="86" ht="19" customHeight="1" spans="1:11">
      <c r="A86" s="3">
        <v>84</v>
      </c>
      <c r="B86" s="14" t="s">
        <v>217</v>
      </c>
      <c r="C86" s="4" t="s">
        <v>46</v>
      </c>
      <c r="D86" s="8" t="s">
        <v>214</v>
      </c>
      <c r="E86" s="15" t="s">
        <v>218</v>
      </c>
      <c r="F86" s="15" t="str">
        <f>IF(LEN(E86)=18,(IF(LOOKUP(MOD(SUM(MID(E86,1,1)*7,MID(E86,2,1)*9,MID(E86,3,1)*10,MID(E86,4,1)*5,MID(E86,5,1)*8,MID(E86,6,1)*4,MID(E86,7,1)*2,MID(E86,8,1),MID(E86,9,1)*6,MID(E86,10,1)*3,MID(E86,11,1)*7,MID(E86,12,1)*9,MID(E86,13,1)*10,MID(E86,14,1)*5,MID(E86,15,1)*8,MID(E86,16,1)*4,MID(E86,17,1)*2),11),{0,1,2,3,4,5,6,7,8,9,10},{"1","0","x","9","8","7","6","5","4","3","2"})=RIGHT(E86,1),"√","×")),"身份证号长度不符")</f>
        <v>√</v>
      </c>
      <c r="G86" s="6"/>
      <c r="H86" s="6" t="s">
        <v>16</v>
      </c>
      <c r="I86" s="6">
        <f t="shared" si="1"/>
        <v>25</v>
      </c>
      <c r="J86" s="19">
        <f t="shared" si="2"/>
        <v>49.15</v>
      </c>
      <c r="K86" s="19"/>
    </row>
    <row r="87" ht="19" customHeight="1" spans="1:11">
      <c r="A87" s="3">
        <v>85</v>
      </c>
      <c r="B87" s="22" t="s">
        <v>219</v>
      </c>
      <c r="C87" s="10" t="s">
        <v>46</v>
      </c>
      <c r="D87" s="11" t="s">
        <v>214</v>
      </c>
      <c r="E87" s="16" t="s">
        <v>220</v>
      </c>
      <c r="F87" s="16" t="str">
        <f>IF(LEN(E87)=18,(IF(LOOKUP(MOD(SUM(MID(E87,1,1)*7,MID(E87,2,1)*9,MID(E87,3,1)*10,MID(E87,4,1)*5,MID(E87,5,1)*8,MID(E87,6,1)*4,MID(E87,7,1)*2,MID(E87,8,1),MID(E87,9,1)*6,MID(E87,10,1)*3,MID(E87,11,1)*7,MID(E87,12,1)*9,MID(E87,13,1)*10,MID(E87,14,1)*5,MID(E87,15,1)*8,MID(E87,16,1)*4,MID(E87,17,1)*2),11),{0,1,2,3,4,5,6,7,8,9,10},{"1","0","x","9","8","7","6","5","4","3","2"})=RIGHT(E87,1),"√","×")),"身份证号长度不符")</f>
        <v>√</v>
      </c>
      <c r="G87" s="13" t="s">
        <v>221</v>
      </c>
      <c r="H87" s="13" t="s">
        <v>16</v>
      </c>
      <c r="I87" s="13">
        <f t="shared" si="1"/>
        <v>25</v>
      </c>
      <c r="J87" s="20">
        <f t="shared" si="2"/>
        <v>49.15</v>
      </c>
      <c r="K87" s="20"/>
    </row>
    <row r="88" ht="19" customHeight="1" spans="1:11">
      <c r="A88" s="3">
        <v>86</v>
      </c>
      <c r="B88" s="14" t="s">
        <v>222</v>
      </c>
      <c r="C88" s="4" t="s">
        <v>223</v>
      </c>
      <c r="D88" s="8" t="s">
        <v>214</v>
      </c>
      <c r="E88" s="15" t="s">
        <v>224</v>
      </c>
      <c r="F88" s="15" t="str">
        <f>IF(LEN(E88)=18,(IF(LOOKUP(MOD(SUM(MID(E88,1,1)*7,MID(E88,2,1)*9,MID(E88,3,1)*10,MID(E88,4,1)*5,MID(E88,5,1)*8,MID(E88,6,1)*4,MID(E88,7,1)*2,MID(E88,8,1),MID(E88,9,1)*6,MID(E88,10,1)*3,MID(E88,11,1)*7,MID(E88,12,1)*9,MID(E88,13,1)*10,MID(E88,14,1)*5,MID(E88,15,1)*8,MID(E88,16,1)*4,MID(E88,17,1)*2),11),{0,1,2,3,4,5,6,7,8,9,10},{"1","0","x","9","8","7","6","5","4","3","2"})=RIGHT(E88,1),"√","×")),"身份证号长度不符")</f>
        <v>√</v>
      </c>
      <c r="G88" s="6"/>
      <c r="H88" s="6" t="s">
        <v>16</v>
      </c>
      <c r="I88" s="6">
        <f t="shared" si="1"/>
        <v>25</v>
      </c>
      <c r="J88" s="19">
        <f t="shared" si="2"/>
        <v>49.15</v>
      </c>
      <c r="K88" s="19"/>
    </row>
    <row r="89" ht="19" customHeight="1" spans="1:11">
      <c r="A89" s="3">
        <v>87</v>
      </c>
      <c r="B89" s="14" t="s">
        <v>225</v>
      </c>
      <c r="C89" s="4" t="s">
        <v>33</v>
      </c>
      <c r="D89" s="8" t="s">
        <v>214</v>
      </c>
      <c r="E89" s="15" t="s">
        <v>226</v>
      </c>
      <c r="F89" s="15" t="str">
        <f>IF(LEN(E89)=18,(IF(LOOKUP(MOD(SUM(MID(E89,1,1)*7,MID(E89,2,1)*9,MID(E89,3,1)*10,MID(E89,4,1)*5,MID(E89,5,1)*8,MID(E89,6,1)*4,MID(E89,7,1)*2,MID(E89,8,1),MID(E89,9,1)*6,MID(E89,10,1)*3,MID(E89,11,1)*7,MID(E89,12,1)*9,MID(E89,13,1)*10,MID(E89,14,1)*5,MID(E89,15,1)*8,MID(E89,16,1)*4,MID(E89,17,1)*2),11),{0,1,2,3,4,5,6,7,8,9,10},{"1","0","x","9","8","7","6","5","4","3","2"})=RIGHT(E89,1),"√","×")),"身份证号长度不符")</f>
        <v>√</v>
      </c>
      <c r="G89" s="6"/>
      <c r="H89" s="6" t="s">
        <v>16</v>
      </c>
      <c r="I89" s="6">
        <f t="shared" si="1"/>
        <v>25</v>
      </c>
      <c r="J89" s="19">
        <f t="shared" si="2"/>
        <v>49.15</v>
      </c>
      <c r="K89" s="19"/>
    </row>
    <row r="90" ht="19" customHeight="1" spans="1:11">
      <c r="A90" s="3">
        <v>88</v>
      </c>
      <c r="B90" s="22" t="s">
        <v>227</v>
      </c>
      <c r="C90" s="10" t="s">
        <v>228</v>
      </c>
      <c r="D90" s="11" t="s">
        <v>214</v>
      </c>
      <c r="E90" s="16" t="s">
        <v>229</v>
      </c>
      <c r="F90" s="16" t="str">
        <f>IF(LEN(E90)=18,(IF(LOOKUP(MOD(SUM(MID(E90,1,1)*7,MID(E90,2,1)*9,MID(E90,3,1)*10,MID(E90,4,1)*5,MID(E90,5,1)*8,MID(E90,6,1)*4,MID(E90,7,1)*2,MID(E90,8,1),MID(E90,9,1)*6,MID(E90,10,1)*3,MID(E90,11,1)*7,MID(E90,12,1)*9,MID(E90,13,1)*10,MID(E90,14,1)*5,MID(E90,15,1)*8,MID(E90,16,1)*4,MID(E90,17,1)*2),11),{0,1,2,3,4,5,6,7,8,9,10},{"1","0","x","9","8","7","6","5","4","3","2"})=RIGHT(E90,1),"√","×")),"身份证号长度不符")</f>
        <v>√</v>
      </c>
      <c r="G90" s="13"/>
      <c r="H90" s="13" t="s">
        <v>16</v>
      </c>
      <c r="I90" s="13">
        <f t="shared" si="1"/>
        <v>25</v>
      </c>
      <c r="J90" s="20">
        <f t="shared" si="2"/>
        <v>49.15</v>
      </c>
      <c r="K90" s="20"/>
    </row>
    <row r="91" ht="19" customHeight="1" spans="1:11">
      <c r="A91" s="3">
        <v>89</v>
      </c>
      <c r="B91" s="22" t="s">
        <v>230</v>
      </c>
      <c r="C91" s="10" t="s">
        <v>213</v>
      </c>
      <c r="D91" s="11" t="s">
        <v>214</v>
      </c>
      <c r="E91" s="16" t="s">
        <v>231</v>
      </c>
      <c r="F91" s="16" t="str">
        <f>IF(LEN(E91)=18,(IF(LOOKUP(MOD(SUM(MID(E91,1,1)*7,MID(E91,2,1)*9,MID(E91,3,1)*10,MID(E91,4,1)*5,MID(E91,5,1)*8,MID(E91,6,1)*4,MID(E91,7,1)*2,MID(E91,8,1),MID(E91,9,1)*6,MID(E91,10,1)*3,MID(E91,11,1)*7,MID(E91,12,1)*9,MID(E91,13,1)*10,MID(E91,14,1)*5,MID(E91,15,1)*8,MID(E91,16,1)*4,MID(E91,17,1)*2),11),{0,1,2,3,4,5,6,7,8,9,10},{"1","0","x","9","8","7","6","5","4","3","2"})=RIGHT(E91,1),"√","×")),"身份证号长度不符")</f>
        <v>√</v>
      </c>
      <c r="G91" s="13"/>
      <c r="H91" s="13" t="s">
        <v>16</v>
      </c>
      <c r="I91" s="13">
        <f t="shared" si="1"/>
        <v>25</v>
      </c>
      <c r="J91" s="20">
        <f t="shared" si="2"/>
        <v>49.15</v>
      </c>
      <c r="K91" s="20"/>
    </row>
    <row r="92" ht="19" customHeight="1" spans="1:11">
      <c r="A92" s="3">
        <v>90</v>
      </c>
      <c r="B92" s="14" t="s">
        <v>232</v>
      </c>
      <c r="C92" s="4" t="s">
        <v>233</v>
      </c>
      <c r="D92" s="8" t="s">
        <v>214</v>
      </c>
      <c r="E92" s="15" t="s">
        <v>234</v>
      </c>
      <c r="F92" s="15" t="str">
        <f>IF(LEN(E92)=18,(IF(LOOKUP(MOD(SUM(MID(E92,1,1)*7,MID(E92,2,1)*9,MID(E92,3,1)*10,MID(E92,4,1)*5,MID(E92,5,1)*8,MID(E92,6,1)*4,MID(E92,7,1)*2,MID(E92,8,1),MID(E92,9,1)*6,MID(E92,10,1)*3,MID(E92,11,1)*7,MID(E92,12,1)*9,MID(E92,13,1)*10,MID(E92,14,1)*5,MID(E92,15,1)*8,MID(E92,16,1)*4,MID(E92,17,1)*2),11),{0,1,2,3,4,5,6,7,8,9,10},{"1","0","x","9","8","7","6","5","4","3","2"})=RIGHT(E92,1),"√","×")),"身份证号长度不符")</f>
        <v>√</v>
      </c>
      <c r="G92" s="6"/>
      <c r="H92" s="6" t="s">
        <v>16</v>
      </c>
      <c r="I92" s="6">
        <f t="shared" si="1"/>
        <v>25</v>
      </c>
      <c r="J92" s="19">
        <f t="shared" si="2"/>
        <v>49.15</v>
      </c>
      <c r="K92" s="19"/>
    </row>
    <row r="93" ht="19" customHeight="1" spans="1:11">
      <c r="A93" s="3">
        <v>91</v>
      </c>
      <c r="B93" s="14" t="s">
        <v>235</v>
      </c>
      <c r="C93" s="4" t="s">
        <v>213</v>
      </c>
      <c r="D93" s="8" t="s">
        <v>214</v>
      </c>
      <c r="E93" s="15" t="s">
        <v>236</v>
      </c>
      <c r="F93" s="15" t="str">
        <f>IF(LEN(E93)=18,(IF(LOOKUP(MOD(SUM(MID(E93,1,1)*7,MID(E93,2,1)*9,MID(E93,3,1)*10,MID(E93,4,1)*5,MID(E93,5,1)*8,MID(E93,6,1)*4,MID(E93,7,1)*2,MID(E93,8,1),MID(E93,9,1)*6,MID(E93,10,1)*3,MID(E93,11,1)*7,MID(E93,12,1)*9,MID(E93,13,1)*10,MID(E93,14,1)*5,MID(E93,15,1)*8,MID(E93,16,1)*4,MID(E93,17,1)*2),11),{0,1,2,3,4,5,6,7,8,9,10},{"1","0","x","9","8","7","6","5","4","3","2"})=RIGHT(E93,1),"√","×")),"身份证号长度不符")</f>
        <v>√</v>
      </c>
      <c r="G93" s="6"/>
      <c r="H93" s="6" t="s">
        <v>16</v>
      </c>
      <c r="I93" s="6">
        <f t="shared" si="1"/>
        <v>25</v>
      </c>
      <c r="J93" s="19">
        <f t="shared" si="2"/>
        <v>49.15</v>
      </c>
      <c r="K93" s="19"/>
    </row>
    <row r="94" ht="19" customHeight="1" spans="1:11">
      <c r="A94" s="3">
        <v>92</v>
      </c>
      <c r="B94" s="14" t="s">
        <v>237</v>
      </c>
      <c r="C94" s="4" t="s">
        <v>46</v>
      </c>
      <c r="D94" s="8" t="s">
        <v>214</v>
      </c>
      <c r="E94" s="15" t="s">
        <v>238</v>
      </c>
      <c r="F94" s="15" t="str">
        <f>IF(LEN(E94)=18,(IF(LOOKUP(MOD(SUM(MID(E94,1,1)*7,MID(E94,2,1)*9,MID(E94,3,1)*10,MID(E94,4,1)*5,MID(E94,5,1)*8,MID(E94,6,1)*4,MID(E94,7,1)*2,MID(E94,8,1),MID(E94,9,1)*6,MID(E94,10,1)*3,MID(E94,11,1)*7,MID(E94,12,1)*9,MID(E94,13,1)*10,MID(E94,14,1)*5,MID(E94,15,1)*8,MID(E94,16,1)*4,MID(E94,17,1)*2),11),{0,1,2,3,4,5,6,7,8,9,10},{"1","0","x","9","8","7","6","5","4","3","2"})=RIGHT(E94,1),"√","×")),"身份证号长度不符")</f>
        <v>√</v>
      </c>
      <c r="G94" s="6"/>
      <c r="H94" s="6" t="s">
        <v>16</v>
      </c>
      <c r="I94" s="6">
        <f t="shared" si="1"/>
        <v>25</v>
      </c>
      <c r="J94" s="19">
        <f t="shared" si="2"/>
        <v>49.15</v>
      </c>
      <c r="K94" s="19"/>
    </row>
    <row r="95" ht="19" customHeight="1" spans="1:11">
      <c r="A95" s="3">
        <v>93</v>
      </c>
      <c r="B95" s="22" t="s">
        <v>239</v>
      </c>
      <c r="C95" s="10" t="s">
        <v>13</v>
      </c>
      <c r="D95" s="11" t="s">
        <v>214</v>
      </c>
      <c r="E95" s="16" t="s">
        <v>240</v>
      </c>
      <c r="F95" s="16" t="str">
        <f>IF(LEN(E95)=18,(IF(LOOKUP(MOD(SUM(MID(E95,1,1)*7,MID(E95,2,1)*9,MID(E95,3,1)*10,MID(E95,4,1)*5,MID(E95,5,1)*8,MID(E95,6,1)*4,MID(E95,7,1)*2,MID(E95,8,1),MID(E95,9,1)*6,MID(E95,10,1)*3,MID(E95,11,1)*7,MID(E95,12,1)*9,MID(E95,13,1)*10,MID(E95,14,1)*5,MID(E95,15,1)*8,MID(E95,16,1)*4,MID(E95,17,1)*2),11),{0,1,2,3,4,5,6,7,8,9,10},{"1","0","x","9","8","7","6","5","4","3","2"})=RIGHT(E95,1),"√","×")),"身份证号长度不符")</f>
        <v>√</v>
      </c>
      <c r="G95" s="13"/>
      <c r="H95" s="13" t="s">
        <v>16</v>
      </c>
      <c r="I95" s="13">
        <f t="shared" si="1"/>
        <v>25</v>
      </c>
      <c r="J95" s="20">
        <f t="shared" si="2"/>
        <v>49.15</v>
      </c>
      <c r="K95" s="20"/>
    </row>
    <row r="96" ht="19" customHeight="1" spans="1:11">
      <c r="A96" s="3">
        <v>94</v>
      </c>
      <c r="B96" s="14" t="s">
        <v>241</v>
      </c>
      <c r="C96" s="4" t="s">
        <v>13</v>
      </c>
      <c r="D96" s="8" t="s">
        <v>242</v>
      </c>
      <c r="E96" s="15" t="s">
        <v>243</v>
      </c>
      <c r="F96" s="15" t="str">
        <f>IF(LEN(E96)=18,(IF(LOOKUP(MOD(SUM(MID(E96,1,1)*7,MID(E96,2,1)*9,MID(E96,3,1)*10,MID(E96,4,1)*5,MID(E96,5,1)*8,MID(E96,6,1)*4,MID(E96,7,1)*2,MID(E96,8,1),MID(E96,9,1)*6,MID(E96,10,1)*3,MID(E96,11,1)*7,MID(E96,12,1)*9,MID(E96,13,1)*10,MID(E96,14,1)*5,MID(E96,15,1)*8,MID(E96,16,1)*4,MID(E96,17,1)*2),11),{0,1,2,3,4,5,6,7,8,9,10},{"1","0","x","9","8","7","6","5","4","3","2"})=RIGHT(E96,1),"√","×")),"身份证号长度不符")</f>
        <v>√</v>
      </c>
      <c r="G96" s="6"/>
      <c r="H96" s="6" t="s">
        <v>16</v>
      </c>
      <c r="I96" s="6">
        <f t="shared" si="1"/>
        <v>24</v>
      </c>
      <c r="J96" s="19">
        <f t="shared" si="2"/>
        <v>47.184</v>
      </c>
      <c r="K96" s="19"/>
    </row>
    <row r="97" ht="19" customHeight="1" spans="1:11">
      <c r="A97" s="3">
        <v>95</v>
      </c>
      <c r="B97" s="22" t="s">
        <v>244</v>
      </c>
      <c r="C97" s="10" t="s">
        <v>13</v>
      </c>
      <c r="D97" s="11" t="s">
        <v>242</v>
      </c>
      <c r="E97" s="16" t="s">
        <v>245</v>
      </c>
      <c r="F97" s="16" t="str">
        <f>IF(LEN(E97)=18,(IF(LOOKUP(MOD(SUM(MID(E97,1,1)*7,MID(E97,2,1)*9,MID(E97,3,1)*10,MID(E97,4,1)*5,MID(E97,5,1)*8,MID(E97,6,1)*4,MID(E97,7,1)*2,MID(E97,8,1),MID(E97,9,1)*6,MID(E97,10,1)*3,MID(E97,11,1)*7,MID(E97,12,1)*9,MID(E97,13,1)*10,MID(E97,14,1)*5,MID(E97,15,1)*8,MID(E97,16,1)*4,MID(E97,17,1)*2),11),{0,1,2,3,4,5,6,7,8,9,10},{"1","0","x","9","8","7","6","5","4","3","2"})=RIGHT(E97,1),"√","×")),"身份证号长度不符")</f>
        <v>√</v>
      </c>
      <c r="G97" s="13"/>
      <c r="H97" s="13" t="s">
        <v>16</v>
      </c>
      <c r="I97" s="13">
        <f t="shared" si="1"/>
        <v>24</v>
      </c>
      <c r="J97" s="20">
        <f t="shared" si="2"/>
        <v>47.184</v>
      </c>
      <c r="K97" s="20"/>
    </row>
    <row r="98" ht="19" customHeight="1" spans="1:11">
      <c r="A98" s="3">
        <v>96</v>
      </c>
      <c r="B98" s="14" t="s">
        <v>246</v>
      </c>
      <c r="C98" s="4" t="s">
        <v>46</v>
      </c>
      <c r="D98" s="8" t="s">
        <v>242</v>
      </c>
      <c r="E98" s="15" t="s">
        <v>247</v>
      </c>
      <c r="F98" s="15" t="str">
        <f>IF(LEN(E98)=18,(IF(LOOKUP(MOD(SUM(MID(E98,1,1)*7,MID(E98,2,1)*9,MID(E98,3,1)*10,MID(E98,4,1)*5,MID(E98,5,1)*8,MID(E98,6,1)*4,MID(E98,7,1)*2,MID(E98,8,1),MID(E98,9,1)*6,MID(E98,10,1)*3,MID(E98,11,1)*7,MID(E98,12,1)*9,MID(E98,13,1)*10,MID(E98,14,1)*5,MID(E98,15,1)*8,MID(E98,16,1)*4,MID(E98,17,1)*2),11),{0,1,2,3,4,5,6,7,8,9,10},{"1","0","x","9","8","7","6","5","4","3","2"})=RIGHT(E98,1),"√","×")),"身份证号长度不符")</f>
        <v>√</v>
      </c>
      <c r="G98" s="6"/>
      <c r="H98" s="6" t="s">
        <v>16</v>
      </c>
      <c r="I98" s="6">
        <f t="shared" si="1"/>
        <v>24</v>
      </c>
      <c r="J98" s="19">
        <f t="shared" si="2"/>
        <v>47.184</v>
      </c>
      <c r="K98" s="19"/>
    </row>
    <row r="99" ht="19" customHeight="1" spans="1:11">
      <c r="A99" s="3">
        <v>97</v>
      </c>
      <c r="B99" s="14" t="s">
        <v>248</v>
      </c>
      <c r="C99" s="4" t="s">
        <v>233</v>
      </c>
      <c r="D99" s="8" t="s">
        <v>242</v>
      </c>
      <c r="E99" s="15" t="s">
        <v>249</v>
      </c>
      <c r="F99" s="15" t="str">
        <f>IF(LEN(E99)=18,(IF(LOOKUP(MOD(SUM(MID(E99,1,1)*7,MID(E99,2,1)*9,MID(E99,3,1)*10,MID(E99,4,1)*5,MID(E99,5,1)*8,MID(E99,6,1)*4,MID(E99,7,1)*2,MID(E99,8,1),MID(E99,9,1)*6,MID(E99,10,1)*3,MID(E99,11,1)*7,MID(E99,12,1)*9,MID(E99,13,1)*10,MID(E99,14,1)*5,MID(E99,15,1)*8,MID(E99,16,1)*4,MID(E99,17,1)*2),11),{0,1,2,3,4,5,6,7,8,9,10},{"1","0","x","9","8","7","6","5","4","3","2"})=RIGHT(E99,1),"√","×")),"身份证号长度不符")</f>
        <v>√</v>
      </c>
      <c r="G99" s="6"/>
      <c r="H99" s="6" t="s">
        <v>16</v>
      </c>
      <c r="I99" s="6">
        <f t="shared" si="1"/>
        <v>24</v>
      </c>
      <c r="J99" s="19">
        <f t="shared" si="2"/>
        <v>47.184</v>
      </c>
      <c r="K99" s="19"/>
    </row>
    <row r="100" ht="19" customHeight="1" spans="1:11">
      <c r="A100" s="3">
        <v>98</v>
      </c>
      <c r="B100" s="22" t="s">
        <v>250</v>
      </c>
      <c r="C100" s="10" t="s">
        <v>228</v>
      </c>
      <c r="D100" s="11" t="s">
        <v>242</v>
      </c>
      <c r="E100" s="16" t="s">
        <v>251</v>
      </c>
      <c r="F100" s="16" t="str">
        <f>IF(LEN(E100)=18,(IF(LOOKUP(MOD(SUM(MID(E100,1,1)*7,MID(E100,2,1)*9,MID(E100,3,1)*10,MID(E100,4,1)*5,MID(E100,5,1)*8,MID(E100,6,1)*4,MID(E100,7,1)*2,MID(E100,8,1),MID(E100,9,1)*6,MID(E100,10,1)*3,MID(E100,11,1)*7,MID(E100,12,1)*9,MID(E100,13,1)*10,MID(E100,14,1)*5,MID(E100,15,1)*8,MID(E100,16,1)*4,MID(E100,17,1)*2),11),{0,1,2,3,4,5,6,7,8,9,10},{"1","0","x","9","8","7","6","5","4","3","2"})=RIGHT(E100,1),"√","×")),"身份证号长度不符")</f>
        <v>√</v>
      </c>
      <c r="G100" s="13"/>
      <c r="H100" s="13" t="s">
        <v>16</v>
      </c>
      <c r="I100" s="13">
        <f t="shared" si="1"/>
        <v>24</v>
      </c>
      <c r="J100" s="20">
        <f t="shared" si="2"/>
        <v>47.184</v>
      </c>
      <c r="K100" s="20"/>
    </row>
    <row r="101" ht="19" customHeight="1" spans="1:11">
      <c r="A101" s="3">
        <v>99</v>
      </c>
      <c r="B101" s="22" t="s">
        <v>252</v>
      </c>
      <c r="C101" s="10" t="s">
        <v>54</v>
      </c>
      <c r="D101" s="11" t="s">
        <v>242</v>
      </c>
      <c r="E101" s="16" t="s">
        <v>253</v>
      </c>
      <c r="F101" s="16" t="str">
        <f>IF(LEN(E101)=18,(IF(LOOKUP(MOD(SUM(MID(E101,1,1)*7,MID(E101,2,1)*9,MID(E101,3,1)*10,MID(E101,4,1)*5,MID(E101,5,1)*8,MID(E101,6,1)*4,MID(E101,7,1)*2,MID(E101,8,1),MID(E101,9,1)*6,MID(E101,10,1)*3,MID(E101,11,1)*7,MID(E101,12,1)*9,MID(E101,13,1)*10,MID(E101,14,1)*5,MID(E101,15,1)*8,MID(E101,16,1)*4,MID(E101,17,1)*2),11),{0,1,2,3,4,5,6,7,8,9,10},{"1","0","x","9","8","7","6","5","4","3","2"})=RIGHT(E101,1),"√","×")),"身份证号长度不符")</f>
        <v>√</v>
      </c>
      <c r="G101" s="13"/>
      <c r="H101" s="13" t="s">
        <v>16</v>
      </c>
      <c r="I101" s="13">
        <f t="shared" si="1"/>
        <v>24</v>
      </c>
      <c r="J101" s="20">
        <f t="shared" si="2"/>
        <v>47.184</v>
      </c>
      <c r="K101" s="20"/>
    </row>
    <row r="102" ht="19" customHeight="1" spans="1:11">
      <c r="A102" s="3">
        <v>100</v>
      </c>
      <c r="B102" s="22" t="s">
        <v>254</v>
      </c>
      <c r="C102" s="10" t="s">
        <v>213</v>
      </c>
      <c r="D102" s="11" t="s">
        <v>242</v>
      </c>
      <c r="E102" s="16" t="s">
        <v>255</v>
      </c>
      <c r="F102" s="16" t="str">
        <f>IF(LEN(E102)=18,(IF(LOOKUP(MOD(SUM(MID(E102,1,1)*7,MID(E102,2,1)*9,MID(E102,3,1)*10,MID(E102,4,1)*5,MID(E102,5,1)*8,MID(E102,6,1)*4,MID(E102,7,1)*2,MID(E102,8,1),MID(E102,9,1)*6,MID(E102,10,1)*3,MID(E102,11,1)*7,MID(E102,12,1)*9,MID(E102,13,1)*10,MID(E102,14,1)*5,MID(E102,15,1)*8,MID(E102,16,1)*4,MID(E102,17,1)*2),11),{0,1,2,3,4,5,6,7,8,9,10},{"1","0","x","9","8","7","6","5","4","3","2"})=RIGHT(E102,1),"√","×")),"身份证号长度不符")</f>
        <v>√</v>
      </c>
      <c r="G102" s="13" t="s">
        <v>256</v>
      </c>
      <c r="H102" s="13" t="s">
        <v>16</v>
      </c>
      <c r="I102" s="13">
        <f t="shared" si="1"/>
        <v>24</v>
      </c>
      <c r="J102" s="20">
        <f t="shared" si="2"/>
        <v>47.184</v>
      </c>
      <c r="K102" s="20"/>
    </row>
    <row r="103" ht="19" customHeight="1" spans="1:11">
      <c r="A103" s="3">
        <v>101</v>
      </c>
      <c r="B103" s="14" t="s">
        <v>257</v>
      </c>
      <c r="C103" s="4" t="s">
        <v>46</v>
      </c>
      <c r="D103" s="8" t="s">
        <v>258</v>
      </c>
      <c r="E103" s="15" t="s">
        <v>259</v>
      </c>
      <c r="F103" s="15" t="str">
        <f>IF(LEN(E103)=18,(IF(LOOKUP(MOD(SUM(MID(E103,1,1)*7,MID(E103,2,1)*9,MID(E103,3,1)*10,MID(E103,4,1)*5,MID(E103,5,1)*8,MID(E103,6,1)*4,MID(E103,7,1)*2,MID(E103,8,1),MID(E103,9,1)*6,MID(E103,10,1)*3,MID(E103,11,1)*7,MID(E103,12,1)*9,MID(E103,13,1)*10,MID(E103,14,1)*5,MID(E103,15,1)*8,MID(E103,16,1)*4,MID(E103,17,1)*2),11),{0,1,2,3,4,5,6,7,8,9,10},{"1","0","x","9","8","7","6","5","4","3","2"})=RIGHT(E103,1),"√","×")),"身份证号长度不符")</f>
        <v>√</v>
      </c>
      <c r="G103" s="6" t="s">
        <v>260</v>
      </c>
      <c r="H103" s="6" t="s">
        <v>16</v>
      </c>
      <c r="I103" s="6">
        <f t="shared" si="1"/>
        <v>23</v>
      </c>
      <c r="J103" s="19">
        <v>0</v>
      </c>
      <c r="K103" s="19"/>
    </row>
    <row r="104" ht="19" customHeight="1" spans="1:11">
      <c r="A104" s="3">
        <v>102</v>
      </c>
      <c r="B104" s="14" t="s">
        <v>261</v>
      </c>
      <c r="C104" s="4" t="s">
        <v>213</v>
      </c>
      <c r="D104" s="8" t="s">
        <v>258</v>
      </c>
      <c r="E104" s="15" t="s">
        <v>262</v>
      </c>
      <c r="F104" s="15" t="str">
        <f>IF(LEN(E104)=18,(IF(LOOKUP(MOD(SUM(MID(E104,1,1)*7,MID(E104,2,1)*9,MID(E104,3,1)*10,MID(E104,4,1)*5,MID(E104,5,1)*8,MID(E104,6,1)*4,MID(E104,7,1)*2,MID(E104,8,1),MID(E104,9,1)*6,MID(E104,10,1)*3,MID(E104,11,1)*7,MID(E104,12,1)*9,MID(E104,13,1)*10,MID(E104,14,1)*5,MID(E104,15,1)*8,MID(E104,16,1)*4,MID(E104,17,1)*2),11),{0,1,2,3,4,5,6,7,8,9,10},{"1","0","x","9","8","7","6","5","4","3","2"})=RIGHT(E104,1),"√","×")),"身份证号长度不符")</f>
        <v>√</v>
      </c>
      <c r="G104" s="6" t="s">
        <v>263</v>
      </c>
      <c r="H104" s="6" t="s">
        <v>16</v>
      </c>
      <c r="I104" s="6">
        <f t="shared" si="1"/>
        <v>23</v>
      </c>
      <c r="J104" s="19">
        <f t="shared" ref="J104:J108" si="3">I104*1.966</f>
        <v>45.218</v>
      </c>
      <c r="K104" s="19"/>
    </row>
    <row r="105" ht="19" customHeight="1" spans="1:11">
      <c r="A105" s="3">
        <v>103</v>
      </c>
      <c r="B105" s="14" t="s">
        <v>264</v>
      </c>
      <c r="C105" s="4" t="s">
        <v>83</v>
      </c>
      <c r="D105" s="8" t="s">
        <v>265</v>
      </c>
      <c r="E105" s="15" t="s">
        <v>266</v>
      </c>
      <c r="F105" s="15" t="str">
        <f>IF(LEN(E105)=18,(IF(LOOKUP(MOD(SUM(MID(E105,1,1)*7,MID(E105,2,1)*9,MID(E105,3,1)*10,MID(E105,4,1)*5,MID(E105,5,1)*8,MID(E105,6,1)*4,MID(E105,7,1)*2,MID(E105,8,1),MID(E105,9,1)*6,MID(E105,10,1)*3,MID(E105,11,1)*7,MID(E105,12,1)*9,MID(E105,13,1)*10,MID(E105,14,1)*5,MID(E105,15,1)*8,MID(E105,16,1)*4,MID(E105,17,1)*2),11),{0,1,2,3,4,5,6,7,8,9,10},{"1","0","x","9","8","7","6","5","4","3","2"})=RIGHT(E105,1),"√","×")),"身份证号长度不符")</f>
        <v>√</v>
      </c>
      <c r="G105" s="6" t="s">
        <v>267</v>
      </c>
      <c r="H105" s="6" t="s">
        <v>16</v>
      </c>
      <c r="I105" s="6">
        <f t="shared" si="1"/>
        <v>22</v>
      </c>
      <c r="J105" s="19">
        <v>0</v>
      </c>
      <c r="K105" s="19"/>
    </row>
    <row r="106" ht="19" customHeight="1" spans="1:11">
      <c r="A106" s="3">
        <v>104</v>
      </c>
      <c r="B106" s="14" t="s">
        <v>268</v>
      </c>
      <c r="C106" s="4" t="s">
        <v>13</v>
      </c>
      <c r="D106" s="8" t="s">
        <v>265</v>
      </c>
      <c r="E106" s="15" t="s">
        <v>269</v>
      </c>
      <c r="F106" s="15" t="str">
        <f>IF(LEN(E106)=18,(IF(LOOKUP(MOD(SUM(MID(E106,1,1)*7,MID(E106,2,1)*9,MID(E106,3,1)*10,MID(E106,4,1)*5,MID(E106,5,1)*8,MID(E106,6,1)*4,MID(E106,7,1)*2,MID(E106,8,1),MID(E106,9,1)*6,MID(E106,10,1)*3,MID(E106,11,1)*7,MID(E106,12,1)*9,MID(E106,13,1)*10,MID(E106,14,1)*5,MID(E106,15,1)*8,MID(E106,16,1)*4,MID(E106,17,1)*2),11),{0,1,2,3,4,5,6,7,8,9,10},{"1","0","x","9","8","7","6","5","4","3","2"})=RIGHT(E106,1),"√","×")),"身份证号长度不符")</f>
        <v>√</v>
      </c>
      <c r="G106" s="6"/>
      <c r="H106" s="6" t="s">
        <v>16</v>
      </c>
      <c r="I106" s="6">
        <f t="shared" si="1"/>
        <v>22</v>
      </c>
      <c r="J106" s="19">
        <f t="shared" si="3"/>
        <v>43.252</v>
      </c>
      <c r="K106" s="19"/>
    </row>
    <row r="107" ht="19" customHeight="1" spans="1:11">
      <c r="A107" s="3">
        <v>105</v>
      </c>
      <c r="B107" s="22" t="s">
        <v>270</v>
      </c>
      <c r="C107" s="10" t="s">
        <v>46</v>
      </c>
      <c r="D107" s="11" t="s">
        <v>265</v>
      </c>
      <c r="E107" s="16" t="s">
        <v>271</v>
      </c>
      <c r="F107" s="16" t="str">
        <f>IF(LEN(E107)=18,(IF(LOOKUP(MOD(SUM(MID(E107,1,1)*7,MID(E107,2,1)*9,MID(E107,3,1)*10,MID(E107,4,1)*5,MID(E107,5,1)*8,MID(E107,6,1)*4,MID(E107,7,1)*2,MID(E107,8,1),MID(E107,9,1)*6,MID(E107,10,1)*3,MID(E107,11,1)*7,MID(E107,12,1)*9,MID(E107,13,1)*10,MID(E107,14,1)*5,MID(E107,15,1)*8,MID(E107,16,1)*4,MID(E107,17,1)*2),11),{0,1,2,3,4,5,6,7,8,9,10},{"1","0","x","9","8","7","6","5","4","3","2"})=RIGHT(E107,1),"√","×")),"身份证号长度不符")</f>
        <v>√</v>
      </c>
      <c r="G107" s="13"/>
      <c r="H107" s="13" t="s">
        <v>16</v>
      </c>
      <c r="I107" s="13">
        <f t="shared" si="1"/>
        <v>22</v>
      </c>
      <c r="J107" s="20">
        <f t="shared" si="3"/>
        <v>43.252</v>
      </c>
      <c r="K107" s="20"/>
    </row>
    <row r="108" ht="19" customHeight="1" spans="1:11">
      <c r="A108" s="3">
        <v>106</v>
      </c>
      <c r="B108" s="22" t="s">
        <v>272</v>
      </c>
      <c r="C108" s="10" t="s">
        <v>38</v>
      </c>
      <c r="D108" s="11" t="s">
        <v>265</v>
      </c>
      <c r="E108" s="16" t="s">
        <v>273</v>
      </c>
      <c r="F108" s="16" t="str">
        <f>IF(LEN(E108)=18,(IF(LOOKUP(MOD(SUM(MID(E108,1,1)*7,MID(E108,2,1)*9,MID(E108,3,1)*10,MID(E108,4,1)*5,MID(E108,5,1)*8,MID(E108,6,1)*4,MID(E108,7,1)*2,MID(E108,8,1),MID(E108,9,1)*6,MID(E108,10,1)*3,MID(E108,11,1)*7,MID(E108,12,1)*9,MID(E108,13,1)*10,MID(E108,14,1)*5,MID(E108,15,1)*8,MID(E108,16,1)*4,MID(E108,17,1)*2),11),{0,1,2,3,4,5,6,7,8,9,10},{"1","0","x","9","8","7","6","5","4","3","2"})=RIGHT(E108,1),"√","×")),"身份证号长度不符")</f>
        <v>√</v>
      </c>
      <c r="G108" s="13"/>
      <c r="H108" s="13" t="s">
        <v>16</v>
      </c>
      <c r="I108" s="13">
        <f t="shared" si="1"/>
        <v>22</v>
      </c>
      <c r="J108" s="20">
        <f t="shared" si="3"/>
        <v>43.252</v>
      </c>
      <c r="K108" s="20"/>
    </row>
    <row r="109" ht="19" customHeight="1" spans="1:11">
      <c r="A109" s="3">
        <v>107</v>
      </c>
      <c r="B109" s="22" t="s">
        <v>274</v>
      </c>
      <c r="C109" s="10" t="s">
        <v>95</v>
      </c>
      <c r="D109" s="11" t="s">
        <v>275</v>
      </c>
      <c r="E109" s="16" t="s">
        <v>276</v>
      </c>
      <c r="F109" s="16" t="str">
        <f>IF(LEN(E109)=18,(IF(LOOKUP(MOD(SUM(MID(E109,1,1)*7,MID(E109,2,1)*9,MID(E109,3,1)*10,MID(E109,4,1)*5,MID(E109,5,1)*8,MID(E109,6,1)*4,MID(E109,7,1)*2,MID(E109,8,1),MID(E109,9,1)*6,MID(E109,10,1)*3,MID(E109,11,1)*7,MID(E109,12,1)*9,MID(E109,13,1)*10,MID(E109,14,1)*5,MID(E109,15,1)*8,MID(E109,16,1)*4,MID(E109,17,1)*2),11),{0,1,2,3,4,5,6,7,8,9,10},{"1","0","x","9","8","7","6","5","4","3","2"})=RIGHT(E109,1),"√","×")),"身份证号长度不符")</f>
        <v>√</v>
      </c>
      <c r="G109" s="13" t="s">
        <v>277</v>
      </c>
      <c r="H109" s="13" t="s">
        <v>16</v>
      </c>
      <c r="I109" s="13">
        <f t="shared" si="1"/>
        <v>21</v>
      </c>
      <c r="J109" s="20">
        <v>0</v>
      </c>
      <c r="K109" s="20"/>
    </row>
    <row r="110" ht="19" customHeight="1" spans="1:11">
      <c r="A110" s="3">
        <v>108</v>
      </c>
      <c r="B110" s="22" t="s">
        <v>278</v>
      </c>
      <c r="C110" s="10" t="s">
        <v>13</v>
      </c>
      <c r="D110" s="11" t="s">
        <v>279</v>
      </c>
      <c r="E110" s="16" t="s">
        <v>280</v>
      </c>
      <c r="F110" s="16" t="str">
        <f>IF(LEN(E110)=18,(IF(LOOKUP(MOD(SUM(MID(E110,1,1)*7,MID(E110,2,1)*9,MID(E110,3,1)*10,MID(E110,4,1)*5,MID(E110,5,1)*8,MID(E110,6,1)*4,MID(E110,7,1)*2,MID(E110,8,1),MID(E110,9,1)*6,MID(E110,10,1)*3,MID(E110,11,1)*7,MID(E110,12,1)*9,MID(E110,13,1)*10,MID(E110,14,1)*5,MID(E110,15,1)*8,MID(E110,16,1)*4,MID(E110,17,1)*2),11),{0,1,2,3,4,5,6,7,8,9,10},{"1","0","x","9","8","7","6","5","4","3","2"})=RIGHT(E110,1),"√","×")),"身份证号长度不符")</f>
        <v>√</v>
      </c>
      <c r="G110" s="13" t="s">
        <v>281</v>
      </c>
      <c r="H110" s="13" t="s">
        <v>16</v>
      </c>
      <c r="I110" s="13">
        <f t="shared" si="1"/>
        <v>19</v>
      </c>
      <c r="J110" s="20">
        <v>0</v>
      </c>
      <c r="K110" s="20"/>
    </row>
    <row r="111" ht="19" customHeight="1" spans="1:11">
      <c r="A111" s="3">
        <v>109</v>
      </c>
      <c r="B111" s="14" t="s">
        <v>282</v>
      </c>
      <c r="C111" s="4" t="s">
        <v>283</v>
      </c>
      <c r="D111" s="8" t="s">
        <v>279</v>
      </c>
      <c r="E111" s="15" t="s">
        <v>284</v>
      </c>
      <c r="F111" s="15" t="str">
        <f>IF(LEN(E111)=18,(IF(LOOKUP(MOD(SUM(MID(E111,1,1)*7,MID(E111,2,1)*9,MID(E111,3,1)*10,MID(E111,4,1)*5,MID(E111,5,1)*8,MID(E111,6,1)*4,MID(E111,7,1)*2,MID(E111,8,1),MID(E111,9,1)*6,MID(E111,10,1)*3,MID(E111,11,1)*7,MID(E111,12,1)*9,MID(E111,13,1)*10,MID(E111,14,1)*5,MID(E111,15,1)*8,MID(E111,16,1)*4,MID(E111,17,1)*2),11),{0,1,2,3,4,5,6,7,8,9,10},{"1","0","x","9","8","7","6","5","4","3","2"})=RIGHT(E111,1),"√","×")),"身份证号长度不符")</f>
        <v>√</v>
      </c>
      <c r="G111" s="6" t="s">
        <v>285</v>
      </c>
      <c r="H111" s="6" t="s">
        <v>16</v>
      </c>
      <c r="I111" s="6">
        <f t="shared" si="1"/>
        <v>19</v>
      </c>
      <c r="J111" s="19">
        <v>0</v>
      </c>
      <c r="K111" s="19"/>
    </row>
    <row r="112" ht="19" customHeight="1" spans="1:11">
      <c r="A112" s="3">
        <v>110</v>
      </c>
      <c r="B112" s="22" t="s">
        <v>286</v>
      </c>
      <c r="C112" s="10" t="s">
        <v>83</v>
      </c>
      <c r="D112" s="11" t="s">
        <v>279</v>
      </c>
      <c r="E112" s="16" t="s">
        <v>287</v>
      </c>
      <c r="F112" s="16" t="str">
        <f>IF(LEN(E112)=18,(IF(LOOKUP(MOD(SUM(MID(E112,1,1)*7,MID(E112,2,1)*9,MID(E112,3,1)*10,MID(E112,4,1)*5,MID(E112,5,1)*8,MID(E112,6,1)*4,MID(E112,7,1)*2,MID(E112,8,1),MID(E112,9,1)*6,MID(E112,10,1)*3,MID(E112,11,1)*7,MID(E112,12,1)*9,MID(E112,13,1)*10,MID(E112,14,1)*5,MID(E112,15,1)*8,MID(E112,16,1)*4,MID(E112,17,1)*2),11),{0,1,2,3,4,5,6,7,8,9,10},{"1","0","x","9","8","7","6","5","4","3","2"})=RIGHT(E112,1),"√","×")),"身份证号长度不符")</f>
        <v>√</v>
      </c>
      <c r="G112" s="13"/>
      <c r="H112" s="13" t="s">
        <v>16</v>
      </c>
      <c r="I112" s="13">
        <f t="shared" si="1"/>
        <v>19</v>
      </c>
      <c r="J112" s="20">
        <f>I112*1.966</f>
        <v>37.354</v>
      </c>
      <c r="K112" s="20"/>
    </row>
    <row r="113" ht="19" customHeight="1" spans="1:11">
      <c r="A113" s="3">
        <v>111</v>
      </c>
      <c r="B113" s="14" t="s">
        <v>288</v>
      </c>
      <c r="C113" s="4" t="s">
        <v>13</v>
      </c>
      <c r="D113" s="8" t="s">
        <v>289</v>
      </c>
      <c r="E113" s="15" t="s">
        <v>290</v>
      </c>
      <c r="F113" s="15" t="str">
        <f>IF(LEN(E113)=18,(IF(LOOKUP(MOD(SUM(MID(E113,1,1)*7,MID(E113,2,1)*9,MID(E113,3,1)*10,MID(E113,4,1)*5,MID(E113,5,1)*8,MID(E113,6,1)*4,MID(E113,7,1)*2,MID(E113,8,1),MID(E113,9,1)*6,MID(E113,10,1)*3,MID(E113,11,1)*7,MID(E113,12,1)*9,MID(E113,13,1)*10,MID(E113,14,1)*5,MID(E113,15,1)*8,MID(E113,16,1)*4,MID(E113,17,1)*2),11),{0,1,2,3,4,5,6,7,8,9,10},{"1","0","x","9","8","7","6","5","4","3","2"})=RIGHT(E113,1),"√","×")),"身份证号长度不符")</f>
        <v>√</v>
      </c>
      <c r="G113" s="6" t="s">
        <v>291</v>
      </c>
      <c r="H113" s="6" t="s">
        <v>16</v>
      </c>
      <c r="I113" s="6">
        <f t="shared" si="1"/>
        <v>18</v>
      </c>
      <c r="J113" s="19">
        <v>0</v>
      </c>
      <c r="K113" s="19"/>
    </row>
    <row r="114" ht="19" customHeight="1" spans="1:11">
      <c r="A114" s="3">
        <v>112</v>
      </c>
      <c r="B114" s="14" t="s">
        <v>292</v>
      </c>
      <c r="C114" s="4" t="s">
        <v>13</v>
      </c>
      <c r="D114" s="8" t="s">
        <v>289</v>
      </c>
      <c r="E114" s="15" t="s">
        <v>293</v>
      </c>
      <c r="F114" s="15" t="str">
        <f>IF(LEN(E114)=18,(IF(LOOKUP(MOD(SUM(MID(E114,1,1)*7,MID(E114,2,1)*9,MID(E114,3,1)*10,MID(E114,4,1)*5,MID(E114,5,1)*8,MID(E114,6,1)*4,MID(E114,7,1)*2,MID(E114,8,1),MID(E114,9,1)*6,MID(E114,10,1)*3,MID(E114,11,1)*7,MID(E114,12,1)*9,MID(E114,13,1)*10,MID(E114,14,1)*5,MID(E114,15,1)*8,MID(E114,16,1)*4,MID(E114,17,1)*2),11),{0,1,2,3,4,5,6,7,8,9,10},{"1","0","x","9","8","7","6","5","4","3","2"})=RIGHT(E114,1),"√","×")),"身份证号长度不符")</f>
        <v>√</v>
      </c>
      <c r="G114" s="6" t="s">
        <v>294</v>
      </c>
      <c r="H114" s="6" t="s">
        <v>16</v>
      </c>
      <c r="I114" s="6">
        <f t="shared" si="1"/>
        <v>18</v>
      </c>
      <c r="J114" s="19">
        <v>0</v>
      </c>
      <c r="K114" s="19"/>
    </row>
    <row r="115" ht="19" customHeight="1" spans="1:11">
      <c r="A115" s="3">
        <v>113</v>
      </c>
      <c r="B115" s="14" t="s">
        <v>295</v>
      </c>
      <c r="C115" s="4" t="s">
        <v>46</v>
      </c>
      <c r="D115" s="8" t="s">
        <v>289</v>
      </c>
      <c r="E115" s="15" t="s">
        <v>296</v>
      </c>
      <c r="F115" s="15" t="str">
        <f>IF(LEN(E115)=18,(IF(LOOKUP(MOD(SUM(MID(E115,1,1)*7,MID(E115,2,1)*9,MID(E115,3,1)*10,MID(E115,4,1)*5,MID(E115,5,1)*8,MID(E115,6,1)*4,MID(E115,7,1)*2,MID(E115,8,1),MID(E115,9,1)*6,MID(E115,10,1)*3,MID(E115,11,1)*7,MID(E115,12,1)*9,MID(E115,13,1)*10,MID(E115,14,1)*5,MID(E115,15,1)*8,MID(E115,16,1)*4,MID(E115,17,1)*2),11),{0,1,2,3,4,5,6,7,8,9,10},{"1","0","x","9","8","7","6","5","4","3","2"})=RIGHT(E115,1),"√","×")),"身份证号长度不符")</f>
        <v>√</v>
      </c>
      <c r="G115" s="6" t="s">
        <v>297</v>
      </c>
      <c r="H115" s="6" t="s">
        <v>16</v>
      </c>
      <c r="I115" s="6">
        <f t="shared" si="1"/>
        <v>18</v>
      </c>
      <c r="J115" s="19">
        <v>0</v>
      </c>
      <c r="K115" s="19"/>
    </row>
    <row r="116" ht="19" customHeight="1" spans="1:11">
      <c r="A116" s="3">
        <v>114</v>
      </c>
      <c r="B116" s="14" t="s">
        <v>298</v>
      </c>
      <c r="C116" s="4" t="s">
        <v>30</v>
      </c>
      <c r="D116" s="8" t="s">
        <v>289</v>
      </c>
      <c r="E116" s="15" t="s">
        <v>299</v>
      </c>
      <c r="F116" s="15" t="str">
        <f>IF(LEN(E116)=18,(IF(LOOKUP(MOD(SUM(MID(E116,1,1)*7,MID(E116,2,1)*9,MID(E116,3,1)*10,MID(E116,4,1)*5,MID(E116,5,1)*8,MID(E116,6,1)*4,MID(E116,7,1)*2,MID(E116,8,1),MID(E116,9,1)*6,MID(E116,10,1)*3,MID(E116,11,1)*7,MID(E116,12,1)*9,MID(E116,13,1)*10,MID(E116,14,1)*5,MID(E116,15,1)*8,MID(E116,16,1)*4,MID(E116,17,1)*2),11),{0,1,2,3,4,5,6,7,8,9,10},{"1","0","x","9","8","7","6","5","4","3","2"})=RIGHT(E116,1),"√","×")),"身份证号长度不符")</f>
        <v>√</v>
      </c>
      <c r="G116" s="6" t="s">
        <v>300</v>
      </c>
      <c r="H116" s="6" t="s">
        <v>16</v>
      </c>
      <c r="I116" s="6">
        <f t="shared" si="1"/>
        <v>18</v>
      </c>
      <c r="J116" s="19">
        <v>0</v>
      </c>
      <c r="K116" s="19"/>
    </row>
    <row r="117" ht="19" customHeight="1" spans="1:11">
      <c r="A117" s="3">
        <v>115</v>
      </c>
      <c r="B117" s="14" t="s">
        <v>301</v>
      </c>
      <c r="C117" s="4" t="s">
        <v>228</v>
      </c>
      <c r="D117" s="8" t="s">
        <v>302</v>
      </c>
      <c r="E117" s="15" t="s">
        <v>303</v>
      </c>
      <c r="F117" s="15" t="str">
        <f>IF(LEN(E117)=18,(IF(LOOKUP(MOD(SUM(MID(E117,1,1)*7,MID(E117,2,1)*9,MID(E117,3,1)*10,MID(E117,4,1)*5,MID(E117,5,1)*8,MID(E117,6,1)*4,MID(E117,7,1)*2,MID(E117,8,1),MID(E117,9,1)*6,MID(E117,10,1)*3,MID(E117,11,1)*7,MID(E117,12,1)*9,MID(E117,13,1)*10,MID(E117,14,1)*5,MID(E117,15,1)*8,MID(E117,16,1)*4,MID(E117,17,1)*2),11),{0,1,2,3,4,5,6,7,8,9,10},{"1","0","x","9","8","7","6","5","4","3","2"})=RIGHT(E117,1),"√","×")),"身份证号长度不符")</f>
        <v>√</v>
      </c>
      <c r="G117" s="6"/>
      <c r="H117" s="6" t="s">
        <v>16</v>
      </c>
      <c r="I117" s="6">
        <f t="shared" si="1"/>
        <v>17</v>
      </c>
      <c r="J117" s="19">
        <f t="shared" ref="J117:J130" si="4">I117*1.966</f>
        <v>33.422</v>
      </c>
      <c r="K117" s="19"/>
    </row>
    <row r="118" ht="19" customHeight="1" spans="1:11">
      <c r="A118" s="3">
        <v>116</v>
      </c>
      <c r="B118" s="14" t="s">
        <v>304</v>
      </c>
      <c r="C118" s="4" t="s">
        <v>213</v>
      </c>
      <c r="D118" s="8" t="s">
        <v>302</v>
      </c>
      <c r="E118" s="15" t="s">
        <v>305</v>
      </c>
      <c r="F118" s="15" t="str">
        <f>IF(LEN(E118)=18,(IF(LOOKUP(MOD(SUM(MID(E118,1,1)*7,MID(E118,2,1)*9,MID(E118,3,1)*10,MID(E118,4,1)*5,MID(E118,5,1)*8,MID(E118,6,1)*4,MID(E118,7,1)*2,MID(E118,8,1),MID(E118,9,1)*6,MID(E118,10,1)*3,MID(E118,11,1)*7,MID(E118,12,1)*9,MID(E118,13,1)*10,MID(E118,14,1)*5,MID(E118,15,1)*8,MID(E118,16,1)*4,MID(E118,17,1)*2),11),{0,1,2,3,4,5,6,7,8,9,10},{"1","0","x","9","8","7","6","5","4","3","2"})=RIGHT(E118,1),"√","×")),"身份证号长度不符")</f>
        <v>√</v>
      </c>
      <c r="G118" s="6"/>
      <c r="H118" s="6" t="s">
        <v>16</v>
      </c>
      <c r="I118" s="6">
        <f t="shared" si="1"/>
        <v>17</v>
      </c>
      <c r="J118" s="19">
        <f t="shared" si="4"/>
        <v>33.422</v>
      </c>
      <c r="K118" s="19"/>
    </row>
    <row r="119" ht="19" customHeight="1" spans="1:11">
      <c r="A119" s="3">
        <v>117</v>
      </c>
      <c r="B119" s="14" t="s">
        <v>306</v>
      </c>
      <c r="C119" s="4" t="s">
        <v>30</v>
      </c>
      <c r="D119" s="8" t="s">
        <v>302</v>
      </c>
      <c r="E119" s="15" t="s">
        <v>307</v>
      </c>
      <c r="F119" s="15" t="str">
        <f>IF(LEN(E119)=18,(IF(LOOKUP(MOD(SUM(MID(E119,1,1)*7,MID(E119,2,1)*9,MID(E119,3,1)*10,MID(E119,4,1)*5,MID(E119,5,1)*8,MID(E119,6,1)*4,MID(E119,7,1)*2,MID(E119,8,1),MID(E119,9,1)*6,MID(E119,10,1)*3,MID(E119,11,1)*7,MID(E119,12,1)*9,MID(E119,13,1)*10,MID(E119,14,1)*5,MID(E119,15,1)*8,MID(E119,16,1)*4,MID(E119,17,1)*2),11),{0,1,2,3,4,5,6,7,8,9,10},{"1","0","x","9","8","7","6","5","4","3","2"})=RIGHT(E119,1),"√","×")),"身份证号长度不符")</f>
        <v>√</v>
      </c>
      <c r="G119" s="6"/>
      <c r="H119" s="6" t="s">
        <v>16</v>
      </c>
      <c r="I119" s="6">
        <f t="shared" si="1"/>
        <v>17</v>
      </c>
      <c r="J119" s="19">
        <f t="shared" si="4"/>
        <v>33.422</v>
      </c>
      <c r="K119" s="19"/>
    </row>
    <row r="120" ht="19" customHeight="1" spans="1:11">
      <c r="A120" s="3">
        <v>118</v>
      </c>
      <c r="B120" s="14" t="s">
        <v>308</v>
      </c>
      <c r="C120" s="4" t="s">
        <v>95</v>
      </c>
      <c r="D120" s="8" t="s">
        <v>302</v>
      </c>
      <c r="E120" s="15" t="s">
        <v>309</v>
      </c>
      <c r="F120" s="15" t="str">
        <f>IF(LEN(E120)=18,(IF(LOOKUP(MOD(SUM(MID(E120,1,1)*7,MID(E120,2,1)*9,MID(E120,3,1)*10,MID(E120,4,1)*5,MID(E120,5,1)*8,MID(E120,6,1)*4,MID(E120,7,1)*2,MID(E120,8,1),MID(E120,9,1)*6,MID(E120,10,1)*3,MID(E120,11,1)*7,MID(E120,12,1)*9,MID(E120,13,1)*10,MID(E120,14,1)*5,MID(E120,15,1)*8,MID(E120,16,1)*4,MID(E120,17,1)*2),11),{0,1,2,3,4,5,6,7,8,9,10},{"1","0","x","9","8","7","6","5","4","3","2"})=RIGHT(E120,1),"√","×")),"身份证号长度不符")</f>
        <v>√</v>
      </c>
      <c r="G120" s="6"/>
      <c r="H120" s="6" t="s">
        <v>16</v>
      </c>
      <c r="I120" s="6">
        <f t="shared" si="1"/>
        <v>17</v>
      </c>
      <c r="J120" s="19">
        <f t="shared" si="4"/>
        <v>33.422</v>
      </c>
      <c r="K120" s="19"/>
    </row>
    <row r="121" ht="19" customHeight="1" spans="1:11">
      <c r="A121" s="3">
        <v>119</v>
      </c>
      <c r="B121" s="14" t="s">
        <v>310</v>
      </c>
      <c r="C121" s="4" t="s">
        <v>228</v>
      </c>
      <c r="D121" s="8" t="s">
        <v>302</v>
      </c>
      <c r="E121" s="15" t="s">
        <v>311</v>
      </c>
      <c r="F121" s="15" t="str">
        <f>IF(LEN(E121)=18,(IF(LOOKUP(MOD(SUM(MID(E121,1,1)*7,MID(E121,2,1)*9,MID(E121,3,1)*10,MID(E121,4,1)*5,MID(E121,5,1)*8,MID(E121,6,1)*4,MID(E121,7,1)*2,MID(E121,8,1),MID(E121,9,1)*6,MID(E121,10,1)*3,MID(E121,11,1)*7,MID(E121,12,1)*9,MID(E121,13,1)*10,MID(E121,14,1)*5,MID(E121,15,1)*8,MID(E121,16,1)*4,MID(E121,17,1)*2),11),{0,1,2,3,4,5,6,7,8,9,10},{"1","0","x","9","8","7","6","5","4","3","2"})=RIGHT(E121,1),"√","×")),"身份证号长度不符")</f>
        <v>√</v>
      </c>
      <c r="G121" s="6"/>
      <c r="H121" s="6" t="s">
        <v>16</v>
      </c>
      <c r="I121" s="6">
        <f t="shared" si="1"/>
        <v>17</v>
      </c>
      <c r="J121" s="19">
        <f t="shared" si="4"/>
        <v>33.422</v>
      </c>
      <c r="K121" s="19"/>
    </row>
    <row r="122" ht="19" customHeight="1" spans="1:11">
      <c r="A122" s="3">
        <v>120</v>
      </c>
      <c r="B122" s="14" t="s">
        <v>312</v>
      </c>
      <c r="C122" s="4" t="s">
        <v>313</v>
      </c>
      <c r="D122" s="8" t="s">
        <v>314</v>
      </c>
      <c r="E122" s="15" t="s">
        <v>315</v>
      </c>
      <c r="F122" s="15" t="str">
        <f>IF(LEN(E122)=18,(IF(LOOKUP(MOD(SUM(MID(E122,1,1)*7,MID(E122,2,1)*9,MID(E122,3,1)*10,MID(E122,4,1)*5,MID(E122,5,1)*8,MID(E122,6,1)*4,MID(E122,7,1)*2,MID(E122,8,1),MID(E122,9,1)*6,MID(E122,10,1)*3,MID(E122,11,1)*7,MID(E122,12,1)*9,MID(E122,13,1)*10,MID(E122,14,1)*5,MID(E122,15,1)*8,MID(E122,16,1)*4,MID(E122,17,1)*2),11),{0,1,2,3,4,5,6,7,8,9,10},{"1","0","x","9","8","7","6","5","4","3","2"})=RIGHT(E122,1),"√","×")),"身份证号长度不符")</f>
        <v>√</v>
      </c>
      <c r="G122" s="6"/>
      <c r="H122" s="6" t="s">
        <v>16</v>
      </c>
      <c r="I122" s="6">
        <f t="shared" si="1"/>
        <v>16</v>
      </c>
      <c r="J122" s="19">
        <f t="shared" si="4"/>
        <v>31.456</v>
      </c>
      <c r="K122" s="19"/>
    </row>
    <row r="123" ht="19" customHeight="1" spans="1:11">
      <c r="A123" s="3">
        <v>121</v>
      </c>
      <c r="B123" s="14" t="s">
        <v>316</v>
      </c>
      <c r="C123" s="4" t="s">
        <v>54</v>
      </c>
      <c r="D123" s="8" t="s">
        <v>314</v>
      </c>
      <c r="E123" s="15" t="s">
        <v>317</v>
      </c>
      <c r="F123" s="15" t="str">
        <f>IF(LEN(E123)=18,(IF(LOOKUP(MOD(SUM(MID(E123,1,1)*7,MID(E123,2,1)*9,MID(E123,3,1)*10,MID(E123,4,1)*5,MID(E123,5,1)*8,MID(E123,6,1)*4,MID(E123,7,1)*2,MID(E123,8,1),MID(E123,9,1)*6,MID(E123,10,1)*3,MID(E123,11,1)*7,MID(E123,12,1)*9,MID(E123,13,1)*10,MID(E123,14,1)*5,MID(E123,15,1)*8,MID(E123,16,1)*4,MID(E123,17,1)*2),11),{0,1,2,3,4,5,6,7,8,9,10},{"1","0","x","9","8","7","6","5","4","3","2"})=RIGHT(E123,1),"√","×")),"身份证号长度不符")</f>
        <v>√</v>
      </c>
      <c r="G123" s="6"/>
      <c r="H123" s="6" t="s">
        <v>16</v>
      </c>
      <c r="I123" s="6">
        <f t="shared" si="1"/>
        <v>16</v>
      </c>
      <c r="J123" s="19">
        <f t="shared" si="4"/>
        <v>31.456</v>
      </c>
      <c r="K123" s="19"/>
    </row>
    <row r="124" ht="19" customHeight="1" spans="1:11">
      <c r="A124" s="3">
        <v>122</v>
      </c>
      <c r="B124" s="14" t="s">
        <v>318</v>
      </c>
      <c r="C124" s="4" t="s">
        <v>54</v>
      </c>
      <c r="D124" s="8" t="s">
        <v>314</v>
      </c>
      <c r="E124" s="15" t="s">
        <v>319</v>
      </c>
      <c r="F124" s="15" t="str">
        <f>IF(LEN(E124)=18,(IF(LOOKUP(MOD(SUM(MID(E124,1,1)*7,MID(E124,2,1)*9,MID(E124,3,1)*10,MID(E124,4,1)*5,MID(E124,5,1)*8,MID(E124,6,1)*4,MID(E124,7,1)*2,MID(E124,8,1),MID(E124,9,1)*6,MID(E124,10,1)*3,MID(E124,11,1)*7,MID(E124,12,1)*9,MID(E124,13,1)*10,MID(E124,14,1)*5,MID(E124,15,1)*8,MID(E124,16,1)*4,MID(E124,17,1)*2),11),{0,1,2,3,4,5,6,7,8,9,10},{"1","0","x","9","8","7","6","5","4","3","2"})=RIGHT(E124,1),"√","×")),"身份证号长度不符")</f>
        <v>√</v>
      </c>
      <c r="G124" s="6"/>
      <c r="H124" s="6" t="s">
        <v>16</v>
      </c>
      <c r="I124" s="6">
        <f t="shared" si="1"/>
        <v>16</v>
      </c>
      <c r="J124" s="19">
        <f t="shared" si="4"/>
        <v>31.456</v>
      </c>
      <c r="K124" s="19"/>
    </row>
    <row r="125" ht="19" customHeight="1" spans="1:11">
      <c r="A125" s="3">
        <v>123</v>
      </c>
      <c r="B125" s="14" t="s">
        <v>320</v>
      </c>
      <c r="C125" s="4" t="s">
        <v>13</v>
      </c>
      <c r="D125" s="8" t="s">
        <v>314</v>
      </c>
      <c r="E125" s="15" t="s">
        <v>321</v>
      </c>
      <c r="F125" s="15" t="str">
        <f>IF(LEN(E125)=18,(IF(LOOKUP(MOD(SUM(MID(E125,1,1)*7,MID(E125,2,1)*9,MID(E125,3,1)*10,MID(E125,4,1)*5,MID(E125,5,1)*8,MID(E125,6,1)*4,MID(E125,7,1)*2,MID(E125,8,1),MID(E125,9,1)*6,MID(E125,10,1)*3,MID(E125,11,1)*7,MID(E125,12,1)*9,MID(E125,13,1)*10,MID(E125,14,1)*5,MID(E125,15,1)*8,MID(E125,16,1)*4,MID(E125,17,1)*2),11),{0,1,2,3,4,5,6,7,8,9,10},{"1","0","x","9","8","7","6","5","4","3","2"})=RIGHT(E125,1),"√","×")),"身份证号长度不符")</f>
        <v>√</v>
      </c>
      <c r="G125" s="6"/>
      <c r="H125" s="6" t="s">
        <v>16</v>
      </c>
      <c r="I125" s="6">
        <f t="shared" si="1"/>
        <v>16</v>
      </c>
      <c r="J125" s="19">
        <f t="shared" si="4"/>
        <v>31.456</v>
      </c>
      <c r="K125" s="19"/>
    </row>
    <row r="126" ht="19" customHeight="1" spans="1:11">
      <c r="A126" s="3">
        <v>124</v>
      </c>
      <c r="B126" s="14" t="s">
        <v>322</v>
      </c>
      <c r="C126" s="4" t="s">
        <v>46</v>
      </c>
      <c r="D126" s="8" t="s">
        <v>323</v>
      </c>
      <c r="E126" s="15" t="s">
        <v>324</v>
      </c>
      <c r="F126" s="15" t="str">
        <f>IF(LEN(E126)=18,(IF(LOOKUP(MOD(SUM(MID(E126,1,1)*7,MID(E126,2,1)*9,MID(E126,3,1)*10,MID(E126,4,1)*5,MID(E126,5,1)*8,MID(E126,6,1)*4,MID(E126,7,1)*2,MID(E126,8,1),MID(E126,9,1)*6,MID(E126,10,1)*3,MID(E126,11,1)*7,MID(E126,12,1)*9,MID(E126,13,1)*10,MID(E126,14,1)*5,MID(E126,15,1)*8,MID(E126,16,1)*4,MID(E126,17,1)*2),11),{0,1,2,3,4,5,6,7,8,9,10},{"1","0","x","9","8","7","6","5","4","3","2"})=RIGHT(E126,1),"√","×")),"身份证号长度不符")</f>
        <v>√</v>
      </c>
      <c r="G126" s="6"/>
      <c r="H126" s="6" t="s">
        <v>16</v>
      </c>
      <c r="I126" s="6">
        <f t="shared" ref="I126:I145" si="5">DAY(EOMONTH(D126,0))-DAY(D126)+1</f>
        <v>15</v>
      </c>
      <c r="J126" s="19">
        <f t="shared" si="4"/>
        <v>29.49</v>
      </c>
      <c r="K126" s="19"/>
    </row>
    <row r="127" ht="19" customHeight="1" spans="1:11">
      <c r="A127" s="3">
        <v>125</v>
      </c>
      <c r="B127" s="22" t="s">
        <v>325</v>
      </c>
      <c r="C127" s="10" t="s">
        <v>33</v>
      </c>
      <c r="D127" s="11" t="s">
        <v>326</v>
      </c>
      <c r="E127" s="16" t="s">
        <v>327</v>
      </c>
      <c r="F127" s="16" t="str">
        <f>IF(LEN(E127)=18,(IF(LOOKUP(MOD(SUM(MID(E127,1,1)*7,MID(E127,2,1)*9,MID(E127,3,1)*10,MID(E127,4,1)*5,MID(E127,5,1)*8,MID(E127,6,1)*4,MID(E127,7,1)*2,MID(E127,8,1),MID(E127,9,1)*6,MID(E127,10,1)*3,MID(E127,11,1)*7,MID(E127,12,1)*9,MID(E127,13,1)*10,MID(E127,14,1)*5,MID(E127,15,1)*8,MID(E127,16,1)*4,MID(E127,17,1)*2),11),{0,1,2,3,4,5,6,7,8,9,10},{"1","0","x","9","8","7","6","5","4","3","2"})=RIGHT(E127,1),"√","×")),"身份证号长度不符")</f>
        <v>√</v>
      </c>
      <c r="G127" s="13" t="s">
        <v>328</v>
      </c>
      <c r="H127" s="13" t="s">
        <v>16</v>
      </c>
      <c r="I127" s="13">
        <f t="shared" si="5"/>
        <v>12</v>
      </c>
      <c r="J127" s="20">
        <f t="shared" si="4"/>
        <v>23.592</v>
      </c>
      <c r="K127" s="20"/>
    </row>
    <row r="128" ht="19" customHeight="1" spans="1:11">
      <c r="A128" s="3">
        <v>126</v>
      </c>
      <c r="B128" s="14" t="s">
        <v>329</v>
      </c>
      <c r="C128" s="4" t="s">
        <v>33</v>
      </c>
      <c r="D128" s="8" t="s">
        <v>326</v>
      </c>
      <c r="E128" s="15" t="s">
        <v>330</v>
      </c>
      <c r="F128" s="15" t="str">
        <f>IF(LEN(E128)=18,(IF(LOOKUP(MOD(SUM(MID(E128,1,1)*7,MID(E128,2,1)*9,MID(E128,3,1)*10,MID(E128,4,1)*5,MID(E128,5,1)*8,MID(E128,6,1)*4,MID(E128,7,1)*2,MID(E128,8,1),MID(E128,9,1)*6,MID(E128,10,1)*3,MID(E128,11,1)*7,MID(E128,12,1)*9,MID(E128,13,1)*10,MID(E128,14,1)*5,MID(E128,15,1)*8,MID(E128,16,1)*4,MID(E128,17,1)*2),11),{0,1,2,3,4,5,6,7,8,9,10},{"1","0","x","9","8","7","6","5","4","3","2"})=RIGHT(E128,1),"√","×")),"身份证号长度不符")</f>
        <v>√</v>
      </c>
      <c r="G128" s="6"/>
      <c r="H128" s="6" t="s">
        <v>16</v>
      </c>
      <c r="I128" s="6">
        <f t="shared" si="5"/>
        <v>12</v>
      </c>
      <c r="J128" s="19">
        <f t="shared" si="4"/>
        <v>23.592</v>
      </c>
      <c r="K128" s="19"/>
    </row>
    <row r="129" ht="19" customHeight="1" spans="1:11">
      <c r="A129" s="3">
        <v>127</v>
      </c>
      <c r="B129" s="14" t="s">
        <v>331</v>
      </c>
      <c r="C129" s="4" t="s">
        <v>46</v>
      </c>
      <c r="D129" s="8" t="s">
        <v>326</v>
      </c>
      <c r="E129" s="15" t="s">
        <v>332</v>
      </c>
      <c r="F129" s="15" t="str">
        <f>IF(LEN(E129)=18,(IF(LOOKUP(MOD(SUM(MID(E129,1,1)*7,MID(E129,2,1)*9,MID(E129,3,1)*10,MID(E129,4,1)*5,MID(E129,5,1)*8,MID(E129,6,1)*4,MID(E129,7,1)*2,MID(E129,8,1),MID(E129,9,1)*6,MID(E129,10,1)*3,MID(E129,11,1)*7,MID(E129,12,1)*9,MID(E129,13,1)*10,MID(E129,14,1)*5,MID(E129,15,1)*8,MID(E129,16,1)*4,MID(E129,17,1)*2),11),{0,1,2,3,4,5,6,7,8,9,10},{"1","0","x","9","8","7","6","5","4","3","2"})=RIGHT(E129,1),"√","×")),"身份证号长度不符")</f>
        <v>√</v>
      </c>
      <c r="G129" s="6"/>
      <c r="H129" s="6" t="s">
        <v>16</v>
      </c>
      <c r="I129" s="6">
        <f t="shared" si="5"/>
        <v>12</v>
      </c>
      <c r="J129" s="19">
        <f t="shared" si="4"/>
        <v>23.592</v>
      </c>
      <c r="K129" s="19"/>
    </row>
    <row r="130" ht="19" customHeight="1" spans="1:11">
      <c r="A130" s="3">
        <v>128</v>
      </c>
      <c r="B130" s="14" t="s">
        <v>333</v>
      </c>
      <c r="C130" s="4" t="s">
        <v>13</v>
      </c>
      <c r="D130" s="8" t="s">
        <v>334</v>
      </c>
      <c r="E130" s="15" t="s">
        <v>335</v>
      </c>
      <c r="F130" s="15" t="str">
        <f>IF(LEN(E130)=18,(IF(LOOKUP(MOD(SUM(MID(E130,1,1)*7,MID(E130,2,1)*9,MID(E130,3,1)*10,MID(E130,4,1)*5,MID(E130,5,1)*8,MID(E130,6,1)*4,MID(E130,7,1)*2,MID(E130,8,1),MID(E130,9,1)*6,MID(E130,10,1)*3,MID(E130,11,1)*7,MID(E130,12,1)*9,MID(E130,13,1)*10,MID(E130,14,1)*5,MID(E130,15,1)*8,MID(E130,16,1)*4,MID(E130,17,1)*2),11),{0,1,2,3,4,5,6,7,8,9,10},{"1","0","x","9","8","7","6","5","4","3","2"})=RIGHT(E130,1),"√","×")),"身份证号长度不符")</f>
        <v>√</v>
      </c>
      <c r="G130" s="6"/>
      <c r="H130" s="6" t="s">
        <v>16</v>
      </c>
      <c r="I130" s="6">
        <f t="shared" si="5"/>
        <v>11</v>
      </c>
      <c r="J130" s="19">
        <f t="shared" si="4"/>
        <v>21.626</v>
      </c>
      <c r="K130" s="19"/>
    </row>
    <row r="131" ht="19" customHeight="1" spans="1:11">
      <c r="A131" s="3">
        <v>129</v>
      </c>
      <c r="B131" s="14" t="s">
        <v>336</v>
      </c>
      <c r="C131" s="4" t="s">
        <v>213</v>
      </c>
      <c r="D131" s="8" t="s">
        <v>337</v>
      </c>
      <c r="E131" s="15" t="s">
        <v>338</v>
      </c>
      <c r="F131" s="15" t="str">
        <f>IF(LEN(E131)=18,(IF(LOOKUP(MOD(SUM(MID(E131,1,1)*7,MID(E131,2,1)*9,MID(E131,3,1)*10,MID(E131,4,1)*5,MID(E131,5,1)*8,MID(E131,6,1)*4,MID(E131,7,1)*2,MID(E131,8,1),MID(E131,9,1)*6,MID(E131,10,1)*3,MID(E131,11,1)*7,MID(E131,12,1)*9,MID(E131,13,1)*10,MID(E131,14,1)*5,MID(E131,15,1)*8,MID(E131,16,1)*4,MID(E131,17,1)*2),11),{0,1,2,3,4,5,6,7,8,9,10},{"1","0","x","9","8","7","6","5","4","3","2"})=RIGHT(E131,1),"√","×")),"身份证号长度不符")</f>
        <v>√</v>
      </c>
      <c r="G131" s="6" t="s">
        <v>339</v>
      </c>
      <c r="H131" s="6" t="s">
        <v>16</v>
      </c>
      <c r="I131" s="6">
        <f t="shared" si="5"/>
        <v>10</v>
      </c>
      <c r="J131" s="19">
        <v>0</v>
      </c>
      <c r="K131" s="19"/>
    </row>
    <row r="132" ht="19" customHeight="1" spans="1:11">
      <c r="A132" s="3">
        <v>130</v>
      </c>
      <c r="B132" s="14" t="s">
        <v>340</v>
      </c>
      <c r="C132" s="4" t="s">
        <v>313</v>
      </c>
      <c r="D132" s="8" t="s">
        <v>337</v>
      </c>
      <c r="E132" s="15" t="s">
        <v>341</v>
      </c>
      <c r="F132" s="15" t="str">
        <f>IF(LEN(E132)=18,(IF(LOOKUP(MOD(SUM(MID(E132,1,1)*7,MID(E132,2,1)*9,MID(E132,3,1)*10,MID(E132,4,1)*5,MID(E132,5,1)*8,MID(E132,6,1)*4,MID(E132,7,1)*2,MID(E132,8,1),MID(E132,9,1)*6,MID(E132,10,1)*3,MID(E132,11,1)*7,MID(E132,12,1)*9,MID(E132,13,1)*10,MID(E132,14,1)*5,MID(E132,15,1)*8,MID(E132,16,1)*4,MID(E132,17,1)*2),11),{0,1,2,3,4,5,6,7,8,9,10},{"1","0","x","9","8","7","6","5","4","3","2"})=RIGHT(E132,1),"√","×")),"身份证号长度不符")</f>
        <v>√</v>
      </c>
      <c r="G132" s="6" t="s">
        <v>342</v>
      </c>
      <c r="H132" s="6" t="s">
        <v>16</v>
      </c>
      <c r="I132" s="6">
        <f t="shared" si="5"/>
        <v>10</v>
      </c>
      <c r="J132" s="19">
        <v>0</v>
      </c>
      <c r="K132" s="19"/>
    </row>
    <row r="133" ht="19" customHeight="1" spans="1:11">
      <c r="A133" s="3">
        <v>131</v>
      </c>
      <c r="B133" s="14" t="s">
        <v>343</v>
      </c>
      <c r="C133" s="4" t="s">
        <v>33</v>
      </c>
      <c r="D133" s="8" t="s">
        <v>344</v>
      </c>
      <c r="E133" s="15" t="s">
        <v>345</v>
      </c>
      <c r="F133" s="15" t="str">
        <f>IF(LEN(E133)=18,(IF(LOOKUP(MOD(SUM(MID(E133,1,1)*7,MID(E133,2,1)*9,MID(E133,3,1)*10,MID(E133,4,1)*5,MID(E133,5,1)*8,MID(E133,6,1)*4,MID(E133,7,1)*2,MID(E133,8,1),MID(E133,9,1)*6,MID(E133,10,1)*3,MID(E133,11,1)*7,MID(E133,12,1)*9,MID(E133,13,1)*10,MID(E133,14,1)*5,MID(E133,15,1)*8,MID(E133,16,1)*4,MID(E133,17,1)*2),11),{0,1,2,3,4,5,6,7,8,9,10},{"1","0","x","9","8","7","6","5","4","3","2"})=RIGHT(E133,1),"√","×")),"身份证号长度不符")</f>
        <v>√</v>
      </c>
      <c r="G133" s="6"/>
      <c r="H133" s="6" t="s">
        <v>16</v>
      </c>
      <c r="I133" s="6">
        <f t="shared" si="5"/>
        <v>9</v>
      </c>
      <c r="J133" s="19">
        <f t="shared" ref="J133:J141" si="6">I133*1.966</f>
        <v>17.694</v>
      </c>
      <c r="K133" s="19"/>
    </row>
    <row r="134" ht="19" customHeight="1" spans="1:11">
      <c r="A134" s="3">
        <v>132</v>
      </c>
      <c r="B134" s="14" t="s">
        <v>346</v>
      </c>
      <c r="C134" s="4" t="s">
        <v>13</v>
      </c>
      <c r="D134" s="8" t="s">
        <v>347</v>
      </c>
      <c r="E134" s="15" t="s">
        <v>348</v>
      </c>
      <c r="F134" s="15" t="str">
        <f>IF(LEN(E134)=18,(IF(LOOKUP(MOD(SUM(MID(E134,1,1)*7,MID(E134,2,1)*9,MID(E134,3,1)*10,MID(E134,4,1)*5,MID(E134,5,1)*8,MID(E134,6,1)*4,MID(E134,7,1)*2,MID(E134,8,1),MID(E134,9,1)*6,MID(E134,10,1)*3,MID(E134,11,1)*7,MID(E134,12,1)*9,MID(E134,13,1)*10,MID(E134,14,1)*5,MID(E134,15,1)*8,MID(E134,16,1)*4,MID(E134,17,1)*2),11),{0,1,2,3,4,5,6,7,8,9,10},{"1","0","x","9","8","7","6","5","4","3","2"})=RIGHT(E134,1),"√","×")),"身份证号长度不符")</f>
        <v>√</v>
      </c>
      <c r="G134" s="6"/>
      <c r="H134" s="6" t="s">
        <v>16</v>
      </c>
      <c r="I134" s="6">
        <f t="shared" si="5"/>
        <v>8</v>
      </c>
      <c r="J134" s="19">
        <f t="shared" si="6"/>
        <v>15.728</v>
      </c>
      <c r="K134" s="19"/>
    </row>
    <row r="135" ht="19" customHeight="1" spans="1:11">
      <c r="A135" s="3">
        <v>133</v>
      </c>
      <c r="B135" s="14" t="s">
        <v>349</v>
      </c>
      <c r="C135" s="4" t="s">
        <v>46</v>
      </c>
      <c r="D135" s="8" t="s">
        <v>347</v>
      </c>
      <c r="E135" s="15" t="s">
        <v>350</v>
      </c>
      <c r="F135" s="15" t="str">
        <f>IF(LEN(E135)=18,(IF(LOOKUP(MOD(SUM(MID(E135,1,1)*7,MID(E135,2,1)*9,MID(E135,3,1)*10,MID(E135,4,1)*5,MID(E135,5,1)*8,MID(E135,6,1)*4,MID(E135,7,1)*2,MID(E135,8,1),MID(E135,9,1)*6,MID(E135,10,1)*3,MID(E135,11,1)*7,MID(E135,12,1)*9,MID(E135,13,1)*10,MID(E135,14,1)*5,MID(E135,15,1)*8,MID(E135,16,1)*4,MID(E135,17,1)*2),11),{0,1,2,3,4,5,6,7,8,9,10},{"1","0","x","9","8","7","6","5","4","3","2"})=RIGHT(E135,1),"√","×")),"身份证号长度不符")</f>
        <v>√</v>
      </c>
      <c r="G135" s="6"/>
      <c r="H135" s="6" t="s">
        <v>16</v>
      </c>
      <c r="I135" s="6">
        <f t="shared" si="5"/>
        <v>8</v>
      </c>
      <c r="J135" s="19">
        <f t="shared" si="6"/>
        <v>15.728</v>
      </c>
      <c r="K135" s="19"/>
    </row>
    <row r="136" ht="19" customHeight="1" spans="1:11">
      <c r="A136" s="3">
        <v>134</v>
      </c>
      <c r="B136" s="14" t="s">
        <v>351</v>
      </c>
      <c r="C136" s="4" t="s">
        <v>46</v>
      </c>
      <c r="D136" s="8" t="s">
        <v>347</v>
      </c>
      <c r="E136" s="15" t="s">
        <v>352</v>
      </c>
      <c r="F136" s="15" t="str">
        <f>IF(LEN(E136)=18,(IF(LOOKUP(MOD(SUM(MID(E136,1,1)*7,MID(E136,2,1)*9,MID(E136,3,1)*10,MID(E136,4,1)*5,MID(E136,5,1)*8,MID(E136,6,1)*4,MID(E136,7,1)*2,MID(E136,8,1),MID(E136,9,1)*6,MID(E136,10,1)*3,MID(E136,11,1)*7,MID(E136,12,1)*9,MID(E136,13,1)*10,MID(E136,14,1)*5,MID(E136,15,1)*8,MID(E136,16,1)*4,MID(E136,17,1)*2),11),{0,1,2,3,4,5,6,7,8,9,10},{"1","0","x","9","8","7","6","5","4","3","2"})=RIGHT(E136,1),"√","×")),"身份证号长度不符")</f>
        <v>√</v>
      </c>
      <c r="G136" s="6"/>
      <c r="H136" s="6" t="s">
        <v>16</v>
      </c>
      <c r="I136" s="6">
        <f t="shared" si="5"/>
        <v>8</v>
      </c>
      <c r="J136" s="19">
        <f t="shared" si="6"/>
        <v>15.728</v>
      </c>
      <c r="K136" s="19"/>
    </row>
    <row r="137" ht="19" customHeight="1" spans="1:11">
      <c r="A137" s="3">
        <v>135</v>
      </c>
      <c r="B137" s="14" t="s">
        <v>353</v>
      </c>
      <c r="C137" s="4" t="s">
        <v>13</v>
      </c>
      <c r="D137" s="8" t="s">
        <v>347</v>
      </c>
      <c r="E137" s="15" t="s">
        <v>354</v>
      </c>
      <c r="F137" s="15" t="str">
        <f>IF(LEN(E137)=18,(IF(LOOKUP(MOD(SUM(MID(E137,1,1)*7,MID(E137,2,1)*9,MID(E137,3,1)*10,MID(E137,4,1)*5,MID(E137,5,1)*8,MID(E137,6,1)*4,MID(E137,7,1)*2,MID(E137,8,1),MID(E137,9,1)*6,MID(E137,10,1)*3,MID(E137,11,1)*7,MID(E137,12,1)*9,MID(E137,13,1)*10,MID(E137,14,1)*5,MID(E137,15,1)*8,MID(E137,16,1)*4,MID(E137,17,1)*2),11),{0,1,2,3,4,5,6,7,8,9,10},{"1","0","x","9","8","7","6","5","4","3","2"})=RIGHT(E137,1),"√","×")),"身份证号长度不符")</f>
        <v>√</v>
      </c>
      <c r="G137" s="6"/>
      <c r="H137" s="6" t="s">
        <v>16</v>
      </c>
      <c r="I137" s="6">
        <f t="shared" si="5"/>
        <v>8</v>
      </c>
      <c r="J137" s="19">
        <f t="shared" si="6"/>
        <v>15.728</v>
      </c>
      <c r="K137" s="19"/>
    </row>
    <row r="138" ht="19" customHeight="1" spans="1:11">
      <c r="A138" s="3">
        <v>136</v>
      </c>
      <c r="B138" s="14" t="s">
        <v>355</v>
      </c>
      <c r="C138" s="4" t="s">
        <v>13</v>
      </c>
      <c r="D138" s="8" t="s">
        <v>347</v>
      </c>
      <c r="E138" s="15" t="s">
        <v>356</v>
      </c>
      <c r="F138" s="15" t="str">
        <f>IF(LEN(E138)=18,(IF(LOOKUP(MOD(SUM(MID(E138,1,1)*7,MID(E138,2,1)*9,MID(E138,3,1)*10,MID(E138,4,1)*5,MID(E138,5,1)*8,MID(E138,6,1)*4,MID(E138,7,1)*2,MID(E138,8,1),MID(E138,9,1)*6,MID(E138,10,1)*3,MID(E138,11,1)*7,MID(E138,12,1)*9,MID(E138,13,1)*10,MID(E138,14,1)*5,MID(E138,15,1)*8,MID(E138,16,1)*4,MID(E138,17,1)*2),11),{0,1,2,3,4,5,6,7,8,9,10},{"1","0","x","9","8","7","6","5","4","3","2"})=RIGHT(E138,1),"√","×")),"身份证号长度不符")</f>
        <v>√</v>
      </c>
      <c r="G138" s="6"/>
      <c r="H138" s="6" t="s">
        <v>16</v>
      </c>
      <c r="I138" s="6">
        <f t="shared" si="5"/>
        <v>8</v>
      </c>
      <c r="J138" s="19">
        <f t="shared" si="6"/>
        <v>15.728</v>
      </c>
      <c r="K138" s="19"/>
    </row>
    <row r="139" ht="19" customHeight="1" spans="1:11">
      <c r="A139" s="3">
        <v>137</v>
      </c>
      <c r="B139" s="14" t="s">
        <v>357</v>
      </c>
      <c r="C139" s="4" t="s">
        <v>33</v>
      </c>
      <c r="D139" s="8" t="s">
        <v>358</v>
      </c>
      <c r="E139" s="15" t="s">
        <v>359</v>
      </c>
      <c r="F139" s="15" t="str">
        <f>IF(LEN(E139)=18,(IF(LOOKUP(MOD(SUM(MID(E139,1,1)*7,MID(E139,2,1)*9,MID(E139,3,1)*10,MID(E139,4,1)*5,MID(E139,5,1)*8,MID(E139,6,1)*4,MID(E139,7,1)*2,MID(E139,8,1),MID(E139,9,1)*6,MID(E139,10,1)*3,MID(E139,11,1)*7,MID(E139,12,1)*9,MID(E139,13,1)*10,MID(E139,14,1)*5,MID(E139,15,1)*8,MID(E139,16,1)*4,MID(E139,17,1)*2),11),{0,1,2,3,4,5,6,7,8,9,10},{"1","0","x","9","8","7","6","5","4","3","2"})=RIGHT(E139,1),"√","×")),"身份证号长度不符")</f>
        <v>√</v>
      </c>
      <c r="G139" s="6"/>
      <c r="H139" s="6" t="s">
        <v>16</v>
      </c>
      <c r="I139" s="6">
        <f t="shared" si="5"/>
        <v>5</v>
      </c>
      <c r="J139" s="19">
        <f t="shared" si="6"/>
        <v>9.83</v>
      </c>
      <c r="K139" s="19"/>
    </row>
    <row r="140" ht="19" customHeight="1" spans="1:11">
      <c r="A140" s="3">
        <v>138</v>
      </c>
      <c r="B140" s="14" t="s">
        <v>360</v>
      </c>
      <c r="C140" s="4" t="s">
        <v>46</v>
      </c>
      <c r="D140" s="8" t="s">
        <v>358</v>
      </c>
      <c r="E140" s="15" t="s">
        <v>361</v>
      </c>
      <c r="F140" s="15" t="str">
        <f>IF(LEN(E140)=18,(IF(LOOKUP(MOD(SUM(MID(E140,1,1)*7,MID(E140,2,1)*9,MID(E140,3,1)*10,MID(E140,4,1)*5,MID(E140,5,1)*8,MID(E140,6,1)*4,MID(E140,7,1)*2,MID(E140,8,1),MID(E140,9,1)*6,MID(E140,10,1)*3,MID(E140,11,1)*7,MID(E140,12,1)*9,MID(E140,13,1)*10,MID(E140,14,1)*5,MID(E140,15,1)*8,MID(E140,16,1)*4,MID(E140,17,1)*2),11),{0,1,2,3,4,5,6,7,8,9,10},{"1","0","x","9","8","7","6","5","4","3","2"})=RIGHT(E140,1),"√","×")),"身份证号长度不符")</f>
        <v>√</v>
      </c>
      <c r="G140" s="6"/>
      <c r="H140" s="6" t="s">
        <v>16</v>
      </c>
      <c r="I140" s="6">
        <f t="shared" si="5"/>
        <v>5</v>
      </c>
      <c r="J140" s="19">
        <f t="shared" si="6"/>
        <v>9.83</v>
      </c>
      <c r="K140" s="19"/>
    </row>
    <row r="141" ht="19" customHeight="1" spans="1:11">
      <c r="A141" s="3">
        <v>139</v>
      </c>
      <c r="B141" s="14" t="s">
        <v>362</v>
      </c>
      <c r="C141" s="4" t="s">
        <v>64</v>
      </c>
      <c r="D141" s="8" t="s">
        <v>358</v>
      </c>
      <c r="E141" s="15" t="s">
        <v>363</v>
      </c>
      <c r="F141" s="15" t="str">
        <f>IF(LEN(E141)=18,(IF(LOOKUP(MOD(SUM(MID(E141,1,1)*7,MID(E141,2,1)*9,MID(E141,3,1)*10,MID(E141,4,1)*5,MID(E141,5,1)*8,MID(E141,6,1)*4,MID(E141,7,1)*2,MID(E141,8,1),MID(E141,9,1)*6,MID(E141,10,1)*3,MID(E141,11,1)*7,MID(E141,12,1)*9,MID(E141,13,1)*10,MID(E141,14,1)*5,MID(E141,15,1)*8,MID(E141,16,1)*4,MID(E141,17,1)*2),11),{0,1,2,3,4,5,6,7,8,9,10},{"1","0","x","9","8","7","6","5","4","3","2"})=RIGHT(E141,1),"√","×")),"身份证号长度不符")</f>
        <v>√</v>
      </c>
      <c r="G141" s="6"/>
      <c r="H141" s="6" t="s">
        <v>16</v>
      </c>
      <c r="I141" s="6">
        <f t="shared" si="5"/>
        <v>5</v>
      </c>
      <c r="J141" s="19">
        <f t="shared" si="6"/>
        <v>9.83</v>
      </c>
      <c r="K141" s="19"/>
    </row>
    <row r="142" ht="19" customHeight="1" spans="1:11">
      <c r="A142" s="3">
        <v>140</v>
      </c>
      <c r="B142" s="14" t="s">
        <v>364</v>
      </c>
      <c r="C142" s="4" t="s">
        <v>90</v>
      </c>
      <c r="D142" s="8" t="s">
        <v>365</v>
      </c>
      <c r="E142" s="15" t="s">
        <v>366</v>
      </c>
      <c r="F142" s="15" t="str">
        <f>IF(LEN(E142)=18,(IF(LOOKUP(MOD(SUM(MID(E142,1,1)*7,MID(E142,2,1)*9,MID(E142,3,1)*10,MID(E142,4,1)*5,MID(E142,5,1)*8,MID(E142,6,1)*4,MID(E142,7,1)*2,MID(E142,8,1),MID(E142,9,1)*6,MID(E142,10,1)*3,MID(E142,11,1)*7,MID(E142,12,1)*9,MID(E142,13,1)*10,MID(E142,14,1)*5,MID(E142,15,1)*8,MID(E142,16,1)*4,MID(E142,17,1)*2),11),{0,1,2,3,4,5,6,7,8,9,10},{"1","0","x","9","8","7","6","5","4","3","2"})=RIGHT(E142,1),"√","×")),"身份证号长度不符")</f>
        <v>√</v>
      </c>
      <c r="G142" s="6" t="s">
        <v>367</v>
      </c>
      <c r="H142" s="6" t="s">
        <v>16</v>
      </c>
      <c r="I142" s="6">
        <f t="shared" si="5"/>
        <v>4</v>
      </c>
      <c r="J142" s="19">
        <v>0</v>
      </c>
      <c r="K142" s="19"/>
    </row>
    <row r="143" ht="19" customHeight="1" spans="1:11">
      <c r="A143" s="3">
        <v>141</v>
      </c>
      <c r="B143" s="14" t="s">
        <v>368</v>
      </c>
      <c r="C143" s="4" t="s">
        <v>33</v>
      </c>
      <c r="D143" s="8" t="s">
        <v>365</v>
      </c>
      <c r="E143" s="15" t="s">
        <v>369</v>
      </c>
      <c r="F143" s="15" t="str">
        <f>IF(LEN(E143)=18,(IF(LOOKUP(MOD(SUM(MID(E143,1,1)*7,MID(E143,2,1)*9,MID(E143,3,1)*10,MID(E143,4,1)*5,MID(E143,5,1)*8,MID(E143,6,1)*4,MID(E143,7,1)*2,MID(E143,8,1),MID(E143,9,1)*6,MID(E143,10,1)*3,MID(E143,11,1)*7,MID(E143,12,1)*9,MID(E143,13,1)*10,MID(E143,14,1)*5,MID(E143,15,1)*8,MID(E143,16,1)*4,MID(E143,17,1)*2),11),{0,1,2,3,4,5,6,7,8,9,10},{"1","0","x","9","8","7","6","5","4","3","2"})=RIGHT(E143,1),"√","×")),"身份证号长度不符")</f>
        <v>√</v>
      </c>
      <c r="G143" s="6" t="s">
        <v>370</v>
      </c>
      <c r="H143" s="6" t="s">
        <v>16</v>
      </c>
      <c r="I143" s="6">
        <f t="shared" si="5"/>
        <v>4</v>
      </c>
      <c r="J143" s="19">
        <v>0</v>
      </c>
      <c r="K143" s="19"/>
    </row>
    <row r="144" ht="19" customHeight="1" spans="1:11">
      <c r="A144" s="3">
        <v>142</v>
      </c>
      <c r="B144" s="14" t="s">
        <v>371</v>
      </c>
      <c r="C144" s="4" t="s">
        <v>54</v>
      </c>
      <c r="D144" s="8" t="s">
        <v>372</v>
      </c>
      <c r="E144" s="15" t="s">
        <v>373</v>
      </c>
      <c r="F144" s="15" t="str">
        <f>IF(LEN(E144)=18,(IF(LOOKUP(MOD(SUM(MID(E144,1,1)*7,MID(E144,2,1)*9,MID(E144,3,1)*10,MID(E144,4,1)*5,MID(E144,5,1)*8,MID(E144,6,1)*4,MID(E144,7,1)*2,MID(E144,8,1),MID(E144,9,1)*6,MID(E144,10,1)*3,MID(E144,11,1)*7,MID(E144,12,1)*9,MID(E144,13,1)*10,MID(E144,14,1)*5,MID(E144,15,1)*8,MID(E144,16,1)*4,MID(E144,17,1)*2),11),{0,1,2,3,4,5,6,7,8,9,10},{"1","0","x","9","8","7","6","5","4","3","2"})=RIGHT(E144,1),"√","×")),"身份证号长度不符")</f>
        <v>√</v>
      </c>
      <c r="G144" s="6"/>
      <c r="H144" s="6" t="s">
        <v>16</v>
      </c>
      <c r="I144" s="6">
        <f t="shared" si="5"/>
        <v>3</v>
      </c>
      <c r="J144" s="19">
        <f>I144*1.966</f>
        <v>5.898</v>
      </c>
      <c r="K144" s="19"/>
    </row>
    <row r="145" ht="19" customHeight="1" spans="1:11">
      <c r="A145" s="3">
        <v>143</v>
      </c>
      <c r="B145" s="14" t="s">
        <v>374</v>
      </c>
      <c r="C145" s="4" t="s">
        <v>228</v>
      </c>
      <c r="D145" s="8" t="s">
        <v>372</v>
      </c>
      <c r="E145" s="15" t="s">
        <v>375</v>
      </c>
      <c r="F145" s="15" t="str">
        <f>IF(LEN(E145)=18,(IF(LOOKUP(MOD(SUM(MID(E145,1,1)*7,MID(E145,2,1)*9,MID(E145,3,1)*10,MID(E145,4,1)*5,MID(E145,5,1)*8,MID(E145,6,1)*4,MID(E145,7,1)*2,MID(E145,8,1),MID(E145,9,1)*6,MID(E145,10,1)*3,MID(E145,11,1)*7,MID(E145,12,1)*9,MID(E145,13,1)*10,MID(E145,14,1)*5,MID(E145,15,1)*8,MID(E145,16,1)*4,MID(E145,17,1)*2),11),{0,1,2,3,4,5,6,7,8,9,10},{"1","0","x","9","8","7","6","5","4","3","2"})=RIGHT(E145,1),"√","×")),"身份证号长度不符")</f>
        <v>√</v>
      </c>
      <c r="G145" s="6"/>
      <c r="H145" s="6" t="s">
        <v>16</v>
      </c>
      <c r="I145" s="6">
        <f t="shared" si="5"/>
        <v>3</v>
      </c>
      <c r="J145" s="19">
        <f>I145*1.966</f>
        <v>5.898</v>
      </c>
      <c r="K145" s="19"/>
    </row>
    <row r="146" ht="17.25" spans="1:10">
      <c r="A146" s="26" t="s">
        <v>376</v>
      </c>
      <c r="B146" s="27"/>
      <c r="C146" s="27"/>
      <c r="D146" s="27"/>
      <c r="E146" s="27"/>
      <c r="F146" s="27"/>
      <c r="G146" s="27"/>
      <c r="H146" s="27"/>
      <c r="I146" s="28"/>
      <c r="J146" s="19">
        <f>SUM(J3:J145)</f>
        <v>6127.576</v>
      </c>
    </row>
    <row r="158" spans="3:3">
      <c r="C158">
        <f>28+144</f>
        <v>172</v>
      </c>
    </row>
  </sheetData>
  <mergeCells count="1">
    <mergeCell ref="A1:K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8"/>
  <sheetViews>
    <sheetView showGridLines="0" workbookViewId="0">
      <pane xSplit="3" ySplit="2" topLeftCell="D3" activePane="bottomRight" state="frozen"/>
      <selection/>
      <selection pane="topRight"/>
      <selection pane="bottomLeft"/>
      <selection pane="bottomRight" activeCell="O6" sqref="O6"/>
    </sheetView>
  </sheetViews>
  <sheetFormatPr defaultColWidth="9" defaultRowHeight="14.25"/>
  <cols>
    <col min="1" max="1" width="7.375" customWidth="1"/>
    <col min="3" max="3" width="18.625" customWidth="1"/>
    <col min="4" max="4" width="12" customWidth="1"/>
    <col min="5" max="5" width="22.25" customWidth="1"/>
    <col min="6" max="6" width="4.75" customWidth="1"/>
    <col min="7" max="7" width="20.625" customWidth="1"/>
    <col min="8" max="8" width="9" customWidth="1"/>
    <col min="9" max="9" width="9.625"/>
    <col min="10" max="10" width="9.375" customWidth="1"/>
    <col min="11" max="11" width="13.25" customWidth="1"/>
  </cols>
  <sheetData>
    <row r="1" ht="38" customHeight="1" spans="1:11">
      <c r="A1" s="1" t="s">
        <v>377</v>
      </c>
      <c r="B1" s="1"/>
      <c r="C1" s="1"/>
      <c r="D1" s="2"/>
      <c r="E1" s="1"/>
      <c r="F1" s="1"/>
      <c r="G1" s="1"/>
      <c r="H1" s="1"/>
      <c r="I1" s="1"/>
      <c r="J1" s="17"/>
      <c r="K1" s="1"/>
    </row>
    <row r="2" ht="35" customHeight="1" spans="1:11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18" t="s">
        <v>9</v>
      </c>
      <c r="J2" s="18" t="s">
        <v>10</v>
      </c>
      <c r="K2" s="6" t="s">
        <v>11</v>
      </c>
    </row>
    <row r="3" ht="19" customHeight="1" spans="1:11">
      <c r="A3" s="3">
        <v>1</v>
      </c>
      <c r="B3" s="7" t="s">
        <v>12</v>
      </c>
      <c r="C3" s="4" t="s">
        <v>13</v>
      </c>
      <c r="D3" s="8" t="s">
        <v>14</v>
      </c>
      <c r="E3" s="5" t="s">
        <v>15</v>
      </c>
      <c r="F3" s="5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G3" s="6"/>
      <c r="H3" s="6" t="s">
        <v>16</v>
      </c>
      <c r="I3" s="6">
        <v>30</v>
      </c>
      <c r="J3" s="6">
        <f t="shared" ref="J3:J66" si="0">I3</f>
        <v>30</v>
      </c>
      <c r="K3" s="19"/>
    </row>
    <row r="4" ht="19" customHeight="1" spans="1:11">
      <c r="A4" s="3">
        <v>2</v>
      </c>
      <c r="B4" s="7" t="s">
        <v>17</v>
      </c>
      <c r="C4" s="4" t="s">
        <v>13</v>
      </c>
      <c r="D4" s="8" t="s">
        <v>14</v>
      </c>
      <c r="E4" s="5" t="s">
        <v>18</v>
      </c>
      <c r="F4" s="5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G4" s="6"/>
      <c r="H4" s="6" t="s">
        <v>16</v>
      </c>
      <c r="I4" s="6">
        <v>30</v>
      </c>
      <c r="J4" s="6">
        <f t="shared" si="0"/>
        <v>30</v>
      </c>
      <c r="K4" s="19"/>
    </row>
    <row r="5" ht="19" customHeight="1" spans="1:11">
      <c r="A5" s="3">
        <v>3</v>
      </c>
      <c r="B5" s="7" t="s">
        <v>19</v>
      </c>
      <c r="C5" s="4" t="s">
        <v>13</v>
      </c>
      <c r="D5" s="8" t="s">
        <v>14</v>
      </c>
      <c r="E5" s="5" t="s">
        <v>20</v>
      </c>
      <c r="F5" s="5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G5" s="6"/>
      <c r="H5" s="6" t="s">
        <v>16</v>
      </c>
      <c r="I5" s="6">
        <v>30</v>
      </c>
      <c r="J5" s="6">
        <f t="shared" si="0"/>
        <v>30</v>
      </c>
      <c r="K5" s="19"/>
    </row>
    <row r="6" ht="19" customHeight="1" spans="1:11">
      <c r="A6" s="3">
        <v>4</v>
      </c>
      <c r="B6" s="7" t="s">
        <v>21</v>
      </c>
      <c r="C6" s="4" t="s">
        <v>13</v>
      </c>
      <c r="D6" s="8" t="s">
        <v>14</v>
      </c>
      <c r="E6" s="5" t="s">
        <v>22</v>
      </c>
      <c r="F6" s="5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G6" s="6"/>
      <c r="H6" s="6" t="s">
        <v>16</v>
      </c>
      <c r="I6" s="6">
        <v>30</v>
      </c>
      <c r="J6" s="6">
        <f t="shared" si="0"/>
        <v>30</v>
      </c>
      <c r="K6" s="19"/>
    </row>
    <row r="7" ht="19" customHeight="1" spans="1:11">
      <c r="A7" s="3">
        <v>5</v>
      </c>
      <c r="B7" s="9" t="s">
        <v>23</v>
      </c>
      <c r="C7" s="10" t="s">
        <v>13</v>
      </c>
      <c r="D7" s="11" t="s">
        <v>14</v>
      </c>
      <c r="E7" s="12" t="s">
        <v>24</v>
      </c>
      <c r="F7" s="12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G7" s="13"/>
      <c r="H7" s="13" t="s">
        <v>16</v>
      </c>
      <c r="I7" s="13">
        <v>30</v>
      </c>
      <c r="J7" s="13">
        <f t="shared" si="0"/>
        <v>30</v>
      </c>
      <c r="K7" s="20"/>
    </row>
    <row r="8" ht="19" customHeight="1" spans="1:11">
      <c r="A8" s="3">
        <v>6</v>
      </c>
      <c r="B8" s="14" t="s">
        <v>25</v>
      </c>
      <c r="C8" s="4" t="s">
        <v>13</v>
      </c>
      <c r="D8" s="8" t="s">
        <v>14</v>
      </c>
      <c r="E8" s="15" t="s">
        <v>26</v>
      </c>
      <c r="F8" s="15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G8" s="6"/>
      <c r="H8" s="6" t="s">
        <v>16</v>
      </c>
      <c r="I8" s="6">
        <v>30</v>
      </c>
      <c r="J8" s="6">
        <f t="shared" si="0"/>
        <v>30</v>
      </c>
      <c r="K8" s="19"/>
    </row>
    <row r="9" ht="19" customHeight="1" spans="1:11">
      <c r="A9" s="3">
        <v>7</v>
      </c>
      <c r="B9" s="9" t="s">
        <v>27</v>
      </c>
      <c r="C9" s="10" t="s">
        <v>13</v>
      </c>
      <c r="D9" s="11" t="s">
        <v>14</v>
      </c>
      <c r="E9" s="16" t="s">
        <v>28</v>
      </c>
      <c r="F9" s="16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G9" s="13"/>
      <c r="H9" s="13" t="s">
        <v>16</v>
      </c>
      <c r="I9" s="13">
        <v>30</v>
      </c>
      <c r="J9" s="13">
        <f t="shared" si="0"/>
        <v>30</v>
      </c>
      <c r="K9" s="20"/>
    </row>
    <row r="10" ht="19" customHeight="1" spans="1:11">
      <c r="A10" s="3">
        <v>8</v>
      </c>
      <c r="B10" s="7" t="s">
        <v>29</v>
      </c>
      <c r="C10" s="4" t="s">
        <v>30</v>
      </c>
      <c r="D10" s="8" t="s">
        <v>14</v>
      </c>
      <c r="E10" s="15" t="s">
        <v>31</v>
      </c>
      <c r="F10" s="15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G10" s="6"/>
      <c r="H10" s="6" t="s">
        <v>16</v>
      </c>
      <c r="I10" s="6">
        <v>30</v>
      </c>
      <c r="J10" s="6">
        <f t="shared" si="0"/>
        <v>30</v>
      </c>
      <c r="K10" s="19"/>
    </row>
    <row r="11" ht="19" customHeight="1" spans="1:11">
      <c r="A11" s="3">
        <v>9</v>
      </c>
      <c r="B11" s="7" t="s">
        <v>32</v>
      </c>
      <c r="C11" s="4" t="s">
        <v>33</v>
      </c>
      <c r="D11" s="8" t="s">
        <v>14</v>
      </c>
      <c r="E11" s="15" t="s">
        <v>34</v>
      </c>
      <c r="F11" s="15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G11" s="6"/>
      <c r="H11" s="6" t="s">
        <v>16</v>
      </c>
      <c r="I11" s="6">
        <v>30</v>
      </c>
      <c r="J11" s="6">
        <f t="shared" si="0"/>
        <v>30</v>
      </c>
      <c r="K11" s="19"/>
    </row>
    <row r="12" ht="19" customHeight="1" spans="1:11">
      <c r="A12" s="3">
        <v>10</v>
      </c>
      <c r="B12" s="7" t="s">
        <v>35</v>
      </c>
      <c r="C12" s="4" t="s">
        <v>33</v>
      </c>
      <c r="D12" s="8" t="s">
        <v>14</v>
      </c>
      <c r="E12" s="15" t="s">
        <v>36</v>
      </c>
      <c r="F12" s="15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G12" s="6"/>
      <c r="H12" s="6" t="s">
        <v>16</v>
      </c>
      <c r="I12" s="6">
        <v>30</v>
      </c>
      <c r="J12" s="6">
        <f t="shared" si="0"/>
        <v>30</v>
      </c>
      <c r="K12" s="19"/>
    </row>
    <row r="13" ht="19" customHeight="1" spans="1:11">
      <c r="A13" s="3">
        <v>11</v>
      </c>
      <c r="B13" s="7" t="s">
        <v>37</v>
      </c>
      <c r="C13" s="4" t="s">
        <v>38</v>
      </c>
      <c r="D13" s="8" t="s">
        <v>14</v>
      </c>
      <c r="E13" s="15" t="s">
        <v>39</v>
      </c>
      <c r="F13" s="15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G13" s="6"/>
      <c r="H13" s="6" t="s">
        <v>16</v>
      </c>
      <c r="I13" s="6">
        <v>30</v>
      </c>
      <c r="J13" s="6">
        <f t="shared" si="0"/>
        <v>30</v>
      </c>
      <c r="K13" s="19"/>
    </row>
    <row r="14" ht="19" customHeight="1" spans="1:11">
      <c r="A14" s="3">
        <v>12</v>
      </c>
      <c r="B14" s="9" t="s">
        <v>40</v>
      </c>
      <c r="C14" s="10" t="s">
        <v>33</v>
      </c>
      <c r="D14" s="11" t="s">
        <v>14</v>
      </c>
      <c r="E14" s="16" t="s">
        <v>41</v>
      </c>
      <c r="F14" s="16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G14" s="13"/>
      <c r="H14" s="13" t="s">
        <v>16</v>
      </c>
      <c r="I14" s="13">
        <f t="shared" ref="I14:I60" si="1">DAY(EOMONTH(D14,0))-DAY(D14)+1</f>
        <v>30</v>
      </c>
      <c r="J14" s="13">
        <f t="shared" si="0"/>
        <v>30</v>
      </c>
      <c r="K14" s="20"/>
    </row>
    <row r="15" ht="19" customHeight="1" spans="1:11">
      <c r="A15" s="3">
        <v>13</v>
      </c>
      <c r="B15" s="9" t="s">
        <v>42</v>
      </c>
      <c r="C15" s="10" t="s">
        <v>43</v>
      </c>
      <c r="D15" s="11" t="s">
        <v>14</v>
      </c>
      <c r="E15" s="16" t="s">
        <v>44</v>
      </c>
      <c r="F15" s="16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G15" s="13"/>
      <c r="H15" s="13" t="s">
        <v>16</v>
      </c>
      <c r="I15" s="13">
        <f t="shared" si="1"/>
        <v>30</v>
      </c>
      <c r="J15" s="13">
        <f t="shared" si="0"/>
        <v>30</v>
      </c>
      <c r="K15" s="20"/>
    </row>
    <row r="16" ht="19" customHeight="1" spans="1:11">
      <c r="A16" s="3">
        <v>14</v>
      </c>
      <c r="B16" s="7" t="s">
        <v>45</v>
      </c>
      <c r="C16" s="4" t="s">
        <v>46</v>
      </c>
      <c r="D16" s="8" t="s">
        <v>14</v>
      </c>
      <c r="E16" s="15" t="s">
        <v>47</v>
      </c>
      <c r="F16" s="15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G16" s="6"/>
      <c r="H16" s="6" t="s">
        <v>16</v>
      </c>
      <c r="I16" s="6">
        <f t="shared" si="1"/>
        <v>30</v>
      </c>
      <c r="J16" s="6">
        <f t="shared" si="0"/>
        <v>30</v>
      </c>
      <c r="K16" s="19"/>
    </row>
    <row r="17" ht="19" customHeight="1" spans="1:11">
      <c r="A17" s="3">
        <v>15</v>
      </c>
      <c r="B17" s="9" t="s">
        <v>48</v>
      </c>
      <c r="C17" s="10" t="s">
        <v>33</v>
      </c>
      <c r="D17" s="11" t="s">
        <v>14</v>
      </c>
      <c r="E17" s="16" t="s">
        <v>49</v>
      </c>
      <c r="F17" s="16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G17" s="13"/>
      <c r="H17" s="13" t="s">
        <v>16</v>
      </c>
      <c r="I17" s="13">
        <f t="shared" si="1"/>
        <v>30</v>
      </c>
      <c r="J17" s="13">
        <f t="shared" si="0"/>
        <v>30</v>
      </c>
      <c r="K17" s="20"/>
    </row>
    <row r="18" ht="19" customHeight="1" spans="1:11">
      <c r="A18" s="3">
        <v>16</v>
      </c>
      <c r="B18" s="9" t="s">
        <v>50</v>
      </c>
      <c r="C18" s="10" t="s">
        <v>33</v>
      </c>
      <c r="D18" s="11" t="s">
        <v>14</v>
      </c>
      <c r="E18" s="16" t="s">
        <v>51</v>
      </c>
      <c r="F18" s="16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G18" s="13" t="s">
        <v>52</v>
      </c>
      <c r="H18" s="13" t="s">
        <v>16</v>
      </c>
      <c r="I18" s="13">
        <f t="shared" si="1"/>
        <v>30</v>
      </c>
      <c r="J18" s="13">
        <f t="shared" si="0"/>
        <v>30</v>
      </c>
      <c r="K18" s="20"/>
    </row>
    <row r="19" ht="19" customHeight="1" spans="1:11">
      <c r="A19" s="3">
        <v>17</v>
      </c>
      <c r="B19" s="9" t="s">
        <v>53</v>
      </c>
      <c r="C19" s="10" t="s">
        <v>54</v>
      </c>
      <c r="D19" s="11" t="s">
        <v>14</v>
      </c>
      <c r="E19" s="16" t="s">
        <v>55</v>
      </c>
      <c r="F19" s="16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G19" s="13" t="s">
        <v>56</v>
      </c>
      <c r="H19" s="13" t="s">
        <v>16</v>
      </c>
      <c r="I19" s="13">
        <f t="shared" si="1"/>
        <v>30</v>
      </c>
      <c r="J19" s="13">
        <f t="shared" si="0"/>
        <v>30</v>
      </c>
      <c r="K19" s="20"/>
    </row>
    <row r="20" ht="19" customHeight="1" spans="1:11">
      <c r="A20" s="3">
        <v>18</v>
      </c>
      <c r="B20" s="9" t="s">
        <v>57</v>
      </c>
      <c r="C20" s="10" t="s">
        <v>54</v>
      </c>
      <c r="D20" s="11" t="s">
        <v>14</v>
      </c>
      <c r="E20" s="16" t="s">
        <v>58</v>
      </c>
      <c r="F20" s="16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G20" s="13" t="s">
        <v>59</v>
      </c>
      <c r="H20" s="13" t="s">
        <v>16</v>
      </c>
      <c r="I20" s="13">
        <f t="shared" si="1"/>
        <v>30</v>
      </c>
      <c r="J20" s="13">
        <f t="shared" si="0"/>
        <v>30</v>
      </c>
      <c r="K20" s="20"/>
    </row>
    <row r="21" ht="19" customHeight="1" spans="1:11">
      <c r="A21" s="3">
        <v>19</v>
      </c>
      <c r="B21" s="9" t="s">
        <v>60</v>
      </c>
      <c r="C21" s="10" t="s">
        <v>61</v>
      </c>
      <c r="D21" s="11" t="s">
        <v>14</v>
      </c>
      <c r="E21" s="16" t="s">
        <v>62</v>
      </c>
      <c r="F21" s="16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G21" s="13"/>
      <c r="H21" s="13" t="s">
        <v>16</v>
      </c>
      <c r="I21" s="13">
        <f t="shared" si="1"/>
        <v>30</v>
      </c>
      <c r="J21" s="13">
        <f t="shared" si="0"/>
        <v>30</v>
      </c>
      <c r="K21" s="20"/>
    </row>
    <row r="22" ht="19" customHeight="1" spans="1:11">
      <c r="A22" s="3">
        <v>20</v>
      </c>
      <c r="B22" s="7" t="s">
        <v>63</v>
      </c>
      <c r="C22" s="4" t="s">
        <v>64</v>
      </c>
      <c r="D22" s="8" t="s">
        <v>14</v>
      </c>
      <c r="E22" s="15" t="s">
        <v>65</v>
      </c>
      <c r="F22" s="15"/>
      <c r="G22" s="6"/>
      <c r="H22" s="6" t="s">
        <v>16</v>
      </c>
      <c r="I22" s="6">
        <f t="shared" si="1"/>
        <v>30</v>
      </c>
      <c r="J22" s="6">
        <f t="shared" si="0"/>
        <v>30</v>
      </c>
      <c r="K22" s="19"/>
    </row>
    <row r="23" ht="19" customHeight="1" spans="1:11">
      <c r="A23" s="3">
        <v>21</v>
      </c>
      <c r="B23" s="9" t="s">
        <v>66</v>
      </c>
      <c r="C23" s="10" t="s">
        <v>67</v>
      </c>
      <c r="D23" s="11" t="s">
        <v>14</v>
      </c>
      <c r="E23" s="16" t="s">
        <v>68</v>
      </c>
      <c r="F23" s="16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G23" s="13"/>
      <c r="H23" s="13" t="s">
        <v>16</v>
      </c>
      <c r="I23" s="13">
        <f t="shared" si="1"/>
        <v>30</v>
      </c>
      <c r="J23" s="13">
        <f t="shared" si="0"/>
        <v>30</v>
      </c>
      <c r="K23" s="20"/>
    </row>
    <row r="24" ht="19" customHeight="1" spans="1:11">
      <c r="A24" s="3">
        <v>22</v>
      </c>
      <c r="B24" s="7" t="s">
        <v>69</v>
      </c>
      <c r="C24" s="4" t="s">
        <v>13</v>
      </c>
      <c r="D24" s="8" t="s">
        <v>14</v>
      </c>
      <c r="E24" s="15" t="s">
        <v>70</v>
      </c>
      <c r="F24" s="15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G24" s="6"/>
      <c r="H24" s="6" t="s">
        <v>16</v>
      </c>
      <c r="I24" s="6">
        <f t="shared" si="1"/>
        <v>30</v>
      </c>
      <c r="J24" s="6">
        <f t="shared" si="0"/>
        <v>30</v>
      </c>
      <c r="K24" s="19"/>
    </row>
    <row r="25" ht="19" customHeight="1" spans="1:11">
      <c r="A25" s="3">
        <v>23</v>
      </c>
      <c r="B25" s="7" t="s">
        <v>71</v>
      </c>
      <c r="C25" s="4" t="s">
        <v>46</v>
      </c>
      <c r="D25" s="8" t="s">
        <v>14</v>
      </c>
      <c r="E25" s="15" t="s">
        <v>72</v>
      </c>
      <c r="F25" s="15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G25" s="6"/>
      <c r="H25" s="6" t="s">
        <v>16</v>
      </c>
      <c r="I25" s="6">
        <f t="shared" si="1"/>
        <v>30</v>
      </c>
      <c r="J25" s="6">
        <f t="shared" si="0"/>
        <v>30</v>
      </c>
      <c r="K25" s="19"/>
    </row>
    <row r="26" ht="19" customHeight="1" spans="1:11">
      <c r="A26" s="3">
        <v>24</v>
      </c>
      <c r="B26" s="9" t="s">
        <v>73</v>
      </c>
      <c r="C26" s="10" t="s">
        <v>54</v>
      </c>
      <c r="D26" s="11" t="s">
        <v>14</v>
      </c>
      <c r="E26" s="16" t="s">
        <v>74</v>
      </c>
      <c r="F26" s="16" t="str">
        <f>IF(LEN(E26)=18,(IF(LOOKUP(MOD(SUM(MID(E26,1,1)*7,MID(E26,2,1)*9,MID(E26,3,1)*10,MID(E26,4,1)*5,MID(E26,5,1)*8,MID(E26,6,1)*4,MID(E26,7,1)*2,MID(E26,8,1),MID(E26,9,1)*6,MID(E26,10,1)*3,MID(E26,11,1)*7,MID(E26,12,1)*9,MID(E26,13,1)*10,MID(E26,14,1)*5,MID(E26,15,1)*8,MID(E26,16,1)*4,MID(E26,17,1)*2),11),{0,1,2,3,4,5,6,7,8,9,10},{"1","0","x","9","8","7","6","5","4","3","2"})=RIGHT(E26,1),"√","×")),"身份证号长度不符")</f>
        <v>√</v>
      </c>
      <c r="G26" s="13"/>
      <c r="H26" s="13" t="s">
        <v>16</v>
      </c>
      <c r="I26" s="13">
        <f t="shared" si="1"/>
        <v>30</v>
      </c>
      <c r="J26" s="13">
        <f t="shared" si="0"/>
        <v>30</v>
      </c>
      <c r="K26" s="20"/>
    </row>
    <row r="27" ht="19" customHeight="1" spans="1:11">
      <c r="A27" s="3">
        <v>25</v>
      </c>
      <c r="B27" s="9" t="s">
        <v>75</v>
      </c>
      <c r="C27" s="10" t="s">
        <v>76</v>
      </c>
      <c r="D27" s="11" t="s">
        <v>14</v>
      </c>
      <c r="E27" s="16" t="s">
        <v>77</v>
      </c>
      <c r="F27" s="16" t="str">
        <f>IF(LEN(E27)=18,(IF(LOOKUP(MOD(SUM(MID(E27,1,1)*7,MID(E27,2,1)*9,MID(E27,3,1)*10,MID(E27,4,1)*5,MID(E27,5,1)*8,MID(E27,6,1)*4,MID(E27,7,1)*2,MID(E27,8,1),MID(E27,9,1)*6,MID(E27,10,1)*3,MID(E27,11,1)*7,MID(E27,12,1)*9,MID(E27,13,1)*10,MID(E27,14,1)*5,MID(E27,15,1)*8,MID(E27,16,1)*4,MID(E27,17,1)*2),11),{0,1,2,3,4,5,6,7,8,9,10},{"1","0","x","9","8","7","6","5","4","3","2"})=RIGHT(E27,1),"√","×")),"身份证号长度不符")</f>
        <v>√</v>
      </c>
      <c r="G27" s="13"/>
      <c r="H27" s="13" t="s">
        <v>16</v>
      </c>
      <c r="I27" s="13">
        <f t="shared" si="1"/>
        <v>30</v>
      </c>
      <c r="J27" s="13">
        <f t="shared" si="0"/>
        <v>30</v>
      </c>
      <c r="K27" s="20"/>
    </row>
    <row r="28" ht="19" customHeight="1" spans="1:11">
      <c r="A28" s="3">
        <v>26</v>
      </c>
      <c r="B28" s="9" t="s">
        <v>78</v>
      </c>
      <c r="C28" s="10" t="s">
        <v>61</v>
      </c>
      <c r="D28" s="11" t="s">
        <v>14</v>
      </c>
      <c r="E28" s="16" t="s">
        <v>79</v>
      </c>
      <c r="F28" s="16" t="str">
        <f>IF(LEN(E28)=18,(IF(LOOKUP(MOD(SUM(MID(E28,1,1)*7,MID(E28,2,1)*9,MID(E28,3,1)*10,MID(E28,4,1)*5,MID(E28,5,1)*8,MID(E28,6,1)*4,MID(E28,7,1)*2,MID(E28,8,1),MID(E28,9,1)*6,MID(E28,10,1)*3,MID(E28,11,1)*7,MID(E28,12,1)*9,MID(E28,13,1)*10,MID(E28,14,1)*5,MID(E28,15,1)*8,MID(E28,16,1)*4,MID(E28,17,1)*2),11),{0,1,2,3,4,5,6,7,8,9,10},{"1","0","x","9","8","7","6","5","4","3","2"})=RIGHT(E28,1),"√","×")),"身份证号长度不符")</f>
        <v>√</v>
      </c>
      <c r="G28" s="13"/>
      <c r="H28" s="13" t="s">
        <v>16</v>
      </c>
      <c r="I28" s="13">
        <f t="shared" si="1"/>
        <v>30</v>
      </c>
      <c r="J28" s="13">
        <f t="shared" si="0"/>
        <v>30</v>
      </c>
      <c r="K28" s="20"/>
    </row>
    <row r="29" ht="19" customHeight="1" spans="1:11">
      <c r="A29" s="3">
        <v>27</v>
      </c>
      <c r="B29" s="9" t="s">
        <v>80</v>
      </c>
      <c r="C29" s="10" t="s">
        <v>76</v>
      </c>
      <c r="D29" s="11" t="s">
        <v>14</v>
      </c>
      <c r="E29" s="16" t="s">
        <v>81</v>
      </c>
      <c r="F29" s="16" t="str">
        <f>IF(LEN(E29)=18,(IF(LOOKUP(MOD(SUM(MID(E29,1,1)*7,MID(E29,2,1)*9,MID(E29,3,1)*10,MID(E29,4,1)*5,MID(E29,5,1)*8,MID(E29,6,1)*4,MID(E29,7,1)*2,MID(E29,8,1),MID(E29,9,1)*6,MID(E29,10,1)*3,MID(E29,11,1)*7,MID(E29,12,1)*9,MID(E29,13,1)*10,MID(E29,14,1)*5,MID(E29,15,1)*8,MID(E29,16,1)*4,MID(E29,17,1)*2),11),{0,1,2,3,4,5,6,7,8,9,10},{"1","0","x","9","8","7","6","5","4","3","2"})=RIGHT(E29,1),"√","×")),"身份证号长度不符")</f>
        <v>√</v>
      </c>
      <c r="G29" s="13"/>
      <c r="H29" s="13" t="s">
        <v>16</v>
      </c>
      <c r="I29" s="13">
        <f t="shared" si="1"/>
        <v>30</v>
      </c>
      <c r="J29" s="13">
        <f t="shared" si="0"/>
        <v>30</v>
      </c>
      <c r="K29" s="20"/>
    </row>
    <row r="30" ht="19" customHeight="1" spans="1:11">
      <c r="A30" s="3">
        <v>28</v>
      </c>
      <c r="B30" s="9" t="s">
        <v>82</v>
      </c>
      <c r="C30" s="10" t="s">
        <v>83</v>
      </c>
      <c r="D30" s="11" t="s">
        <v>14</v>
      </c>
      <c r="E30" s="16" t="s">
        <v>84</v>
      </c>
      <c r="F30" s="16" t="str">
        <f>IF(LEN(E30)=18,(IF(LOOKUP(MOD(SUM(MID(E30,1,1)*7,MID(E30,2,1)*9,MID(E30,3,1)*10,MID(E30,4,1)*5,MID(E30,5,1)*8,MID(E30,6,1)*4,MID(E30,7,1)*2,MID(E30,8,1),MID(E30,9,1)*6,MID(E30,10,1)*3,MID(E30,11,1)*7,MID(E30,12,1)*9,MID(E30,13,1)*10,MID(E30,14,1)*5,MID(E30,15,1)*8,MID(E30,16,1)*4,MID(E30,17,1)*2),11),{0,1,2,3,4,5,6,7,8,9,10},{"1","0","x","9","8","7","6","5","4","3","2"})=RIGHT(E30,1),"√","×")),"身份证号长度不符")</f>
        <v>√</v>
      </c>
      <c r="G30" s="13"/>
      <c r="H30" s="13" t="s">
        <v>16</v>
      </c>
      <c r="I30" s="13">
        <f t="shared" si="1"/>
        <v>30</v>
      </c>
      <c r="J30" s="13">
        <f t="shared" si="0"/>
        <v>30</v>
      </c>
      <c r="K30" s="20"/>
    </row>
    <row r="31" ht="19" customHeight="1" spans="1:11">
      <c r="A31" s="3">
        <v>29</v>
      </c>
      <c r="B31" s="9" t="s">
        <v>85</v>
      </c>
      <c r="C31" s="10" t="s">
        <v>33</v>
      </c>
      <c r="D31" s="11" t="s">
        <v>14</v>
      </c>
      <c r="E31" s="16" t="s">
        <v>86</v>
      </c>
      <c r="F31" s="16" t="str">
        <f>IF(LEN(E31)=18,(IF(LOOKUP(MOD(SUM(MID(E31,1,1)*7,MID(E31,2,1)*9,MID(E31,3,1)*10,MID(E31,4,1)*5,MID(E31,5,1)*8,MID(E31,6,1)*4,MID(E31,7,1)*2,MID(E31,8,1),MID(E31,9,1)*6,MID(E31,10,1)*3,MID(E31,11,1)*7,MID(E31,12,1)*9,MID(E31,13,1)*10,MID(E31,14,1)*5,MID(E31,15,1)*8,MID(E31,16,1)*4,MID(E31,17,1)*2),11),{0,1,2,3,4,5,6,7,8,9,10},{"1","0","x","9","8","7","6","5","4","3","2"})=RIGHT(E31,1),"√","×")),"身份证号长度不符")</f>
        <v>√</v>
      </c>
      <c r="G31" s="13"/>
      <c r="H31" s="13" t="s">
        <v>16</v>
      </c>
      <c r="I31" s="13">
        <f t="shared" si="1"/>
        <v>30</v>
      </c>
      <c r="J31" s="13">
        <f t="shared" si="0"/>
        <v>30</v>
      </c>
      <c r="K31" s="20"/>
    </row>
    <row r="32" ht="19" customHeight="1" spans="1:11">
      <c r="A32" s="3">
        <v>30</v>
      </c>
      <c r="B32" s="9" t="s">
        <v>87</v>
      </c>
      <c r="C32" s="10" t="s">
        <v>46</v>
      </c>
      <c r="D32" s="11" t="s">
        <v>14</v>
      </c>
      <c r="E32" s="16" t="s">
        <v>88</v>
      </c>
      <c r="F32" s="16" t="str">
        <f>IF(LEN(E32)=18,(IF(LOOKUP(MOD(SUM(MID(E32,1,1)*7,MID(E32,2,1)*9,MID(E32,3,1)*10,MID(E32,4,1)*5,MID(E32,5,1)*8,MID(E32,6,1)*4,MID(E32,7,1)*2,MID(E32,8,1),MID(E32,9,1)*6,MID(E32,10,1)*3,MID(E32,11,1)*7,MID(E32,12,1)*9,MID(E32,13,1)*10,MID(E32,14,1)*5,MID(E32,15,1)*8,MID(E32,16,1)*4,MID(E32,17,1)*2),11),{0,1,2,3,4,5,6,7,8,9,10},{"1","0","x","9","8","7","6","5","4","3","2"})=RIGHT(E32,1),"√","×")),"身份证号长度不符")</f>
        <v>√</v>
      </c>
      <c r="G32" s="13"/>
      <c r="H32" s="13" t="s">
        <v>16</v>
      </c>
      <c r="I32" s="13">
        <f t="shared" si="1"/>
        <v>30</v>
      </c>
      <c r="J32" s="13">
        <f t="shared" si="0"/>
        <v>30</v>
      </c>
      <c r="K32" s="20"/>
    </row>
    <row r="33" ht="19" customHeight="1" spans="1:11">
      <c r="A33" s="3">
        <v>31</v>
      </c>
      <c r="B33" s="7" t="s">
        <v>89</v>
      </c>
      <c r="C33" s="4" t="s">
        <v>90</v>
      </c>
      <c r="D33" s="8" t="s">
        <v>14</v>
      </c>
      <c r="E33" s="15" t="s">
        <v>91</v>
      </c>
      <c r="F33" s="15" t="str">
        <f>IF(LEN(E33)=18,(IF(LOOKUP(MOD(SUM(MID(E33,1,1)*7,MID(E33,2,1)*9,MID(E33,3,1)*10,MID(E33,4,1)*5,MID(E33,5,1)*8,MID(E33,6,1)*4,MID(E33,7,1)*2,MID(E33,8,1),MID(E33,9,1)*6,MID(E33,10,1)*3,MID(E33,11,1)*7,MID(E33,12,1)*9,MID(E33,13,1)*10,MID(E33,14,1)*5,MID(E33,15,1)*8,MID(E33,16,1)*4,MID(E33,17,1)*2),11),{0,1,2,3,4,5,6,7,8,9,10},{"1","0","x","9","8","7","6","5","4","3","2"})=RIGHT(E33,1),"√","×")),"身份证号长度不符")</f>
        <v>√</v>
      </c>
      <c r="G33" s="6"/>
      <c r="H33" s="6" t="s">
        <v>16</v>
      </c>
      <c r="I33" s="6">
        <f t="shared" si="1"/>
        <v>30</v>
      </c>
      <c r="J33" s="6">
        <f t="shared" si="0"/>
        <v>30</v>
      </c>
      <c r="K33" s="19"/>
    </row>
    <row r="34" ht="19" customHeight="1" spans="1:11">
      <c r="A34" s="3">
        <v>32</v>
      </c>
      <c r="B34" s="7" t="s">
        <v>92</v>
      </c>
      <c r="C34" s="4" t="s">
        <v>46</v>
      </c>
      <c r="D34" s="8" t="s">
        <v>14</v>
      </c>
      <c r="E34" s="15" t="s">
        <v>93</v>
      </c>
      <c r="F34" s="15" t="str">
        <f>IF(LEN(E34)=18,(IF(LOOKUP(MOD(SUM(MID(E34,1,1)*7,MID(E34,2,1)*9,MID(E34,3,1)*10,MID(E34,4,1)*5,MID(E34,5,1)*8,MID(E34,6,1)*4,MID(E34,7,1)*2,MID(E34,8,1),MID(E34,9,1)*6,MID(E34,10,1)*3,MID(E34,11,1)*7,MID(E34,12,1)*9,MID(E34,13,1)*10,MID(E34,14,1)*5,MID(E34,15,1)*8,MID(E34,16,1)*4,MID(E34,17,1)*2),11),{0,1,2,3,4,5,6,7,8,9,10},{"1","0","x","9","8","7","6","5","4","3","2"})=RIGHT(E34,1),"√","×")),"身份证号长度不符")</f>
        <v>√</v>
      </c>
      <c r="G34" s="6"/>
      <c r="H34" s="6" t="s">
        <v>16</v>
      </c>
      <c r="I34" s="6">
        <f t="shared" si="1"/>
        <v>30</v>
      </c>
      <c r="J34" s="6">
        <f t="shared" si="0"/>
        <v>30</v>
      </c>
      <c r="K34" s="19"/>
    </row>
    <row r="35" ht="19" customHeight="1" spans="1:11">
      <c r="A35" s="3">
        <v>33</v>
      </c>
      <c r="B35" s="9" t="s">
        <v>94</v>
      </c>
      <c r="C35" s="10" t="s">
        <v>95</v>
      </c>
      <c r="D35" s="11" t="s">
        <v>14</v>
      </c>
      <c r="E35" s="16" t="s">
        <v>96</v>
      </c>
      <c r="F35" s="16" t="str">
        <f>IF(LEN(E35)=18,(IF(LOOKUP(MOD(SUM(MID(E35,1,1)*7,MID(E35,2,1)*9,MID(E35,3,1)*10,MID(E35,4,1)*5,MID(E35,5,1)*8,MID(E35,6,1)*4,MID(E35,7,1)*2,MID(E35,8,1),MID(E35,9,1)*6,MID(E35,10,1)*3,MID(E35,11,1)*7,MID(E35,12,1)*9,MID(E35,13,1)*10,MID(E35,14,1)*5,MID(E35,15,1)*8,MID(E35,16,1)*4,MID(E35,17,1)*2),11),{0,1,2,3,4,5,6,7,8,9,10},{"1","0","x","9","8","7","6","5","4","3","2"})=RIGHT(E35,1),"√","×")),"身份证号长度不符")</f>
        <v>√</v>
      </c>
      <c r="G35" s="13"/>
      <c r="H35" s="13" t="s">
        <v>16</v>
      </c>
      <c r="I35" s="13">
        <f t="shared" si="1"/>
        <v>30</v>
      </c>
      <c r="J35" s="13">
        <f t="shared" si="0"/>
        <v>30</v>
      </c>
      <c r="K35" s="20"/>
    </row>
    <row r="36" ht="19" customHeight="1" spans="1:11">
      <c r="A36" s="3">
        <v>34</v>
      </c>
      <c r="B36" s="9" t="s">
        <v>97</v>
      </c>
      <c r="C36" s="10" t="s">
        <v>95</v>
      </c>
      <c r="D36" s="11" t="s">
        <v>14</v>
      </c>
      <c r="E36" s="16" t="s">
        <v>98</v>
      </c>
      <c r="F36" s="16" t="str">
        <f>IF(LEN(E36)=18,(IF(LOOKUP(MOD(SUM(MID(E36,1,1)*7,MID(E36,2,1)*9,MID(E36,3,1)*10,MID(E36,4,1)*5,MID(E36,5,1)*8,MID(E36,6,1)*4,MID(E36,7,1)*2,MID(E36,8,1),MID(E36,9,1)*6,MID(E36,10,1)*3,MID(E36,11,1)*7,MID(E36,12,1)*9,MID(E36,13,1)*10,MID(E36,14,1)*5,MID(E36,15,1)*8,MID(E36,16,1)*4,MID(E36,17,1)*2),11),{0,1,2,3,4,5,6,7,8,9,10},{"1","0","x","9","8","7","6","5","4","3","2"})=RIGHT(E36,1),"√","×")),"身份证号长度不符")</f>
        <v>√</v>
      </c>
      <c r="G36" s="13" t="s">
        <v>99</v>
      </c>
      <c r="H36" s="13" t="s">
        <v>16</v>
      </c>
      <c r="I36" s="13">
        <f t="shared" si="1"/>
        <v>30</v>
      </c>
      <c r="J36" s="13">
        <f t="shared" si="0"/>
        <v>30</v>
      </c>
      <c r="K36" s="20"/>
    </row>
    <row r="37" ht="19" customHeight="1" spans="1:11">
      <c r="A37" s="3">
        <v>35</v>
      </c>
      <c r="B37" s="7" t="s">
        <v>100</v>
      </c>
      <c r="C37" s="4" t="s">
        <v>46</v>
      </c>
      <c r="D37" s="8" t="s">
        <v>14</v>
      </c>
      <c r="E37" s="15" t="s">
        <v>101</v>
      </c>
      <c r="F37" s="15" t="str">
        <f>IF(LEN(E37)=18,(IF(LOOKUP(MOD(SUM(MID(E37,1,1)*7,MID(E37,2,1)*9,MID(E37,3,1)*10,MID(E37,4,1)*5,MID(E37,5,1)*8,MID(E37,6,1)*4,MID(E37,7,1)*2,MID(E37,8,1),MID(E37,9,1)*6,MID(E37,10,1)*3,MID(E37,11,1)*7,MID(E37,12,1)*9,MID(E37,13,1)*10,MID(E37,14,1)*5,MID(E37,15,1)*8,MID(E37,16,1)*4,MID(E37,17,1)*2),11),{0,1,2,3,4,5,6,7,8,9,10},{"1","0","x","9","8","7","6","5","4","3","2"})=RIGHT(E37,1),"√","×")),"身份证号长度不符")</f>
        <v>√</v>
      </c>
      <c r="G37" s="6"/>
      <c r="H37" s="6" t="s">
        <v>16</v>
      </c>
      <c r="I37" s="6">
        <f t="shared" si="1"/>
        <v>30</v>
      </c>
      <c r="J37" s="6">
        <f t="shared" si="0"/>
        <v>30</v>
      </c>
      <c r="K37" s="19"/>
    </row>
    <row r="38" ht="19" customHeight="1" spans="1:11">
      <c r="A38" s="3">
        <v>36</v>
      </c>
      <c r="B38" s="7" t="s">
        <v>102</v>
      </c>
      <c r="C38" s="4" t="s">
        <v>30</v>
      </c>
      <c r="D38" s="8" t="s">
        <v>14</v>
      </c>
      <c r="E38" s="15" t="s">
        <v>103</v>
      </c>
      <c r="F38" s="15" t="str">
        <f>IF(LEN(E38)=18,(IF(LOOKUP(MOD(SUM(MID(E38,1,1)*7,MID(E38,2,1)*9,MID(E38,3,1)*10,MID(E38,4,1)*5,MID(E38,5,1)*8,MID(E38,6,1)*4,MID(E38,7,1)*2,MID(E38,8,1),MID(E38,9,1)*6,MID(E38,10,1)*3,MID(E38,11,1)*7,MID(E38,12,1)*9,MID(E38,13,1)*10,MID(E38,14,1)*5,MID(E38,15,1)*8,MID(E38,16,1)*4,MID(E38,17,1)*2),11),{0,1,2,3,4,5,6,7,8,9,10},{"1","0","x","9","8","7","6","5","4","3","2"})=RIGHT(E38,1),"√","×")),"身份证号长度不符")</f>
        <v>√</v>
      </c>
      <c r="G38" s="6"/>
      <c r="H38" s="6" t="s">
        <v>16</v>
      </c>
      <c r="I38" s="6">
        <f t="shared" si="1"/>
        <v>30</v>
      </c>
      <c r="J38" s="6">
        <f t="shared" si="0"/>
        <v>30</v>
      </c>
      <c r="K38" s="19"/>
    </row>
    <row r="39" ht="19" customHeight="1" spans="1:11">
      <c r="A39" s="3">
        <v>37</v>
      </c>
      <c r="B39" s="7" t="s">
        <v>104</v>
      </c>
      <c r="C39" s="4" t="s">
        <v>46</v>
      </c>
      <c r="D39" s="8" t="s">
        <v>14</v>
      </c>
      <c r="E39" s="15" t="s">
        <v>105</v>
      </c>
      <c r="F39" s="15" t="str">
        <f>IF(LEN(E39)=18,(IF(LOOKUP(MOD(SUM(MID(E39,1,1)*7,MID(E39,2,1)*9,MID(E39,3,1)*10,MID(E39,4,1)*5,MID(E39,5,1)*8,MID(E39,6,1)*4,MID(E39,7,1)*2,MID(E39,8,1),MID(E39,9,1)*6,MID(E39,10,1)*3,MID(E39,11,1)*7,MID(E39,12,1)*9,MID(E39,13,1)*10,MID(E39,14,1)*5,MID(E39,15,1)*8,MID(E39,16,1)*4,MID(E39,17,1)*2),11),{0,1,2,3,4,5,6,7,8,9,10},{"1","0","x","9","8","7","6","5","4","3","2"})=RIGHT(E39,1),"√","×")),"身份证号长度不符")</f>
        <v>√</v>
      </c>
      <c r="G39" s="6"/>
      <c r="H39" s="6" t="s">
        <v>16</v>
      </c>
      <c r="I39" s="6">
        <f t="shared" si="1"/>
        <v>30</v>
      </c>
      <c r="J39" s="6">
        <f t="shared" si="0"/>
        <v>30</v>
      </c>
      <c r="K39" s="19"/>
    </row>
    <row r="40" ht="19" customHeight="1" spans="1:11">
      <c r="A40" s="3">
        <v>38</v>
      </c>
      <c r="B40" s="9" t="s">
        <v>106</v>
      </c>
      <c r="C40" s="10" t="s">
        <v>54</v>
      </c>
      <c r="D40" s="11" t="s">
        <v>14</v>
      </c>
      <c r="E40" s="16" t="s">
        <v>107</v>
      </c>
      <c r="F40" s="16" t="str">
        <f>IF(LEN(E40)=18,(IF(LOOKUP(MOD(SUM(MID(E40,1,1)*7,MID(E40,2,1)*9,MID(E40,3,1)*10,MID(E40,4,1)*5,MID(E40,5,1)*8,MID(E40,6,1)*4,MID(E40,7,1)*2,MID(E40,8,1),MID(E40,9,1)*6,MID(E40,10,1)*3,MID(E40,11,1)*7,MID(E40,12,1)*9,MID(E40,13,1)*10,MID(E40,14,1)*5,MID(E40,15,1)*8,MID(E40,16,1)*4,MID(E40,17,1)*2),11),{0,1,2,3,4,5,6,7,8,9,10},{"1","0","x","9","8","7","6","5","4","3","2"})=RIGHT(E40,1),"√","×")),"身份证号长度不符")</f>
        <v>√</v>
      </c>
      <c r="G40" s="13"/>
      <c r="H40" s="13" t="s">
        <v>16</v>
      </c>
      <c r="I40" s="13">
        <f t="shared" si="1"/>
        <v>30</v>
      </c>
      <c r="J40" s="13">
        <f t="shared" si="0"/>
        <v>30</v>
      </c>
      <c r="K40" s="20"/>
    </row>
    <row r="41" ht="19" customHeight="1" spans="1:11">
      <c r="A41" s="3">
        <v>39</v>
      </c>
      <c r="B41" s="9" t="s">
        <v>108</v>
      </c>
      <c r="C41" s="10" t="s">
        <v>13</v>
      </c>
      <c r="D41" s="11" t="s">
        <v>14</v>
      </c>
      <c r="E41" s="16" t="s">
        <v>109</v>
      </c>
      <c r="F41" s="16" t="str">
        <f>IF(LEN(E41)=18,(IF(LOOKUP(MOD(SUM(MID(E41,1,1)*7,MID(E41,2,1)*9,MID(E41,3,1)*10,MID(E41,4,1)*5,MID(E41,5,1)*8,MID(E41,6,1)*4,MID(E41,7,1)*2,MID(E41,8,1),MID(E41,9,1)*6,MID(E41,10,1)*3,MID(E41,11,1)*7,MID(E41,12,1)*9,MID(E41,13,1)*10,MID(E41,14,1)*5,MID(E41,15,1)*8,MID(E41,16,1)*4,MID(E41,17,1)*2),11),{0,1,2,3,4,5,6,7,8,9,10},{"1","0","x","9","8","7","6","5","4","3","2"})=RIGHT(E41,1),"√","×")),"身份证号长度不符")</f>
        <v>√</v>
      </c>
      <c r="G41" s="13"/>
      <c r="H41" s="13" t="s">
        <v>16</v>
      </c>
      <c r="I41" s="13">
        <f t="shared" si="1"/>
        <v>30</v>
      </c>
      <c r="J41" s="13">
        <f t="shared" si="0"/>
        <v>30</v>
      </c>
      <c r="K41" s="20"/>
    </row>
    <row r="42" ht="19" customHeight="1" spans="1:11">
      <c r="A42" s="3">
        <v>40</v>
      </c>
      <c r="B42" s="9" t="s">
        <v>110</v>
      </c>
      <c r="C42" s="10" t="s">
        <v>13</v>
      </c>
      <c r="D42" s="11" t="s">
        <v>14</v>
      </c>
      <c r="E42" s="16" t="s">
        <v>111</v>
      </c>
      <c r="F42" s="16" t="str">
        <f>IF(LEN(E42)=18,(IF(LOOKUP(MOD(SUM(MID(E42,1,1)*7,MID(E42,2,1)*9,MID(E42,3,1)*10,MID(E42,4,1)*5,MID(E42,5,1)*8,MID(E42,6,1)*4,MID(E42,7,1)*2,MID(E42,8,1),MID(E42,9,1)*6,MID(E42,10,1)*3,MID(E42,11,1)*7,MID(E42,12,1)*9,MID(E42,13,1)*10,MID(E42,14,1)*5,MID(E42,15,1)*8,MID(E42,16,1)*4,MID(E42,17,1)*2),11),{0,1,2,3,4,5,6,7,8,9,10},{"1","0","x","9","8","7","6","5","4","3","2"})=RIGHT(E42,1),"√","×")),"身份证号长度不符")</f>
        <v>√</v>
      </c>
      <c r="G42" s="13"/>
      <c r="H42" s="13" t="s">
        <v>16</v>
      </c>
      <c r="I42" s="13">
        <f t="shared" si="1"/>
        <v>30</v>
      </c>
      <c r="J42" s="13">
        <f t="shared" si="0"/>
        <v>30</v>
      </c>
      <c r="K42" s="20"/>
    </row>
    <row r="43" ht="19" customHeight="1" spans="1:11">
      <c r="A43" s="3">
        <v>41</v>
      </c>
      <c r="B43" s="9" t="s">
        <v>112</v>
      </c>
      <c r="C43" s="10" t="s">
        <v>46</v>
      </c>
      <c r="D43" s="11" t="s">
        <v>14</v>
      </c>
      <c r="E43" s="16" t="s">
        <v>113</v>
      </c>
      <c r="F43" s="16" t="str">
        <f>IF(LEN(E43)=18,(IF(LOOKUP(MOD(SUM(MID(E43,1,1)*7,MID(E43,2,1)*9,MID(E43,3,1)*10,MID(E43,4,1)*5,MID(E43,5,1)*8,MID(E43,6,1)*4,MID(E43,7,1)*2,MID(E43,8,1),MID(E43,9,1)*6,MID(E43,10,1)*3,MID(E43,11,1)*7,MID(E43,12,1)*9,MID(E43,13,1)*10,MID(E43,14,1)*5,MID(E43,15,1)*8,MID(E43,16,1)*4,MID(E43,17,1)*2),11),{0,1,2,3,4,5,6,7,8,9,10},{"1","0","x","9","8","7","6","5","4","3","2"})=RIGHT(E43,1),"√","×")),"身份证号长度不符")</f>
        <v>√</v>
      </c>
      <c r="G43" s="13"/>
      <c r="H43" s="13" t="s">
        <v>16</v>
      </c>
      <c r="I43" s="13">
        <f t="shared" si="1"/>
        <v>30</v>
      </c>
      <c r="J43" s="13">
        <f t="shared" si="0"/>
        <v>30</v>
      </c>
      <c r="K43" s="20"/>
    </row>
    <row r="44" ht="19" customHeight="1" spans="1:11">
      <c r="A44" s="3">
        <v>42</v>
      </c>
      <c r="B44" s="9" t="s">
        <v>114</v>
      </c>
      <c r="C44" s="10" t="s">
        <v>46</v>
      </c>
      <c r="D44" s="11" t="s">
        <v>14</v>
      </c>
      <c r="E44" s="16" t="s">
        <v>115</v>
      </c>
      <c r="F44" s="16" t="str">
        <f>IF(LEN(E44)=18,(IF(LOOKUP(MOD(SUM(MID(E44,1,1)*7,MID(E44,2,1)*9,MID(E44,3,1)*10,MID(E44,4,1)*5,MID(E44,5,1)*8,MID(E44,6,1)*4,MID(E44,7,1)*2,MID(E44,8,1),MID(E44,9,1)*6,MID(E44,10,1)*3,MID(E44,11,1)*7,MID(E44,12,1)*9,MID(E44,13,1)*10,MID(E44,14,1)*5,MID(E44,15,1)*8,MID(E44,16,1)*4,MID(E44,17,1)*2),11),{0,1,2,3,4,5,6,7,8,9,10},{"1","0","x","9","8","7","6","5","4","3","2"})=RIGHT(E44,1),"√","×")),"身份证号长度不符")</f>
        <v>√</v>
      </c>
      <c r="G44" s="13" t="s">
        <v>116</v>
      </c>
      <c r="H44" s="13" t="s">
        <v>16</v>
      </c>
      <c r="I44" s="13">
        <f t="shared" si="1"/>
        <v>30</v>
      </c>
      <c r="J44" s="13">
        <f t="shared" si="0"/>
        <v>30</v>
      </c>
      <c r="K44" s="20"/>
    </row>
    <row r="45" ht="19" customHeight="1" spans="1:11">
      <c r="A45" s="3">
        <v>43</v>
      </c>
      <c r="B45" s="9" t="s">
        <v>117</v>
      </c>
      <c r="C45" s="10" t="s">
        <v>95</v>
      </c>
      <c r="D45" s="11" t="s">
        <v>14</v>
      </c>
      <c r="E45" s="16" t="s">
        <v>118</v>
      </c>
      <c r="F45" s="16" t="str">
        <f>IF(LEN(E45)=18,(IF(LOOKUP(MOD(SUM(MID(E45,1,1)*7,MID(E45,2,1)*9,MID(E45,3,1)*10,MID(E45,4,1)*5,MID(E45,5,1)*8,MID(E45,6,1)*4,MID(E45,7,1)*2,MID(E45,8,1),MID(E45,9,1)*6,MID(E45,10,1)*3,MID(E45,11,1)*7,MID(E45,12,1)*9,MID(E45,13,1)*10,MID(E45,14,1)*5,MID(E45,15,1)*8,MID(E45,16,1)*4,MID(E45,17,1)*2),11),{0,1,2,3,4,5,6,7,8,9,10},{"1","0","x","9","8","7","6","5","4","3","2"})=RIGHT(E45,1),"√","×")),"身份证号长度不符")</f>
        <v>√</v>
      </c>
      <c r="G45" s="13" t="s">
        <v>119</v>
      </c>
      <c r="H45" s="13" t="s">
        <v>16</v>
      </c>
      <c r="I45" s="13">
        <f t="shared" si="1"/>
        <v>30</v>
      </c>
      <c r="J45" s="13">
        <f t="shared" si="0"/>
        <v>30</v>
      </c>
      <c r="K45" s="20"/>
    </row>
    <row r="46" ht="19" customHeight="1" spans="1:11">
      <c r="A46" s="3">
        <v>44</v>
      </c>
      <c r="B46" s="7" t="s">
        <v>120</v>
      </c>
      <c r="C46" s="4" t="s">
        <v>46</v>
      </c>
      <c r="D46" s="8" t="s">
        <v>14</v>
      </c>
      <c r="E46" s="15" t="s">
        <v>121</v>
      </c>
      <c r="F46" s="15" t="str">
        <f>IF(LEN(E46)=18,(IF(LOOKUP(MOD(SUM(MID(E46,1,1)*7,MID(E46,2,1)*9,MID(E46,3,1)*10,MID(E46,4,1)*5,MID(E46,5,1)*8,MID(E46,6,1)*4,MID(E46,7,1)*2,MID(E46,8,1),MID(E46,9,1)*6,MID(E46,10,1)*3,MID(E46,11,1)*7,MID(E46,12,1)*9,MID(E46,13,1)*10,MID(E46,14,1)*5,MID(E46,15,1)*8,MID(E46,16,1)*4,MID(E46,17,1)*2),11),{0,1,2,3,4,5,6,7,8,9,10},{"1","0","x","9","8","7","6","5","4","3","2"})=RIGHT(E46,1),"√","×")),"身份证号长度不符")</f>
        <v>√</v>
      </c>
      <c r="G46" s="6"/>
      <c r="H46" s="6" t="s">
        <v>16</v>
      </c>
      <c r="I46" s="6">
        <f t="shared" si="1"/>
        <v>30</v>
      </c>
      <c r="J46" s="6">
        <f t="shared" si="0"/>
        <v>30</v>
      </c>
      <c r="K46" s="19"/>
    </row>
    <row r="47" ht="19" customHeight="1" spans="1:11">
      <c r="A47" s="3">
        <v>45</v>
      </c>
      <c r="B47" s="7" t="s">
        <v>122</v>
      </c>
      <c r="C47" s="4" t="s">
        <v>46</v>
      </c>
      <c r="D47" s="8" t="s">
        <v>14</v>
      </c>
      <c r="E47" s="15" t="s">
        <v>123</v>
      </c>
      <c r="F47" s="15" t="str">
        <f>IF(LEN(E47)=18,(IF(LOOKUP(MOD(SUM(MID(E47,1,1)*7,MID(E47,2,1)*9,MID(E47,3,1)*10,MID(E47,4,1)*5,MID(E47,5,1)*8,MID(E47,6,1)*4,MID(E47,7,1)*2,MID(E47,8,1),MID(E47,9,1)*6,MID(E47,10,1)*3,MID(E47,11,1)*7,MID(E47,12,1)*9,MID(E47,13,1)*10,MID(E47,14,1)*5,MID(E47,15,1)*8,MID(E47,16,1)*4,MID(E47,17,1)*2),11),{0,1,2,3,4,5,6,7,8,9,10},{"1","0","x","9","8","7","6","5","4","3","2"})=RIGHT(E47,1),"√","×")),"身份证号长度不符")</f>
        <v>√</v>
      </c>
      <c r="G47" s="6"/>
      <c r="H47" s="6" t="s">
        <v>16</v>
      </c>
      <c r="I47" s="6">
        <f t="shared" si="1"/>
        <v>30</v>
      </c>
      <c r="J47" s="6">
        <f t="shared" si="0"/>
        <v>30</v>
      </c>
      <c r="K47" s="19"/>
    </row>
    <row r="48" ht="19" customHeight="1" spans="1:11">
      <c r="A48" s="3">
        <v>46</v>
      </c>
      <c r="B48" s="7" t="s">
        <v>124</v>
      </c>
      <c r="C48" s="4" t="s">
        <v>13</v>
      </c>
      <c r="D48" s="8" t="s">
        <v>14</v>
      </c>
      <c r="E48" s="15" t="s">
        <v>125</v>
      </c>
      <c r="F48" s="15" t="str">
        <f>IF(LEN(E48)=18,(IF(LOOKUP(MOD(SUM(MID(E48,1,1)*7,MID(E48,2,1)*9,MID(E48,3,1)*10,MID(E48,4,1)*5,MID(E48,5,1)*8,MID(E48,6,1)*4,MID(E48,7,1)*2,MID(E48,8,1),MID(E48,9,1)*6,MID(E48,10,1)*3,MID(E48,11,1)*7,MID(E48,12,1)*9,MID(E48,13,1)*10,MID(E48,14,1)*5,MID(E48,15,1)*8,MID(E48,16,1)*4,MID(E48,17,1)*2),11),{0,1,2,3,4,5,6,7,8,9,10},{"1","0","x","9","8","7","6","5","4","3","2"})=RIGHT(E48,1),"√","×")),"身份证号长度不符")</f>
        <v>√</v>
      </c>
      <c r="G48" s="6"/>
      <c r="H48" s="6" t="s">
        <v>16</v>
      </c>
      <c r="I48" s="6">
        <f t="shared" si="1"/>
        <v>30</v>
      </c>
      <c r="J48" s="6">
        <f t="shared" si="0"/>
        <v>30</v>
      </c>
      <c r="K48" s="19"/>
    </row>
    <row r="49" ht="19" customHeight="1" spans="1:11">
      <c r="A49" s="3">
        <v>47</v>
      </c>
      <c r="B49" s="7" t="s">
        <v>126</v>
      </c>
      <c r="C49" s="4" t="s">
        <v>13</v>
      </c>
      <c r="D49" s="8" t="s">
        <v>14</v>
      </c>
      <c r="E49" s="15" t="s">
        <v>127</v>
      </c>
      <c r="F49" s="15" t="str">
        <f>IF(LEN(E49)=18,(IF(LOOKUP(MOD(SUM(MID(E49,1,1)*7,MID(E49,2,1)*9,MID(E49,3,1)*10,MID(E49,4,1)*5,MID(E49,5,1)*8,MID(E49,6,1)*4,MID(E49,7,1)*2,MID(E49,8,1),MID(E49,9,1)*6,MID(E49,10,1)*3,MID(E49,11,1)*7,MID(E49,12,1)*9,MID(E49,13,1)*10,MID(E49,14,1)*5,MID(E49,15,1)*8,MID(E49,16,1)*4,MID(E49,17,1)*2),11),{0,1,2,3,4,5,6,7,8,9,10},{"1","0","x","9","8","7","6","5","4","3","2"})=RIGHT(E49,1),"√","×")),"身份证号长度不符")</f>
        <v>×</v>
      </c>
      <c r="G49" s="6"/>
      <c r="H49" s="6" t="s">
        <v>16</v>
      </c>
      <c r="I49" s="6">
        <f t="shared" si="1"/>
        <v>30</v>
      </c>
      <c r="J49" s="6">
        <f t="shared" si="0"/>
        <v>30</v>
      </c>
      <c r="K49" s="19"/>
    </row>
    <row r="50" ht="19" customHeight="1" spans="1:11">
      <c r="A50" s="3">
        <v>48</v>
      </c>
      <c r="B50" s="9" t="s">
        <v>128</v>
      </c>
      <c r="C50" s="10" t="s">
        <v>129</v>
      </c>
      <c r="D50" s="11" t="s">
        <v>14</v>
      </c>
      <c r="E50" s="16" t="s">
        <v>130</v>
      </c>
      <c r="F50" s="16" t="str">
        <f>IF(LEN(E50)=18,(IF(LOOKUP(MOD(SUM(MID(E50,1,1)*7,MID(E50,2,1)*9,MID(E50,3,1)*10,MID(E50,4,1)*5,MID(E50,5,1)*8,MID(E50,6,1)*4,MID(E50,7,1)*2,MID(E50,8,1),MID(E50,9,1)*6,MID(E50,10,1)*3,MID(E50,11,1)*7,MID(E50,12,1)*9,MID(E50,13,1)*10,MID(E50,14,1)*5,MID(E50,15,1)*8,MID(E50,16,1)*4,MID(E50,17,1)*2),11),{0,1,2,3,4,5,6,7,8,9,10},{"1","0","x","9","8","7","6","5","4","3","2"})=RIGHT(E50,1),"√","×")),"身份证号长度不符")</f>
        <v>√</v>
      </c>
      <c r="G50" s="13"/>
      <c r="H50" s="13" t="s">
        <v>16</v>
      </c>
      <c r="I50" s="13">
        <f t="shared" si="1"/>
        <v>30</v>
      </c>
      <c r="J50" s="13">
        <f t="shared" si="0"/>
        <v>30</v>
      </c>
      <c r="K50" s="20"/>
    </row>
    <row r="51" ht="19" customHeight="1" spans="1:11">
      <c r="A51" s="3">
        <v>49</v>
      </c>
      <c r="B51" s="9" t="s">
        <v>131</v>
      </c>
      <c r="C51" s="10" t="s">
        <v>33</v>
      </c>
      <c r="D51" s="11" t="s">
        <v>14</v>
      </c>
      <c r="E51" s="16" t="s">
        <v>132</v>
      </c>
      <c r="F51" s="16" t="str">
        <f>IF(LEN(E51)=18,(IF(LOOKUP(MOD(SUM(MID(E51,1,1)*7,MID(E51,2,1)*9,MID(E51,3,1)*10,MID(E51,4,1)*5,MID(E51,5,1)*8,MID(E51,6,1)*4,MID(E51,7,1)*2,MID(E51,8,1),MID(E51,9,1)*6,MID(E51,10,1)*3,MID(E51,11,1)*7,MID(E51,12,1)*9,MID(E51,13,1)*10,MID(E51,14,1)*5,MID(E51,15,1)*8,MID(E51,16,1)*4,MID(E51,17,1)*2),11),{0,1,2,3,4,5,6,7,8,9,10},{"1","0","x","9","8","7","6","5","4","3","2"})=RIGHT(E51,1),"√","×")),"身份证号长度不符")</f>
        <v>√</v>
      </c>
      <c r="G51" s="13"/>
      <c r="H51" s="13" t="s">
        <v>16</v>
      </c>
      <c r="I51" s="13">
        <f t="shared" si="1"/>
        <v>30</v>
      </c>
      <c r="J51" s="13">
        <f t="shared" si="0"/>
        <v>30</v>
      </c>
      <c r="K51" s="20"/>
    </row>
    <row r="52" ht="19" customHeight="1" spans="1:11">
      <c r="A52" s="3">
        <v>50</v>
      </c>
      <c r="B52" s="7" t="s">
        <v>133</v>
      </c>
      <c r="C52" s="4" t="s">
        <v>13</v>
      </c>
      <c r="D52" s="8" t="s">
        <v>14</v>
      </c>
      <c r="E52" s="15" t="s">
        <v>134</v>
      </c>
      <c r="F52" s="15" t="str">
        <f>IF(LEN(E52)=18,(IF(LOOKUP(MOD(SUM(MID(E52,1,1)*7,MID(E52,2,1)*9,MID(E52,3,1)*10,MID(E52,4,1)*5,MID(E52,5,1)*8,MID(E52,6,1)*4,MID(E52,7,1)*2,MID(E52,8,1),MID(E52,9,1)*6,MID(E52,10,1)*3,MID(E52,11,1)*7,MID(E52,12,1)*9,MID(E52,13,1)*10,MID(E52,14,1)*5,MID(E52,15,1)*8,MID(E52,16,1)*4,MID(E52,17,1)*2),11),{0,1,2,3,4,5,6,7,8,9,10},{"1","0","x","9","8","7","6","5","4","3","2"})=RIGHT(E52,1),"√","×")),"身份证号长度不符")</f>
        <v>√</v>
      </c>
      <c r="G52" s="6"/>
      <c r="H52" s="6" t="s">
        <v>16</v>
      </c>
      <c r="I52" s="6">
        <f t="shared" si="1"/>
        <v>30</v>
      </c>
      <c r="J52" s="6">
        <f t="shared" si="0"/>
        <v>30</v>
      </c>
      <c r="K52" s="19"/>
    </row>
    <row r="53" ht="19" customHeight="1" spans="1:11">
      <c r="A53" s="3">
        <v>51</v>
      </c>
      <c r="B53" s="7" t="s">
        <v>135</v>
      </c>
      <c r="C53" s="4" t="s">
        <v>13</v>
      </c>
      <c r="D53" s="8" t="s">
        <v>14</v>
      </c>
      <c r="E53" s="15" t="s">
        <v>136</v>
      </c>
      <c r="F53" s="15" t="str">
        <f>IF(LEN(E53)=18,(IF(LOOKUP(MOD(SUM(MID(E53,1,1)*7,MID(E53,2,1)*9,MID(E53,3,1)*10,MID(E53,4,1)*5,MID(E53,5,1)*8,MID(E53,6,1)*4,MID(E53,7,1)*2,MID(E53,8,1),MID(E53,9,1)*6,MID(E53,10,1)*3,MID(E53,11,1)*7,MID(E53,12,1)*9,MID(E53,13,1)*10,MID(E53,14,1)*5,MID(E53,15,1)*8,MID(E53,16,1)*4,MID(E53,17,1)*2),11),{0,1,2,3,4,5,6,7,8,9,10},{"1","0","x","9","8","7","6","5","4","3","2"})=RIGHT(E53,1),"√","×")),"身份证号长度不符")</f>
        <v>√</v>
      </c>
      <c r="G53" s="6"/>
      <c r="H53" s="6" t="s">
        <v>16</v>
      </c>
      <c r="I53" s="6">
        <f t="shared" si="1"/>
        <v>30</v>
      </c>
      <c r="J53" s="6">
        <f t="shared" si="0"/>
        <v>30</v>
      </c>
      <c r="K53" s="19"/>
    </row>
    <row r="54" ht="19" customHeight="1" spans="1:11">
      <c r="A54" s="3">
        <v>52</v>
      </c>
      <c r="B54" s="9" t="s">
        <v>137</v>
      </c>
      <c r="C54" s="10" t="s">
        <v>13</v>
      </c>
      <c r="D54" s="11" t="s">
        <v>14</v>
      </c>
      <c r="E54" s="16" t="s">
        <v>138</v>
      </c>
      <c r="F54" s="16" t="str">
        <f>IF(LEN(E54)=18,(IF(LOOKUP(MOD(SUM(MID(E54,1,1)*7,MID(E54,2,1)*9,MID(E54,3,1)*10,MID(E54,4,1)*5,MID(E54,5,1)*8,MID(E54,6,1)*4,MID(E54,7,1)*2,MID(E54,8,1),MID(E54,9,1)*6,MID(E54,10,1)*3,MID(E54,11,1)*7,MID(E54,12,1)*9,MID(E54,13,1)*10,MID(E54,14,1)*5,MID(E54,15,1)*8,MID(E54,16,1)*4,MID(E54,17,1)*2),11),{0,1,2,3,4,5,6,7,8,9,10},{"1","0","x","9","8","7","6","5","4","3","2"})=RIGHT(E54,1),"√","×")),"身份证号长度不符")</f>
        <v>√</v>
      </c>
      <c r="G54" s="13"/>
      <c r="H54" s="13" t="s">
        <v>16</v>
      </c>
      <c r="I54" s="13">
        <f t="shared" si="1"/>
        <v>30</v>
      </c>
      <c r="J54" s="13">
        <f t="shared" si="0"/>
        <v>30</v>
      </c>
      <c r="K54" s="20"/>
    </row>
    <row r="55" ht="19" customHeight="1" spans="1:11">
      <c r="A55" s="3">
        <v>53</v>
      </c>
      <c r="B55" s="7" t="s">
        <v>139</v>
      </c>
      <c r="C55" s="4" t="s">
        <v>46</v>
      </c>
      <c r="D55" s="8" t="s">
        <v>14</v>
      </c>
      <c r="E55" s="15" t="s">
        <v>140</v>
      </c>
      <c r="F55" s="15" t="str">
        <f>IF(LEN(E55)=18,(IF(LOOKUP(MOD(SUM(MID(E55,1,1)*7,MID(E55,2,1)*9,MID(E55,3,1)*10,MID(E55,4,1)*5,MID(E55,5,1)*8,MID(E55,6,1)*4,MID(E55,7,1)*2,MID(E55,8,1),MID(E55,9,1)*6,MID(E55,10,1)*3,MID(E55,11,1)*7,MID(E55,12,1)*9,MID(E55,13,1)*10,MID(E55,14,1)*5,MID(E55,15,1)*8,MID(E55,16,1)*4,MID(E55,17,1)*2),11),{0,1,2,3,4,5,6,7,8,9,10},{"1","0","x","9","8","7","6","5","4","3","2"})=RIGHT(E55,1),"√","×")),"身份证号长度不符")</f>
        <v>√</v>
      </c>
      <c r="G55" s="6"/>
      <c r="H55" s="6" t="s">
        <v>16</v>
      </c>
      <c r="I55" s="6">
        <f t="shared" si="1"/>
        <v>30</v>
      </c>
      <c r="J55" s="6">
        <f t="shared" si="0"/>
        <v>30</v>
      </c>
      <c r="K55" s="19"/>
    </row>
    <row r="56" ht="19" customHeight="1" spans="1:11">
      <c r="A56" s="3">
        <v>54</v>
      </c>
      <c r="B56" s="9" t="s">
        <v>141</v>
      </c>
      <c r="C56" s="10" t="s">
        <v>13</v>
      </c>
      <c r="D56" s="11" t="s">
        <v>14</v>
      </c>
      <c r="E56" s="16" t="s">
        <v>142</v>
      </c>
      <c r="F56" s="16" t="str">
        <f>IF(LEN(E56)=18,(IF(LOOKUP(MOD(SUM(MID(E56,1,1)*7,MID(E56,2,1)*9,MID(E56,3,1)*10,MID(E56,4,1)*5,MID(E56,5,1)*8,MID(E56,6,1)*4,MID(E56,7,1)*2,MID(E56,8,1),MID(E56,9,1)*6,MID(E56,10,1)*3,MID(E56,11,1)*7,MID(E56,12,1)*9,MID(E56,13,1)*10,MID(E56,14,1)*5,MID(E56,15,1)*8,MID(E56,16,1)*4,MID(E56,17,1)*2),11),{0,1,2,3,4,5,6,7,8,9,10},{"1","0","x","9","8","7","6","5","4","3","2"})=RIGHT(E56,1),"√","×")),"身份证号长度不符")</f>
        <v>√</v>
      </c>
      <c r="G56" s="13"/>
      <c r="H56" s="13" t="s">
        <v>16</v>
      </c>
      <c r="I56" s="13">
        <f t="shared" si="1"/>
        <v>30</v>
      </c>
      <c r="J56" s="13">
        <f t="shared" si="0"/>
        <v>30</v>
      </c>
      <c r="K56" s="20"/>
    </row>
    <row r="57" ht="19" customHeight="1" spans="1:11">
      <c r="A57" s="3">
        <v>55</v>
      </c>
      <c r="B57" s="9" t="s">
        <v>143</v>
      </c>
      <c r="C57" s="10" t="s">
        <v>13</v>
      </c>
      <c r="D57" s="11" t="s">
        <v>14</v>
      </c>
      <c r="E57" s="16" t="s">
        <v>144</v>
      </c>
      <c r="F57" s="16" t="str">
        <f>IF(LEN(E57)=18,(IF(LOOKUP(MOD(SUM(MID(E57,1,1)*7,MID(E57,2,1)*9,MID(E57,3,1)*10,MID(E57,4,1)*5,MID(E57,5,1)*8,MID(E57,6,1)*4,MID(E57,7,1)*2,MID(E57,8,1),MID(E57,9,1)*6,MID(E57,10,1)*3,MID(E57,11,1)*7,MID(E57,12,1)*9,MID(E57,13,1)*10,MID(E57,14,1)*5,MID(E57,15,1)*8,MID(E57,16,1)*4,MID(E57,17,1)*2),11),{0,1,2,3,4,5,6,7,8,9,10},{"1","0","x","9","8","7","6","5","4","3","2"})=RIGHT(E57,1),"√","×")),"身份证号长度不符")</f>
        <v>√</v>
      </c>
      <c r="G57" s="13"/>
      <c r="H57" s="13" t="s">
        <v>16</v>
      </c>
      <c r="I57" s="13">
        <f t="shared" si="1"/>
        <v>30</v>
      </c>
      <c r="J57" s="13">
        <f t="shared" si="0"/>
        <v>30</v>
      </c>
      <c r="K57" s="20"/>
    </row>
    <row r="58" ht="19" customHeight="1" spans="1:11">
      <c r="A58" s="3">
        <v>56</v>
      </c>
      <c r="B58" s="9" t="s">
        <v>145</v>
      </c>
      <c r="C58" s="10" t="s">
        <v>13</v>
      </c>
      <c r="D58" s="11" t="s">
        <v>14</v>
      </c>
      <c r="E58" s="16" t="s">
        <v>146</v>
      </c>
      <c r="F58" s="16" t="str">
        <f>IF(LEN(E58)=18,(IF(LOOKUP(MOD(SUM(MID(E58,1,1)*7,MID(E58,2,1)*9,MID(E58,3,1)*10,MID(E58,4,1)*5,MID(E58,5,1)*8,MID(E58,6,1)*4,MID(E58,7,1)*2,MID(E58,8,1),MID(E58,9,1)*6,MID(E58,10,1)*3,MID(E58,11,1)*7,MID(E58,12,1)*9,MID(E58,13,1)*10,MID(E58,14,1)*5,MID(E58,15,1)*8,MID(E58,16,1)*4,MID(E58,17,1)*2),11),{0,1,2,3,4,5,6,7,8,9,10},{"1","0","x","9","8","7","6","5","4","3","2"})=RIGHT(E58,1),"√","×")),"身份证号长度不符")</f>
        <v>√</v>
      </c>
      <c r="G58" s="13"/>
      <c r="H58" s="13" t="s">
        <v>16</v>
      </c>
      <c r="I58" s="13">
        <f t="shared" si="1"/>
        <v>30</v>
      </c>
      <c r="J58" s="13">
        <f t="shared" si="0"/>
        <v>30</v>
      </c>
      <c r="K58" s="20"/>
    </row>
    <row r="59" ht="19" customHeight="1" spans="1:11">
      <c r="A59" s="3">
        <v>57</v>
      </c>
      <c r="B59" s="9" t="s">
        <v>147</v>
      </c>
      <c r="C59" s="10" t="s">
        <v>13</v>
      </c>
      <c r="D59" s="11" t="s">
        <v>14</v>
      </c>
      <c r="E59" s="16" t="s">
        <v>148</v>
      </c>
      <c r="F59" s="16" t="str">
        <f>IF(LEN(E59)=18,(IF(LOOKUP(MOD(SUM(MID(E59,1,1)*7,MID(E59,2,1)*9,MID(E59,3,1)*10,MID(E59,4,1)*5,MID(E59,5,1)*8,MID(E59,6,1)*4,MID(E59,7,1)*2,MID(E59,8,1),MID(E59,9,1)*6,MID(E59,10,1)*3,MID(E59,11,1)*7,MID(E59,12,1)*9,MID(E59,13,1)*10,MID(E59,14,1)*5,MID(E59,15,1)*8,MID(E59,16,1)*4,MID(E59,17,1)*2),11),{0,1,2,3,4,5,6,7,8,9,10},{"1","0","x","9","8","7","6","5","4","3","2"})=RIGHT(E59,1),"√","×")),"身份证号长度不符")</f>
        <v>√</v>
      </c>
      <c r="G59" s="13"/>
      <c r="H59" s="13" t="s">
        <v>16</v>
      </c>
      <c r="I59" s="13">
        <f t="shared" si="1"/>
        <v>30</v>
      </c>
      <c r="J59" s="13">
        <f t="shared" si="0"/>
        <v>30</v>
      </c>
      <c r="K59" s="20"/>
    </row>
    <row r="60" ht="19" customHeight="1" spans="1:11">
      <c r="A60" s="3">
        <v>58</v>
      </c>
      <c r="B60" s="9" t="s">
        <v>149</v>
      </c>
      <c r="C60" s="10" t="s">
        <v>13</v>
      </c>
      <c r="D60" s="11" t="s">
        <v>14</v>
      </c>
      <c r="E60" s="16" t="s">
        <v>150</v>
      </c>
      <c r="F60" s="16" t="str">
        <f>IF(LEN(E60)=18,(IF(LOOKUP(MOD(SUM(MID(E60,1,1)*7,MID(E60,2,1)*9,MID(E60,3,1)*10,MID(E60,4,1)*5,MID(E60,5,1)*8,MID(E60,6,1)*4,MID(E60,7,1)*2,MID(E60,8,1),MID(E60,9,1)*6,MID(E60,10,1)*3,MID(E60,11,1)*7,MID(E60,12,1)*9,MID(E60,13,1)*10,MID(E60,14,1)*5,MID(E60,15,1)*8,MID(E60,16,1)*4,MID(E60,17,1)*2),11),{0,1,2,3,4,5,6,7,8,9,10},{"1","0","x","9","8","7","6","5","4","3","2"})=RIGHT(E60,1),"√","×")),"身份证号长度不符")</f>
        <v>√</v>
      </c>
      <c r="G60" s="13" t="s">
        <v>151</v>
      </c>
      <c r="H60" s="13" t="s">
        <v>16</v>
      </c>
      <c r="I60" s="13">
        <f t="shared" si="1"/>
        <v>30</v>
      </c>
      <c r="J60" s="13">
        <f t="shared" si="0"/>
        <v>30</v>
      </c>
      <c r="K60" s="20"/>
    </row>
    <row r="61" ht="19" customHeight="1" spans="1:11">
      <c r="A61" s="3">
        <v>59</v>
      </c>
      <c r="B61" s="9" t="s">
        <v>152</v>
      </c>
      <c r="C61" s="10" t="s">
        <v>13</v>
      </c>
      <c r="D61" s="11" t="s">
        <v>14</v>
      </c>
      <c r="E61" s="16" t="s">
        <v>153</v>
      </c>
      <c r="F61" s="16" t="str">
        <f>IF(LEN(E61)=18,(IF(LOOKUP(MOD(SUM(MID(E61,1,1)*7,MID(E61,2,1)*9,MID(E61,3,1)*10,MID(E61,4,1)*5,MID(E61,5,1)*8,MID(E61,6,1)*4,MID(E61,7,1)*2,MID(E61,8,1),MID(E61,9,1)*6,MID(E61,10,1)*3,MID(E61,11,1)*7,MID(E61,12,1)*9,MID(E61,13,1)*10,MID(E61,14,1)*5,MID(E61,15,1)*8,MID(E61,16,1)*4,MID(E61,17,1)*2),11),{0,1,2,3,4,5,6,7,8,9,10},{"1","0","x","9","8","7","6","5","4","3","2"})=RIGHT(E61,1),"√","×")),"身份证号长度不符")</f>
        <v>√</v>
      </c>
      <c r="G61" s="13" t="s">
        <v>154</v>
      </c>
      <c r="H61" s="13" t="s">
        <v>16</v>
      </c>
      <c r="I61" s="13">
        <v>30</v>
      </c>
      <c r="J61" s="13">
        <f t="shared" si="0"/>
        <v>30</v>
      </c>
      <c r="K61" s="20"/>
    </row>
    <row r="62" ht="19" customHeight="1" spans="1:11">
      <c r="A62" s="3">
        <v>60</v>
      </c>
      <c r="B62" s="9" t="s">
        <v>155</v>
      </c>
      <c r="C62" s="10" t="s">
        <v>13</v>
      </c>
      <c r="D62" s="11" t="s">
        <v>14</v>
      </c>
      <c r="E62" s="16" t="s">
        <v>156</v>
      </c>
      <c r="F62" s="16" t="str">
        <f>IF(LEN(E62)=18,(IF(LOOKUP(MOD(SUM(MID(E62,1,1)*7,MID(E62,2,1)*9,MID(E62,3,1)*10,MID(E62,4,1)*5,MID(E62,5,1)*8,MID(E62,6,1)*4,MID(E62,7,1)*2,MID(E62,8,1),MID(E62,9,1)*6,MID(E62,10,1)*3,MID(E62,11,1)*7,MID(E62,12,1)*9,MID(E62,13,1)*10,MID(E62,14,1)*5,MID(E62,15,1)*8,MID(E62,16,1)*4,MID(E62,17,1)*2),11),{0,1,2,3,4,5,6,7,8,9,10},{"1","0","x","9","8","7","6","5","4","3","2"})=RIGHT(E62,1),"√","×")),"身份证号长度不符")</f>
        <v>√</v>
      </c>
      <c r="G62" s="13"/>
      <c r="H62" s="13" t="s">
        <v>16</v>
      </c>
      <c r="I62" s="13">
        <f t="shared" ref="I62:I125" si="2">DAY(EOMONTH(D62,0))-DAY(D62)+1</f>
        <v>30</v>
      </c>
      <c r="J62" s="13">
        <f t="shared" si="0"/>
        <v>30</v>
      </c>
      <c r="K62" s="20"/>
    </row>
    <row r="63" ht="19" customHeight="1" spans="1:11">
      <c r="A63" s="3">
        <v>61</v>
      </c>
      <c r="B63" s="9" t="s">
        <v>157</v>
      </c>
      <c r="C63" s="10" t="s">
        <v>83</v>
      </c>
      <c r="D63" s="11" t="s">
        <v>14</v>
      </c>
      <c r="E63" s="16" t="s">
        <v>158</v>
      </c>
      <c r="F63" s="16" t="str">
        <f>IF(LEN(E63)=18,(IF(LOOKUP(MOD(SUM(MID(E63,1,1)*7,MID(E63,2,1)*9,MID(E63,3,1)*10,MID(E63,4,1)*5,MID(E63,5,1)*8,MID(E63,6,1)*4,MID(E63,7,1)*2,MID(E63,8,1),MID(E63,9,1)*6,MID(E63,10,1)*3,MID(E63,11,1)*7,MID(E63,12,1)*9,MID(E63,13,1)*10,MID(E63,14,1)*5,MID(E63,15,1)*8,MID(E63,16,1)*4,MID(E63,17,1)*2),11),{0,1,2,3,4,5,6,7,8,9,10},{"1","0","x","9","8","7","6","5","4","3","2"})=RIGHT(E63,1),"√","×")),"身份证号长度不符")</f>
        <v>√</v>
      </c>
      <c r="G63" s="13"/>
      <c r="H63" s="13" t="s">
        <v>16</v>
      </c>
      <c r="I63" s="13">
        <f t="shared" si="2"/>
        <v>30</v>
      </c>
      <c r="J63" s="13">
        <f t="shared" si="0"/>
        <v>30</v>
      </c>
      <c r="K63" s="20"/>
    </row>
    <row r="64" ht="19" customHeight="1" spans="1:11">
      <c r="A64" s="3">
        <v>62</v>
      </c>
      <c r="B64" s="9" t="s">
        <v>159</v>
      </c>
      <c r="C64" s="10" t="s">
        <v>46</v>
      </c>
      <c r="D64" s="11" t="s">
        <v>14</v>
      </c>
      <c r="E64" s="16" t="s">
        <v>160</v>
      </c>
      <c r="F64" s="16" t="str">
        <f>IF(LEN(E64)=18,(IF(LOOKUP(MOD(SUM(MID(E64,1,1)*7,MID(E64,2,1)*9,MID(E64,3,1)*10,MID(E64,4,1)*5,MID(E64,5,1)*8,MID(E64,6,1)*4,MID(E64,7,1)*2,MID(E64,8,1),MID(E64,9,1)*6,MID(E64,10,1)*3,MID(E64,11,1)*7,MID(E64,12,1)*9,MID(E64,13,1)*10,MID(E64,14,1)*5,MID(E64,15,1)*8,MID(E64,16,1)*4,MID(E64,17,1)*2),11),{0,1,2,3,4,5,6,7,8,9,10},{"1","0","x","9","8","7","6","5","4","3","2"})=RIGHT(E64,1),"√","×")),"身份证号长度不符")</f>
        <v>√</v>
      </c>
      <c r="G64" s="9" t="s">
        <v>161</v>
      </c>
      <c r="H64" s="13" t="s">
        <v>16</v>
      </c>
      <c r="I64" s="21">
        <f t="shared" si="2"/>
        <v>30</v>
      </c>
      <c r="J64" s="21">
        <f t="shared" si="0"/>
        <v>30</v>
      </c>
      <c r="K64" s="20"/>
    </row>
    <row r="65" ht="19" customHeight="1" spans="1:11">
      <c r="A65" s="3">
        <v>63</v>
      </c>
      <c r="B65" s="9" t="s">
        <v>162</v>
      </c>
      <c r="C65" s="10" t="s">
        <v>46</v>
      </c>
      <c r="D65" s="11" t="s">
        <v>14</v>
      </c>
      <c r="E65" s="16" t="s">
        <v>163</v>
      </c>
      <c r="F65" s="16" t="str">
        <f>IF(LEN(E65)=18,(IF(LOOKUP(MOD(SUM(MID(E65,1,1)*7,MID(E65,2,1)*9,MID(E65,3,1)*10,MID(E65,4,1)*5,MID(E65,5,1)*8,MID(E65,6,1)*4,MID(E65,7,1)*2,MID(E65,8,1),MID(E65,9,1)*6,MID(E65,10,1)*3,MID(E65,11,1)*7,MID(E65,12,1)*9,MID(E65,13,1)*10,MID(E65,14,1)*5,MID(E65,15,1)*8,MID(E65,16,1)*4,MID(E65,17,1)*2),11),{0,1,2,3,4,5,6,7,8,9,10},{"1","0","x","9","8","7","6","5","4","3","2"})=RIGHT(E65,1),"√","×")),"身份证号长度不符")</f>
        <v>√</v>
      </c>
      <c r="G65" s="13" t="s">
        <v>164</v>
      </c>
      <c r="H65" s="13" t="s">
        <v>16</v>
      </c>
      <c r="I65" s="21">
        <f t="shared" si="2"/>
        <v>30</v>
      </c>
      <c r="J65" s="21">
        <f t="shared" si="0"/>
        <v>30</v>
      </c>
      <c r="K65" s="20"/>
    </row>
    <row r="66" ht="19" customHeight="1" spans="1:11">
      <c r="A66" s="3">
        <v>64</v>
      </c>
      <c r="B66" s="9" t="s">
        <v>165</v>
      </c>
      <c r="C66" s="10" t="s">
        <v>46</v>
      </c>
      <c r="D66" s="11" t="s">
        <v>14</v>
      </c>
      <c r="E66" s="16" t="s">
        <v>166</v>
      </c>
      <c r="F66" s="16" t="str">
        <f>IF(LEN(E66)=18,(IF(LOOKUP(MOD(SUM(MID(E66,1,1)*7,MID(E66,2,1)*9,MID(E66,3,1)*10,MID(E66,4,1)*5,MID(E66,5,1)*8,MID(E66,6,1)*4,MID(E66,7,1)*2,MID(E66,8,1),MID(E66,9,1)*6,MID(E66,10,1)*3,MID(E66,11,1)*7,MID(E66,12,1)*9,MID(E66,13,1)*10,MID(E66,14,1)*5,MID(E66,15,1)*8,MID(E66,16,1)*4,MID(E66,17,1)*2),11),{0,1,2,3,4,5,6,7,8,9,10},{"1","0","x","9","8","7","6","5","4","3","2"})=RIGHT(E66,1),"√","×")),"身份证号长度不符")</f>
        <v>√</v>
      </c>
      <c r="G66" s="13" t="s">
        <v>167</v>
      </c>
      <c r="H66" s="13" t="s">
        <v>16</v>
      </c>
      <c r="I66" s="21">
        <f t="shared" si="2"/>
        <v>30</v>
      </c>
      <c r="J66" s="21">
        <f t="shared" si="0"/>
        <v>30</v>
      </c>
      <c r="K66" s="20"/>
    </row>
    <row r="67" ht="19" customHeight="1" spans="1:11">
      <c r="A67" s="3">
        <v>65</v>
      </c>
      <c r="B67" s="7" t="s">
        <v>168</v>
      </c>
      <c r="C67" s="4" t="s">
        <v>95</v>
      </c>
      <c r="D67" s="8" t="s">
        <v>14</v>
      </c>
      <c r="E67" s="15" t="s">
        <v>169</v>
      </c>
      <c r="F67" s="15" t="str">
        <f>IF(LEN(E67)=18,(IF(LOOKUP(MOD(SUM(MID(E67,1,1)*7,MID(E67,2,1)*9,MID(E67,3,1)*10,MID(E67,4,1)*5,MID(E67,5,1)*8,MID(E67,6,1)*4,MID(E67,7,1)*2,MID(E67,8,1),MID(E67,9,1)*6,MID(E67,10,1)*3,MID(E67,11,1)*7,MID(E67,12,1)*9,MID(E67,13,1)*10,MID(E67,14,1)*5,MID(E67,15,1)*8,MID(E67,16,1)*4,MID(E67,17,1)*2),11),{0,1,2,3,4,5,6,7,8,9,10},{"1","0","x","9","8","7","6","5","4","3","2"})=RIGHT(E67,1),"√","×")),"身份证号长度不符")</f>
        <v>√</v>
      </c>
      <c r="G67" s="6"/>
      <c r="H67" s="6" t="s">
        <v>16</v>
      </c>
      <c r="I67" s="23">
        <f t="shared" si="2"/>
        <v>30</v>
      </c>
      <c r="J67" s="23">
        <f t="shared" ref="J67:J74" si="3">I67</f>
        <v>30</v>
      </c>
      <c r="K67" s="19"/>
    </row>
    <row r="68" ht="19" customHeight="1" spans="1:11">
      <c r="A68" s="3">
        <v>66</v>
      </c>
      <c r="B68" s="7" t="s">
        <v>170</v>
      </c>
      <c r="C68" s="4" t="s">
        <v>95</v>
      </c>
      <c r="D68" s="8" t="s">
        <v>14</v>
      </c>
      <c r="E68" s="15" t="s">
        <v>171</v>
      </c>
      <c r="F68" s="15" t="str">
        <f>IF(LEN(E68)=18,(IF(LOOKUP(MOD(SUM(MID(E68,1,1)*7,MID(E68,2,1)*9,MID(E68,3,1)*10,MID(E68,4,1)*5,MID(E68,5,1)*8,MID(E68,6,1)*4,MID(E68,7,1)*2,MID(E68,8,1),MID(E68,9,1)*6,MID(E68,10,1)*3,MID(E68,11,1)*7,MID(E68,12,1)*9,MID(E68,13,1)*10,MID(E68,14,1)*5,MID(E68,15,1)*8,MID(E68,16,1)*4,MID(E68,17,1)*2),11),{0,1,2,3,4,5,6,7,8,9,10},{"1","0","x","9","8","7","6","5","4","3","2"})=RIGHT(E68,1),"√","×")),"身份证号长度不符")</f>
        <v>√</v>
      </c>
      <c r="G68" s="6"/>
      <c r="H68" s="6" t="s">
        <v>16</v>
      </c>
      <c r="I68" s="23">
        <f t="shared" si="2"/>
        <v>30</v>
      </c>
      <c r="J68" s="23">
        <f t="shared" si="3"/>
        <v>30</v>
      </c>
      <c r="K68" s="19"/>
    </row>
    <row r="69" ht="19" customHeight="1" spans="1:11">
      <c r="A69" s="3">
        <v>67</v>
      </c>
      <c r="B69" s="9" t="s">
        <v>172</v>
      </c>
      <c r="C69" s="10" t="s">
        <v>46</v>
      </c>
      <c r="D69" s="11" t="s">
        <v>14</v>
      </c>
      <c r="E69" s="16" t="s">
        <v>173</v>
      </c>
      <c r="F69" s="16" t="str">
        <f>IF(LEN(E69)=18,(IF(LOOKUP(MOD(SUM(MID(E69,1,1)*7,MID(E69,2,1)*9,MID(E69,3,1)*10,MID(E69,4,1)*5,MID(E69,5,1)*8,MID(E69,6,1)*4,MID(E69,7,1)*2,MID(E69,8,1),MID(E69,9,1)*6,MID(E69,10,1)*3,MID(E69,11,1)*7,MID(E69,12,1)*9,MID(E69,13,1)*10,MID(E69,14,1)*5,MID(E69,15,1)*8,MID(E69,16,1)*4,MID(E69,17,1)*2),11),{0,1,2,3,4,5,6,7,8,9,10},{"1","0","x","9","8","7","6","5","4","3","2"})=RIGHT(E69,1),"√","×")),"身份证号长度不符")</f>
        <v>√</v>
      </c>
      <c r="G69" s="13" t="s">
        <v>174</v>
      </c>
      <c r="H69" s="13" t="s">
        <v>16</v>
      </c>
      <c r="I69" s="21">
        <f t="shared" si="2"/>
        <v>30</v>
      </c>
      <c r="J69" s="21">
        <f t="shared" si="3"/>
        <v>30</v>
      </c>
      <c r="K69" s="20"/>
    </row>
    <row r="70" ht="19" customHeight="1" spans="1:11">
      <c r="A70" s="3">
        <v>68</v>
      </c>
      <c r="B70" s="7" t="s">
        <v>175</v>
      </c>
      <c r="C70" s="4" t="s">
        <v>13</v>
      </c>
      <c r="D70" s="8" t="s">
        <v>14</v>
      </c>
      <c r="E70" s="15" t="s">
        <v>176</v>
      </c>
      <c r="F70" s="15" t="str">
        <f>IF(LEN(E70)=18,(IF(LOOKUP(MOD(SUM(MID(E70,1,1)*7,MID(E70,2,1)*9,MID(E70,3,1)*10,MID(E70,4,1)*5,MID(E70,5,1)*8,MID(E70,6,1)*4,MID(E70,7,1)*2,MID(E70,8,1),MID(E70,9,1)*6,MID(E70,10,1)*3,MID(E70,11,1)*7,MID(E70,12,1)*9,MID(E70,13,1)*10,MID(E70,14,1)*5,MID(E70,15,1)*8,MID(E70,16,1)*4,MID(E70,17,1)*2),11),{0,1,2,3,4,5,6,7,8,9,10},{"1","0","x","9","8","7","6","5","4","3","2"})=RIGHT(E70,1),"√","×")),"身份证号长度不符")</f>
        <v>√</v>
      </c>
      <c r="G70" s="6"/>
      <c r="H70" s="6" t="s">
        <v>16</v>
      </c>
      <c r="I70" s="23">
        <f t="shared" si="2"/>
        <v>30</v>
      </c>
      <c r="J70" s="23">
        <f t="shared" si="3"/>
        <v>30</v>
      </c>
      <c r="K70" s="19"/>
    </row>
    <row r="71" ht="19" customHeight="1" spans="1:11">
      <c r="A71" s="3">
        <v>69</v>
      </c>
      <c r="B71" s="7" t="s">
        <v>177</v>
      </c>
      <c r="C71" s="4" t="s">
        <v>95</v>
      </c>
      <c r="D71" s="8" t="s">
        <v>14</v>
      </c>
      <c r="E71" s="15" t="s">
        <v>178</v>
      </c>
      <c r="F71" s="15" t="str">
        <f>IF(LEN(E71)=18,(IF(LOOKUP(MOD(SUM(MID(E71,1,1)*7,MID(E71,2,1)*9,MID(E71,3,1)*10,MID(E71,4,1)*5,MID(E71,5,1)*8,MID(E71,6,1)*4,MID(E71,7,1)*2,MID(E71,8,1),MID(E71,9,1)*6,MID(E71,10,1)*3,MID(E71,11,1)*7,MID(E71,12,1)*9,MID(E71,13,1)*10,MID(E71,14,1)*5,MID(E71,15,1)*8,MID(E71,16,1)*4,MID(E71,17,1)*2),11),{0,1,2,3,4,5,6,7,8,9,10},{"1","0","x","9","8","7","6","5","4","3","2"})=RIGHT(E71,1),"√","×")),"身份证号长度不符")</f>
        <v>√</v>
      </c>
      <c r="G71" s="6"/>
      <c r="H71" s="6" t="s">
        <v>16</v>
      </c>
      <c r="I71" s="23">
        <f t="shared" si="2"/>
        <v>30</v>
      </c>
      <c r="J71" s="23">
        <f t="shared" si="3"/>
        <v>30</v>
      </c>
      <c r="K71" s="19"/>
    </row>
    <row r="72" ht="19" customHeight="1" spans="1:11">
      <c r="A72" s="3">
        <v>70</v>
      </c>
      <c r="B72" s="7" t="s">
        <v>179</v>
      </c>
      <c r="C72" s="4" t="s">
        <v>30</v>
      </c>
      <c r="D72" s="8" t="s">
        <v>14</v>
      </c>
      <c r="E72" s="15" t="s">
        <v>180</v>
      </c>
      <c r="F72" s="15" t="str">
        <f>IF(LEN(E72)=18,(IF(LOOKUP(MOD(SUM(MID(E72,1,1)*7,MID(E72,2,1)*9,MID(E72,3,1)*10,MID(E72,4,1)*5,MID(E72,5,1)*8,MID(E72,6,1)*4,MID(E72,7,1)*2,MID(E72,8,1),MID(E72,9,1)*6,MID(E72,10,1)*3,MID(E72,11,1)*7,MID(E72,12,1)*9,MID(E72,13,1)*10,MID(E72,14,1)*5,MID(E72,15,1)*8,MID(E72,16,1)*4,MID(E72,17,1)*2),11),{0,1,2,3,4,5,6,7,8,9,10},{"1","0","x","9","8","7","6","5","4","3","2"})=RIGHT(E72,1),"√","×")),"身份证号长度不符")</f>
        <v>√</v>
      </c>
      <c r="G72" s="6"/>
      <c r="H72" s="6" t="s">
        <v>16</v>
      </c>
      <c r="I72" s="23">
        <f t="shared" si="2"/>
        <v>30</v>
      </c>
      <c r="J72" s="23">
        <f t="shared" si="3"/>
        <v>30</v>
      </c>
      <c r="K72" s="19"/>
    </row>
    <row r="73" ht="19" customHeight="1" spans="1:11">
      <c r="A73" s="3">
        <v>71</v>
      </c>
      <c r="B73" s="7" t="s">
        <v>181</v>
      </c>
      <c r="C73" s="4" t="s">
        <v>30</v>
      </c>
      <c r="D73" s="8" t="s">
        <v>14</v>
      </c>
      <c r="E73" s="15" t="s">
        <v>182</v>
      </c>
      <c r="F73" s="15" t="str">
        <f>IF(LEN(E73)=18,(IF(LOOKUP(MOD(SUM(MID(E73,1,1)*7,MID(E73,2,1)*9,MID(E73,3,1)*10,MID(E73,4,1)*5,MID(E73,5,1)*8,MID(E73,6,1)*4,MID(E73,7,1)*2,MID(E73,8,1),MID(E73,9,1)*6,MID(E73,10,1)*3,MID(E73,11,1)*7,MID(E73,12,1)*9,MID(E73,13,1)*10,MID(E73,14,1)*5,MID(E73,15,1)*8,MID(E73,16,1)*4,MID(E73,17,1)*2),11),{0,1,2,3,4,5,6,7,8,9,10},{"1","0","x","9","8","7","6","5","4","3","2"})=RIGHT(E73,1),"√","×")),"身份证号长度不符")</f>
        <v>√</v>
      </c>
      <c r="G73" s="6"/>
      <c r="H73" s="6" t="s">
        <v>16</v>
      </c>
      <c r="I73" s="23">
        <f t="shared" si="2"/>
        <v>30</v>
      </c>
      <c r="J73" s="23">
        <f t="shared" si="3"/>
        <v>30</v>
      </c>
      <c r="K73" s="19"/>
    </row>
    <row r="74" ht="19" customHeight="1" spans="1:11">
      <c r="A74" s="3">
        <v>72</v>
      </c>
      <c r="B74" s="9" t="s">
        <v>183</v>
      </c>
      <c r="C74" s="10" t="s">
        <v>13</v>
      </c>
      <c r="D74" s="11" t="s">
        <v>14</v>
      </c>
      <c r="E74" s="16" t="s">
        <v>184</v>
      </c>
      <c r="F74" s="16" t="str">
        <f>IF(LEN(E74)=18,(IF(LOOKUP(MOD(SUM(MID(E74,1,1)*7,MID(E74,2,1)*9,MID(E74,3,1)*10,MID(E74,4,1)*5,MID(E74,5,1)*8,MID(E74,6,1)*4,MID(E74,7,1)*2,MID(E74,8,1),MID(E74,9,1)*6,MID(E74,10,1)*3,MID(E74,11,1)*7,MID(E74,12,1)*9,MID(E74,13,1)*10,MID(E74,14,1)*5,MID(E74,15,1)*8,MID(E74,16,1)*4,MID(E74,17,1)*2),11),{0,1,2,3,4,5,6,7,8,9,10},{"1","0","x","9","8","7","6","5","4","3","2"})=RIGHT(E74,1),"√","×")),"身份证号长度不符")</f>
        <v>√</v>
      </c>
      <c r="G74" s="13" t="s">
        <v>185</v>
      </c>
      <c r="H74" s="13" t="s">
        <v>16</v>
      </c>
      <c r="I74" s="21">
        <f t="shared" si="2"/>
        <v>30</v>
      </c>
      <c r="J74" s="21">
        <f t="shared" si="3"/>
        <v>30</v>
      </c>
      <c r="K74" s="20"/>
    </row>
    <row r="75" ht="19" customHeight="1" spans="1:11">
      <c r="A75" s="3">
        <v>73</v>
      </c>
      <c r="B75" s="9" t="s">
        <v>186</v>
      </c>
      <c r="C75" s="10" t="s">
        <v>46</v>
      </c>
      <c r="D75" s="11" t="s">
        <v>14</v>
      </c>
      <c r="E75" s="16" t="s">
        <v>187</v>
      </c>
      <c r="F75" s="16" t="str">
        <f>IF(LEN(E75)=18,(IF(LOOKUP(MOD(SUM(MID(E75,1,1)*7,MID(E75,2,1)*9,MID(E75,3,1)*10,MID(E75,4,1)*5,MID(E75,5,1)*8,MID(E75,6,1)*4,MID(E75,7,1)*2,MID(E75,8,1),MID(E75,9,1)*6,MID(E75,10,1)*3,MID(E75,11,1)*7,MID(E75,12,1)*9,MID(E75,13,1)*10,MID(E75,14,1)*5,MID(E75,15,1)*8,MID(E75,16,1)*4,MID(E75,17,1)*2),11),{0,1,2,3,4,5,6,7,8,9,10},{"1","0","x","9","8","7","6","5","4","3","2"})=RIGHT(E75,1),"√","×")),"身份证号长度不符")</f>
        <v>√</v>
      </c>
      <c r="G75" s="13" t="s">
        <v>188</v>
      </c>
      <c r="H75" s="13" t="s">
        <v>16</v>
      </c>
      <c r="I75" s="21">
        <f t="shared" si="2"/>
        <v>30</v>
      </c>
      <c r="J75" s="21">
        <v>0</v>
      </c>
      <c r="K75" s="20"/>
    </row>
    <row r="76" ht="19" customHeight="1" spans="1:11">
      <c r="A76" s="3">
        <v>74</v>
      </c>
      <c r="B76" s="9" t="s">
        <v>189</v>
      </c>
      <c r="C76" s="10" t="s">
        <v>13</v>
      </c>
      <c r="D76" s="11" t="s">
        <v>14</v>
      </c>
      <c r="E76" s="16" t="s">
        <v>190</v>
      </c>
      <c r="F76" s="16" t="str">
        <f>IF(LEN(E76)=18,(IF(LOOKUP(MOD(SUM(MID(E76,1,1)*7,MID(E76,2,1)*9,MID(E76,3,1)*10,MID(E76,4,1)*5,MID(E76,5,1)*8,MID(E76,6,1)*4,MID(E76,7,1)*2,MID(E76,8,1),MID(E76,9,1)*6,MID(E76,10,1)*3,MID(E76,11,1)*7,MID(E76,12,1)*9,MID(E76,13,1)*10,MID(E76,14,1)*5,MID(E76,15,1)*8,MID(E76,16,1)*4,MID(E76,17,1)*2),11),{0,1,2,3,4,5,6,7,8,9,10},{"1","0","x","9","8","7","6","5","4","3","2"})=RIGHT(E76,1),"√","×")),"身份证号长度不符")</f>
        <v>√</v>
      </c>
      <c r="G76" s="13" t="s">
        <v>191</v>
      </c>
      <c r="H76" s="13" t="s">
        <v>16</v>
      </c>
      <c r="I76" s="21">
        <f t="shared" si="2"/>
        <v>30</v>
      </c>
      <c r="J76" s="21">
        <v>0</v>
      </c>
      <c r="K76" s="20"/>
    </row>
    <row r="77" ht="19" customHeight="1" spans="1:11">
      <c r="A77" s="3">
        <v>75</v>
      </c>
      <c r="B77" s="9" t="s">
        <v>192</v>
      </c>
      <c r="C77" s="10" t="s">
        <v>13</v>
      </c>
      <c r="D77" s="11" t="s">
        <v>14</v>
      </c>
      <c r="E77" s="16" t="s">
        <v>193</v>
      </c>
      <c r="F77" s="16" t="str">
        <f>IF(LEN(E77)=18,(IF(LOOKUP(MOD(SUM(MID(E77,1,1)*7,MID(E77,2,1)*9,MID(E77,3,1)*10,MID(E77,4,1)*5,MID(E77,5,1)*8,MID(E77,6,1)*4,MID(E77,7,1)*2,MID(E77,8,1),MID(E77,9,1)*6,MID(E77,10,1)*3,MID(E77,11,1)*7,MID(E77,12,1)*9,MID(E77,13,1)*10,MID(E77,14,1)*5,MID(E77,15,1)*8,MID(E77,16,1)*4,MID(E77,17,1)*2),11),{0,1,2,3,4,5,6,7,8,9,10},{"1","0","x","9","8","7","6","5","4","3","2"})=RIGHT(E77,1),"√","×")),"身份证号长度不符")</f>
        <v>√</v>
      </c>
      <c r="G77" s="13" t="s">
        <v>194</v>
      </c>
      <c r="H77" s="13" t="s">
        <v>16</v>
      </c>
      <c r="I77" s="21">
        <f t="shared" si="2"/>
        <v>30</v>
      </c>
      <c r="J77" s="21">
        <v>0</v>
      </c>
      <c r="K77" s="20"/>
    </row>
    <row r="78" ht="19" customHeight="1" spans="1:11">
      <c r="A78" s="3">
        <v>76</v>
      </c>
      <c r="B78" s="9" t="s">
        <v>195</v>
      </c>
      <c r="C78" s="10" t="s">
        <v>46</v>
      </c>
      <c r="D78" s="11" t="s">
        <v>14</v>
      </c>
      <c r="E78" s="16" t="s">
        <v>196</v>
      </c>
      <c r="F78" s="16" t="str">
        <f>IF(LEN(E78)=18,(IF(LOOKUP(MOD(SUM(MID(E78,1,1)*7,MID(E78,2,1)*9,MID(E78,3,1)*10,MID(E78,4,1)*5,MID(E78,5,1)*8,MID(E78,6,1)*4,MID(E78,7,1)*2,MID(E78,8,1),MID(E78,9,1)*6,MID(E78,10,1)*3,MID(E78,11,1)*7,MID(E78,12,1)*9,MID(E78,13,1)*10,MID(E78,14,1)*5,MID(E78,15,1)*8,MID(E78,16,1)*4,MID(E78,17,1)*2),11),{0,1,2,3,4,5,6,7,8,9,10},{"1","0","x","9","8","7","6","5","4","3","2"})=RIGHT(E78,1),"√","×")),"身份证号长度不符")</f>
        <v>√</v>
      </c>
      <c r="G78" s="13"/>
      <c r="H78" s="13" t="s">
        <v>16</v>
      </c>
      <c r="I78" s="21">
        <f t="shared" si="2"/>
        <v>30</v>
      </c>
      <c r="J78" s="21">
        <f t="shared" ref="J78:J83" si="4">I78</f>
        <v>30</v>
      </c>
      <c r="K78" s="20"/>
    </row>
    <row r="79" ht="19" customHeight="1" spans="1:11">
      <c r="A79" s="3">
        <v>77</v>
      </c>
      <c r="B79" s="9" t="s">
        <v>197</v>
      </c>
      <c r="C79" s="10" t="s">
        <v>46</v>
      </c>
      <c r="D79" s="11" t="s">
        <v>14</v>
      </c>
      <c r="E79" s="16" t="s">
        <v>198</v>
      </c>
      <c r="F79" s="16" t="str">
        <f>IF(LEN(E79)=18,(IF(LOOKUP(MOD(SUM(MID(E79,1,1)*7,MID(E79,2,1)*9,MID(E79,3,1)*10,MID(E79,4,1)*5,MID(E79,5,1)*8,MID(E79,6,1)*4,MID(E79,7,1)*2,MID(E79,8,1),MID(E79,9,1)*6,MID(E79,10,1)*3,MID(E79,11,1)*7,MID(E79,12,1)*9,MID(E79,13,1)*10,MID(E79,14,1)*5,MID(E79,15,1)*8,MID(E79,16,1)*4,MID(E79,17,1)*2),11),{0,1,2,3,4,5,6,7,8,9,10},{"1","0","x","9","8","7","6","5","4","3","2"})=RIGHT(E79,1),"√","×")),"身份证号长度不符")</f>
        <v>√</v>
      </c>
      <c r="G79" s="13" t="s">
        <v>199</v>
      </c>
      <c r="H79" s="13" t="s">
        <v>16</v>
      </c>
      <c r="I79" s="21">
        <f t="shared" si="2"/>
        <v>30</v>
      </c>
      <c r="J79" s="21">
        <v>0</v>
      </c>
      <c r="K79" s="20"/>
    </row>
    <row r="80" ht="19" customHeight="1" spans="1:11">
      <c r="A80" s="3">
        <v>78</v>
      </c>
      <c r="B80" s="9" t="s">
        <v>200</v>
      </c>
      <c r="C80" s="10" t="s">
        <v>46</v>
      </c>
      <c r="D80" s="11" t="s">
        <v>14</v>
      </c>
      <c r="E80" s="16" t="s">
        <v>201</v>
      </c>
      <c r="F80" s="16" t="str">
        <f>IF(LEN(E80)=18,(IF(LOOKUP(MOD(SUM(MID(E80,1,1)*7,MID(E80,2,1)*9,MID(E80,3,1)*10,MID(E80,4,1)*5,MID(E80,5,1)*8,MID(E80,6,1)*4,MID(E80,7,1)*2,MID(E80,8,1),MID(E80,9,1)*6,MID(E80,10,1)*3,MID(E80,11,1)*7,MID(E80,12,1)*9,MID(E80,13,1)*10,MID(E80,14,1)*5,MID(E80,15,1)*8,MID(E80,16,1)*4,MID(E80,17,1)*2),11),{0,1,2,3,4,5,6,7,8,9,10},{"1","0","x","9","8","7","6","5","4","3","2"})=RIGHT(E80,1),"√","×")),"身份证号长度不符")</f>
        <v>√</v>
      </c>
      <c r="G80" s="13" t="s">
        <v>202</v>
      </c>
      <c r="H80" s="13" t="s">
        <v>16</v>
      </c>
      <c r="I80" s="21">
        <f t="shared" si="2"/>
        <v>30</v>
      </c>
      <c r="J80" s="21">
        <v>0</v>
      </c>
      <c r="K80" s="20"/>
    </row>
    <row r="81" ht="19" customHeight="1" spans="1:11">
      <c r="A81" s="3">
        <v>79</v>
      </c>
      <c r="B81" s="14" t="s">
        <v>203</v>
      </c>
      <c r="C81" s="4" t="s">
        <v>95</v>
      </c>
      <c r="D81" s="8" t="s">
        <v>14</v>
      </c>
      <c r="E81" s="15" t="s">
        <v>204</v>
      </c>
      <c r="F81" s="15" t="str">
        <f>IF(LEN(E81)=18,(IF(LOOKUP(MOD(SUM(MID(E81,1,1)*7,MID(E81,2,1)*9,MID(E81,3,1)*10,MID(E81,4,1)*5,MID(E81,5,1)*8,MID(E81,6,1)*4,MID(E81,7,1)*2,MID(E81,8,1),MID(E81,9,1)*6,MID(E81,10,1)*3,MID(E81,11,1)*7,MID(E81,12,1)*9,MID(E81,13,1)*10,MID(E81,14,1)*5,MID(E81,15,1)*8,MID(E81,16,1)*4,MID(E81,17,1)*2),11),{0,1,2,3,4,5,6,7,8,9,10},{"1","0","x","9","8","7","6","5","4","3","2"})=RIGHT(E81,1),"√","×")),"身份证号长度不符")</f>
        <v>√</v>
      </c>
      <c r="G81" s="6"/>
      <c r="H81" s="6" t="s">
        <v>16</v>
      </c>
      <c r="I81" s="23">
        <f t="shared" si="2"/>
        <v>30</v>
      </c>
      <c r="J81" s="23">
        <f t="shared" si="4"/>
        <v>30</v>
      </c>
      <c r="K81" s="19"/>
    </row>
    <row r="82" ht="19" customHeight="1" spans="1:11">
      <c r="A82" s="3">
        <v>80</v>
      </c>
      <c r="B82" s="14" t="s">
        <v>205</v>
      </c>
      <c r="C82" s="4" t="s">
        <v>95</v>
      </c>
      <c r="D82" s="8" t="s">
        <v>14</v>
      </c>
      <c r="E82" s="15" t="s">
        <v>206</v>
      </c>
      <c r="F82" s="15" t="str">
        <f>IF(LEN(E82)=18,(IF(LOOKUP(MOD(SUM(MID(E82,1,1)*7,MID(E82,2,1)*9,MID(E82,3,1)*10,MID(E82,4,1)*5,MID(E82,5,1)*8,MID(E82,6,1)*4,MID(E82,7,1)*2,MID(E82,8,1),MID(E82,9,1)*6,MID(E82,10,1)*3,MID(E82,11,1)*7,MID(E82,12,1)*9,MID(E82,13,1)*10,MID(E82,14,1)*5,MID(E82,15,1)*8,MID(E82,16,1)*4,MID(E82,17,1)*2),11),{0,1,2,3,4,5,6,7,8,9,10},{"1","0","x","9","8","7","6","5","4","3","2"})=RIGHT(E82,1),"√","×")),"身份证号长度不符")</f>
        <v>√</v>
      </c>
      <c r="G82" s="6"/>
      <c r="H82" s="6" t="s">
        <v>16</v>
      </c>
      <c r="I82" s="23">
        <f t="shared" si="2"/>
        <v>30</v>
      </c>
      <c r="J82" s="23">
        <f t="shared" si="4"/>
        <v>30</v>
      </c>
      <c r="K82" s="19"/>
    </row>
    <row r="83" ht="19" customHeight="1" spans="1:11">
      <c r="A83" s="3">
        <v>81</v>
      </c>
      <c r="B83" s="7" t="s">
        <v>207</v>
      </c>
      <c r="C83" s="4" t="s">
        <v>83</v>
      </c>
      <c r="D83" s="8" t="s">
        <v>14</v>
      </c>
      <c r="E83" s="15" t="s">
        <v>208</v>
      </c>
      <c r="F83" s="15" t="str">
        <f>IF(LEN(E83)=18,(IF(LOOKUP(MOD(SUM(MID(E83,1,1)*7,MID(E83,2,1)*9,MID(E83,3,1)*10,MID(E83,4,1)*5,MID(E83,5,1)*8,MID(E83,6,1)*4,MID(E83,7,1)*2,MID(E83,8,1),MID(E83,9,1)*6,MID(E83,10,1)*3,MID(E83,11,1)*7,MID(E83,12,1)*9,MID(E83,13,1)*10,MID(E83,14,1)*5,MID(E83,15,1)*8,MID(E83,16,1)*4,MID(E83,17,1)*2),11),{0,1,2,3,4,5,6,7,8,9,10},{"1","0","x","9","8","7","6","5","4","3","2"})=RIGHT(E83,1),"√","×")),"身份证号长度不符")</f>
        <v>√</v>
      </c>
      <c r="G83" s="6"/>
      <c r="H83" s="6"/>
      <c r="I83" s="23">
        <f t="shared" si="2"/>
        <v>30</v>
      </c>
      <c r="J83" s="23">
        <f t="shared" si="4"/>
        <v>30</v>
      </c>
      <c r="K83" s="19"/>
    </row>
    <row r="84" ht="19" customHeight="1" spans="1:11">
      <c r="A84" s="3">
        <v>82</v>
      </c>
      <c r="B84" s="14" t="s">
        <v>209</v>
      </c>
      <c r="C84" s="4" t="s">
        <v>46</v>
      </c>
      <c r="D84" s="8" t="s">
        <v>210</v>
      </c>
      <c r="E84" s="15" t="s">
        <v>211</v>
      </c>
      <c r="F84" s="15" t="str">
        <f>IF(LEN(E84)=18,(IF(LOOKUP(MOD(SUM(MID(E84,1,1)*7,MID(E84,2,1)*9,MID(E84,3,1)*10,MID(E84,4,1)*5,MID(E84,5,1)*8,MID(E84,6,1)*4,MID(E84,7,1)*2,MID(E84,8,1),MID(E84,9,1)*6,MID(E84,10,1)*3,MID(E84,11,1)*7,MID(E84,12,1)*9,MID(E84,13,1)*10,MID(E84,14,1)*5,MID(E84,15,1)*8,MID(E84,16,1)*4,MID(E84,17,1)*2),11),{0,1,2,3,4,5,6,7,8,9,10},{"1","0","x","9","8","7","6","5","4","3","2"})=RIGHT(E84,1),"√","×")),"身份证号长度不符")</f>
        <v>√</v>
      </c>
      <c r="G84" s="6"/>
      <c r="H84" s="6" t="s">
        <v>16</v>
      </c>
      <c r="I84" s="6">
        <f t="shared" si="2"/>
        <v>29</v>
      </c>
      <c r="J84" s="6">
        <f t="shared" ref="J84:J102" si="5">I84*1</f>
        <v>29</v>
      </c>
      <c r="K84" s="19"/>
    </row>
    <row r="85" ht="19" customHeight="1" spans="1:11">
      <c r="A85" s="3">
        <v>83</v>
      </c>
      <c r="B85" s="14" t="s">
        <v>212</v>
      </c>
      <c r="C85" s="4" t="s">
        <v>213</v>
      </c>
      <c r="D85" s="8" t="s">
        <v>214</v>
      </c>
      <c r="E85" s="15" t="s">
        <v>215</v>
      </c>
      <c r="F85" s="15" t="str">
        <f>IF(LEN(E85)=18,(IF(LOOKUP(MOD(SUM(MID(E85,1,1)*7,MID(E85,2,1)*9,MID(E85,3,1)*10,MID(E85,4,1)*5,MID(E85,5,1)*8,MID(E85,6,1)*4,MID(E85,7,1)*2,MID(E85,8,1),MID(E85,9,1)*6,MID(E85,10,1)*3,MID(E85,11,1)*7,MID(E85,12,1)*9,MID(E85,13,1)*10,MID(E85,14,1)*5,MID(E85,15,1)*8,MID(E85,16,1)*4,MID(E85,17,1)*2),11),{0,1,2,3,4,5,6,7,8,9,10},{"1","0","x","9","8","7","6","5","4","3","2"})=RIGHT(E85,1),"√","×")),"身份证号长度不符")</f>
        <v>√</v>
      </c>
      <c r="G85" s="6" t="s">
        <v>216</v>
      </c>
      <c r="H85" s="6" t="s">
        <v>16</v>
      </c>
      <c r="I85" s="6">
        <f t="shared" si="2"/>
        <v>25</v>
      </c>
      <c r="J85" s="6">
        <v>0</v>
      </c>
      <c r="K85" s="19"/>
    </row>
    <row r="86" ht="19" customHeight="1" spans="1:11">
      <c r="A86" s="3">
        <v>84</v>
      </c>
      <c r="B86" s="14" t="s">
        <v>217</v>
      </c>
      <c r="C86" s="4" t="s">
        <v>46</v>
      </c>
      <c r="D86" s="8" t="s">
        <v>214</v>
      </c>
      <c r="E86" s="15" t="s">
        <v>218</v>
      </c>
      <c r="F86" s="15" t="str">
        <f>IF(LEN(E86)=18,(IF(LOOKUP(MOD(SUM(MID(E86,1,1)*7,MID(E86,2,1)*9,MID(E86,3,1)*10,MID(E86,4,1)*5,MID(E86,5,1)*8,MID(E86,6,1)*4,MID(E86,7,1)*2,MID(E86,8,1),MID(E86,9,1)*6,MID(E86,10,1)*3,MID(E86,11,1)*7,MID(E86,12,1)*9,MID(E86,13,1)*10,MID(E86,14,1)*5,MID(E86,15,1)*8,MID(E86,16,1)*4,MID(E86,17,1)*2),11),{0,1,2,3,4,5,6,7,8,9,10},{"1","0","x","9","8","7","6","5","4","3","2"})=RIGHT(E86,1),"√","×")),"身份证号长度不符")</f>
        <v>√</v>
      </c>
      <c r="G86" s="6"/>
      <c r="H86" s="6" t="s">
        <v>16</v>
      </c>
      <c r="I86" s="6">
        <f t="shared" si="2"/>
        <v>25</v>
      </c>
      <c r="J86" s="6">
        <f t="shared" si="5"/>
        <v>25</v>
      </c>
      <c r="K86" s="19"/>
    </row>
    <row r="87" ht="19" customHeight="1" spans="1:11">
      <c r="A87" s="3">
        <v>85</v>
      </c>
      <c r="B87" s="22" t="s">
        <v>219</v>
      </c>
      <c r="C87" s="10" t="s">
        <v>46</v>
      </c>
      <c r="D87" s="11" t="s">
        <v>214</v>
      </c>
      <c r="E87" s="16" t="s">
        <v>220</v>
      </c>
      <c r="F87" s="16" t="str">
        <f>IF(LEN(E87)=18,(IF(LOOKUP(MOD(SUM(MID(E87,1,1)*7,MID(E87,2,1)*9,MID(E87,3,1)*10,MID(E87,4,1)*5,MID(E87,5,1)*8,MID(E87,6,1)*4,MID(E87,7,1)*2,MID(E87,8,1),MID(E87,9,1)*6,MID(E87,10,1)*3,MID(E87,11,1)*7,MID(E87,12,1)*9,MID(E87,13,1)*10,MID(E87,14,1)*5,MID(E87,15,1)*8,MID(E87,16,1)*4,MID(E87,17,1)*2),11),{0,1,2,3,4,5,6,7,8,9,10},{"1","0","x","9","8","7","6","5","4","3","2"})=RIGHT(E87,1),"√","×")),"身份证号长度不符")</f>
        <v>√</v>
      </c>
      <c r="G87" s="13" t="s">
        <v>221</v>
      </c>
      <c r="H87" s="13" t="s">
        <v>16</v>
      </c>
      <c r="I87" s="13">
        <f t="shared" si="2"/>
        <v>25</v>
      </c>
      <c r="J87" s="13">
        <f t="shared" si="5"/>
        <v>25</v>
      </c>
      <c r="K87" s="20"/>
    </row>
    <row r="88" ht="19" customHeight="1" spans="1:11">
      <c r="A88" s="3">
        <v>86</v>
      </c>
      <c r="B88" s="14" t="s">
        <v>222</v>
      </c>
      <c r="C88" s="4" t="s">
        <v>223</v>
      </c>
      <c r="D88" s="8" t="s">
        <v>214</v>
      </c>
      <c r="E88" s="15" t="s">
        <v>224</v>
      </c>
      <c r="F88" s="15" t="str">
        <f>IF(LEN(E88)=18,(IF(LOOKUP(MOD(SUM(MID(E88,1,1)*7,MID(E88,2,1)*9,MID(E88,3,1)*10,MID(E88,4,1)*5,MID(E88,5,1)*8,MID(E88,6,1)*4,MID(E88,7,1)*2,MID(E88,8,1),MID(E88,9,1)*6,MID(E88,10,1)*3,MID(E88,11,1)*7,MID(E88,12,1)*9,MID(E88,13,1)*10,MID(E88,14,1)*5,MID(E88,15,1)*8,MID(E88,16,1)*4,MID(E88,17,1)*2),11),{0,1,2,3,4,5,6,7,8,9,10},{"1","0","x","9","8","7","6","5","4","3","2"})=RIGHT(E88,1),"√","×")),"身份证号长度不符")</f>
        <v>√</v>
      </c>
      <c r="G88" s="6"/>
      <c r="H88" s="6" t="s">
        <v>16</v>
      </c>
      <c r="I88" s="6">
        <f t="shared" si="2"/>
        <v>25</v>
      </c>
      <c r="J88" s="6">
        <f t="shared" si="5"/>
        <v>25</v>
      </c>
      <c r="K88" s="19"/>
    </row>
    <row r="89" ht="19" customHeight="1" spans="1:11">
      <c r="A89" s="3">
        <v>87</v>
      </c>
      <c r="B89" s="14" t="s">
        <v>225</v>
      </c>
      <c r="C89" s="4" t="s">
        <v>33</v>
      </c>
      <c r="D89" s="8" t="s">
        <v>214</v>
      </c>
      <c r="E89" s="15" t="s">
        <v>226</v>
      </c>
      <c r="F89" s="15" t="str">
        <f>IF(LEN(E89)=18,(IF(LOOKUP(MOD(SUM(MID(E89,1,1)*7,MID(E89,2,1)*9,MID(E89,3,1)*10,MID(E89,4,1)*5,MID(E89,5,1)*8,MID(E89,6,1)*4,MID(E89,7,1)*2,MID(E89,8,1),MID(E89,9,1)*6,MID(E89,10,1)*3,MID(E89,11,1)*7,MID(E89,12,1)*9,MID(E89,13,1)*10,MID(E89,14,1)*5,MID(E89,15,1)*8,MID(E89,16,1)*4,MID(E89,17,1)*2),11),{0,1,2,3,4,5,6,7,8,9,10},{"1","0","x","9","8","7","6","5","4","3","2"})=RIGHT(E89,1),"√","×")),"身份证号长度不符")</f>
        <v>√</v>
      </c>
      <c r="G89" s="6"/>
      <c r="H89" s="6" t="s">
        <v>16</v>
      </c>
      <c r="I89" s="6">
        <f t="shared" si="2"/>
        <v>25</v>
      </c>
      <c r="J89" s="6">
        <f t="shared" si="5"/>
        <v>25</v>
      </c>
      <c r="K89" s="19"/>
    </row>
    <row r="90" ht="19" customHeight="1" spans="1:11">
      <c r="A90" s="3">
        <v>88</v>
      </c>
      <c r="B90" s="22" t="s">
        <v>227</v>
      </c>
      <c r="C90" s="10" t="s">
        <v>228</v>
      </c>
      <c r="D90" s="11" t="s">
        <v>214</v>
      </c>
      <c r="E90" s="16" t="s">
        <v>229</v>
      </c>
      <c r="F90" s="16" t="str">
        <f>IF(LEN(E90)=18,(IF(LOOKUP(MOD(SUM(MID(E90,1,1)*7,MID(E90,2,1)*9,MID(E90,3,1)*10,MID(E90,4,1)*5,MID(E90,5,1)*8,MID(E90,6,1)*4,MID(E90,7,1)*2,MID(E90,8,1),MID(E90,9,1)*6,MID(E90,10,1)*3,MID(E90,11,1)*7,MID(E90,12,1)*9,MID(E90,13,1)*10,MID(E90,14,1)*5,MID(E90,15,1)*8,MID(E90,16,1)*4,MID(E90,17,1)*2),11),{0,1,2,3,4,5,6,7,8,9,10},{"1","0","x","9","8","7","6","5","4","3","2"})=RIGHT(E90,1),"√","×")),"身份证号长度不符")</f>
        <v>√</v>
      </c>
      <c r="G90" s="13"/>
      <c r="H90" s="13" t="s">
        <v>16</v>
      </c>
      <c r="I90" s="13">
        <f t="shared" si="2"/>
        <v>25</v>
      </c>
      <c r="J90" s="13">
        <f t="shared" si="5"/>
        <v>25</v>
      </c>
      <c r="K90" s="20"/>
    </row>
    <row r="91" ht="19" customHeight="1" spans="1:11">
      <c r="A91" s="3">
        <v>89</v>
      </c>
      <c r="B91" s="22" t="s">
        <v>230</v>
      </c>
      <c r="C91" s="10" t="s">
        <v>213</v>
      </c>
      <c r="D91" s="11" t="s">
        <v>214</v>
      </c>
      <c r="E91" s="16" t="s">
        <v>231</v>
      </c>
      <c r="F91" s="16" t="str">
        <f>IF(LEN(E91)=18,(IF(LOOKUP(MOD(SUM(MID(E91,1,1)*7,MID(E91,2,1)*9,MID(E91,3,1)*10,MID(E91,4,1)*5,MID(E91,5,1)*8,MID(E91,6,1)*4,MID(E91,7,1)*2,MID(E91,8,1),MID(E91,9,1)*6,MID(E91,10,1)*3,MID(E91,11,1)*7,MID(E91,12,1)*9,MID(E91,13,1)*10,MID(E91,14,1)*5,MID(E91,15,1)*8,MID(E91,16,1)*4,MID(E91,17,1)*2),11),{0,1,2,3,4,5,6,7,8,9,10},{"1","0","x","9","8","7","6","5","4","3","2"})=RIGHT(E91,1),"√","×")),"身份证号长度不符")</f>
        <v>√</v>
      </c>
      <c r="G91" s="13"/>
      <c r="H91" s="13" t="s">
        <v>16</v>
      </c>
      <c r="I91" s="13">
        <f t="shared" si="2"/>
        <v>25</v>
      </c>
      <c r="J91" s="13">
        <f t="shared" si="5"/>
        <v>25</v>
      </c>
      <c r="K91" s="20"/>
    </row>
    <row r="92" ht="19" customHeight="1" spans="1:11">
      <c r="A92" s="3">
        <v>90</v>
      </c>
      <c r="B92" s="14" t="s">
        <v>232</v>
      </c>
      <c r="C92" s="4" t="s">
        <v>233</v>
      </c>
      <c r="D92" s="8" t="s">
        <v>214</v>
      </c>
      <c r="E92" s="15" t="s">
        <v>234</v>
      </c>
      <c r="F92" s="15" t="str">
        <f>IF(LEN(E92)=18,(IF(LOOKUP(MOD(SUM(MID(E92,1,1)*7,MID(E92,2,1)*9,MID(E92,3,1)*10,MID(E92,4,1)*5,MID(E92,5,1)*8,MID(E92,6,1)*4,MID(E92,7,1)*2,MID(E92,8,1),MID(E92,9,1)*6,MID(E92,10,1)*3,MID(E92,11,1)*7,MID(E92,12,1)*9,MID(E92,13,1)*10,MID(E92,14,1)*5,MID(E92,15,1)*8,MID(E92,16,1)*4,MID(E92,17,1)*2),11),{0,1,2,3,4,5,6,7,8,9,10},{"1","0","x","9","8","7","6","5","4","3","2"})=RIGHT(E92,1),"√","×")),"身份证号长度不符")</f>
        <v>√</v>
      </c>
      <c r="G92" s="6"/>
      <c r="H92" s="6" t="s">
        <v>16</v>
      </c>
      <c r="I92" s="6">
        <f t="shared" si="2"/>
        <v>25</v>
      </c>
      <c r="J92" s="6">
        <f t="shared" si="5"/>
        <v>25</v>
      </c>
      <c r="K92" s="19"/>
    </row>
    <row r="93" ht="19" customHeight="1" spans="1:11">
      <c r="A93" s="3">
        <v>91</v>
      </c>
      <c r="B93" s="14" t="s">
        <v>235</v>
      </c>
      <c r="C93" s="4" t="s">
        <v>213</v>
      </c>
      <c r="D93" s="8" t="s">
        <v>214</v>
      </c>
      <c r="E93" s="15" t="s">
        <v>236</v>
      </c>
      <c r="F93" s="15" t="str">
        <f>IF(LEN(E93)=18,(IF(LOOKUP(MOD(SUM(MID(E93,1,1)*7,MID(E93,2,1)*9,MID(E93,3,1)*10,MID(E93,4,1)*5,MID(E93,5,1)*8,MID(E93,6,1)*4,MID(E93,7,1)*2,MID(E93,8,1),MID(E93,9,1)*6,MID(E93,10,1)*3,MID(E93,11,1)*7,MID(E93,12,1)*9,MID(E93,13,1)*10,MID(E93,14,1)*5,MID(E93,15,1)*8,MID(E93,16,1)*4,MID(E93,17,1)*2),11),{0,1,2,3,4,5,6,7,8,9,10},{"1","0","x","9","8","7","6","5","4","3","2"})=RIGHT(E93,1),"√","×")),"身份证号长度不符")</f>
        <v>√</v>
      </c>
      <c r="G93" s="6"/>
      <c r="H93" s="6" t="s">
        <v>16</v>
      </c>
      <c r="I93" s="6">
        <f t="shared" si="2"/>
        <v>25</v>
      </c>
      <c r="J93" s="6">
        <f t="shared" si="5"/>
        <v>25</v>
      </c>
      <c r="K93" s="19"/>
    </row>
    <row r="94" ht="19" customHeight="1" spans="1:11">
      <c r="A94" s="3">
        <v>92</v>
      </c>
      <c r="B94" s="14" t="s">
        <v>237</v>
      </c>
      <c r="C94" s="4" t="s">
        <v>46</v>
      </c>
      <c r="D94" s="8" t="s">
        <v>214</v>
      </c>
      <c r="E94" s="15" t="s">
        <v>238</v>
      </c>
      <c r="F94" s="15" t="str">
        <f>IF(LEN(E94)=18,(IF(LOOKUP(MOD(SUM(MID(E94,1,1)*7,MID(E94,2,1)*9,MID(E94,3,1)*10,MID(E94,4,1)*5,MID(E94,5,1)*8,MID(E94,6,1)*4,MID(E94,7,1)*2,MID(E94,8,1),MID(E94,9,1)*6,MID(E94,10,1)*3,MID(E94,11,1)*7,MID(E94,12,1)*9,MID(E94,13,1)*10,MID(E94,14,1)*5,MID(E94,15,1)*8,MID(E94,16,1)*4,MID(E94,17,1)*2),11),{0,1,2,3,4,5,6,7,8,9,10},{"1","0","x","9","8","7","6","5","4","3","2"})=RIGHT(E94,1),"√","×")),"身份证号长度不符")</f>
        <v>√</v>
      </c>
      <c r="G94" s="6"/>
      <c r="H94" s="6" t="s">
        <v>16</v>
      </c>
      <c r="I94" s="6">
        <f t="shared" si="2"/>
        <v>25</v>
      </c>
      <c r="J94" s="6">
        <f t="shared" si="5"/>
        <v>25</v>
      </c>
      <c r="K94" s="19"/>
    </row>
    <row r="95" ht="19" customHeight="1" spans="1:11">
      <c r="A95" s="3">
        <v>93</v>
      </c>
      <c r="B95" s="22" t="s">
        <v>239</v>
      </c>
      <c r="C95" s="10" t="s">
        <v>13</v>
      </c>
      <c r="D95" s="11" t="s">
        <v>214</v>
      </c>
      <c r="E95" s="16" t="s">
        <v>240</v>
      </c>
      <c r="F95" s="16" t="str">
        <f>IF(LEN(E95)=18,(IF(LOOKUP(MOD(SUM(MID(E95,1,1)*7,MID(E95,2,1)*9,MID(E95,3,1)*10,MID(E95,4,1)*5,MID(E95,5,1)*8,MID(E95,6,1)*4,MID(E95,7,1)*2,MID(E95,8,1),MID(E95,9,1)*6,MID(E95,10,1)*3,MID(E95,11,1)*7,MID(E95,12,1)*9,MID(E95,13,1)*10,MID(E95,14,1)*5,MID(E95,15,1)*8,MID(E95,16,1)*4,MID(E95,17,1)*2),11),{0,1,2,3,4,5,6,7,8,9,10},{"1","0","x","9","8","7","6","5","4","3","2"})=RIGHT(E95,1),"√","×")),"身份证号长度不符")</f>
        <v>√</v>
      </c>
      <c r="G95" s="13"/>
      <c r="H95" s="13" t="s">
        <v>16</v>
      </c>
      <c r="I95" s="13">
        <f t="shared" si="2"/>
        <v>25</v>
      </c>
      <c r="J95" s="13">
        <f t="shared" si="5"/>
        <v>25</v>
      </c>
      <c r="K95" s="20"/>
    </row>
    <row r="96" ht="19" customHeight="1" spans="1:11">
      <c r="A96" s="3">
        <v>94</v>
      </c>
      <c r="B96" s="14" t="s">
        <v>241</v>
      </c>
      <c r="C96" s="4" t="s">
        <v>13</v>
      </c>
      <c r="D96" s="8" t="s">
        <v>242</v>
      </c>
      <c r="E96" s="15" t="s">
        <v>243</v>
      </c>
      <c r="F96" s="15" t="str">
        <f>IF(LEN(E96)=18,(IF(LOOKUP(MOD(SUM(MID(E96,1,1)*7,MID(E96,2,1)*9,MID(E96,3,1)*10,MID(E96,4,1)*5,MID(E96,5,1)*8,MID(E96,6,1)*4,MID(E96,7,1)*2,MID(E96,8,1),MID(E96,9,1)*6,MID(E96,10,1)*3,MID(E96,11,1)*7,MID(E96,12,1)*9,MID(E96,13,1)*10,MID(E96,14,1)*5,MID(E96,15,1)*8,MID(E96,16,1)*4,MID(E96,17,1)*2),11),{0,1,2,3,4,5,6,7,8,9,10},{"1","0","x","9","8","7","6","5","4","3","2"})=RIGHT(E96,1),"√","×")),"身份证号长度不符")</f>
        <v>√</v>
      </c>
      <c r="G96" s="6"/>
      <c r="H96" s="6" t="s">
        <v>16</v>
      </c>
      <c r="I96" s="6">
        <f t="shared" si="2"/>
        <v>24</v>
      </c>
      <c r="J96" s="6">
        <f t="shared" si="5"/>
        <v>24</v>
      </c>
      <c r="K96" s="19"/>
    </row>
    <row r="97" ht="19" customHeight="1" spans="1:11">
      <c r="A97" s="3">
        <v>95</v>
      </c>
      <c r="B97" s="22" t="s">
        <v>244</v>
      </c>
      <c r="C97" s="10" t="s">
        <v>13</v>
      </c>
      <c r="D97" s="11" t="s">
        <v>242</v>
      </c>
      <c r="E97" s="16" t="s">
        <v>245</v>
      </c>
      <c r="F97" s="16" t="str">
        <f>IF(LEN(E97)=18,(IF(LOOKUP(MOD(SUM(MID(E97,1,1)*7,MID(E97,2,1)*9,MID(E97,3,1)*10,MID(E97,4,1)*5,MID(E97,5,1)*8,MID(E97,6,1)*4,MID(E97,7,1)*2,MID(E97,8,1),MID(E97,9,1)*6,MID(E97,10,1)*3,MID(E97,11,1)*7,MID(E97,12,1)*9,MID(E97,13,1)*10,MID(E97,14,1)*5,MID(E97,15,1)*8,MID(E97,16,1)*4,MID(E97,17,1)*2),11),{0,1,2,3,4,5,6,7,8,9,10},{"1","0","x","9","8","7","6","5","4","3","2"})=RIGHT(E97,1),"√","×")),"身份证号长度不符")</f>
        <v>√</v>
      </c>
      <c r="G97" s="13"/>
      <c r="H97" s="13" t="s">
        <v>16</v>
      </c>
      <c r="I97" s="13">
        <f t="shared" si="2"/>
        <v>24</v>
      </c>
      <c r="J97" s="13">
        <f t="shared" si="5"/>
        <v>24</v>
      </c>
      <c r="K97" s="20"/>
    </row>
    <row r="98" ht="19" customHeight="1" spans="1:11">
      <c r="A98" s="3">
        <v>96</v>
      </c>
      <c r="B98" s="14" t="s">
        <v>246</v>
      </c>
      <c r="C98" s="4" t="s">
        <v>46</v>
      </c>
      <c r="D98" s="8" t="s">
        <v>242</v>
      </c>
      <c r="E98" s="15" t="s">
        <v>247</v>
      </c>
      <c r="F98" s="15" t="str">
        <f>IF(LEN(E98)=18,(IF(LOOKUP(MOD(SUM(MID(E98,1,1)*7,MID(E98,2,1)*9,MID(E98,3,1)*10,MID(E98,4,1)*5,MID(E98,5,1)*8,MID(E98,6,1)*4,MID(E98,7,1)*2,MID(E98,8,1),MID(E98,9,1)*6,MID(E98,10,1)*3,MID(E98,11,1)*7,MID(E98,12,1)*9,MID(E98,13,1)*10,MID(E98,14,1)*5,MID(E98,15,1)*8,MID(E98,16,1)*4,MID(E98,17,1)*2),11),{0,1,2,3,4,5,6,7,8,9,10},{"1","0","x","9","8","7","6","5","4","3","2"})=RIGHT(E98,1),"√","×")),"身份证号长度不符")</f>
        <v>√</v>
      </c>
      <c r="G98" s="6"/>
      <c r="H98" s="6" t="s">
        <v>16</v>
      </c>
      <c r="I98" s="6">
        <f t="shared" si="2"/>
        <v>24</v>
      </c>
      <c r="J98" s="6">
        <f t="shared" si="5"/>
        <v>24</v>
      </c>
      <c r="K98" s="19"/>
    </row>
    <row r="99" ht="19" customHeight="1" spans="1:11">
      <c r="A99" s="3">
        <v>97</v>
      </c>
      <c r="B99" s="14" t="s">
        <v>248</v>
      </c>
      <c r="C99" s="4" t="s">
        <v>233</v>
      </c>
      <c r="D99" s="8" t="s">
        <v>242</v>
      </c>
      <c r="E99" s="15" t="s">
        <v>249</v>
      </c>
      <c r="F99" s="15" t="str">
        <f>IF(LEN(E99)=18,(IF(LOOKUP(MOD(SUM(MID(E99,1,1)*7,MID(E99,2,1)*9,MID(E99,3,1)*10,MID(E99,4,1)*5,MID(E99,5,1)*8,MID(E99,6,1)*4,MID(E99,7,1)*2,MID(E99,8,1),MID(E99,9,1)*6,MID(E99,10,1)*3,MID(E99,11,1)*7,MID(E99,12,1)*9,MID(E99,13,1)*10,MID(E99,14,1)*5,MID(E99,15,1)*8,MID(E99,16,1)*4,MID(E99,17,1)*2),11),{0,1,2,3,4,5,6,7,8,9,10},{"1","0","x","9","8","7","6","5","4","3","2"})=RIGHT(E99,1),"√","×")),"身份证号长度不符")</f>
        <v>√</v>
      </c>
      <c r="G99" s="6"/>
      <c r="H99" s="6" t="s">
        <v>16</v>
      </c>
      <c r="I99" s="6">
        <f t="shared" si="2"/>
        <v>24</v>
      </c>
      <c r="J99" s="6">
        <f t="shared" si="5"/>
        <v>24</v>
      </c>
      <c r="K99" s="19"/>
    </row>
    <row r="100" ht="19" customHeight="1" spans="1:11">
      <c r="A100" s="3">
        <v>98</v>
      </c>
      <c r="B100" s="22" t="s">
        <v>250</v>
      </c>
      <c r="C100" s="10" t="s">
        <v>228</v>
      </c>
      <c r="D100" s="11" t="s">
        <v>242</v>
      </c>
      <c r="E100" s="16" t="s">
        <v>251</v>
      </c>
      <c r="F100" s="16" t="str">
        <f>IF(LEN(E100)=18,(IF(LOOKUP(MOD(SUM(MID(E100,1,1)*7,MID(E100,2,1)*9,MID(E100,3,1)*10,MID(E100,4,1)*5,MID(E100,5,1)*8,MID(E100,6,1)*4,MID(E100,7,1)*2,MID(E100,8,1),MID(E100,9,1)*6,MID(E100,10,1)*3,MID(E100,11,1)*7,MID(E100,12,1)*9,MID(E100,13,1)*10,MID(E100,14,1)*5,MID(E100,15,1)*8,MID(E100,16,1)*4,MID(E100,17,1)*2),11),{0,1,2,3,4,5,6,7,8,9,10},{"1","0","x","9","8","7","6","5","4","3","2"})=RIGHT(E100,1),"√","×")),"身份证号长度不符")</f>
        <v>√</v>
      </c>
      <c r="G100" s="13"/>
      <c r="H100" s="13" t="s">
        <v>16</v>
      </c>
      <c r="I100" s="13">
        <f t="shared" si="2"/>
        <v>24</v>
      </c>
      <c r="J100" s="13">
        <f t="shared" si="5"/>
        <v>24</v>
      </c>
      <c r="K100" s="20"/>
    </row>
    <row r="101" ht="19" customHeight="1" spans="1:11">
      <c r="A101" s="3">
        <v>99</v>
      </c>
      <c r="B101" s="22" t="s">
        <v>252</v>
      </c>
      <c r="C101" s="10" t="s">
        <v>54</v>
      </c>
      <c r="D101" s="11" t="s">
        <v>242</v>
      </c>
      <c r="E101" s="16" t="s">
        <v>253</v>
      </c>
      <c r="F101" s="16" t="str">
        <f>IF(LEN(E101)=18,(IF(LOOKUP(MOD(SUM(MID(E101,1,1)*7,MID(E101,2,1)*9,MID(E101,3,1)*10,MID(E101,4,1)*5,MID(E101,5,1)*8,MID(E101,6,1)*4,MID(E101,7,1)*2,MID(E101,8,1),MID(E101,9,1)*6,MID(E101,10,1)*3,MID(E101,11,1)*7,MID(E101,12,1)*9,MID(E101,13,1)*10,MID(E101,14,1)*5,MID(E101,15,1)*8,MID(E101,16,1)*4,MID(E101,17,1)*2),11),{0,1,2,3,4,5,6,7,8,9,10},{"1","0","x","9","8","7","6","5","4","3","2"})=RIGHT(E101,1),"√","×")),"身份证号长度不符")</f>
        <v>√</v>
      </c>
      <c r="G101" s="13"/>
      <c r="H101" s="13" t="s">
        <v>16</v>
      </c>
      <c r="I101" s="13">
        <f t="shared" si="2"/>
        <v>24</v>
      </c>
      <c r="J101" s="13">
        <f t="shared" si="5"/>
        <v>24</v>
      </c>
      <c r="K101" s="20"/>
    </row>
    <row r="102" ht="19" customHeight="1" spans="1:11">
      <c r="A102" s="3">
        <v>100</v>
      </c>
      <c r="B102" s="22" t="s">
        <v>254</v>
      </c>
      <c r="C102" s="10" t="s">
        <v>213</v>
      </c>
      <c r="D102" s="11" t="s">
        <v>242</v>
      </c>
      <c r="E102" s="16" t="s">
        <v>255</v>
      </c>
      <c r="F102" s="16" t="str">
        <f>IF(LEN(E102)=18,(IF(LOOKUP(MOD(SUM(MID(E102,1,1)*7,MID(E102,2,1)*9,MID(E102,3,1)*10,MID(E102,4,1)*5,MID(E102,5,1)*8,MID(E102,6,1)*4,MID(E102,7,1)*2,MID(E102,8,1),MID(E102,9,1)*6,MID(E102,10,1)*3,MID(E102,11,1)*7,MID(E102,12,1)*9,MID(E102,13,1)*10,MID(E102,14,1)*5,MID(E102,15,1)*8,MID(E102,16,1)*4,MID(E102,17,1)*2),11),{0,1,2,3,4,5,6,7,8,9,10},{"1","0","x","9","8","7","6","5","4","3","2"})=RIGHT(E102,1),"√","×")),"身份证号长度不符")</f>
        <v>√</v>
      </c>
      <c r="G102" s="13" t="s">
        <v>256</v>
      </c>
      <c r="H102" s="13" t="s">
        <v>16</v>
      </c>
      <c r="I102" s="13">
        <f t="shared" si="2"/>
        <v>24</v>
      </c>
      <c r="J102" s="13">
        <f t="shared" si="5"/>
        <v>24</v>
      </c>
      <c r="K102" s="20"/>
    </row>
    <row r="103" ht="19" customHeight="1" spans="1:11">
      <c r="A103" s="3">
        <v>101</v>
      </c>
      <c r="B103" s="14" t="s">
        <v>257</v>
      </c>
      <c r="C103" s="4" t="s">
        <v>46</v>
      </c>
      <c r="D103" s="8" t="s">
        <v>258</v>
      </c>
      <c r="E103" s="15" t="s">
        <v>259</v>
      </c>
      <c r="F103" s="15" t="str">
        <f>IF(LEN(E103)=18,(IF(LOOKUP(MOD(SUM(MID(E103,1,1)*7,MID(E103,2,1)*9,MID(E103,3,1)*10,MID(E103,4,1)*5,MID(E103,5,1)*8,MID(E103,6,1)*4,MID(E103,7,1)*2,MID(E103,8,1),MID(E103,9,1)*6,MID(E103,10,1)*3,MID(E103,11,1)*7,MID(E103,12,1)*9,MID(E103,13,1)*10,MID(E103,14,1)*5,MID(E103,15,1)*8,MID(E103,16,1)*4,MID(E103,17,1)*2),11),{0,1,2,3,4,5,6,7,8,9,10},{"1","0","x","9","8","7","6","5","4","3","2"})=RIGHT(E103,1),"√","×")),"身份证号长度不符")</f>
        <v>√</v>
      </c>
      <c r="G103" s="6" t="s">
        <v>260</v>
      </c>
      <c r="H103" s="6" t="s">
        <v>16</v>
      </c>
      <c r="I103" s="6">
        <f t="shared" si="2"/>
        <v>23</v>
      </c>
      <c r="J103" s="6">
        <v>0</v>
      </c>
      <c r="K103" s="19"/>
    </row>
    <row r="104" ht="19" customHeight="1" spans="1:11">
      <c r="A104" s="3">
        <v>102</v>
      </c>
      <c r="B104" s="14" t="s">
        <v>261</v>
      </c>
      <c r="C104" s="4" t="s">
        <v>213</v>
      </c>
      <c r="D104" s="8" t="s">
        <v>258</v>
      </c>
      <c r="E104" s="15" t="s">
        <v>262</v>
      </c>
      <c r="F104" s="15" t="str">
        <f>IF(LEN(E104)=18,(IF(LOOKUP(MOD(SUM(MID(E104,1,1)*7,MID(E104,2,1)*9,MID(E104,3,1)*10,MID(E104,4,1)*5,MID(E104,5,1)*8,MID(E104,6,1)*4,MID(E104,7,1)*2,MID(E104,8,1),MID(E104,9,1)*6,MID(E104,10,1)*3,MID(E104,11,1)*7,MID(E104,12,1)*9,MID(E104,13,1)*10,MID(E104,14,1)*5,MID(E104,15,1)*8,MID(E104,16,1)*4,MID(E104,17,1)*2),11),{0,1,2,3,4,5,6,7,8,9,10},{"1","0","x","9","8","7","6","5","4","3","2"})=RIGHT(E104,1),"√","×")),"身份证号长度不符")</f>
        <v>√</v>
      </c>
      <c r="G104" s="6" t="s">
        <v>263</v>
      </c>
      <c r="H104" s="6" t="s">
        <v>16</v>
      </c>
      <c r="I104" s="6">
        <f t="shared" si="2"/>
        <v>23</v>
      </c>
      <c r="J104" s="6">
        <f t="shared" ref="J104:J108" si="6">I104*1</f>
        <v>23</v>
      </c>
      <c r="K104" s="19"/>
    </row>
    <row r="105" ht="19" customHeight="1" spans="1:11">
      <c r="A105" s="3">
        <v>103</v>
      </c>
      <c r="B105" s="14" t="s">
        <v>264</v>
      </c>
      <c r="C105" s="4" t="s">
        <v>83</v>
      </c>
      <c r="D105" s="8" t="s">
        <v>265</v>
      </c>
      <c r="E105" s="15" t="s">
        <v>266</v>
      </c>
      <c r="F105" s="15" t="str">
        <f>IF(LEN(E105)=18,(IF(LOOKUP(MOD(SUM(MID(E105,1,1)*7,MID(E105,2,1)*9,MID(E105,3,1)*10,MID(E105,4,1)*5,MID(E105,5,1)*8,MID(E105,6,1)*4,MID(E105,7,1)*2,MID(E105,8,1),MID(E105,9,1)*6,MID(E105,10,1)*3,MID(E105,11,1)*7,MID(E105,12,1)*9,MID(E105,13,1)*10,MID(E105,14,1)*5,MID(E105,15,1)*8,MID(E105,16,1)*4,MID(E105,17,1)*2),11),{0,1,2,3,4,5,6,7,8,9,10},{"1","0","x","9","8","7","6","5","4","3","2"})=RIGHT(E105,1),"√","×")),"身份证号长度不符")</f>
        <v>√</v>
      </c>
      <c r="G105" s="6" t="s">
        <v>267</v>
      </c>
      <c r="H105" s="6" t="s">
        <v>16</v>
      </c>
      <c r="I105" s="6">
        <f t="shared" si="2"/>
        <v>22</v>
      </c>
      <c r="J105" s="6">
        <v>0</v>
      </c>
      <c r="K105" s="19"/>
    </row>
    <row r="106" ht="19" customHeight="1" spans="1:11">
      <c r="A106" s="3">
        <v>104</v>
      </c>
      <c r="B106" s="14" t="s">
        <v>268</v>
      </c>
      <c r="C106" s="4" t="s">
        <v>13</v>
      </c>
      <c r="D106" s="8" t="s">
        <v>265</v>
      </c>
      <c r="E106" s="15" t="s">
        <v>269</v>
      </c>
      <c r="F106" s="15" t="str">
        <f>IF(LEN(E106)=18,(IF(LOOKUP(MOD(SUM(MID(E106,1,1)*7,MID(E106,2,1)*9,MID(E106,3,1)*10,MID(E106,4,1)*5,MID(E106,5,1)*8,MID(E106,6,1)*4,MID(E106,7,1)*2,MID(E106,8,1),MID(E106,9,1)*6,MID(E106,10,1)*3,MID(E106,11,1)*7,MID(E106,12,1)*9,MID(E106,13,1)*10,MID(E106,14,1)*5,MID(E106,15,1)*8,MID(E106,16,1)*4,MID(E106,17,1)*2),11),{0,1,2,3,4,5,6,7,8,9,10},{"1","0","x","9","8","7","6","5","4","3","2"})=RIGHT(E106,1),"√","×")),"身份证号长度不符")</f>
        <v>√</v>
      </c>
      <c r="G106" s="6"/>
      <c r="H106" s="6" t="s">
        <v>16</v>
      </c>
      <c r="I106" s="6">
        <f t="shared" si="2"/>
        <v>22</v>
      </c>
      <c r="J106" s="6">
        <f t="shared" si="6"/>
        <v>22</v>
      </c>
      <c r="K106" s="19"/>
    </row>
    <row r="107" ht="19" customHeight="1" spans="1:11">
      <c r="A107" s="3">
        <v>105</v>
      </c>
      <c r="B107" s="22" t="s">
        <v>270</v>
      </c>
      <c r="C107" s="10" t="s">
        <v>46</v>
      </c>
      <c r="D107" s="11" t="s">
        <v>265</v>
      </c>
      <c r="E107" s="16" t="s">
        <v>271</v>
      </c>
      <c r="F107" s="16" t="str">
        <f>IF(LEN(E107)=18,(IF(LOOKUP(MOD(SUM(MID(E107,1,1)*7,MID(E107,2,1)*9,MID(E107,3,1)*10,MID(E107,4,1)*5,MID(E107,5,1)*8,MID(E107,6,1)*4,MID(E107,7,1)*2,MID(E107,8,1),MID(E107,9,1)*6,MID(E107,10,1)*3,MID(E107,11,1)*7,MID(E107,12,1)*9,MID(E107,13,1)*10,MID(E107,14,1)*5,MID(E107,15,1)*8,MID(E107,16,1)*4,MID(E107,17,1)*2),11),{0,1,2,3,4,5,6,7,8,9,10},{"1","0","x","9","8","7","6","5","4","3","2"})=RIGHT(E107,1),"√","×")),"身份证号长度不符")</f>
        <v>√</v>
      </c>
      <c r="G107" s="13"/>
      <c r="H107" s="13" t="s">
        <v>16</v>
      </c>
      <c r="I107" s="13">
        <f t="shared" si="2"/>
        <v>22</v>
      </c>
      <c r="J107" s="13">
        <f t="shared" si="6"/>
        <v>22</v>
      </c>
      <c r="K107" s="20"/>
    </row>
    <row r="108" ht="19" customHeight="1" spans="1:11">
      <c r="A108" s="3">
        <v>106</v>
      </c>
      <c r="B108" s="22" t="s">
        <v>272</v>
      </c>
      <c r="C108" s="10" t="s">
        <v>38</v>
      </c>
      <c r="D108" s="11" t="s">
        <v>265</v>
      </c>
      <c r="E108" s="16" t="s">
        <v>273</v>
      </c>
      <c r="F108" s="16" t="str">
        <f>IF(LEN(E108)=18,(IF(LOOKUP(MOD(SUM(MID(E108,1,1)*7,MID(E108,2,1)*9,MID(E108,3,1)*10,MID(E108,4,1)*5,MID(E108,5,1)*8,MID(E108,6,1)*4,MID(E108,7,1)*2,MID(E108,8,1),MID(E108,9,1)*6,MID(E108,10,1)*3,MID(E108,11,1)*7,MID(E108,12,1)*9,MID(E108,13,1)*10,MID(E108,14,1)*5,MID(E108,15,1)*8,MID(E108,16,1)*4,MID(E108,17,1)*2),11),{0,1,2,3,4,5,6,7,8,9,10},{"1","0","x","9","8","7","6","5","4","3","2"})=RIGHT(E108,1),"√","×")),"身份证号长度不符")</f>
        <v>√</v>
      </c>
      <c r="G108" s="13"/>
      <c r="H108" s="13" t="s">
        <v>16</v>
      </c>
      <c r="I108" s="13">
        <f t="shared" si="2"/>
        <v>22</v>
      </c>
      <c r="J108" s="13">
        <f t="shared" si="6"/>
        <v>22</v>
      </c>
      <c r="K108" s="20"/>
    </row>
    <row r="109" ht="19" customHeight="1" spans="1:11">
      <c r="A109" s="3">
        <v>107</v>
      </c>
      <c r="B109" s="22" t="s">
        <v>274</v>
      </c>
      <c r="C109" s="10" t="s">
        <v>95</v>
      </c>
      <c r="D109" s="11" t="s">
        <v>275</v>
      </c>
      <c r="E109" s="16" t="s">
        <v>276</v>
      </c>
      <c r="F109" s="16" t="str">
        <f>IF(LEN(E109)=18,(IF(LOOKUP(MOD(SUM(MID(E109,1,1)*7,MID(E109,2,1)*9,MID(E109,3,1)*10,MID(E109,4,1)*5,MID(E109,5,1)*8,MID(E109,6,1)*4,MID(E109,7,1)*2,MID(E109,8,1),MID(E109,9,1)*6,MID(E109,10,1)*3,MID(E109,11,1)*7,MID(E109,12,1)*9,MID(E109,13,1)*10,MID(E109,14,1)*5,MID(E109,15,1)*8,MID(E109,16,1)*4,MID(E109,17,1)*2),11),{0,1,2,3,4,5,6,7,8,9,10},{"1","0","x","9","8","7","6","5","4","3","2"})=RIGHT(E109,1),"√","×")),"身份证号长度不符")</f>
        <v>√</v>
      </c>
      <c r="G109" s="13" t="s">
        <v>277</v>
      </c>
      <c r="H109" s="13" t="s">
        <v>16</v>
      </c>
      <c r="I109" s="13">
        <f t="shared" si="2"/>
        <v>21</v>
      </c>
      <c r="J109" s="13">
        <v>0</v>
      </c>
      <c r="K109" s="20"/>
    </row>
    <row r="110" ht="19" customHeight="1" spans="1:11">
      <c r="A110" s="3">
        <v>108</v>
      </c>
      <c r="B110" s="22" t="s">
        <v>278</v>
      </c>
      <c r="C110" s="10" t="s">
        <v>13</v>
      </c>
      <c r="D110" s="11" t="s">
        <v>279</v>
      </c>
      <c r="E110" s="16" t="s">
        <v>280</v>
      </c>
      <c r="F110" s="16" t="str">
        <f>IF(LEN(E110)=18,(IF(LOOKUP(MOD(SUM(MID(E110,1,1)*7,MID(E110,2,1)*9,MID(E110,3,1)*10,MID(E110,4,1)*5,MID(E110,5,1)*8,MID(E110,6,1)*4,MID(E110,7,1)*2,MID(E110,8,1),MID(E110,9,1)*6,MID(E110,10,1)*3,MID(E110,11,1)*7,MID(E110,12,1)*9,MID(E110,13,1)*10,MID(E110,14,1)*5,MID(E110,15,1)*8,MID(E110,16,1)*4,MID(E110,17,1)*2),11),{0,1,2,3,4,5,6,7,8,9,10},{"1","0","x","9","8","7","6","5","4","3","2"})=RIGHT(E110,1),"√","×")),"身份证号长度不符")</f>
        <v>√</v>
      </c>
      <c r="G110" s="13" t="s">
        <v>281</v>
      </c>
      <c r="H110" s="13" t="s">
        <v>16</v>
      </c>
      <c r="I110" s="13">
        <f t="shared" si="2"/>
        <v>19</v>
      </c>
      <c r="J110" s="13">
        <v>0</v>
      </c>
      <c r="K110" s="20"/>
    </row>
    <row r="111" ht="19" customHeight="1" spans="1:11">
      <c r="A111" s="3">
        <v>109</v>
      </c>
      <c r="B111" s="14" t="s">
        <v>282</v>
      </c>
      <c r="C111" s="4" t="s">
        <v>283</v>
      </c>
      <c r="D111" s="8" t="s">
        <v>279</v>
      </c>
      <c r="E111" s="15" t="s">
        <v>284</v>
      </c>
      <c r="F111" s="15" t="str">
        <f>IF(LEN(E111)=18,(IF(LOOKUP(MOD(SUM(MID(E111,1,1)*7,MID(E111,2,1)*9,MID(E111,3,1)*10,MID(E111,4,1)*5,MID(E111,5,1)*8,MID(E111,6,1)*4,MID(E111,7,1)*2,MID(E111,8,1),MID(E111,9,1)*6,MID(E111,10,1)*3,MID(E111,11,1)*7,MID(E111,12,1)*9,MID(E111,13,1)*10,MID(E111,14,1)*5,MID(E111,15,1)*8,MID(E111,16,1)*4,MID(E111,17,1)*2),11),{0,1,2,3,4,5,6,7,8,9,10},{"1","0","x","9","8","7","6","5","4","3","2"})=RIGHT(E111,1),"√","×")),"身份证号长度不符")</f>
        <v>√</v>
      </c>
      <c r="G111" s="6" t="s">
        <v>285</v>
      </c>
      <c r="H111" s="6" t="s">
        <v>16</v>
      </c>
      <c r="I111" s="6">
        <f t="shared" si="2"/>
        <v>19</v>
      </c>
      <c r="J111" s="6">
        <v>0</v>
      </c>
      <c r="K111" s="19"/>
    </row>
    <row r="112" ht="19" customHeight="1" spans="1:11">
      <c r="A112" s="3">
        <v>110</v>
      </c>
      <c r="B112" s="22" t="s">
        <v>286</v>
      </c>
      <c r="C112" s="10" t="s">
        <v>83</v>
      </c>
      <c r="D112" s="11" t="s">
        <v>279</v>
      </c>
      <c r="E112" s="16" t="s">
        <v>287</v>
      </c>
      <c r="F112" s="16" t="str">
        <f>IF(LEN(E112)=18,(IF(LOOKUP(MOD(SUM(MID(E112,1,1)*7,MID(E112,2,1)*9,MID(E112,3,1)*10,MID(E112,4,1)*5,MID(E112,5,1)*8,MID(E112,6,1)*4,MID(E112,7,1)*2,MID(E112,8,1),MID(E112,9,1)*6,MID(E112,10,1)*3,MID(E112,11,1)*7,MID(E112,12,1)*9,MID(E112,13,1)*10,MID(E112,14,1)*5,MID(E112,15,1)*8,MID(E112,16,1)*4,MID(E112,17,1)*2),11),{0,1,2,3,4,5,6,7,8,9,10},{"1","0","x","9","8","7","6","5","4","3","2"})=RIGHT(E112,1),"√","×")),"身份证号长度不符")</f>
        <v>√</v>
      </c>
      <c r="G112" s="13"/>
      <c r="H112" s="13" t="s">
        <v>16</v>
      </c>
      <c r="I112" s="13">
        <f t="shared" si="2"/>
        <v>19</v>
      </c>
      <c r="J112" s="13">
        <f>I112*1</f>
        <v>19</v>
      </c>
      <c r="K112" s="20"/>
    </row>
    <row r="113" ht="19" customHeight="1" spans="1:11">
      <c r="A113" s="3">
        <v>111</v>
      </c>
      <c r="B113" s="14" t="s">
        <v>288</v>
      </c>
      <c r="C113" s="4" t="s">
        <v>13</v>
      </c>
      <c r="D113" s="8" t="s">
        <v>289</v>
      </c>
      <c r="E113" s="15" t="s">
        <v>290</v>
      </c>
      <c r="F113" s="15" t="str">
        <f>IF(LEN(E113)=18,(IF(LOOKUP(MOD(SUM(MID(E113,1,1)*7,MID(E113,2,1)*9,MID(E113,3,1)*10,MID(E113,4,1)*5,MID(E113,5,1)*8,MID(E113,6,1)*4,MID(E113,7,1)*2,MID(E113,8,1),MID(E113,9,1)*6,MID(E113,10,1)*3,MID(E113,11,1)*7,MID(E113,12,1)*9,MID(E113,13,1)*10,MID(E113,14,1)*5,MID(E113,15,1)*8,MID(E113,16,1)*4,MID(E113,17,1)*2),11),{0,1,2,3,4,5,6,7,8,9,10},{"1","0","x","9","8","7","6","5","4","3","2"})=RIGHT(E113,1),"√","×")),"身份证号长度不符")</f>
        <v>√</v>
      </c>
      <c r="G113" s="6" t="s">
        <v>291</v>
      </c>
      <c r="H113" s="6" t="s">
        <v>16</v>
      </c>
      <c r="I113" s="6">
        <f t="shared" si="2"/>
        <v>18</v>
      </c>
      <c r="J113" s="6">
        <v>0</v>
      </c>
      <c r="K113" s="19"/>
    </row>
    <row r="114" ht="19" customHeight="1" spans="1:11">
      <c r="A114" s="3">
        <v>112</v>
      </c>
      <c r="B114" s="14" t="s">
        <v>292</v>
      </c>
      <c r="C114" s="4" t="s">
        <v>13</v>
      </c>
      <c r="D114" s="8" t="s">
        <v>289</v>
      </c>
      <c r="E114" s="15" t="s">
        <v>293</v>
      </c>
      <c r="F114" s="15" t="str">
        <f>IF(LEN(E114)=18,(IF(LOOKUP(MOD(SUM(MID(E114,1,1)*7,MID(E114,2,1)*9,MID(E114,3,1)*10,MID(E114,4,1)*5,MID(E114,5,1)*8,MID(E114,6,1)*4,MID(E114,7,1)*2,MID(E114,8,1),MID(E114,9,1)*6,MID(E114,10,1)*3,MID(E114,11,1)*7,MID(E114,12,1)*9,MID(E114,13,1)*10,MID(E114,14,1)*5,MID(E114,15,1)*8,MID(E114,16,1)*4,MID(E114,17,1)*2),11),{0,1,2,3,4,5,6,7,8,9,10},{"1","0","x","9","8","7","6","5","4","3","2"})=RIGHT(E114,1),"√","×")),"身份证号长度不符")</f>
        <v>√</v>
      </c>
      <c r="G114" s="6" t="s">
        <v>294</v>
      </c>
      <c r="H114" s="6" t="s">
        <v>16</v>
      </c>
      <c r="I114" s="6">
        <f t="shared" si="2"/>
        <v>18</v>
      </c>
      <c r="J114" s="6">
        <v>0</v>
      </c>
      <c r="K114" s="19"/>
    </row>
    <row r="115" ht="19" customHeight="1" spans="1:11">
      <c r="A115" s="3">
        <v>113</v>
      </c>
      <c r="B115" s="14" t="s">
        <v>295</v>
      </c>
      <c r="C115" s="4" t="s">
        <v>46</v>
      </c>
      <c r="D115" s="8" t="s">
        <v>289</v>
      </c>
      <c r="E115" s="15" t="s">
        <v>296</v>
      </c>
      <c r="F115" s="15" t="str">
        <f>IF(LEN(E115)=18,(IF(LOOKUP(MOD(SUM(MID(E115,1,1)*7,MID(E115,2,1)*9,MID(E115,3,1)*10,MID(E115,4,1)*5,MID(E115,5,1)*8,MID(E115,6,1)*4,MID(E115,7,1)*2,MID(E115,8,1),MID(E115,9,1)*6,MID(E115,10,1)*3,MID(E115,11,1)*7,MID(E115,12,1)*9,MID(E115,13,1)*10,MID(E115,14,1)*5,MID(E115,15,1)*8,MID(E115,16,1)*4,MID(E115,17,1)*2),11),{0,1,2,3,4,5,6,7,8,9,10},{"1","0","x","9","8","7","6","5","4","3","2"})=RIGHT(E115,1),"√","×")),"身份证号长度不符")</f>
        <v>√</v>
      </c>
      <c r="G115" s="6" t="s">
        <v>297</v>
      </c>
      <c r="H115" s="6" t="s">
        <v>16</v>
      </c>
      <c r="I115" s="6">
        <f t="shared" si="2"/>
        <v>18</v>
      </c>
      <c r="J115" s="6">
        <v>0</v>
      </c>
      <c r="K115" s="19"/>
    </row>
    <row r="116" ht="19" customHeight="1" spans="1:11">
      <c r="A116" s="3">
        <v>114</v>
      </c>
      <c r="B116" s="14" t="s">
        <v>298</v>
      </c>
      <c r="C116" s="4" t="s">
        <v>30</v>
      </c>
      <c r="D116" s="8" t="s">
        <v>289</v>
      </c>
      <c r="E116" s="15" t="s">
        <v>299</v>
      </c>
      <c r="F116" s="15" t="str">
        <f>IF(LEN(E116)=18,(IF(LOOKUP(MOD(SUM(MID(E116,1,1)*7,MID(E116,2,1)*9,MID(E116,3,1)*10,MID(E116,4,1)*5,MID(E116,5,1)*8,MID(E116,6,1)*4,MID(E116,7,1)*2,MID(E116,8,1),MID(E116,9,1)*6,MID(E116,10,1)*3,MID(E116,11,1)*7,MID(E116,12,1)*9,MID(E116,13,1)*10,MID(E116,14,1)*5,MID(E116,15,1)*8,MID(E116,16,1)*4,MID(E116,17,1)*2),11),{0,1,2,3,4,5,6,7,8,9,10},{"1","0","x","9","8","7","6","5","4","3","2"})=RIGHT(E116,1),"√","×")),"身份证号长度不符")</f>
        <v>√</v>
      </c>
      <c r="G116" s="6" t="s">
        <v>300</v>
      </c>
      <c r="H116" s="6" t="s">
        <v>16</v>
      </c>
      <c r="I116" s="6">
        <f t="shared" si="2"/>
        <v>18</v>
      </c>
      <c r="J116" s="6">
        <v>0</v>
      </c>
      <c r="K116" s="19"/>
    </row>
    <row r="117" ht="19" customHeight="1" spans="1:11">
      <c r="A117" s="3">
        <v>115</v>
      </c>
      <c r="B117" s="14" t="s">
        <v>301</v>
      </c>
      <c r="C117" s="4" t="s">
        <v>228</v>
      </c>
      <c r="D117" s="8" t="s">
        <v>302</v>
      </c>
      <c r="E117" s="15" t="s">
        <v>303</v>
      </c>
      <c r="F117" s="15" t="str">
        <f>IF(LEN(E117)=18,(IF(LOOKUP(MOD(SUM(MID(E117,1,1)*7,MID(E117,2,1)*9,MID(E117,3,1)*10,MID(E117,4,1)*5,MID(E117,5,1)*8,MID(E117,6,1)*4,MID(E117,7,1)*2,MID(E117,8,1),MID(E117,9,1)*6,MID(E117,10,1)*3,MID(E117,11,1)*7,MID(E117,12,1)*9,MID(E117,13,1)*10,MID(E117,14,1)*5,MID(E117,15,1)*8,MID(E117,16,1)*4,MID(E117,17,1)*2),11),{0,1,2,3,4,5,6,7,8,9,10},{"1","0","x","9","8","7","6","5","4","3","2"})=RIGHT(E117,1),"√","×")),"身份证号长度不符")</f>
        <v>√</v>
      </c>
      <c r="G117" s="6"/>
      <c r="H117" s="6" t="s">
        <v>16</v>
      </c>
      <c r="I117" s="6">
        <f t="shared" si="2"/>
        <v>17</v>
      </c>
      <c r="J117" s="6">
        <f t="shared" ref="J117:J130" si="7">I117*1</f>
        <v>17</v>
      </c>
      <c r="K117" s="19"/>
    </row>
    <row r="118" ht="19" customHeight="1" spans="1:11">
      <c r="A118" s="3">
        <v>116</v>
      </c>
      <c r="B118" s="14" t="s">
        <v>304</v>
      </c>
      <c r="C118" s="4" t="s">
        <v>213</v>
      </c>
      <c r="D118" s="8" t="s">
        <v>302</v>
      </c>
      <c r="E118" s="15" t="s">
        <v>305</v>
      </c>
      <c r="F118" s="15" t="str">
        <f>IF(LEN(E118)=18,(IF(LOOKUP(MOD(SUM(MID(E118,1,1)*7,MID(E118,2,1)*9,MID(E118,3,1)*10,MID(E118,4,1)*5,MID(E118,5,1)*8,MID(E118,6,1)*4,MID(E118,7,1)*2,MID(E118,8,1),MID(E118,9,1)*6,MID(E118,10,1)*3,MID(E118,11,1)*7,MID(E118,12,1)*9,MID(E118,13,1)*10,MID(E118,14,1)*5,MID(E118,15,1)*8,MID(E118,16,1)*4,MID(E118,17,1)*2),11),{0,1,2,3,4,5,6,7,8,9,10},{"1","0","x","9","8","7","6","5","4","3","2"})=RIGHT(E118,1),"√","×")),"身份证号长度不符")</f>
        <v>√</v>
      </c>
      <c r="G118" s="6"/>
      <c r="H118" s="6" t="s">
        <v>16</v>
      </c>
      <c r="I118" s="6">
        <f t="shared" si="2"/>
        <v>17</v>
      </c>
      <c r="J118" s="6">
        <f t="shared" si="7"/>
        <v>17</v>
      </c>
      <c r="K118" s="19"/>
    </row>
    <row r="119" ht="19" customHeight="1" spans="1:11">
      <c r="A119" s="3">
        <v>117</v>
      </c>
      <c r="B119" s="14" t="s">
        <v>306</v>
      </c>
      <c r="C119" s="4" t="s">
        <v>30</v>
      </c>
      <c r="D119" s="8" t="s">
        <v>302</v>
      </c>
      <c r="E119" s="15" t="s">
        <v>307</v>
      </c>
      <c r="F119" s="15" t="str">
        <f>IF(LEN(E119)=18,(IF(LOOKUP(MOD(SUM(MID(E119,1,1)*7,MID(E119,2,1)*9,MID(E119,3,1)*10,MID(E119,4,1)*5,MID(E119,5,1)*8,MID(E119,6,1)*4,MID(E119,7,1)*2,MID(E119,8,1),MID(E119,9,1)*6,MID(E119,10,1)*3,MID(E119,11,1)*7,MID(E119,12,1)*9,MID(E119,13,1)*10,MID(E119,14,1)*5,MID(E119,15,1)*8,MID(E119,16,1)*4,MID(E119,17,1)*2),11),{0,1,2,3,4,5,6,7,8,9,10},{"1","0","x","9","8","7","6","5","4","3","2"})=RIGHT(E119,1),"√","×")),"身份证号长度不符")</f>
        <v>√</v>
      </c>
      <c r="G119" s="6"/>
      <c r="H119" s="6" t="s">
        <v>16</v>
      </c>
      <c r="I119" s="6">
        <f t="shared" si="2"/>
        <v>17</v>
      </c>
      <c r="J119" s="6">
        <f t="shared" si="7"/>
        <v>17</v>
      </c>
      <c r="K119" s="19"/>
    </row>
    <row r="120" ht="19" customHeight="1" spans="1:11">
      <c r="A120" s="3">
        <v>118</v>
      </c>
      <c r="B120" s="14" t="s">
        <v>308</v>
      </c>
      <c r="C120" s="4" t="s">
        <v>95</v>
      </c>
      <c r="D120" s="8" t="s">
        <v>302</v>
      </c>
      <c r="E120" s="15" t="s">
        <v>309</v>
      </c>
      <c r="F120" s="15" t="str">
        <f>IF(LEN(E120)=18,(IF(LOOKUP(MOD(SUM(MID(E120,1,1)*7,MID(E120,2,1)*9,MID(E120,3,1)*10,MID(E120,4,1)*5,MID(E120,5,1)*8,MID(E120,6,1)*4,MID(E120,7,1)*2,MID(E120,8,1),MID(E120,9,1)*6,MID(E120,10,1)*3,MID(E120,11,1)*7,MID(E120,12,1)*9,MID(E120,13,1)*10,MID(E120,14,1)*5,MID(E120,15,1)*8,MID(E120,16,1)*4,MID(E120,17,1)*2),11),{0,1,2,3,4,5,6,7,8,9,10},{"1","0","x","9","8","7","6","5","4","3","2"})=RIGHT(E120,1),"√","×")),"身份证号长度不符")</f>
        <v>√</v>
      </c>
      <c r="G120" s="6"/>
      <c r="H120" s="6" t="s">
        <v>16</v>
      </c>
      <c r="I120" s="6">
        <f t="shared" si="2"/>
        <v>17</v>
      </c>
      <c r="J120" s="6">
        <f t="shared" si="7"/>
        <v>17</v>
      </c>
      <c r="K120" s="19"/>
    </row>
    <row r="121" ht="19" customHeight="1" spans="1:11">
      <c r="A121" s="3">
        <v>119</v>
      </c>
      <c r="B121" s="14" t="s">
        <v>310</v>
      </c>
      <c r="C121" s="4" t="s">
        <v>228</v>
      </c>
      <c r="D121" s="8" t="s">
        <v>302</v>
      </c>
      <c r="E121" s="15" t="s">
        <v>311</v>
      </c>
      <c r="F121" s="15" t="str">
        <f>IF(LEN(E121)=18,(IF(LOOKUP(MOD(SUM(MID(E121,1,1)*7,MID(E121,2,1)*9,MID(E121,3,1)*10,MID(E121,4,1)*5,MID(E121,5,1)*8,MID(E121,6,1)*4,MID(E121,7,1)*2,MID(E121,8,1),MID(E121,9,1)*6,MID(E121,10,1)*3,MID(E121,11,1)*7,MID(E121,12,1)*9,MID(E121,13,1)*10,MID(E121,14,1)*5,MID(E121,15,1)*8,MID(E121,16,1)*4,MID(E121,17,1)*2),11),{0,1,2,3,4,5,6,7,8,9,10},{"1","0","x","9","8","7","6","5","4","3","2"})=RIGHT(E121,1),"√","×")),"身份证号长度不符")</f>
        <v>√</v>
      </c>
      <c r="G121" s="6"/>
      <c r="H121" s="6" t="s">
        <v>16</v>
      </c>
      <c r="I121" s="6">
        <f t="shared" si="2"/>
        <v>17</v>
      </c>
      <c r="J121" s="6">
        <f t="shared" si="7"/>
        <v>17</v>
      </c>
      <c r="K121" s="19"/>
    </row>
    <row r="122" ht="19" customHeight="1" spans="1:11">
      <c r="A122" s="3">
        <v>120</v>
      </c>
      <c r="B122" s="14" t="s">
        <v>312</v>
      </c>
      <c r="C122" s="4" t="s">
        <v>313</v>
      </c>
      <c r="D122" s="8" t="s">
        <v>314</v>
      </c>
      <c r="E122" s="15" t="s">
        <v>315</v>
      </c>
      <c r="F122" s="15" t="str">
        <f>IF(LEN(E122)=18,(IF(LOOKUP(MOD(SUM(MID(E122,1,1)*7,MID(E122,2,1)*9,MID(E122,3,1)*10,MID(E122,4,1)*5,MID(E122,5,1)*8,MID(E122,6,1)*4,MID(E122,7,1)*2,MID(E122,8,1),MID(E122,9,1)*6,MID(E122,10,1)*3,MID(E122,11,1)*7,MID(E122,12,1)*9,MID(E122,13,1)*10,MID(E122,14,1)*5,MID(E122,15,1)*8,MID(E122,16,1)*4,MID(E122,17,1)*2),11),{0,1,2,3,4,5,6,7,8,9,10},{"1","0","x","9","8","7","6","5","4","3","2"})=RIGHT(E122,1),"√","×")),"身份证号长度不符")</f>
        <v>√</v>
      </c>
      <c r="G122" s="6"/>
      <c r="H122" s="6" t="s">
        <v>16</v>
      </c>
      <c r="I122" s="6">
        <f t="shared" si="2"/>
        <v>16</v>
      </c>
      <c r="J122" s="6">
        <f t="shared" si="7"/>
        <v>16</v>
      </c>
      <c r="K122" s="19"/>
    </row>
    <row r="123" ht="19" customHeight="1" spans="1:11">
      <c r="A123" s="3">
        <v>121</v>
      </c>
      <c r="B123" s="14" t="s">
        <v>316</v>
      </c>
      <c r="C123" s="4" t="s">
        <v>54</v>
      </c>
      <c r="D123" s="8" t="s">
        <v>314</v>
      </c>
      <c r="E123" s="15" t="s">
        <v>317</v>
      </c>
      <c r="F123" s="15" t="str">
        <f>IF(LEN(E123)=18,(IF(LOOKUP(MOD(SUM(MID(E123,1,1)*7,MID(E123,2,1)*9,MID(E123,3,1)*10,MID(E123,4,1)*5,MID(E123,5,1)*8,MID(E123,6,1)*4,MID(E123,7,1)*2,MID(E123,8,1),MID(E123,9,1)*6,MID(E123,10,1)*3,MID(E123,11,1)*7,MID(E123,12,1)*9,MID(E123,13,1)*10,MID(E123,14,1)*5,MID(E123,15,1)*8,MID(E123,16,1)*4,MID(E123,17,1)*2),11),{0,1,2,3,4,5,6,7,8,9,10},{"1","0","x","9","8","7","6","5","4","3","2"})=RIGHT(E123,1),"√","×")),"身份证号长度不符")</f>
        <v>√</v>
      </c>
      <c r="G123" s="6"/>
      <c r="H123" s="6" t="s">
        <v>16</v>
      </c>
      <c r="I123" s="6">
        <f t="shared" si="2"/>
        <v>16</v>
      </c>
      <c r="J123" s="6">
        <f t="shared" si="7"/>
        <v>16</v>
      </c>
      <c r="K123" s="19"/>
    </row>
    <row r="124" ht="19" customHeight="1" spans="1:11">
      <c r="A124" s="3">
        <v>122</v>
      </c>
      <c r="B124" s="14" t="s">
        <v>318</v>
      </c>
      <c r="C124" s="4" t="s">
        <v>54</v>
      </c>
      <c r="D124" s="8" t="s">
        <v>314</v>
      </c>
      <c r="E124" s="15" t="s">
        <v>319</v>
      </c>
      <c r="F124" s="15" t="str">
        <f>IF(LEN(E124)=18,(IF(LOOKUP(MOD(SUM(MID(E124,1,1)*7,MID(E124,2,1)*9,MID(E124,3,1)*10,MID(E124,4,1)*5,MID(E124,5,1)*8,MID(E124,6,1)*4,MID(E124,7,1)*2,MID(E124,8,1),MID(E124,9,1)*6,MID(E124,10,1)*3,MID(E124,11,1)*7,MID(E124,12,1)*9,MID(E124,13,1)*10,MID(E124,14,1)*5,MID(E124,15,1)*8,MID(E124,16,1)*4,MID(E124,17,1)*2),11),{0,1,2,3,4,5,6,7,8,9,10},{"1","0","x","9","8","7","6","5","4","3","2"})=RIGHT(E124,1),"√","×")),"身份证号长度不符")</f>
        <v>√</v>
      </c>
      <c r="G124" s="6"/>
      <c r="H124" s="6" t="s">
        <v>16</v>
      </c>
      <c r="I124" s="6">
        <f t="shared" si="2"/>
        <v>16</v>
      </c>
      <c r="J124" s="6">
        <f t="shared" si="7"/>
        <v>16</v>
      </c>
      <c r="K124" s="19"/>
    </row>
    <row r="125" ht="19" customHeight="1" spans="1:11">
      <c r="A125" s="3">
        <v>123</v>
      </c>
      <c r="B125" s="14" t="s">
        <v>320</v>
      </c>
      <c r="C125" s="4" t="s">
        <v>13</v>
      </c>
      <c r="D125" s="8" t="s">
        <v>314</v>
      </c>
      <c r="E125" s="15" t="s">
        <v>321</v>
      </c>
      <c r="F125" s="15" t="str">
        <f>IF(LEN(E125)=18,(IF(LOOKUP(MOD(SUM(MID(E125,1,1)*7,MID(E125,2,1)*9,MID(E125,3,1)*10,MID(E125,4,1)*5,MID(E125,5,1)*8,MID(E125,6,1)*4,MID(E125,7,1)*2,MID(E125,8,1),MID(E125,9,1)*6,MID(E125,10,1)*3,MID(E125,11,1)*7,MID(E125,12,1)*9,MID(E125,13,1)*10,MID(E125,14,1)*5,MID(E125,15,1)*8,MID(E125,16,1)*4,MID(E125,17,1)*2),11),{0,1,2,3,4,5,6,7,8,9,10},{"1","0","x","9","8","7","6","5","4","3","2"})=RIGHT(E125,1),"√","×")),"身份证号长度不符")</f>
        <v>√</v>
      </c>
      <c r="G125" s="6"/>
      <c r="H125" s="6" t="s">
        <v>16</v>
      </c>
      <c r="I125" s="6">
        <f t="shared" si="2"/>
        <v>16</v>
      </c>
      <c r="J125" s="6">
        <f t="shared" si="7"/>
        <v>16</v>
      </c>
      <c r="K125" s="19"/>
    </row>
    <row r="126" ht="19" customHeight="1" spans="1:11">
      <c r="A126" s="3">
        <v>124</v>
      </c>
      <c r="B126" s="14" t="s">
        <v>322</v>
      </c>
      <c r="C126" s="4" t="s">
        <v>46</v>
      </c>
      <c r="D126" s="8" t="s">
        <v>323</v>
      </c>
      <c r="E126" s="15" t="s">
        <v>324</v>
      </c>
      <c r="F126" s="15" t="str">
        <f>IF(LEN(E126)=18,(IF(LOOKUP(MOD(SUM(MID(E126,1,1)*7,MID(E126,2,1)*9,MID(E126,3,1)*10,MID(E126,4,1)*5,MID(E126,5,1)*8,MID(E126,6,1)*4,MID(E126,7,1)*2,MID(E126,8,1),MID(E126,9,1)*6,MID(E126,10,1)*3,MID(E126,11,1)*7,MID(E126,12,1)*9,MID(E126,13,1)*10,MID(E126,14,1)*5,MID(E126,15,1)*8,MID(E126,16,1)*4,MID(E126,17,1)*2),11),{0,1,2,3,4,5,6,7,8,9,10},{"1","0","x","9","8","7","6","5","4","3","2"})=RIGHT(E126,1),"√","×")),"身份证号长度不符")</f>
        <v>√</v>
      </c>
      <c r="G126" s="6"/>
      <c r="H126" s="6" t="s">
        <v>16</v>
      </c>
      <c r="I126" s="6">
        <f t="shared" ref="I126:I145" si="8">DAY(EOMONTH(D126,0))-DAY(D126)+1</f>
        <v>15</v>
      </c>
      <c r="J126" s="6">
        <f t="shared" si="7"/>
        <v>15</v>
      </c>
      <c r="K126" s="19"/>
    </row>
    <row r="127" ht="19" customHeight="1" spans="1:11">
      <c r="A127" s="3">
        <v>125</v>
      </c>
      <c r="B127" s="22" t="s">
        <v>325</v>
      </c>
      <c r="C127" s="10" t="s">
        <v>33</v>
      </c>
      <c r="D127" s="11" t="s">
        <v>326</v>
      </c>
      <c r="E127" s="16" t="s">
        <v>327</v>
      </c>
      <c r="F127" s="16" t="str">
        <f>IF(LEN(E127)=18,(IF(LOOKUP(MOD(SUM(MID(E127,1,1)*7,MID(E127,2,1)*9,MID(E127,3,1)*10,MID(E127,4,1)*5,MID(E127,5,1)*8,MID(E127,6,1)*4,MID(E127,7,1)*2,MID(E127,8,1),MID(E127,9,1)*6,MID(E127,10,1)*3,MID(E127,11,1)*7,MID(E127,12,1)*9,MID(E127,13,1)*10,MID(E127,14,1)*5,MID(E127,15,1)*8,MID(E127,16,1)*4,MID(E127,17,1)*2),11),{0,1,2,3,4,5,6,7,8,9,10},{"1","0","x","9","8","7","6","5","4","3","2"})=RIGHT(E127,1),"√","×")),"身份证号长度不符")</f>
        <v>√</v>
      </c>
      <c r="G127" s="13" t="s">
        <v>328</v>
      </c>
      <c r="H127" s="13" t="s">
        <v>16</v>
      </c>
      <c r="I127" s="13">
        <f t="shared" si="8"/>
        <v>12</v>
      </c>
      <c r="J127" s="13">
        <f t="shared" si="7"/>
        <v>12</v>
      </c>
      <c r="K127" s="20"/>
    </row>
    <row r="128" ht="19" customHeight="1" spans="1:11">
      <c r="A128" s="3">
        <v>126</v>
      </c>
      <c r="B128" s="14" t="s">
        <v>329</v>
      </c>
      <c r="C128" s="4" t="s">
        <v>33</v>
      </c>
      <c r="D128" s="8" t="s">
        <v>326</v>
      </c>
      <c r="E128" s="15" t="s">
        <v>330</v>
      </c>
      <c r="F128" s="15" t="str">
        <f>IF(LEN(E128)=18,(IF(LOOKUP(MOD(SUM(MID(E128,1,1)*7,MID(E128,2,1)*9,MID(E128,3,1)*10,MID(E128,4,1)*5,MID(E128,5,1)*8,MID(E128,6,1)*4,MID(E128,7,1)*2,MID(E128,8,1),MID(E128,9,1)*6,MID(E128,10,1)*3,MID(E128,11,1)*7,MID(E128,12,1)*9,MID(E128,13,1)*10,MID(E128,14,1)*5,MID(E128,15,1)*8,MID(E128,16,1)*4,MID(E128,17,1)*2),11),{0,1,2,3,4,5,6,7,8,9,10},{"1","0","x","9","8","7","6","5","4","3","2"})=RIGHT(E128,1),"√","×")),"身份证号长度不符")</f>
        <v>√</v>
      </c>
      <c r="G128" s="6"/>
      <c r="H128" s="6" t="s">
        <v>16</v>
      </c>
      <c r="I128" s="6">
        <f t="shared" si="8"/>
        <v>12</v>
      </c>
      <c r="J128" s="6">
        <f t="shared" si="7"/>
        <v>12</v>
      </c>
      <c r="K128" s="19"/>
    </row>
    <row r="129" ht="19" customHeight="1" spans="1:11">
      <c r="A129" s="3">
        <v>127</v>
      </c>
      <c r="B129" s="14" t="s">
        <v>331</v>
      </c>
      <c r="C129" s="4" t="s">
        <v>46</v>
      </c>
      <c r="D129" s="8" t="s">
        <v>326</v>
      </c>
      <c r="E129" s="15" t="s">
        <v>332</v>
      </c>
      <c r="F129" s="15" t="str">
        <f>IF(LEN(E129)=18,(IF(LOOKUP(MOD(SUM(MID(E129,1,1)*7,MID(E129,2,1)*9,MID(E129,3,1)*10,MID(E129,4,1)*5,MID(E129,5,1)*8,MID(E129,6,1)*4,MID(E129,7,1)*2,MID(E129,8,1),MID(E129,9,1)*6,MID(E129,10,1)*3,MID(E129,11,1)*7,MID(E129,12,1)*9,MID(E129,13,1)*10,MID(E129,14,1)*5,MID(E129,15,1)*8,MID(E129,16,1)*4,MID(E129,17,1)*2),11),{0,1,2,3,4,5,6,7,8,9,10},{"1","0","x","9","8","7","6","5","4","3","2"})=RIGHT(E129,1),"√","×")),"身份证号长度不符")</f>
        <v>√</v>
      </c>
      <c r="G129" s="6"/>
      <c r="H129" s="6" t="s">
        <v>16</v>
      </c>
      <c r="I129" s="6">
        <f t="shared" si="8"/>
        <v>12</v>
      </c>
      <c r="J129" s="6">
        <f t="shared" si="7"/>
        <v>12</v>
      </c>
      <c r="K129" s="19"/>
    </row>
    <row r="130" ht="19" customHeight="1" spans="1:11">
      <c r="A130" s="3">
        <v>128</v>
      </c>
      <c r="B130" s="14" t="s">
        <v>333</v>
      </c>
      <c r="C130" s="4" t="s">
        <v>13</v>
      </c>
      <c r="D130" s="8" t="s">
        <v>334</v>
      </c>
      <c r="E130" s="15" t="s">
        <v>335</v>
      </c>
      <c r="F130" s="15" t="str">
        <f>IF(LEN(E130)=18,(IF(LOOKUP(MOD(SUM(MID(E130,1,1)*7,MID(E130,2,1)*9,MID(E130,3,1)*10,MID(E130,4,1)*5,MID(E130,5,1)*8,MID(E130,6,1)*4,MID(E130,7,1)*2,MID(E130,8,1),MID(E130,9,1)*6,MID(E130,10,1)*3,MID(E130,11,1)*7,MID(E130,12,1)*9,MID(E130,13,1)*10,MID(E130,14,1)*5,MID(E130,15,1)*8,MID(E130,16,1)*4,MID(E130,17,1)*2),11),{0,1,2,3,4,5,6,7,8,9,10},{"1","0","x","9","8","7","6","5","4","3","2"})=RIGHT(E130,1),"√","×")),"身份证号长度不符")</f>
        <v>√</v>
      </c>
      <c r="G130" s="6"/>
      <c r="H130" s="6" t="s">
        <v>16</v>
      </c>
      <c r="I130" s="6">
        <f t="shared" si="8"/>
        <v>11</v>
      </c>
      <c r="J130" s="6">
        <f t="shared" si="7"/>
        <v>11</v>
      </c>
      <c r="K130" s="19"/>
    </row>
    <row r="131" ht="19" customHeight="1" spans="1:11">
      <c r="A131" s="3">
        <v>129</v>
      </c>
      <c r="B131" s="14" t="s">
        <v>336</v>
      </c>
      <c r="C131" s="4" t="s">
        <v>213</v>
      </c>
      <c r="D131" s="8" t="s">
        <v>337</v>
      </c>
      <c r="E131" s="15" t="s">
        <v>338</v>
      </c>
      <c r="F131" s="15" t="str">
        <f>IF(LEN(E131)=18,(IF(LOOKUP(MOD(SUM(MID(E131,1,1)*7,MID(E131,2,1)*9,MID(E131,3,1)*10,MID(E131,4,1)*5,MID(E131,5,1)*8,MID(E131,6,1)*4,MID(E131,7,1)*2,MID(E131,8,1),MID(E131,9,1)*6,MID(E131,10,1)*3,MID(E131,11,1)*7,MID(E131,12,1)*9,MID(E131,13,1)*10,MID(E131,14,1)*5,MID(E131,15,1)*8,MID(E131,16,1)*4,MID(E131,17,1)*2),11),{0,1,2,3,4,5,6,7,8,9,10},{"1","0","x","9","8","7","6","5","4","3","2"})=RIGHT(E131,1),"√","×")),"身份证号长度不符")</f>
        <v>√</v>
      </c>
      <c r="G131" s="6" t="s">
        <v>339</v>
      </c>
      <c r="H131" s="6" t="s">
        <v>16</v>
      </c>
      <c r="I131" s="6">
        <f t="shared" si="8"/>
        <v>10</v>
      </c>
      <c r="J131" s="6">
        <v>0</v>
      </c>
      <c r="K131" s="19"/>
    </row>
    <row r="132" ht="19" customHeight="1" spans="1:11">
      <c r="A132" s="3">
        <v>130</v>
      </c>
      <c r="B132" s="14" t="s">
        <v>340</v>
      </c>
      <c r="C132" s="4" t="s">
        <v>313</v>
      </c>
      <c r="D132" s="8" t="s">
        <v>337</v>
      </c>
      <c r="E132" s="15" t="s">
        <v>341</v>
      </c>
      <c r="F132" s="15" t="str">
        <f>IF(LEN(E132)=18,(IF(LOOKUP(MOD(SUM(MID(E132,1,1)*7,MID(E132,2,1)*9,MID(E132,3,1)*10,MID(E132,4,1)*5,MID(E132,5,1)*8,MID(E132,6,1)*4,MID(E132,7,1)*2,MID(E132,8,1),MID(E132,9,1)*6,MID(E132,10,1)*3,MID(E132,11,1)*7,MID(E132,12,1)*9,MID(E132,13,1)*10,MID(E132,14,1)*5,MID(E132,15,1)*8,MID(E132,16,1)*4,MID(E132,17,1)*2),11),{0,1,2,3,4,5,6,7,8,9,10},{"1","0","x","9","8","7","6","5","4","3","2"})=RIGHT(E132,1),"√","×")),"身份证号长度不符")</f>
        <v>√</v>
      </c>
      <c r="G132" s="6" t="s">
        <v>342</v>
      </c>
      <c r="H132" s="6" t="s">
        <v>16</v>
      </c>
      <c r="I132" s="6">
        <f t="shared" si="8"/>
        <v>10</v>
      </c>
      <c r="J132" s="6">
        <v>0</v>
      </c>
      <c r="K132" s="19"/>
    </row>
    <row r="133" ht="19" customHeight="1" spans="1:11">
      <c r="A133" s="3">
        <v>131</v>
      </c>
      <c r="B133" s="14" t="s">
        <v>343</v>
      </c>
      <c r="C133" s="4" t="s">
        <v>33</v>
      </c>
      <c r="D133" s="8" t="s">
        <v>344</v>
      </c>
      <c r="E133" s="15" t="s">
        <v>345</v>
      </c>
      <c r="F133" s="15" t="str">
        <f>IF(LEN(E133)=18,(IF(LOOKUP(MOD(SUM(MID(E133,1,1)*7,MID(E133,2,1)*9,MID(E133,3,1)*10,MID(E133,4,1)*5,MID(E133,5,1)*8,MID(E133,6,1)*4,MID(E133,7,1)*2,MID(E133,8,1),MID(E133,9,1)*6,MID(E133,10,1)*3,MID(E133,11,1)*7,MID(E133,12,1)*9,MID(E133,13,1)*10,MID(E133,14,1)*5,MID(E133,15,1)*8,MID(E133,16,1)*4,MID(E133,17,1)*2),11),{0,1,2,3,4,5,6,7,8,9,10},{"1","0","x","9","8","7","6","5","4","3","2"})=RIGHT(E133,1),"√","×")),"身份证号长度不符")</f>
        <v>√</v>
      </c>
      <c r="G133" s="6"/>
      <c r="H133" s="6" t="s">
        <v>16</v>
      </c>
      <c r="I133" s="6">
        <f t="shared" si="8"/>
        <v>9</v>
      </c>
      <c r="J133" s="6">
        <f t="shared" ref="J133:J141" si="9">I133*1</f>
        <v>9</v>
      </c>
      <c r="K133" s="19"/>
    </row>
    <row r="134" ht="19" customHeight="1" spans="1:11">
      <c r="A134" s="3">
        <v>132</v>
      </c>
      <c r="B134" s="14" t="s">
        <v>346</v>
      </c>
      <c r="C134" s="4" t="s">
        <v>13</v>
      </c>
      <c r="D134" s="8" t="s">
        <v>347</v>
      </c>
      <c r="E134" s="15" t="s">
        <v>348</v>
      </c>
      <c r="F134" s="15" t="str">
        <f>IF(LEN(E134)=18,(IF(LOOKUP(MOD(SUM(MID(E134,1,1)*7,MID(E134,2,1)*9,MID(E134,3,1)*10,MID(E134,4,1)*5,MID(E134,5,1)*8,MID(E134,6,1)*4,MID(E134,7,1)*2,MID(E134,8,1),MID(E134,9,1)*6,MID(E134,10,1)*3,MID(E134,11,1)*7,MID(E134,12,1)*9,MID(E134,13,1)*10,MID(E134,14,1)*5,MID(E134,15,1)*8,MID(E134,16,1)*4,MID(E134,17,1)*2),11),{0,1,2,3,4,5,6,7,8,9,10},{"1","0","x","9","8","7","6","5","4","3","2"})=RIGHT(E134,1),"√","×")),"身份证号长度不符")</f>
        <v>√</v>
      </c>
      <c r="G134" s="6"/>
      <c r="H134" s="6" t="s">
        <v>16</v>
      </c>
      <c r="I134" s="6">
        <f t="shared" si="8"/>
        <v>8</v>
      </c>
      <c r="J134" s="6">
        <f t="shared" si="9"/>
        <v>8</v>
      </c>
      <c r="K134" s="19"/>
    </row>
    <row r="135" ht="19" customHeight="1" spans="1:11">
      <c r="A135" s="3">
        <v>133</v>
      </c>
      <c r="B135" s="14" t="s">
        <v>349</v>
      </c>
      <c r="C135" s="4" t="s">
        <v>46</v>
      </c>
      <c r="D135" s="8" t="s">
        <v>347</v>
      </c>
      <c r="E135" s="15" t="s">
        <v>350</v>
      </c>
      <c r="F135" s="15" t="str">
        <f>IF(LEN(E135)=18,(IF(LOOKUP(MOD(SUM(MID(E135,1,1)*7,MID(E135,2,1)*9,MID(E135,3,1)*10,MID(E135,4,1)*5,MID(E135,5,1)*8,MID(E135,6,1)*4,MID(E135,7,1)*2,MID(E135,8,1),MID(E135,9,1)*6,MID(E135,10,1)*3,MID(E135,11,1)*7,MID(E135,12,1)*9,MID(E135,13,1)*10,MID(E135,14,1)*5,MID(E135,15,1)*8,MID(E135,16,1)*4,MID(E135,17,1)*2),11),{0,1,2,3,4,5,6,7,8,9,10},{"1","0","x","9","8","7","6","5","4","3","2"})=RIGHT(E135,1),"√","×")),"身份证号长度不符")</f>
        <v>√</v>
      </c>
      <c r="G135" s="6"/>
      <c r="H135" s="6" t="s">
        <v>16</v>
      </c>
      <c r="I135" s="6">
        <f t="shared" si="8"/>
        <v>8</v>
      </c>
      <c r="J135" s="6">
        <f t="shared" si="9"/>
        <v>8</v>
      </c>
      <c r="K135" s="19"/>
    </row>
    <row r="136" ht="19" customHeight="1" spans="1:11">
      <c r="A136" s="3">
        <v>134</v>
      </c>
      <c r="B136" s="14" t="s">
        <v>351</v>
      </c>
      <c r="C136" s="4" t="s">
        <v>46</v>
      </c>
      <c r="D136" s="8" t="s">
        <v>347</v>
      </c>
      <c r="E136" s="15" t="s">
        <v>352</v>
      </c>
      <c r="F136" s="15" t="str">
        <f>IF(LEN(E136)=18,(IF(LOOKUP(MOD(SUM(MID(E136,1,1)*7,MID(E136,2,1)*9,MID(E136,3,1)*10,MID(E136,4,1)*5,MID(E136,5,1)*8,MID(E136,6,1)*4,MID(E136,7,1)*2,MID(E136,8,1),MID(E136,9,1)*6,MID(E136,10,1)*3,MID(E136,11,1)*7,MID(E136,12,1)*9,MID(E136,13,1)*10,MID(E136,14,1)*5,MID(E136,15,1)*8,MID(E136,16,1)*4,MID(E136,17,1)*2),11),{0,1,2,3,4,5,6,7,8,9,10},{"1","0","x","9","8","7","6","5","4","3","2"})=RIGHT(E136,1),"√","×")),"身份证号长度不符")</f>
        <v>√</v>
      </c>
      <c r="G136" s="6"/>
      <c r="H136" s="6" t="s">
        <v>16</v>
      </c>
      <c r="I136" s="6">
        <f t="shared" si="8"/>
        <v>8</v>
      </c>
      <c r="J136" s="6">
        <f t="shared" si="9"/>
        <v>8</v>
      </c>
      <c r="K136" s="19"/>
    </row>
    <row r="137" ht="19" customHeight="1" spans="1:11">
      <c r="A137" s="3">
        <v>135</v>
      </c>
      <c r="B137" s="14" t="s">
        <v>353</v>
      </c>
      <c r="C137" s="4" t="s">
        <v>13</v>
      </c>
      <c r="D137" s="8" t="s">
        <v>347</v>
      </c>
      <c r="E137" s="15" t="s">
        <v>354</v>
      </c>
      <c r="F137" s="15" t="str">
        <f>IF(LEN(E137)=18,(IF(LOOKUP(MOD(SUM(MID(E137,1,1)*7,MID(E137,2,1)*9,MID(E137,3,1)*10,MID(E137,4,1)*5,MID(E137,5,1)*8,MID(E137,6,1)*4,MID(E137,7,1)*2,MID(E137,8,1),MID(E137,9,1)*6,MID(E137,10,1)*3,MID(E137,11,1)*7,MID(E137,12,1)*9,MID(E137,13,1)*10,MID(E137,14,1)*5,MID(E137,15,1)*8,MID(E137,16,1)*4,MID(E137,17,1)*2),11),{0,1,2,3,4,5,6,7,8,9,10},{"1","0","x","9","8","7","6","5","4","3","2"})=RIGHT(E137,1),"√","×")),"身份证号长度不符")</f>
        <v>√</v>
      </c>
      <c r="G137" s="6"/>
      <c r="H137" s="6" t="s">
        <v>16</v>
      </c>
      <c r="I137" s="6">
        <f t="shared" si="8"/>
        <v>8</v>
      </c>
      <c r="J137" s="6">
        <f t="shared" si="9"/>
        <v>8</v>
      </c>
      <c r="K137" s="19"/>
    </row>
    <row r="138" ht="19" customHeight="1" spans="1:11">
      <c r="A138" s="3">
        <v>136</v>
      </c>
      <c r="B138" s="14" t="s">
        <v>355</v>
      </c>
      <c r="C138" s="4" t="s">
        <v>13</v>
      </c>
      <c r="D138" s="8" t="s">
        <v>347</v>
      </c>
      <c r="E138" s="15" t="s">
        <v>356</v>
      </c>
      <c r="F138" s="15" t="str">
        <f>IF(LEN(E138)=18,(IF(LOOKUP(MOD(SUM(MID(E138,1,1)*7,MID(E138,2,1)*9,MID(E138,3,1)*10,MID(E138,4,1)*5,MID(E138,5,1)*8,MID(E138,6,1)*4,MID(E138,7,1)*2,MID(E138,8,1),MID(E138,9,1)*6,MID(E138,10,1)*3,MID(E138,11,1)*7,MID(E138,12,1)*9,MID(E138,13,1)*10,MID(E138,14,1)*5,MID(E138,15,1)*8,MID(E138,16,1)*4,MID(E138,17,1)*2),11),{0,1,2,3,4,5,6,7,8,9,10},{"1","0","x","9","8","7","6","5","4","3","2"})=RIGHT(E138,1),"√","×")),"身份证号长度不符")</f>
        <v>√</v>
      </c>
      <c r="G138" s="6"/>
      <c r="H138" s="6" t="s">
        <v>16</v>
      </c>
      <c r="I138" s="6">
        <f t="shared" si="8"/>
        <v>8</v>
      </c>
      <c r="J138" s="6">
        <f t="shared" si="9"/>
        <v>8</v>
      </c>
      <c r="K138" s="19"/>
    </row>
    <row r="139" ht="19" customHeight="1" spans="1:11">
      <c r="A139" s="3">
        <v>137</v>
      </c>
      <c r="B139" s="14" t="s">
        <v>357</v>
      </c>
      <c r="C139" s="4" t="s">
        <v>33</v>
      </c>
      <c r="D139" s="8" t="s">
        <v>358</v>
      </c>
      <c r="E139" s="15" t="s">
        <v>359</v>
      </c>
      <c r="F139" s="15" t="str">
        <f>IF(LEN(E139)=18,(IF(LOOKUP(MOD(SUM(MID(E139,1,1)*7,MID(E139,2,1)*9,MID(E139,3,1)*10,MID(E139,4,1)*5,MID(E139,5,1)*8,MID(E139,6,1)*4,MID(E139,7,1)*2,MID(E139,8,1),MID(E139,9,1)*6,MID(E139,10,1)*3,MID(E139,11,1)*7,MID(E139,12,1)*9,MID(E139,13,1)*10,MID(E139,14,1)*5,MID(E139,15,1)*8,MID(E139,16,1)*4,MID(E139,17,1)*2),11),{0,1,2,3,4,5,6,7,8,9,10},{"1","0","x","9","8","7","6","5","4","3","2"})=RIGHT(E139,1),"√","×")),"身份证号长度不符")</f>
        <v>√</v>
      </c>
      <c r="G139" s="6"/>
      <c r="H139" s="6" t="s">
        <v>16</v>
      </c>
      <c r="I139" s="6">
        <f t="shared" si="8"/>
        <v>5</v>
      </c>
      <c r="J139" s="6">
        <f t="shared" si="9"/>
        <v>5</v>
      </c>
      <c r="K139" s="19"/>
    </row>
    <row r="140" ht="19" customHeight="1" spans="1:11">
      <c r="A140" s="3">
        <v>138</v>
      </c>
      <c r="B140" s="14" t="s">
        <v>360</v>
      </c>
      <c r="C140" s="4" t="s">
        <v>46</v>
      </c>
      <c r="D140" s="8" t="s">
        <v>358</v>
      </c>
      <c r="E140" s="15" t="s">
        <v>361</v>
      </c>
      <c r="F140" s="15" t="str">
        <f>IF(LEN(E140)=18,(IF(LOOKUP(MOD(SUM(MID(E140,1,1)*7,MID(E140,2,1)*9,MID(E140,3,1)*10,MID(E140,4,1)*5,MID(E140,5,1)*8,MID(E140,6,1)*4,MID(E140,7,1)*2,MID(E140,8,1),MID(E140,9,1)*6,MID(E140,10,1)*3,MID(E140,11,1)*7,MID(E140,12,1)*9,MID(E140,13,1)*10,MID(E140,14,1)*5,MID(E140,15,1)*8,MID(E140,16,1)*4,MID(E140,17,1)*2),11),{0,1,2,3,4,5,6,7,8,9,10},{"1","0","x","9","8","7","6","5","4","3","2"})=RIGHT(E140,1),"√","×")),"身份证号长度不符")</f>
        <v>√</v>
      </c>
      <c r="G140" s="6"/>
      <c r="H140" s="6" t="s">
        <v>16</v>
      </c>
      <c r="I140" s="6">
        <f t="shared" si="8"/>
        <v>5</v>
      </c>
      <c r="J140" s="6">
        <f t="shared" si="9"/>
        <v>5</v>
      </c>
      <c r="K140" s="19"/>
    </row>
    <row r="141" ht="19" customHeight="1" spans="1:11">
      <c r="A141" s="3">
        <v>139</v>
      </c>
      <c r="B141" s="14" t="s">
        <v>362</v>
      </c>
      <c r="C141" s="4" t="s">
        <v>64</v>
      </c>
      <c r="D141" s="8" t="s">
        <v>358</v>
      </c>
      <c r="E141" s="15" t="s">
        <v>363</v>
      </c>
      <c r="F141" s="15" t="str">
        <f>IF(LEN(E141)=18,(IF(LOOKUP(MOD(SUM(MID(E141,1,1)*7,MID(E141,2,1)*9,MID(E141,3,1)*10,MID(E141,4,1)*5,MID(E141,5,1)*8,MID(E141,6,1)*4,MID(E141,7,1)*2,MID(E141,8,1),MID(E141,9,1)*6,MID(E141,10,1)*3,MID(E141,11,1)*7,MID(E141,12,1)*9,MID(E141,13,1)*10,MID(E141,14,1)*5,MID(E141,15,1)*8,MID(E141,16,1)*4,MID(E141,17,1)*2),11),{0,1,2,3,4,5,6,7,8,9,10},{"1","0","x","9","8","7","6","5","4","3","2"})=RIGHT(E141,1),"√","×")),"身份证号长度不符")</f>
        <v>√</v>
      </c>
      <c r="G141" s="6"/>
      <c r="H141" s="6" t="s">
        <v>16</v>
      </c>
      <c r="I141" s="6">
        <f t="shared" si="8"/>
        <v>5</v>
      </c>
      <c r="J141" s="6">
        <f t="shared" si="9"/>
        <v>5</v>
      </c>
      <c r="K141" s="19"/>
    </row>
    <row r="142" ht="19" customHeight="1" spans="1:11">
      <c r="A142" s="3">
        <v>140</v>
      </c>
      <c r="B142" s="14" t="s">
        <v>364</v>
      </c>
      <c r="C142" s="4" t="s">
        <v>90</v>
      </c>
      <c r="D142" s="8" t="s">
        <v>365</v>
      </c>
      <c r="E142" s="15" t="s">
        <v>366</v>
      </c>
      <c r="F142" s="15" t="str">
        <f>IF(LEN(E142)=18,(IF(LOOKUP(MOD(SUM(MID(E142,1,1)*7,MID(E142,2,1)*9,MID(E142,3,1)*10,MID(E142,4,1)*5,MID(E142,5,1)*8,MID(E142,6,1)*4,MID(E142,7,1)*2,MID(E142,8,1),MID(E142,9,1)*6,MID(E142,10,1)*3,MID(E142,11,1)*7,MID(E142,12,1)*9,MID(E142,13,1)*10,MID(E142,14,1)*5,MID(E142,15,1)*8,MID(E142,16,1)*4,MID(E142,17,1)*2),11),{0,1,2,3,4,5,6,7,8,9,10},{"1","0","x","9","8","7","6","5","4","3","2"})=RIGHT(E142,1),"√","×")),"身份证号长度不符")</f>
        <v>√</v>
      </c>
      <c r="G142" s="6" t="s">
        <v>367</v>
      </c>
      <c r="H142" s="6" t="s">
        <v>16</v>
      </c>
      <c r="I142" s="6">
        <f t="shared" si="8"/>
        <v>4</v>
      </c>
      <c r="J142" s="6">
        <v>0</v>
      </c>
      <c r="K142" s="19"/>
    </row>
    <row r="143" ht="19" customHeight="1" spans="1:11">
      <c r="A143" s="3">
        <v>141</v>
      </c>
      <c r="B143" s="14" t="s">
        <v>368</v>
      </c>
      <c r="C143" s="4" t="s">
        <v>33</v>
      </c>
      <c r="D143" s="8" t="s">
        <v>365</v>
      </c>
      <c r="E143" s="15" t="s">
        <v>369</v>
      </c>
      <c r="F143" s="15" t="str">
        <f>IF(LEN(E143)=18,(IF(LOOKUP(MOD(SUM(MID(E143,1,1)*7,MID(E143,2,1)*9,MID(E143,3,1)*10,MID(E143,4,1)*5,MID(E143,5,1)*8,MID(E143,6,1)*4,MID(E143,7,1)*2,MID(E143,8,1),MID(E143,9,1)*6,MID(E143,10,1)*3,MID(E143,11,1)*7,MID(E143,12,1)*9,MID(E143,13,1)*10,MID(E143,14,1)*5,MID(E143,15,1)*8,MID(E143,16,1)*4,MID(E143,17,1)*2),11),{0,1,2,3,4,5,6,7,8,9,10},{"1","0","x","9","8","7","6","5","4","3","2"})=RIGHT(E143,1),"√","×")),"身份证号长度不符")</f>
        <v>√</v>
      </c>
      <c r="G143" s="6" t="s">
        <v>370</v>
      </c>
      <c r="H143" s="6" t="s">
        <v>16</v>
      </c>
      <c r="I143" s="6">
        <f t="shared" si="8"/>
        <v>4</v>
      </c>
      <c r="J143" s="6">
        <v>0</v>
      </c>
      <c r="K143" s="19"/>
    </row>
    <row r="144" ht="19" customHeight="1" spans="1:11">
      <c r="A144" s="3">
        <v>142</v>
      </c>
      <c r="B144" s="14" t="s">
        <v>371</v>
      </c>
      <c r="C144" s="4" t="s">
        <v>54</v>
      </c>
      <c r="D144" s="8" t="s">
        <v>372</v>
      </c>
      <c r="E144" s="15" t="s">
        <v>373</v>
      </c>
      <c r="F144" s="15" t="str">
        <f>IF(LEN(E144)=18,(IF(LOOKUP(MOD(SUM(MID(E144,1,1)*7,MID(E144,2,1)*9,MID(E144,3,1)*10,MID(E144,4,1)*5,MID(E144,5,1)*8,MID(E144,6,1)*4,MID(E144,7,1)*2,MID(E144,8,1),MID(E144,9,1)*6,MID(E144,10,1)*3,MID(E144,11,1)*7,MID(E144,12,1)*9,MID(E144,13,1)*10,MID(E144,14,1)*5,MID(E144,15,1)*8,MID(E144,16,1)*4,MID(E144,17,1)*2),11),{0,1,2,3,4,5,6,7,8,9,10},{"1","0","x","9","8","7","6","5","4","3","2"})=RIGHT(E144,1),"√","×")),"身份证号长度不符")</f>
        <v>√</v>
      </c>
      <c r="G144" s="6"/>
      <c r="H144" s="6" t="s">
        <v>16</v>
      </c>
      <c r="I144" s="6">
        <f t="shared" si="8"/>
        <v>3</v>
      </c>
      <c r="J144" s="6">
        <f>I144*1</f>
        <v>3</v>
      </c>
      <c r="K144" s="19"/>
    </row>
    <row r="145" ht="19" customHeight="1" spans="1:11">
      <c r="A145" s="3">
        <v>143</v>
      </c>
      <c r="B145" s="14" t="s">
        <v>374</v>
      </c>
      <c r="C145" s="4" t="s">
        <v>228</v>
      </c>
      <c r="D145" s="8" t="s">
        <v>372</v>
      </c>
      <c r="E145" s="15" t="s">
        <v>375</v>
      </c>
      <c r="F145" s="15" t="str">
        <f>IF(LEN(E145)=18,(IF(LOOKUP(MOD(SUM(MID(E145,1,1)*7,MID(E145,2,1)*9,MID(E145,3,1)*10,MID(E145,4,1)*5,MID(E145,5,1)*8,MID(E145,6,1)*4,MID(E145,7,1)*2,MID(E145,8,1),MID(E145,9,1)*6,MID(E145,10,1)*3,MID(E145,11,1)*7,MID(E145,12,1)*9,MID(E145,13,1)*10,MID(E145,14,1)*5,MID(E145,15,1)*8,MID(E145,16,1)*4,MID(E145,17,1)*2),11),{0,1,2,3,4,5,6,7,8,9,10},{"1","0","x","9","8","7","6","5","4","3","2"})=RIGHT(E145,1),"√","×")),"身份证号长度不符")</f>
        <v>√</v>
      </c>
      <c r="G145" s="6"/>
      <c r="H145" s="6" t="s">
        <v>16</v>
      </c>
      <c r="I145" s="6">
        <f t="shared" si="8"/>
        <v>3</v>
      </c>
      <c r="J145" s="6">
        <f>I145*1</f>
        <v>3</v>
      </c>
      <c r="K145" s="19"/>
    </row>
    <row r="146" ht="17.25" spans="1:11">
      <c r="A146" s="8" t="s">
        <v>376</v>
      </c>
      <c r="B146" s="8"/>
      <c r="C146" s="8"/>
      <c r="D146" s="8"/>
      <c r="E146" s="8"/>
      <c r="F146" s="8"/>
      <c r="G146" s="8"/>
      <c r="H146" s="8"/>
      <c r="I146" s="8"/>
      <c r="J146" s="19">
        <f>SUM(J3:J145)</f>
        <v>3116</v>
      </c>
      <c r="K146" s="24"/>
    </row>
    <row r="158" spans="3:3">
      <c r="C158">
        <f>28+144</f>
        <v>172</v>
      </c>
    </row>
  </sheetData>
  <mergeCells count="1">
    <mergeCell ref="A1:K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4月保险费-座椅</vt:lpstr>
      <vt:lpstr>4月管理费-座椅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2021-05-22T01:36:00Z</dcterms:created>
  <dcterms:modified xsi:type="dcterms:W3CDTF">2021-05-22T02:00:26Z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