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劳务费" sheetId="8" r:id="rId1"/>
    <sheet name="小吕 宏达祥" sheetId="3" state="hidden" r:id="rId2"/>
    <sheet name="奖罚" sheetId="7" r:id="rId3"/>
  </sheets>
  <externalReferences>
    <externalReference r:id="rId4"/>
  </externalReferences>
  <definedNames>
    <definedName name="_xlnm._FilterDatabase" localSheetId="1" hidden="1">'小吕 宏达祥'!$A$1:$T$25</definedName>
    <definedName name="_xlnm.Print_Titles" localSheetId="1">'小吕 宏达祥'!$2:$2</definedName>
    <definedName name="_xlnm._FilterDatabase" localSheetId="2" hidden="1">奖罚!$B$1:$D$1</definedName>
    <definedName name="_xlnm.Print_Area" localSheetId="1">'小吕 宏达祥'!$A$1:$R$28</definedName>
    <definedName name="_xlnm.Print_Area" localSheetId="0">劳务费!$A$1:$Q$66</definedName>
    <definedName name="_xlnm._FilterDatabase" localSheetId="0" hidden="1">劳务费!$A$1:$Q$66</definedName>
  </definedNames>
  <calcPr calcId="144525"/>
</workbook>
</file>

<file path=xl/comments1.xml><?xml version="1.0" encoding="utf-8"?>
<comments xmlns="http://schemas.openxmlformats.org/spreadsheetml/2006/main">
  <authors>
    <author>WangMengna</author>
  </authors>
  <commentList>
    <comment ref="M23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秋工作服</t>
        </r>
      </text>
    </comment>
  </commentList>
</comments>
</file>

<file path=xl/sharedStrings.xml><?xml version="1.0" encoding="utf-8"?>
<sst xmlns="http://schemas.openxmlformats.org/spreadsheetml/2006/main" count="367" uniqueCount="170">
  <si>
    <t>宏达翔劳务公司2021.04月份工人工资</t>
  </si>
  <si>
    <t>序号</t>
  </si>
  <si>
    <t>车间</t>
  </si>
  <si>
    <t>姓名</t>
  </si>
  <si>
    <t>入职时间</t>
  </si>
  <si>
    <t>出勤天数</t>
  </si>
  <si>
    <t>总工时</t>
  </si>
  <si>
    <t>试用期工时</t>
  </si>
  <si>
    <t>调整工资前工时</t>
  </si>
  <si>
    <t>盘点工时</t>
  </si>
  <si>
    <t>调整前工资</t>
  </si>
  <si>
    <t>其他</t>
  </si>
  <si>
    <t>扣款</t>
  </si>
  <si>
    <t>工资</t>
  </si>
  <si>
    <t>饭补</t>
  </si>
  <si>
    <t>工资合计</t>
  </si>
  <si>
    <t>备注</t>
  </si>
  <si>
    <t>座椅事业部</t>
  </si>
  <si>
    <t>前工序</t>
  </si>
  <si>
    <t>高振刚</t>
  </si>
  <si>
    <t>2020-09-23</t>
  </si>
  <si>
    <t>焊接车间</t>
  </si>
  <si>
    <t>王居轩</t>
  </si>
  <si>
    <t>2021-04-24</t>
  </si>
  <si>
    <t>临时工</t>
  </si>
  <si>
    <t>田志豪</t>
  </si>
  <si>
    <t>孔令军</t>
  </si>
  <si>
    <t>白金刚</t>
  </si>
  <si>
    <t>2021-04-27</t>
  </si>
  <si>
    <t>王鸿超</t>
  </si>
  <si>
    <t>2021-04-26</t>
  </si>
  <si>
    <t>赵刚</t>
  </si>
  <si>
    <t>孔伟炬</t>
  </si>
  <si>
    <t>2021-04-23</t>
  </si>
  <si>
    <t>魏博震</t>
  </si>
  <si>
    <t>王佳伟</t>
  </si>
  <si>
    <t>骨架组装</t>
  </si>
  <si>
    <t>赵明明</t>
  </si>
  <si>
    <t>2020-12-08</t>
  </si>
  <si>
    <t>胡艳丽</t>
  </si>
  <si>
    <t>王秀博</t>
  </si>
  <si>
    <t>唐伟</t>
  </si>
  <si>
    <t>韩龙飞</t>
  </si>
  <si>
    <t>2021-02-17</t>
  </si>
  <si>
    <t>刘明宇</t>
  </si>
  <si>
    <t>2021-04-13</t>
  </si>
  <si>
    <t>任福宽</t>
  </si>
  <si>
    <t>2021-04-18</t>
  </si>
  <si>
    <t>张贡瑞</t>
  </si>
  <si>
    <t>座椅车间</t>
  </si>
  <si>
    <t>杨希动</t>
  </si>
  <si>
    <t>2020-06-29</t>
  </si>
  <si>
    <t>仁慧城</t>
  </si>
  <si>
    <t>缝纫车间</t>
  </si>
  <si>
    <t>邓春萌</t>
  </si>
  <si>
    <t>2020-06-06</t>
  </si>
  <si>
    <t>发泡车间</t>
  </si>
  <si>
    <t>王丽</t>
  </si>
  <si>
    <t>2021-04-10</t>
  </si>
  <si>
    <t>赫春花</t>
  </si>
  <si>
    <t>李淑芳</t>
  </si>
  <si>
    <t>2019-04-24</t>
  </si>
  <si>
    <t>李海霞</t>
  </si>
  <si>
    <t>2021-01-05</t>
  </si>
  <si>
    <t>王俊硕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</si>
  <si>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021-02-20</t>
    </r>
  </si>
  <si>
    <t>刘庆岭</t>
  </si>
  <si>
    <t>田建坤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</si>
  <si>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021-02-21</t>
    </r>
  </si>
  <si>
    <t>视觉事业部</t>
  </si>
  <si>
    <t>喷涂车间</t>
  </si>
  <si>
    <t>卢静</t>
  </si>
  <si>
    <t>张立芹</t>
  </si>
  <si>
    <t>田淑娟</t>
  </si>
  <si>
    <t>0</t>
  </si>
  <si>
    <t>杨琴丽</t>
  </si>
  <si>
    <t>张俊平</t>
  </si>
  <si>
    <t>刘双</t>
  </si>
  <si>
    <t>张伟1</t>
  </si>
  <si>
    <t>赵梅煜</t>
  </si>
  <si>
    <t>白俊圆</t>
  </si>
  <si>
    <t>边振东</t>
  </si>
  <si>
    <t>杨文赜</t>
  </si>
  <si>
    <t>张伟2</t>
  </si>
  <si>
    <t>李德华</t>
  </si>
  <si>
    <t>滕志鹏</t>
  </si>
  <si>
    <t>杨娅莉</t>
  </si>
  <si>
    <t>张萍</t>
  </si>
  <si>
    <t>刘爽</t>
  </si>
  <si>
    <t>注塑车间</t>
  </si>
  <si>
    <t>王保田</t>
  </si>
  <si>
    <t>于凤芝</t>
  </si>
  <si>
    <t>时晓冲</t>
  </si>
  <si>
    <t>南海侠</t>
  </si>
  <si>
    <t>马梦瑶</t>
  </si>
  <si>
    <t>任永昌</t>
  </si>
  <si>
    <t>任永泽</t>
  </si>
  <si>
    <t>窦丽娟</t>
  </si>
  <si>
    <t>刘长梅</t>
  </si>
  <si>
    <t>王春营</t>
  </si>
  <si>
    <t>张淑迎</t>
  </si>
  <si>
    <t>组装车间</t>
  </si>
  <si>
    <t>王健康</t>
  </si>
  <si>
    <t>张元基</t>
  </si>
  <si>
    <t>房月</t>
  </si>
  <si>
    <t>邓竣译</t>
  </si>
  <si>
    <t>王元熙</t>
  </si>
  <si>
    <t>邓佳琪</t>
  </si>
  <si>
    <t>合计</t>
  </si>
  <si>
    <t>说明：15天试用期工资为15/小时，转正之后18元/小时，整理现场、盘点等工时按照80%计算，饭补5元/天；
      临时工工2天试用期为15/小时，转正后18元/小时</t>
  </si>
  <si>
    <t>宏达翔劳务公司2020.12月份工人工资</t>
  </si>
  <si>
    <t>工种</t>
  </si>
  <si>
    <t>车补</t>
  </si>
  <si>
    <t>说明</t>
  </si>
  <si>
    <t>发泡</t>
  </si>
  <si>
    <t>发泡工</t>
  </si>
  <si>
    <t>曹新</t>
  </si>
  <si>
    <t>赵红梅</t>
  </si>
  <si>
    <t>2020-10-09</t>
  </si>
  <si>
    <t>李秀连</t>
  </si>
  <si>
    <t>组装2班</t>
  </si>
  <si>
    <t>组装工</t>
  </si>
  <si>
    <t>贾泽坤</t>
  </si>
  <si>
    <t>2020-05-11</t>
  </si>
  <si>
    <t>组装1班</t>
  </si>
  <si>
    <t>赵林</t>
  </si>
  <si>
    <t>2020-07-15</t>
  </si>
  <si>
    <t>韩金旭</t>
  </si>
  <si>
    <t>张喜兰</t>
  </si>
  <si>
    <t>2019-12-17</t>
  </si>
  <si>
    <t>座椅</t>
  </si>
  <si>
    <t>操作工</t>
  </si>
  <si>
    <t>冯博涛</t>
  </si>
  <si>
    <t>2020-06-05</t>
  </si>
  <si>
    <t>李冉</t>
  </si>
  <si>
    <t>2020-06-14</t>
  </si>
  <si>
    <t>刘树彬</t>
  </si>
  <si>
    <t>李俊颐</t>
  </si>
  <si>
    <t>吕新辉</t>
  </si>
  <si>
    <t>王悦丞</t>
  </si>
  <si>
    <t>2020-09-18</t>
  </si>
  <si>
    <t>陈少杰</t>
  </si>
  <si>
    <t>2020-10-12</t>
  </si>
  <si>
    <t>滕城城</t>
  </si>
  <si>
    <t>张学建</t>
  </si>
  <si>
    <t>缝纫</t>
  </si>
  <si>
    <t>焊接2班</t>
  </si>
  <si>
    <t>王藤</t>
  </si>
  <si>
    <t>杨耀辉</t>
  </si>
  <si>
    <t>编制：</t>
  </si>
  <si>
    <t>汪梦娜</t>
  </si>
  <si>
    <t>审核：</t>
  </si>
  <si>
    <t>异常情况</t>
  </si>
  <si>
    <t>扣款金额</t>
  </si>
  <si>
    <t>赵童</t>
  </si>
  <si>
    <t>2月4日未打下班卡</t>
  </si>
  <si>
    <t>2月4日未打上班卡</t>
  </si>
  <si>
    <t>春节补助明细</t>
  </si>
  <si>
    <t>明细</t>
  </si>
  <si>
    <t>金额</t>
  </si>
  <si>
    <t>春节加班补贴</t>
  </si>
  <si>
    <t>杨强</t>
  </si>
  <si>
    <t>姜阔</t>
  </si>
  <si>
    <t>曲荣军</t>
  </si>
  <si>
    <t>许文硕</t>
  </si>
  <si>
    <t>杨海鹏</t>
  </si>
  <si>
    <t>黄钊</t>
  </si>
  <si>
    <t>张伟</t>
  </si>
  <si>
    <t>张金艳</t>
  </si>
  <si>
    <t>春节加班补贴400-秋季工服1套120</t>
  </si>
</sst>
</file>

<file path=xl/styles.xml><?xml version="1.0" encoding="utf-8"?>
<styleSheet xmlns="http://schemas.openxmlformats.org/spreadsheetml/2006/main">
  <numFmts count="8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yyyy\-mm\-dd"/>
    <numFmt numFmtId="179" formatCode="yyyy/m/d;@"/>
  </numFmts>
  <fonts count="44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indexed="8"/>
      <name val="宋体"/>
      <charset val="134"/>
      <scheme val="minor"/>
    </font>
    <font>
      <sz val="10"/>
      <color rgb="FFFF0000"/>
      <name val="微软雅黑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6" fillId="22" borderId="12" applyNumberFormat="0" applyAlignment="0" applyProtection="0">
      <alignment vertical="center"/>
    </xf>
    <xf numFmtId="0" fontId="37" fillId="22" borderId="7" applyNumberFormat="0" applyAlignment="0" applyProtection="0">
      <alignment vertical="center"/>
    </xf>
    <xf numFmtId="0" fontId="38" fillId="24" borderId="13" applyNumberForma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12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vertical="center"/>
      <protection locked="0"/>
    </xf>
    <xf numFmtId="179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6" fillId="2" borderId="3" xfId="0" applyFont="1" applyFill="1" applyBorder="1" applyAlignment="1">
      <alignment horizontal="center" vertical="center"/>
    </xf>
    <xf numFmtId="179" fontId="20" fillId="0" borderId="1" xfId="0" applyNumberFormat="1" applyFont="1" applyFill="1" applyBorder="1" applyAlignment="1">
      <alignment horizontal="center" vertical="center"/>
    </xf>
    <xf numFmtId="179" fontId="18" fillId="0" borderId="4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 applyProtection="1">
      <alignment vertical="center"/>
      <protection locked="0"/>
    </xf>
    <xf numFmtId="0" fontId="16" fillId="2" borderId="3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7754;&#26790;&#23068;\2020&#20154;&#21592;&#26723;&#26696;\2020.11-&#33635;&#26124;&#21592;&#24037;&#26723;&#266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后勤人员"/>
      <sheetName val="后勤人员变动"/>
      <sheetName val="一线员工"/>
      <sheetName val="一线员工变动"/>
      <sheetName val="劳务临时工"/>
      <sheetName val="劳务临时工变动"/>
      <sheetName val="北京转入"/>
      <sheetName val="车间临时工"/>
      <sheetName val="关键岗位人员"/>
      <sheetName val="刘海霞身份证"/>
      <sheetName val="Sheet3"/>
    </sheetNames>
    <sheetDataSet>
      <sheetData sheetId="0"/>
      <sheetData sheetId="1"/>
      <sheetData sheetId="2"/>
      <sheetData sheetId="3"/>
      <sheetData sheetId="4">
        <row r="2">
          <cell r="C2" t="str">
            <v>王克杰</v>
          </cell>
          <cell r="D2" t="str">
            <v>男</v>
          </cell>
          <cell r="E2" t="str">
            <v>汉</v>
          </cell>
          <cell r="F2" t="str">
            <v>370983198801063395</v>
          </cell>
          <cell r="G2" t="str">
            <v>√</v>
          </cell>
          <cell r="H2" t="str">
            <v>山东省肥城市桃园镇龙岗村188号</v>
          </cell>
          <cell r="I2" t="str">
            <v>1988-01-06</v>
          </cell>
          <cell r="J2">
            <v>32</v>
          </cell>
        </row>
        <row r="2">
          <cell r="P2" t="str">
            <v>2018-11</v>
          </cell>
        </row>
        <row r="3">
          <cell r="C3" t="str">
            <v>芦建军</v>
          </cell>
          <cell r="D3" t="str">
            <v>男</v>
          </cell>
          <cell r="E3" t="str">
            <v>汉</v>
          </cell>
          <cell r="F3" t="str">
            <v>370122196808177197</v>
          </cell>
          <cell r="G3" t="str">
            <v>√</v>
          </cell>
          <cell r="H3" t="str">
            <v>山东省章丘市圣井街道办事处北栗园村后街24号</v>
          </cell>
          <cell r="I3" t="str">
            <v>1968-08-17</v>
          </cell>
          <cell r="J3">
            <v>52</v>
          </cell>
        </row>
        <row r="3">
          <cell r="P3" t="str">
            <v>2018-11</v>
          </cell>
        </row>
        <row r="4">
          <cell r="C4" t="str">
            <v>万传志</v>
          </cell>
          <cell r="D4" t="str">
            <v>男</v>
          </cell>
          <cell r="E4" t="str">
            <v>汉</v>
          </cell>
          <cell r="F4" t="str">
            <v>340505195712201215</v>
          </cell>
          <cell r="G4" t="str">
            <v>√</v>
          </cell>
        </row>
        <row r="4">
          <cell r="I4" t="str">
            <v>1957-12-20</v>
          </cell>
          <cell r="J4">
            <v>62</v>
          </cell>
        </row>
        <row r="5">
          <cell r="C5" t="str">
            <v>赵宏升</v>
          </cell>
          <cell r="D5" t="str">
            <v>男</v>
          </cell>
          <cell r="E5" t="str">
            <v>汉</v>
          </cell>
          <cell r="F5" t="str">
            <v>371121198109251515</v>
          </cell>
          <cell r="G5" t="str">
            <v>√</v>
          </cell>
          <cell r="H5" t="str">
            <v>山东省日照市五莲县山海名都小区</v>
          </cell>
          <cell r="I5" t="str">
            <v>1981-09-25</v>
          </cell>
          <cell r="J5">
            <v>39</v>
          </cell>
          <cell r="K5" t="str">
            <v>大专</v>
          </cell>
          <cell r="L5" t="str">
            <v>日照市广播电视大学</v>
          </cell>
          <cell r="M5" t="str">
            <v>国际贸易专业</v>
          </cell>
          <cell r="N5" t="str">
            <v>2003-06</v>
          </cell>
          <cell r="O5" t="str">
            <v>山东省</v>
          </cell>
          <cell r="P5" t="str">
            <v>2015年</v>
          </cell>
        </row>
        <row r="6">
          <cell r="C6" t="str">
            <v>王砚兵</v>
          </cell>
          <cell r="D6" t="str">
            <v>男</v>
          </cell>
          <cell r="E6" t="str">
            <v>汉</v>
          </cell>
          <cell r="F6" t="str">
            <v>370728197103050212</v>
          </cell>
          <cell r="G6" t="str">
            <v>√</v>
          </cell>
          <cell r="H6" t="str">
            <v>山东诚诸城市八里庄路八里庄东巷177号</v>
          </cell>
          <cell r="I6" t="str">
            <v>1971-03-05</v>
          </cell>
          <cell r="J6">
            <v>49</v>
          </cell>
          <cell r="K6" t="str">
            <v>初中</v>
          </cell>
          <cell r="L6" t="str">
            <v>诸城市北十里中学</v>
          </cell>
          <cell r="M6" t="str">
            <v>无</v>
          </cell>
          <cell r="N6" t="str">
            <v>1987-08</v>
          </cell>
          <cell r="O6" t="str">
            <v>山东诸城东象家园</v>
          </cell>
          <cell r="P6" t="str">
            <v>2019-08-10</v>
          </cell>
        </row>
        <row r="7">
          <cell r="C7" t="str">
            <v>刘明明</v>
          </cell>
          <cell r="D7" t="str">
            <v>男</v>
          </cell>
          <cell r="E7" t="str">
            <v>汉</v>
          </cell>
          <cell r="F7" t="str">
            <v>370828198204155419</v>
          </cell>
          <cell r="G7" t="str">
            <v>√</v>
          </cell>
          <cell r="H7" t="str">
            <v>山东省诸城市兴华东路66号5号楼2单元502号</v>
          </cell>
          <cell r="I7" t="str">
            <v>1982-04-15</v>
          </cell>
          <cell r="J7">
            <v>38</v>
          </cell>
          <cell r="K7" t="str">
            <v>大专</v>
          </cell>
          <cell r="L7" t="str">
            <v>江西省蓝天职业技术学院</v>
          </cell>
          <cell r="M7" t="str">
            <v>电脑室内外装饰设计</v>
          </cell>
          <cell r="N7" t="str">
            <v>2005-06</v>
          </cell>
          <cell r="O7" t="str">
            <v>山东诸城</v>
          </cell>
          <cell r="P7" t="str">
            <v>2020-04-15</v>
          </cell>
        </row>
        <row r="8">
          <cell r="C8" t="str">
            <v>张镁凤</v>
          </cell>
          <cell r="D8" t="str">
            <v>女</v>
          </cell>
          <cell r="E8" t="str">
            <v>汉</v>
          </cell>
          <cell r="F8" t="str">
            <v>360202198603173042</v>
          </cell>
          <cell r="G8" t="str">
            <v>√</v>
          </cell>
          <cell r="H8" t="str">
            <v>江西省景德镇市昌江区荷塘垦殖场山门分场金龙山村44号</v>
          </cell>
          <cell r="I8" t="str">
            <v>1986-03-17</v>
          </cell>
          <cell r="J8">
            <v>34</v>
          </cell>
          <cell r="K8" t="str">
            <v>中专</v>
          </cell>
          <cell r="L8" t="str">
            <v>景德镇市技工学校</v>
          </cell>
          <cell r="M8" t="str">
            <v>计算机</v>
          </cell>
          <cell r="N8" t="str">
            <v>2003-07</v>
          </cell>
          <cell r="O8" t="str">
            <v>景德镇市昌江区</v>
          </cell>
          <cell r="P8" t="str">
            <v>2020-05-04</v>
          </cell>
        </row>
        <row r="9">
          <cell r="C9" t="str">
            <v>王超</v>
          </cell>
          <cell r="D9" t="str">
            <v>男</v>
          </cell>
          <cell r="E9" t="str">
            <v>汉</v>
          </cell>
          <cell r="F9" t="str">
            <v>132930199011220519</v>
          </cell>
          <cell r="G9" t="str">
            <v>√</v>
          </cell>
          <cell r="H9" t="str">
            <v>河北省黄骅市羊二庄镇东辛庄村396号</v>
          </cell>
          <cell r="I9" t="str">
            <v>1990-11-22</v>
          </cell>
          <cell r="J9">
            <v>30</v>
          </cell>
          <cell r="K9" t="str">
            <v>中专</v>
          </cell>
          <cell r="L9" t="str">
            <v>石家庄新华冶金</v>
          </cell>
          <cell r="M9" t="str">
            <v>钢铁冶炼</v>
          </cell>
          <cell r="N9" t="str">
            <v>2010-03-01</v>
          </cell>
          <cell r="O9" t="str">
            <v>黄骅市羊二庄镇</v>
          </cell>
          <cell r="P9" t="str">
            <v>2020-05-28</v>
          </cell>
        </row>
        <row r="10">
          <cell r="C10" t="str">
            <v>董凯燕</v>
          </cell>
          <cell r="D10" t="str">
            <v>女</v>
          </cell>
          <cell r="E10" t="str">
            <v>汉</v>
          </cell>
          <cell r="F10" t="str">
            <v>220223197509096024</v>
          </cell>
          <cell r="G10" t="str">
            <v>√</v>
          </cell>
          <cell r="H10" t="str">
            <v>吉林省磐石市驿马镇驿马村驿马屯三社</v>
          </cell>
          <cell r="I10" t="str">
            <v>1975-09-09</v>
          </cell>
          <cell r="J10">
            <v>45</v>
          </cell>
          <cell r="K10" t="str">
            <v>初中</v>
          </cell>
          <cell r="L10" t="str">
            <v>吉林省磐石市二十中学</v>
          </cell>
          <cell r="M10" t="str">
            <v>无</v>
          </cell>
          <cell r="N10" t="str">
            <v>1992-06</v>
          </cell>
          <cell r="O10" t="str">
            <v>吉林省磐石市</v>
          </cell>
          <cell r="P10" t="str">
            <v>2019-10-07</v>
          </cell>
        </row>
        <row r="11">
          <cell r="C11" t="str">
            <v>赵林</v>
          </cell>
          <cell r="D11" t="str">
            <v>男</v>
          </cell>
          <cell r="E11" t="str">
            <v>汉</v>
          </cell>
          <cell r="F11" t="str">
            <v>130983200109043932</v>
          </cell>
          <cell r="G11" t="str">
            <v>√</v>
          </cell>
          <cell r="H11" t="str">
            <v>河北省黄骅市南排河镇歧口村511号</v>
          </cell>
          <cell r="I11" t="str">
            <v>2001-09-04</v>
          </cell>
          <cell r="J11">
            <v>19</v>
          </cell>
          <cell r="K11" t="str">
            <v>中专</v>
          </cell>
          <cell r="L11" t="str">
            <v>黄骅市职教中心</v>
          </cell>
          <cell r="M11" t="str">
            <v>汽车维修与运用</v>
          </cell>
          <cell r="N11" t="str">
            <v>2018-10</v>
          </cell>
          <cell r="O11" t="str">
            <v>南排河镇歧口村</v>
          </cell>
          <cell r="P11" t="str">
            <v>2020-07-15</v>
          </cell>
        </row>
        <row r="12">
          <cell r="C12" t="str">
            <v>韩金旭</v>
          </cell>
          <cell r="D12" t="str">
            <v>男</v>
          </cell>
          <cell r="E12" t="str">
            <v>汉</v>
          </cell>
          <cell r="F12" t="str">
            <v>130983200203303913</v>
          </cell>
          <cell r="G12" t="str">
            <v>√</v>
          </cell>
          <cell r="H12" t="str">
            <v>河北省黄骅市南排河镇歧口村</v>
          </cell>
          <cell r="I12" t="str">
            <v>2002-03-30</v>
          </cell>
          <cell r="J12">
            <v>18</v>
          </cell>
          <cell r="K12" t="str">
            <v>中专</v>
          </cell>
          <cell r="L12" t="str">
            <v>中捷职业技术学院</v>
          </cell>
          <cell r="M12" t="str">
            <v>计算机应用</v>
          </cell>
          <cell r="N12" t="str">
            <v>2017-06-12</v>
          </cell>
          <cell r="O12" t="str">
            <v>黄骅市南排河镇岐口村</v>
          </cell>
          <cell r="P12" t="str">
            <v>2020-07-15</v>
          </cell>
        </row>
        <row r="13">
          <cell r="C13" t="str">
            <v>高振刚</v>
          </cell>
          <cell r="D13" t="str">
            <v>男</v>
          </cell>
          <cell r="E13" t="str">
            <v>汉</v>
          </cell>
          <cell r="F13" t="str">
            <v>13092520021008521X</v>
          </cell>
          <cell r="G13" t="str">
            <v>√</v>
          </cell>
          <cell r="H13" t="str">
            <v>河北省沧州市盐山县望树镇付李村391号</v>
          </cell>
          <cell r="I13" t="str">
            <v>2002-10-08</v>
          </cell>
          <cell r="J13">
            <v>18</v>
          </cell>
          <cell r="K13" t="str">
            <v>初中</v>
          </cell>
          <cell r="L13" t="str">
            <v>望树中学</v>
          </cell>
          <cell r="M13" t="str">
            <v>无</v>
          </cell>
          <cell r="N13" t="str">
            <v>2016-06</v>
          </cell>
          <cell r="O13" t="str">
            <v>黄骅市南大港东郡</v>
          </cell>
          <cell r="P13" t="str">
            <v>2020-09-23</v>
          </cell>
        </row>
        <row r="14">
          <cell r="C14" t="str">
            <v>贾泽坤</v>
          </cell>
          <cell r="D14" t="str">
            <v>男</v>
          </cell>
          <cell r="E14" t="str">
            <v>汉</v>
          </cell>
          <cell r="F14" t="str">
            <v>130983199604041613</v>
          </cell>
          <cell r="G14" t="str">
            <v>√</v>
          </cell>
          <cell r="H14" t="str">
            <v>河北省黄骅市常郭镇后王桥村154号</v>
          </cell>
          <cell r="I14" t="str">
            <v>1996-04-04</v>
          </cell>
          <cell r="J14">
            <v>24</v>
          </cell>
          <cell r="K14" t="str">
            <v>高中</v>
          </cell>
          <cell r="L14" t="str">
            <v>黄中</v>
          </cell>
          <cell r="M14" t="str">
            <v>无</v>
          </cell>
          <cell r="N14" t="str">
            <v>2016-06</v>
          </cell>
          <cell r="O14" t="str">
            <v>黄骅市华都尚苑</v>
          </cell>
          <cell r="P14" t="str">
            <v>2020-05-11</v>
          </cell>
        </row>
        <row r="15">
          <cell r="C15" t="str">
            <v>张喜兰</v>
          </cell>
          <cell r="D15" t="str">
            <v>女</v>
          </cell>
          <cell r="E15" t="str">
            <v>汉</v>
          </cell>
          <cell r="F15" t="str">
            <v>23230119850428462X</v>
          </cell>
          <cell r="G15" t="str">
            <v>√</v>
          </cell>
          <cell r="H15" t="str">
            <v>河北省沧州市盐山县望树镇西阳铺村332号</v>
          </cell>
          <cell r="I15" t="str">
            <v>1985-04-28</v>
          </cell>
          <cell r="J15">
            <v>35</v>
          </cell>
          <cell r="K15" t="str">
            <v>初中</v>
          </cell>
          <cell r="L15" t="str">
            <v>黑龙江省绥化一中</v>
          </cell>
          <cell r="M15" t="str">
            <v>无</v>
          </cell>
          <cell r="N15" t="str">
            <v>2005-06</v>
          </cell>
          <cell r="O15" t="str">
            <v>盐山县</v>
          </cell>
          <cell r="P15" t="str">
            <v>2019-12-17</v>
          </cell>
        </row>
        <row r="16">
          <cell r="C16" t="str">
            <v>赵学亮</v>
          </cell>
          <cell r="D16" t="str">
            <v>男</v>
          </cell>
          <cell r="E16" t="str">
            <v>汉</v>
          </cell>
          <cell r="F16" t="str">
            <v>132930198111110312</v>
          </cell>
          <cell r="G16" t="str">
            <v>√</v>
          </cell>
          <cell r="H16" t="str">
            <v>河北省黄骅市羊二庄镇张八寨村199号</v>
          </cell>
          <cell r="I16" t="str">
            <v>1981-11-11</v>
          </cell>
          <cell r="J16">
            <v>39</v>
          </cell>
          <cell r="K16" t="str">
            <v>初中</v>
          </cell>
          <cell r="L16" t="str">
            <v>羊二庄镇中学</v>
          </cell>
          <cell r="M16" t="str">
            <v>无</v>
          </cell>
          <cell r="N16" t="str">
            <v>1998-06</v>
          </cell>
          <cell r="O16" t="str">
            <v>黄骅市羊二庄镇</v>
          </cell>
          <cell r="P16" t="str">
            <v>2020-06-17</v>
          </cell>
        </row>
        <row r="17">
          <cell r="C17" t="str">
            <v>冯博涛</v>
          </cell>
          <cell r="D17" t="str">
            <v>男</v>
          </cell>
          <cell r="E17" t="str">
            <v>汉</v>
          </cell>
          <cell r="F17" t="str">
            <v>130983200212090913</v>
          </cell>
          <cell r="G17" t="str">
            <v>√</v>
          </cell>
          <cell r="H17" t="str">
            <v>河北省黄骅市旧城镇西崔庄</v>
          </cell>
          <cell r="I17" t="str">
            <v>2002-12-09</v>
          </cell>
          <cell r="J17">
            <v>18</v>
          </cell>
          <cell r="K17" t="str">
            <v>中专</v>
          </cell>
          <cell r="L17" t="str">
            <v>黄骅职中</v>
          </cell>
          <cell r="M17" t="str">
            <v>商贸</v>
          </cell>
          <cell r="N17" t="str">
            <v>2019-11-16</v>
          </cell>
          <cell r="O17" t="str">
            <v>黄骅市旧城镇</v>
          </cell>
          <cell r="P17" t="str">
            <v>2020-06-05</v>
          </cell>
        </row>
        <row r="18">
          <cell r="C18" t="str">
            <v>李冉</v>
          </cell>
          <cell r="D18" t="str">
            <v>男</v>
          </cell>
          <cell r="E18" t="str">
            <v>汉</v>
          </cell>
          <cell r="F18" t="str">
            <v>132930199801223511</v>
          </cell>
          <cell r="G18" t="str">
            <v>√</v>
          </cell>
          <cell r="H18" t="str">
            <v>河北省黄骅市齐家务乡东巨官村043号</v>
          </cell>
          <cell r="I18" t="str">
            <v>1998-01-22</v>
          </cell>
          <cell r="J18">
            <v>22</v>
          </cell>
          <cell r="K18" t="str">
            <v>中专</v>
          </cell>
          <cell r="L18" t="str">
            <v>黄骅市职教中心</v>
          </cell>
          <cell r="M18" t="str">
            <v>汽车维修</v>
          </cell>
          <cell r="N18" t="str">
            <v>2016-06</v>
          </cell>
          <cell r="O18" t="str">
            <v>黄骅市海成家园</v>
          </cell>
          <cell r="P18" t="str">
            <v>2020-06-14</v>
          </cell>
        </row>
        <row r="19">
          <cell r="C19" t="str">
            <v>张福臣</v>
          </cell>
          <cell r="D19" t="str">
            <v>男</v>
          </cell>
          <cell r="E19" t="str">
            <v>汉</v>
          </cell>
          <cell r="F19" t="str">
            <v>130983199708241636</v>
          </cell>
          <cell r="G19" t="str">
            <v>√</v>
          </cell>
          <cell r="H19" t="str">
            <v>河北省黄骅市常郭镇街西村136号</v>
          </cell>
          <cell r="I19" t="str">
            <v>1997-08-24</v>
          </cell>
          <cell r="J19">
            <v>23</v>
          </cell>
          <cell r="K19" t="str">
            <v>初中</v>
          </cell>
          <cell r="L19" t="str">
            <v>黄骅镇毕孟中学</v>
          </cell>
          <cell r="M19" t="str">
            <v>无</v>
          </cell>
          <cell r="N19" t="str">
            <v>2013-06</v>
          </cell>
          <cell r="O19" t="str">
            <v>常郭镇毕孟村</v>
          </cell>
          <cell r="P19" t="str">
            <v>2020-06-20</v>
          </cell>
        </row>
        <row r="20">
          <cell r="C20" t="str">
            <v>田朝</v>
          </cell>
          <cell r="D20" t="str">
            <v>男</v>
          </cell>
          <cell r="E20" t="str">
            <v>汉</v>
          </cell>
          <cell r="F20" t="str">
            <v>130981200304293811</v>
          </cell>
          <cell r="G20" t="str">
            <v>√</v>
          </cell>
          <cell r="H20" t="str">
            <v>河北省泊头市齐桥镇米庄村325号</v>
          </cell>
          <cell r="I20" t="str">
            <v>2003-04-29</v>
          </cell>
          <cell r="J20">
            <v>17</v>
          </cell>
          <cell r="K20" t="str">
            <v>中专</v>
          </cell>
          <cell r="L20" t="str">
            <v>沧州第一职业中学</v>
          </cell>
          <cell r="M20" t="str">
            <v>汽车运用与维修</v>
          </cell>
          <cell r="N20" t="str">
            <v>2020-06</v>
          </cell>
          <cell r="O20" t="str">
            <v>沧州市泊头市</v>
          </cell>
          <cell r="P20" t="str">
            <v>2020-06-24</v>
          </cell>
        </row>
        <row r="21">
          <cell r="C21" t="str">
            <v>杨希动</v>
          </cell>
          <cell r="D21" t="str">
            <v>男</v>
          </cell>
          <cell r="E21" t="str">
            <v>汉</v>
          </cell>
          <cell r="F21" t="str">
            <v>130927199305023932</v>
          </cell>
          <cell r="G21" t="str">
            <v>√</v>
          </cell>
          <cell r="H21" t="str">
            <v>河北省沧州市南皮县潞灌乡郝庄村18号</v>
          </cell>
          <cell r="I21" t="str">
            <v>1993-05-02</v>
          </cell>
          <cell r="J21">
            <v>27</v>
          </cell>
          <cell r="K21" t="str">
            <v>高中</v>
          </cell>
          <cell r="L21" t="str">
            <v>南皮一中</v>
          </cell>
          <cell r="M21" t="str">
            <v>无</v>
          </cell>
          <cell r="N21" t="str">
            <v>2012-06</v>
          </cell>
          <cell r="O21" t="str">
            <v>南皮县潞灌乡郝庄村</v>
          </cell>
          <cell r="P21" t="str">
            <v>2020-06-29</v>
          </cell>
        </row>
        <row r="22">
          <cell r="C22" t="str">
            <v>刘树斌</v>
          </cell>
          <cell r="D22" t="str">
            <v>男</v>
          </cell>
          <cell r="E22" t="str">
            <v>汉</v>
          </cell>
          <cell r="F22" t="str">
            <v>130983200103092813</v>
          </cell>
          <cell r="G22" t="str">
            <v>√</v>
          </cell>
          <cell r="H22" t="str">
            <v>河北省黄骅市吕桥镇张福庄村055号</v>
          </cell>
          <cell r="I22" t="str">
            <v>2001-03-09</v>
          </cell>
          <cell r="J22">
            <v>19</v>
          </cell>
          <cell r="K22" t="str">
            <v>中专</v>
          </cell>
          <cell r="L22" t="str">
            <v>黄骅市职教中心</v>
          </cell>
          <cell r="M22" t="str">
            <v>商贸</v>
          </cell>
          <cell r="N22" t="str">
            <v>2018-07</v>
          </cell>
          <cell r="O22" t="str">
            <v>黄骅市吕桥镇张福庄村</v>
          </cell>
          <cell r="P22" t="str">
            <v>2020-06-30</v>
          </cell>
        </row>
        <row r="23">
          <cell r="C23" t="str">
            <v>吕新辉</v>
          </cell>
          <cell r="D23" t="str">
            <v>男</v>
          </cell>
          <cell r="E23" t="str">
            <v>汉</v>
          </cell>
          <cell r="F23" t="str">
            <v>230231198505052952</v>
          </cell>
          <cell r="G23" t="str">
            <v>√</v>
          </cell>
          <cell r="H23" t="str">
            <v>河北省黄骅市石港路综合小区129号</v>
          </cell>
          <cell r="I23" t="str">
            <v>1985-05-05</v>
          </cell>
          <cell r="J23">
            <v>35</v>
          </cell>
          <cell r="K23" t="str">
            <v>高中</v>
          </cell>
          <cell r="L23" t="str">
            <v>黄骅中学</v>
          </cell>
          <cell r="M23" t="str">
            <v>无</v>
          </cell>
          <cell r="N23" t="str">
            <v>2007.08</v>
          </cell>
          <cell r="O23" t="str">
            <v>黄骅市北环路五一家属院</v>
          </cell>
          <cell r="P23" t="str">
            <v>2020-08-26</v>
          </cell>
        </row>
        <row r="24">
          <cell r="C24" t="str">
            <v>李俊颐</v>
          </cell>
          <cell r="D24" t="str">
            <v>男</v>
          </cell>
          <cell r="E24" t="str">
            <v>汉</v>
          </cell>
          <cell r="F24" t="str">
            <v>130983199801253519</v>
          </cell>
          <cell r="G24" t="str">
            <v>√</v>
          </cell>
          <cell r="H24" t="str">
            <v>河北省黄骅市齐家务乡东巨官村046号</v>
          </cell>
          <cell r="I24" t="str">
            <v>1998-01-25</v>
          </cell>
          <cell r="J24">
            <v>22</v>
          </cell>
          <cell r="K24" t="str">
            <v>高中</v>
          </cell>
          <cell r="L24" t="str">
            <v>黄骅市新世纪中学</v>
          </cell>
          <cell r="M24" t="str">
            <v>无</v>
          </cell>
          <cell r="N24" t="str">
            <v>2017-06</v>
          </cell>
          <cell r="O24" t="str">
            <v>黄骅市华北街道康乐小区</v>
          </cell>
          <cell r="P24" t="str">
            <v>2020-07-01</v>
          </cell>
        </row>
        <row r="25">
          <cell r="C25" t="str">
            <v>王悦丞</v>
          </cell>
          <cell r="D25" t="str">
            <v>男</v>
          </cell>
          <cell r="E25" t="str">
            <v>汉</v>
          </cell>
          <cell r="F25" t="str">
            <v>130983200304201115</v>
          </cell>
          <cell r="G25" t="str">
            <v>√</v>
          </cell>
          <cell r="H25" t="str">
            <v>河北省黄骅市旧城镇大马口村50号</v>
          </cell>
          <cell r="I25" t="str">
            <v>2003-04-20</v>
          </cell>
          <cell r="J25">
            <v>17</v>
          </cell>
          <cell r="K25" t="str">
            <v>高中</v>
          </cell>
          <cell r="L25" t="str">
            <v>黄骅新世纪中学</v>
          </cell>
          <cell r="M25" t="str">
            <v>无</v>
          </cell>
          <cell r="N25" t="str">
            <v>2020-06</v>
          </cell>
          <cell r="O25" t="str">
            <v>黄骅市旧城镇大马口</v>
          </cell>
          <cell r="P25" t="str">
            <v>2020-09-18</v>
          </cell>
        </row>
        <row r="26">
          <cell r="C26" t="str">
            <v>陈少杰</v>
          </cell>
          <cell r="D26" t="str">
            <v>男</v>
          </cell>
          <cell r="E26" t="str">
            <v>汉</v>
          </cell>
          <cell r="F26" t="str">
            <v>130924199610170913</v>
          </cell>
          <cell r="G26" t="str">
            <v>√</v>
          </cell>
          <cell r="H26" t="str">
            <v>河北省沧州市海兴县张会亭乡东清水沟</v>
          </cell>
          <cell r="I26" t="str">
            <v>1996-10-17</v>
          </cell>
          <cell r="J26">
            <v>24</v>
          </cell>
          <cell r="K26" t="str">
            <v>小学</v>
          </cell>
          <cell r="L26" t="str">
            <v>张会亭小学</v>
          </cell>
          <cell r="M26" t="str">
            <v>无</v>
          </cell>
          <cell r="N26" t="str">
            <v>2010-06</v>
          </cell>
          <cell r="O26" t="str">
            <v>海兴县</v>
          </cell>
          <cell r="P26" t="str">
            <v>2020-10-12</v>
          </cell>
        </row>
        <row r="27">
          <cell r="C27" t="str">
            <v>滕城城</v>
          </cell>
          <cell r="D27" t="str">
            <v>男</v>
          </cell>
          <cell r="E27" t="str">
            <v>汉</v>
          </cell>
          <cell r="F27" t="str">
            <v>130983200109092435</v>
          </cell>
          <cell r="G27" t="str">
            <v>√</v>
          </cell>
          <cell r="H27" t="str">
            <v>河北省黄骅市滕庄子乡前滕村276号</v>
          </cell>
          <cell r="I27" t="str">
            <v>2001-09-09</v>
          </cell>
          <cell r="J27">
            <v>19</v>
          </cell>
          <cell r="K27" t="str">
            <v>中专</v>
          </cell>
          <cell r="L27" t="str">
            <v>黄骅职教中心</v>
          </cell>
          <cell r="M27" t="str">
            <v>商贸</v>
          </cell>
          <cell r="N27" t="str">
            <v>2018-10</v>
          </cell>
          <cell r="O27" t="str">
            <v>黄骅市滕庄子</v>
          </cell>
          <cell r="P27" t="str">
            <v>2020-10-09</v>
          </cell>
        </row>
        <row r="28">
          <cell r="C28" t="str">
            <v>张学建</v>
          </cell>
          <cell r="D28" t="str">
            <v>男</v>
          </cell>
          <cell r="E28" t="str">
            <v>汉</v>
          </cell>
          <cell r="F28" t="str">
            <v>130983200210183016</v>
          </cell>
          <cell r="G28" t="str">
            <v>√</v>
          </cell>
          <cell r="H28" t="str">
            <v>河北省黄骅市官庄乡吕郭庄村579号</v>
          </cell>
          <cell r="I28" t="str">
            <v>2002-10-18</v>
          </cell>
          <cell r="J28">
            <v>18</v>
          </cell>
          <cell r="K28" t="str">
            <v>初中</v>
          </cell>
          <cell r="L28" t="str">
            <v>官庄中学</v>
          </cell>
          <cell r="M28" t="str">
            <v>无</v>
          </cell>
          <cell r="N28" t="str">
            <v>2019-06</v>
          </cell>
          <cell r="O28" t="str">
            <v>官庄乡吕郭庄村</v>
          </cell>
          <cell r="P28" t="str">
            <v>2020-10-09</v>
          </cell>
        </row>
        <row r="29">
          <cell r="C29" t="str">
            <v>韩召水</v>
          </cell>
          <cell r="D29" t="str">
            <v>男</v>
          </cell>
          <cell r="E29" t="str">
            <v>汉</v>
          </cell>
          <cell r="F29" t="str">
            <v>130983200109262836</v>
          </cell>
          <cell r="G29" t="str">
            <v>√</v>
          </cell>
          <cell r="H29" t="str">
            <v>河北省黄骅市吕桥镇王大本村272号</v>
          </cell>
          <cell r="I29" t="str">
            <v>2001-09-26</v>
          </cell>
          <cell r="J29">
            <v>19</v>
          </cell>
          <cell r="K29" t="str">
            <v>中专</v>
          </cell>
          <cell r="L29" t="str">
            <v>黄骅市职教中心</v>
          </cell>
          <cell r="M29" t="str">
            <v>商贸</v>
          </cell>
          <cell r="N29" t="str">
            <v>2018-10</v>
          </cell>
          <cell r="O29" t="str">
            <v>吕桥镇</v>
          </cell>
          <cell r="P29" t="str">
            <v>2020-10-16</v>
          </cell>
        </row>
        <row r="30">
          <cell r="C30" t="str">
            <v>任荣飞</v>
          </cell>
          <cell r="D30" t="str">
            <v>男</v>
          </cell>
          <cell r="E30" t="str">
            <v>汉</v>
          </cell>
          <cell r="F30" t="str">
            <v>14018119950319283X</v>
          </cell>
          <cell r="G30" t="str">
            <v>√</v>
          </cell>
          <cell r="H30" t="str">
            <v>山西省岔口乡关兴村180号</v>
          </cell>
          <cell r="I30" t="str">
            <v>1995-03-19</v>
          </cell>
          <cell r="J30">
            <v>25</v>
          </cell>
          <cell r="K30" t="str">
            <v>小学</v>
          </cell>
          <cell r="L30" t="str">
            <v>关头村寄宿小学</v>
          </cell>
          <cell r="M30" t="str">
            <v>无</v>
          </cell>
          <cell r="N30" t="str">
            <v>2009-06</v>
          </cell>
          <cell r="O30" t="str">
            <v>山西省</v>
          </cell>
          <cell r="P30" t="str">
            <v>2020-10-29</v>
          </cell>
        </row>
        <row r="31">
          <cell r="C31" t="str">
            <v>邓春萌</v>
          </cell>
          <cell r="D31" t="str">
            <v>男</v>
          </cell>
          <cell r="E31" t="str">
            <v>汉</v>
          </cell>
          <cell r="F31" t="str">
            <v>130983199604011617</v>
          </cell>
          <cell r="G31" t="str">
            <v>√</v>
          </cell>
          <cell r="H31" t="str">
            <v>河北省黄骅市常郭镇中排村22号</v>
          </cell>
          <cell r="I31" t="str">
            <v>1996-04-01</v>
          </cell>
          <cell r="J31">
            <v>24</v>
          </cell>
          <cell r="K31" t="str">
            <v>中专</v>
          </cell>
          <cell r="L31" t="str">
            <v>黄骅市职教中心</v>
          </cell>
          <cell r="M31" t="str">
            <v>计算机应用</v>
          </cell>
          <cell r="N31" t="str">
            <v>2015-06</v>
          </cell>
          <cell r="O31" t="str">
            <v>常郭镇中排村</v>
          </cell>
          <cell r="P31" t="str">
            <v>2020-06-06</v>
          </cell>
        </row>
        <row r="32">
          <cell r="C32" t="str">
            <v>任苏玲</v>
          </cell>
          <cell r="D32" t="str">
            <v>女</v>
          </cell>
          <cell r="E32" t="str">
            <v>汉</v>
          </cell>
          <cell r="F32" t="str">
            <v>13040419790316032X</v>
          </cell>
          <cell r="G32" t="str">
            <v>√</v>
          </cell>
          <cell r="H32" t="str">
            <v>河北省邯郸市邯山区学院路绿德源D4栋4单元6号</v>
          </cell>
          <cell r="I32" t="str">
            <v>1979-03-16</v>
          </cell>
          <cell r="J32">
            <v>41</v>
          </cell>
          <cell r="K32" t="str">
            <v>初中</v>
          </cell>
          <cell r="L32" t="str">
            <v>邯郸市二十七中</v>
          </cell>
          <cell r="M32" t="str">
            <v>无</v>
          </cell>
          <cell r="N32" t="str">
            <v>1996-06</v>
          </cell>
          <cell r="O32" t="str">
            <v>邯郸市</v>
          </cell>
          <cell r="P32" t="str">
            <v>2019-09-20</v>
          </cell>
        </row>
        <row r="33">
          <cell r="C33" t="str">
            <v>彭洪香</v>
          </cell>
          <cell r="D33" t="str">
            <v>女</v>
          </cell>
          <cell r="E33" t="str">
            <v>汉</v>
          </cell>
          <cell r="F33" t="str">
            <v>132934197611114644</v>
          </cell>
          <cell r="G33" t="str">
            <v>√</v>
          </cell>
          <cell r="H33" t="str">
            <v>河北省沧州市海兴县赵毛陶镇东二庄村120002号</v>
          </cell>
          <cell r="I33" t="str">
            <v>1976-11-11</v>
          </cell>
          <cell r="J33">
            <v>44</v>
          </cell>
          <cell r="K33" t="str">
            <v>初中</v>
          </cell>
          <cell r="L33" t="str">
            <v>丁村中学</v>
          </cell>
          <cell r="M33" t="str">
            <v>无</v>
          </cell>
          <cell r="N33" t="str">
            <v>1993-06</v>
          </cell>
          <cell r="O33" t="str">
            <v>赵毛陶镇董二庄村</v>
          </cell>
          <cell r="P33" t="str">
            <v>2019-10-04</v>
          </cell>
        </row>
        <row r="34">
          <cell r="C34" t="str">
            <v>王彦华</v>
          </cell>
          <cell r="D34" t="str">
            <v>男</v>
          </cell>
          <cell r="E34" t="str">
            <v>汉</v>
          </cell>
          <cell r="F34" t="str">
            <v>372922198411046062</v>
          </cell>
          <cell r="G34" t="str">
            <v>√</v>
          </cell>
          <cell r="H34" t="str">
            <v>山东省曹县安蔡楼镇望鲁集北街</v>
          </cell>
          <cell r="I34" t="str">
            <v>1984-11-04</v>
          </cell>
          <cell r="J34">
            <v>36</v>
          </cell>
          <cell r="K34" t="str">
            <v>初中</v>
          </cell>
          <cell r="L34" t="str">
            <v>曹县中学</v>
          </cell>
          <cell r="M34" t="str">
            <v>无</v>
          </cell>
          <cell r="N34" t="str">
            <v>2001-06</v>
          </cell>
          <cell r="O34" t="str">
            <v>山东省</v>
          </cell>
          <cell r="P34" t="str">
            <v>2019-01-11</v>
          </cell>
        </row>
        <row r="35">
          <cell r="C35" t="str">
            <v>任景鑫</v>
          </cell>
          <cell r="D35" t="str">
            <v>男</v>
          </cell>
          <cell r="E35" t="str">
            <v>汉</v>
          </cell>
          <cell r="F35" t="str">
            <v>372324200105103217</v>
          </cell>
          <cell r="G35" t="str">
            <v>√</v>
          </cell>
          <cell r="H35" t="str">
            <v>山东省无棣县小泊头镇任家庄村243号</v>
          </cell>
          <cell r="I35" t="str">
            <v>2001-05-10</v>
          </cell>
          <cell r="J35">
            <v>19</v>
          </cell>
          <cell r="K35" t="str">
            <v>大专</v>
          </cell>
          <cell r="L35" t="str">
            <v>无棣县职业中专</v>
          </cell>
          <cell r="M35" t="str">
            <v>计算机应用</v>
          </cell>
          <cell r="N35" t="str">
            <v>2019-07</v>
          </cell>
          <cell r="O35" t="str">
            <v>无棣县小泊头镇</v>
          </cell>
          <cell r="P35" t="str">
            <v>2020-07-24</v>
          </cell>
        </row>
        <row r="36">
          <cell r="C36" t="str">
            <v>郭全震</v>
          </cell>
          <cell r="D36" t="str">
            <v>男</v>
          </cell>
          <cell r="E36" t="str">
            <v>汉</v>
          </cell>
          <cell r="F36" t="str">
            <v>130924200108203519</v>
          </cell>
          <cell r="G36" t="str">
            <v>√</v>
          </cell>
          <cell r="H36" t="str">
            <v>河北省沧州市海兴县</v>
          </cell>
          <cell r="I36" t="str">
            <v>2001-08-20</v>
          </cell>
          <cell r="J36">
            <v>19</v>
          </cell>
          <cell r="K36" t="str">
            <v>高中</v>
          </cell>
          <cell r="L36" t="str">
            <v>沧州十三中</v>
          </cell>
          <cell r="M36" t="str">
            <v>无</v>
          </cell>
          <cell r="N36" t="str">
            <v>2019-08-01</v>
          </cell>
          <cell r="O36" t="str">
            <v>海兴县赵毛陶镇</v>
          </cell>
          <cell r="P36" t="str">
            <v>2020-08-24</v>
          </cell>
        </row>
        <row r="37">
          <cell r="C37" t="str">
            <v>刘文忠</v>
          </cell>
          <cell r="D37" t="str">
            <v>男</v>
          </cell>
          <cell r="E37" t="str">
            <v>汉</v>
          </cell>
          <cell r="F37" t="str">
            <v>130983199910020917</v>
          </cell>
          <cell r="G37" t="str">
            <v>√</v>
          </cell>
          <cell r="H37" t="str">
            <v>河北省黄骅市旧城镇西仙庄村</v>
          </cell>
          <cell r="I37" t="str">
            <v>1999-10-02</v>
          </cell>
          <cell r="J37">
            <v>21</v>
          </cell>
          <cell r="K37" t="str">
            <v>中专</v>
          </cell>
          <cell r="L37" t="str">
            <v>黄骅职教中心</v>
          </cell>
          <cell r="M37" t="str">
            <v>电子商务</v>
          </cell>
          <cell r="N37" t="str">
            <v>2017-06</v>
          </cell>
          <cell r="O37" t="str">
            <v>黄骅市旧城镇西仙庄村</v>
          </cell>
          <cell r="P37" t="str">
            <v>2020-08-25</v>
          </cell>
        </row>
        <row r="38">
          <cell r="C38" t="str">
            <v>赵斌</v>
          </cell>
          <cell r="D38" t="str">
            <v>男</v>
          </cell>
          <cell r="E38" t="str">
            <v>汉</v>
          </cell>
          <cell r="F38" t="str">
            <v>130983199903053534</v>
          </cell>
          <cell r="G38" t="str">
            <v>√</v>
          </cell>
          <cell r="H38" t="str">
            <v>河北省黄骅市齐家务乡隆儿庄村258号</v>
          </cell>
          <cell r="I38" t="str">
            <v>1999-03-05</v>
          </cell>
          <cell r="J38">
            <v>21</v>
          </cell>
          <cell r="K38" t="str">
            <v>初中</v>
          </cell>
          <cell r="L38" t="str">
            <v>齐家务中学</v>
          </cell>
          <cell r="M38" t="str">
            <v>无</v>
          </cell>
          <cell r="N38" t="str">
            <v>2016-06-02</v>
          </cell>
          <cell r="O38" t="str">
            <v>河北省黄骅hi齐家务乡</v>
          </cell>
          <cell r="P38" t="str">
            <v>2020-08-26</v>
          </cell>
        </row>
        <row r="39">
          <cell r="C39" t="str">
            <v>徐强强</v>
          </cell>
          <cell r="D39" t="str">
            <v>男</v>
          </cell>
          <cell r="E39" t="str">
            <v>汉</v>
          </cell>
          <cell r="F39" t="str">
            <v>513023199811143039</v>
          </cell>
          <cell r="G39" t="str">
            <v>√</v>
          </cell>
          <cell r="H39" t="str">
            <v>四川省开江县骑龙乡葫芦井村3组102号</v>
          </cell>
          <cell r="I39" t="str">
            <v>1998-11-14</v>
          </cell>
          <cell r="J39">
            <v>22</v>
          </cell>
          <cell r="K39" t="str">
            <v>初中</v>
          </cell>
          <cell r="L39" t="str">
            <v>齐家务中学</v>
          </cell>
          <cell r="M39" t="str">
            <v>无</v>
          </cell>
          <cell r="N39" t="str">
            <v>2016-06</v>
          </cell>
          <cell r="O39" t="str">
            <v>齐家务乡</v>
          </cell>
          <cell r="P39" t="str">
            <v>2020-08-26</v>
          </cell>
        </row>
        <row r="40">
          <cell r="C40" t="str">
            <v>张俊霞</v>
          </cell>
          <cell r="D40" t="str">
            <v>女</v>
          </cell>
          <cell r="E40" t="str">
            <v>汉</v>
          </cell>
          <cell r="F40" t="str">
            <v>132930198306011824</v>
          </cell>
          <cell r="G40" t="str">
            <v>√</v>
          </cell>
          <cell r="H40" t="str">
            <v>河北省黄骅市黄骅镇张仁村78号</v>
          </cell>
          <cell r="I40" t="str">
            <v>1983-06-01</v>
          </cell>
          <cell r="J40">
            <v>37</v>
          </cell>
          <cell r="K40" t="str">
            <v>初中</v>
          </cell>
          <cell r="L40" t="str">
            <v>仁村中学</v>
          </cell>
          <cell r="M40" t="str">
            <v>无</v>
          </cell>
          <cell r="N40" t="str">
            <v>1999-06</v>
          </cell>
          <cell r="O40" t="str">
            <v>黄骅市青青家园</v>
          </cell>
          <cell r="P40" t="str">
            <v>2019-05-30</v>
          </cell>
        </row>
        <row r="41">
          <cell r="C41" t="str">
            <v>李红英</v>
          </cell>
          <cell r="D41" t="str">
            <v>女</v>
          </cell>
          <cell r="E41" t="str">
            <v>回</v>
          </cell>
          <cell r="F41" t="str">
            <v>130930198512163341</v>
          </cell>
          <cell r="G41" t="str">
            <v>√</v>
          </cell>
          <cell r="H41" t="str">
            <v>河北省黄骅市常郭镇中泊庄村79号</v>
          </cell>
          <cell r="I41" t="str">
            <v>1985-12-16</v>
          </cell>
          <cell r="J41">
            <v>35</v>
          </cell>
          <cell r="K41" t="str">
            <v>小学</v>
          </cell>
          <cell r="L41" t="str">
            <v>孟村小学</v>
          </cell>
          <cell r="M41" t="str">
            <v>无</v>
          </cell>
          <cell r="N41" t="str">
            <v>1999-06</v>
          </cell>
          <cell r="O41" t="str">
            <v>中泊庄</v>
          </cell>
          <cell r="P41" t="str">
            <v>2019-06-22</v>
          </cell>
        </row>
        <row r="42">
          <cell r="C42" t="str">
            <v>王保田</v>
          </cell>
          <cell r="D42" t="str">
            <v>男</v>
          </cell>
          <cell r="E42" t="str">
            <v>汉</v>
          </cell>
          <cell r="F42" t="str">
            <v>372324196304043211</v>
          </cell>
          <cell r="G42" t="str">
            <v>√</v>
          </cell>
          <cell r="H42" t="str">
            <v>山东省无棣县小泊头镇程家村227号</v>
          </cell>
          <cell r="I42" t="str">
            <v>1963-04-04</v>
          </cell>
          <cell r="J42">
            <v>57</v>
          </cell>
          <cell r="K42" t="str">
            <v>初中 </v>
          </cell>
          <cell r="L42" t="str">
            <v>泊头一中</v>
          </cell>
          <cell r="M42" t="str">
            <v>无</v>
          </cell>
          <cell r="N42" t="str">
            <v>1980-06</v>
          </cell>
          <cell r="O42" t="str">
            <v>山东省无棣县</v>
          </cell>
          <cell r="P42" t="str">
            <v>2019-09-29</v>
          </cell>
        </row>
        <row r="43">
          <cell r="C43" t="str">
            <v>刘浩</v>
          </cell>
          <cell r="D43" t="str">
            <v>男</v>
          </cell>
          <cell r="E43" t="str">
            <v>汉</v>
          </cell>
          <cell r="F43" t="str">
            <v>130983199006015095</v>
          </cell>
          <cell r="G43" t="str">
            <v>√</v>
          </cell>
          <cell r="H43" t="str">
            <v>河北省黄骅市南大港农场三分厂五队13号</v>
          </cell>
          <cell r="I43" t="str">
            <v>1990-06-01</v>
          </cell>
          <cell r="J43">
            <v>30</v>
          </cell>
          <cell r="K43" t="str">
            <v>中专</v>
          </cell>
          <cell r="L43" t="str">
            <v>沧州市高级技工学校</v>
          </cell>
          <cell r="M43" t="str">
            <v>焊接</v>
          </cell>
          <cell r="N43" t="str">
            <v>2009-06</v>
          </cell>
          <cell r="O43" t="str">
            <v>黄骅市南大港</v>
          </cell>
          <cell r="P43" t="str">
            <v>2020-04-11</v>
          </cell>
        </row>
        <row r="44">
          <cell r="C44" t="str">
            <v>刘晓华</v>
          </cell>
          <cell r="D44" t="str">
            <v>男</v>
          </cell>
          <cell r="E44" t="str">
            <v>汉</v>
          </cell>
          <cell r="F44" t="str">
            <v>510181199710122518</v>
          </cell>
          <cell r="G44" t="str">
            <v>√</v>
          </cell>
          <cell r="H44" t="str">
            <v>四川省井研县研城镇城北街10号</v>
          </cell>
          <cell r="I44" t="str">
            <v>1997-10-12</v>
          </cell>
          <cell r="J44">
            <v>23</v>
          </cell>
          <cell r="K44" t="str">
            <v>中专</v>
          </cell>
          <cell r="L44" t="str">
            <v>北京高级技工学校</v>
          </cell>
          <cell r="M44" t="str">
            <v>汽车营销</v>
          </cell>
          <cell r="N44" t="str">
            <v>2017-06</v>
          </cell>
          <cell r="O44" t="str">
            <v>阳光新城2期</v>
          </cell>
          <cell r="P44" t="str">
            <v>2020-08-26</v>
          </cell>
        </row>
        <row r="45">
          <cell r="C45" t="str">
            <v>郭世鹏</v>
          </cell>
          <cell r="D45" t="str">
            <v>男</v>
          </cell>
          <cell r="E45" t="str">
            <v>汉</v>
          </cell>
          <cell r="F45" t="str">
            <v>130983200107251113</v>
          </cell>
          <cell r="G45" t="str">
            <v>√</v>
          </cell>
          <cell r="H45" t="str">
            <v>河北省黄骅市旧城镇东才元村28号</v>
          </cell>
          <cell r="I45" t="str">
            <v>2001-07-25</v>
          </cell>
          <cell r="J45">
            <v>19</v>
          </cell>
          <cell r="K45" t="str">
            <v>初中</v>
          </cell>
          <cell r="L45" t="str">
            <v>旧城中学</v>
          </cell>
          <cell r="M45" t="str">
            <v>无</v>
          </cell>
          <cell r="N45" t="str">
            <v>2016-08</v>
          </cell>
          <cell r="O45" t="str">
            <v>旧城镇东才元村</v>
          </cell>
          <cell r="P45" t="str">
            <v>2020-10-23</v>
          </cell>
        </row>
        <row r="46">
          <cell r="C46" t="str">
            <v>范泽英</v>
          </cell>
          <cell r="D46" t="str">
            <v>女</v>
          </cell>
          <cell r="E46" t="str">
            <v>汉</v>
          </cell>
          <cell r="F46" t="str">
            <v>130925198202287022</v>
          </cell>
          <cell r="G46" t="str">
            <v>√</v>
          </cell>
          <cell r="H46" t="str">
            <v>河北省沧州市盐山县常庄乡毛集村171号</v>
          </cell>
          <cell r="I46" t="str">
            <v>1982-02-28</v>
          </cell>
          <cell r="J46">
            <v>38</v>
          </cell>
          <cell r="K46" t="str">
            <v>初中</v>
          </cell>
          <cell r="L46" t="str">
            <v>常庄中学</v>
          </cell>
          <cell r="M46" t="str">
            <v>无</v>
          </cell>
          <cell r="N46" t="str">
            <v>1999-06</v>
          </cell>
          <cell r="O46" t="str">
            <v>盐山县</v>
          </cell>
          <cell r="P46" t="str">
            <v>2019-09-08</v>
          </cell>
        </row>
        <row r="47">
          <cell r="C47" t="str">
            <v>白丽霞</v>
          </cell>
          <cell r="D47" t="str">
            <v>女</v>
          </cell>
          <cell r="E47" t="str">
            <v>汉</v>
          </cell>
          <cell r="F47" t="str">
            <v>132930198105155020</v>
          </cell>
          <cell r="G47" t="str">
            <v>√</v>
          </cell>
          <cell r="H47" t="str">
            <v>河北省黄骅市南大港农场三分厂十六队32号</v>
          </cell>
          <cell r="I47" t="str">
            <v>1981-05-15</v>
          </cell>
          <cell r="J47">
            <v>39</v>
          </cell>
          <cell r="K47" t="str">
            <v>初中</v>
          </cell>
          <cell r="L47" t="str">
            <v>南大港中学</v>
          </cell>
          <cell r="M47" t="str">
            <v>无</v>
          </cell>
          <cell r="N47" t="str">
            <v>1998-06</v>
          </cell>
          <cell r="O47" t="str">
            <v>南大港</v>
          </cell>
          <cell r="P47" t="str">
            <v>2020-03-13</v>
          </cell>
        </row>
        <row r="48">
          <cell r="C48" t="str">
            <v>于凤芝</v>
          </cell>
          <cell r="D48" t="str">
            <v>女</v>
          </cell>
          <cell r="E48" t="str">
            <v>汉</v>
          </cell>
          <cell r="F48" t="str">
            <v>230281198201033924</v>
          </cell>
          <cell r="G48" t="str">
            <v>√</v>
          </cell>
          <cell r="H48" t="str">
            <v>河北省沧州市盐山县杨集乡海子王村176号</v>
          </cell>
          <cell r="I48" t="str">
            <v>1982-01-03</v>
          </cell>
          <cell r="J48">
            <v>38</v>
          </cell>
          <cell r="K48" t="str">
            <v>初中</v>
          </cell>
          <cell r="L48" t="str">
            <v>黑龙江合盛中学</v>
          </cell>
          <cell r="M48" t="str">
            <v>无</v>
          </cell>
          <cell r="N48" t="str">
            <v>1999-06</v>
          </cell>
          <cell r="O48" t="str">
            <v>沧州市盐山县</v>
          </cell>
          <cell r="P48" t="str">
            <v>2020-06-14</v>
          </cell>
        </row>
        <row r="49">
          <cell r="C49" t="str">
            <v>刑文俊</v>
          </cell>
          <cell r="D49" t="str">
            <v>女</v>
          </cell>
          <cell r="E49" t="str">
            <v>汉</v>
          </cell>
          <cell r="F49" t="str">
            <v>412726199804127981</v>
          </cell>
          <cell r="G49" t="str">
            <v>√</v>
          </cell>
          <cell r="H49" t="str">
            <v>河南省郸城县汲冢镇邢湾行政村邢湾村001号</v>
          </cell>
          <cell r="I49" t="str">
            <v>1998-04-12</v>
          </cell>
          <cell r="J49">
            <v>22</v>
          </cell>
          <cell r="K49" t="str">
            <v>高中</v>
          </cell>
          <cell r="L49" t="str">
            <v>财源高中</v>
          </cell>
          <cell r="M49" t="str">
            <v>无</v>
          </cell>
          <cell r="N49" t="str">
            <v>2016-07</v>
          </cell>
          <cell r="O49" t="str">
            <v>阳光新城2期</v>
          </cell>
          <cell r="P49" t="str">
            <v>2020-08-26</v>
          </cell>
        </row>
        <row r="50">
          <cell r="C50" t="str">
            <v>于海旺</v>
          </cell>
          <cell r="D50" t="str">
            <v>男</v>
          </cell>
          <cell r="E50" t="str">
            <v>汉</v>
          </cell>
          <cell r="F50" t="str">
            <v>130983199907031113</v>
          </cell>
          <cell r="G50" t="str">
            <v>√</v>
          </cell>
          <cell r="H50" t="str">
            <v>河北省黄骅市旧城镇李马口村71号</v>
          </cell>
          <cell r="I50" t="str">
            <v>1999-07-03</v>
          </cell>
          <cell r="J50">
            <v>21</v>
          </cell>
        </row>
        <row r="51">
          <cell r="C51" t="str">
            <v>郑宇佳</v>
          </cell>
          <cell r="D51" t="str">
            <v>男</v>
          </cell>
          <cell r="E51" t="str">
            <v>汉</v>
          </cell>
          <cell r="F51" t="str">
            <v>132930199809072818</v>
          </cell>
          <cell r="G51" t="str">
            <v>√</v>
          </cell>
          <cell r="H51" t="str">
            <v>河北省黄骅市吕桥镇郑口村247号</v>
          </cell>
          <cell r="I51" t="str">
            <v>1998-09-07</v>
          </cell>
          <cell r="J51">
            <v>22</v>
          </cell>
          <cell r="K51" t="str">
            <v>中专</v>
          </cell>
          <cell r="L51" t="str">
            <v>黄骅职中</v>
          </cell>
          <cell r="M51" t="str">
            <v>模具制造</v>
          </cell>
          <cell r="N51" t="str">
            <v>2017-01</v>
          </cell>
          <cell r="O51" t="str">
            <v>黄骅市羊三木乡刘皮庄村</v>
          </cell>
          <cell r="P51" t="str">
            <v>2020-04-15</v>
          </cell>
        </row>
        <row r="52">
          <cell r="C52" t="str">
            <v>何文皓</v>
          </cell>
          <cell r="D52" t="str">
            <v>男</v>
          </cell>
          <cell r="E52" t="str">
            <v>汉</v>
          </cell>
          <cell r="F52" t="str">
            <v>220282200005282311</v>
          </cell>
          <cell r="G52" t="str">
            <v>√</v>
          </cell>
          <cell r="H52" t="str">
            <v>吉林省桦甸市八道河子镇八道河子街三委二组</v>
          </cell>
          <cell r="I52" t="str">
            <v>2000-05-28</v>
          </cell>
          <cell r="J52">
            <v>20</v>
          </cell>
          <cell r="K52" t="str">
            <v>大专</v>
          </cell>
          <cell r="L52" t="str">
            <v>黄骅职业中学</v>
          </cell>
          <cell r="M52" t="str">
            <v>计算机应用</v>
          </cell>
          <cell r="N52" t="str">
            <v>2018-06</v>
          </cell>
          <cell r="O52" t="str">
            <v>黄骅市坑西村</v>
          </cell>
          <cell r="P52" t="str">
            <v>2020-08-28</v>
          </cell>
        </row>
        <row r="53">
          <cell r="C53" t="str">
            <v>闫启</v>
          </cell>
          <cell r="D53" t="str">
            <v>男</v>
          </cell>
          <cell r="E53" t="str">
            <v>汉</v>
          </cell>
          <cell r="F53" t="str">
            <v>230121198608131030</v>
          </cell>
          <cell r="G53" t="str">
            <v>√</v>
          </cell>
          <cell r="H53" t="str">
            <v>黑龙江省哈尔滨市呼兰区康金镇永胜村</v>
          </cell>
          <cell r="I53" t="str">
            <v>1986-08-13</v>
          </cell>
          <cell r="J53">
            <v>34</v>
          </cell>
          <cell r="K53" t="str">
            <v>初中</v>
          </cell>
          <cell r="L53" t="str">
            <v>康金镇二中</v>
          </cell>
          <cell r="M53" t="str">
            <v>无</v>
          </cell>
          <cell r="N53" t="str">
            <v>2000-07</v>
          </cell>
          <cell r="O53" t="str">
            <v>黑龙江省哈尔滨市</v>
          </cell>
          <cell r="P53" t="str">
            <v>2020-10-26</v>
          </cell>
        </row>
        <row r="54">
          <cell r="C54" t="str">
            <v>孙秋生</v>
          </cell>
          <cell r="D54" t="str">
            <v>男</v>
          </cell>
          <cell r="E54" t="str">
            <v>汉</v>
          </cell>
          <cell r="F54" t="str">
            <v>130925200208096016</v>
          </cell>
          <cell r="G54" t="str">
            <v>√</v>
          </cell>
          <cell r="H54" t="str">
            <v>河北省盐山县圣佛焦南良</v>
          </cell>
          <cell r="I54" t="str">
            <v>2002-08-09</v>
          </cell>
          <cell r="J54">
            <v>18</v>
          </cell>
          <cell r="K54" t="str">
            <v>初中</v>
          </cell>
          <cell r="L54" t="str">
            <v>圣佛一中</v>
          </cell>
          <cell r="M54" t="str">
            <v>无</v>
          </cell>
          <cell r="N54" t="str">
            <v>2018-09</v>
          </cell>
          <cell r="O54" t="str">
            <v>河北省盐山县</v>
          </cell>
          <cell r="P54" t="str">
            <v>2020-10-13</v>
          </cell>
        </row>
        <row r="55">
          <cell r="C55" t="str">
            <v>李淑芳</v>
          </cell>
          <cell r="D55" t="str">
            <v>女</v>
          </cell>
          <cell r="E55" t="str">
            <v>汉</v>
          </cell>
          <cell r="F55" t="str">
            <v>130925197504076429</v>
          </cell>
          <cell r="G55" t="str">
            <v>√</v>
          </cell>
          <cell r="H55" t="str">
            <v>河北省沧州市盐山县望树镇前店村413号</v>
          </cell>
          <cell r="I55" t="str">
            <v>1975-04-07</v>
          </cell>
          <cell r="J55">
            <v>45</v>
          </cell>
          <cell r="K55" t="str">
            <v>初中</v>
          </cell>
          <cell r="L55" t="str">
            <v>盐山中学</v>
          </cell>
          <cell r="M55" t="str">
            <v>无</v>
          </cell>
          <cell r="N55" t="str">
            <v>1995-06</v>
          </cell>
          <cell r="O55" t="str">
            <v>河北省沧州市盐山县望树镇前店村413号</v>
          </cell>
          <cell r="P55" t="str">
            <v>2019-04-24</v>
          </cell>
        </row>
        <row r="56">
          <cell r="C56" t="str">
            <v>魏福杰</v>
          </cell>
          <cell r="D56" t="str">
            <v>女</v>
          </cell>
          <cell r="E56" t="str">
            <v>汉</v>
          </cell>
          <cell r="F56" t="str">
            <v>130924198411034244</v>
          </cell>
          <cell r="G56" t="str">
            <v>√</v>
          </cell>
          <cell r="H56" t="str">
            <v>山东省庆云县崔口镇齐周务东北村035号</v>
          </cell>
          <cell r="I56" t="str">
            <v>1984-11-03</v>
          </cell>
          <cell r="J56">
            <v>36</v>
          </cell>
          <cell r="K56" t="str">
            <v>初中</v>
          </cell>
          <cell r="L56" t="str">
            <v>崔口镇中学</v>
          </cell>
          <cell r="M56" t="str">
            <v>无</v>
          </cell>
          <cell r="N56" t="str">
            <v>2004-06</v>
          </cell>
          <cell r="O56" t="str">
            <v>沧州市海兴县马厂</v>
          </cell>
          <cell r="P56" t="str">
            <v>2020-03-12</v>
          </cell>
        </row>
        <row r="57">
          <cell r="C57" t="str">
            <v>于俊焕</v>
          </cell>
          <cell r="D57" t="str">
            <v>女</v>
          </cell>
          <cell r="E57" t="str">
            <v>汉</v>
          </cell>
          <cell r="F57" t="str">
            <v>130921198904263222</v>
          </cell>
          <cell r="G57" t="str">
            <v>√</v>
          </cell>
          <cell r="H57" t="str">
            <v>河北省黄骅市吕桥镇张福庄村125号</v>
          </cell>
          <cell r="I57" t="str">
            <v>1989-04-26</v>
          </cell>
          <cell r="J57">
            <v>31</v>
          </cell>
          <cell r="K57" t="str">
            <v>初中</v>
          </cell>
          <cell r="L57" t="str">
            <v>吕桥中学</v>
          </cell>
          <cell r="M57" t="str">
            <v>无</v>
          </cell>
          <cell r="N57" t="str">
            <v>2006-06</v>
          </cell>
          <cell r="O57" t="str">
            <v>南王曼</v>
          </cell>
          <cell r="P57" t="str">
            <v>2020-04-15</v>
          </cell>
        </row>
        <row r="58">
          <cell r="C58" t="str">
            <v>田金梅</v>
          </cell>
          <cell r="D58" t="str">
            <v>女</v>
          </cell>
          <cell r="E58" t="str">
            <v>汉</v>
          </cell>
          <cell r="F58" t="str">
            <v>130984197710151549</v>
          </cell>
          <cell r="G58" t="str">
            <v>√</v>
          </cell>
          <cell r="H58" t="str">
            <v>河北省河间市卧佛堂镇河西村</v>
          </cell>
          <cell r="I58" t="str">
            <v>1977-10-15</v>
          </cell>
          <cell r="J58">
            <v>43</v>
          </cell>
          <cell r="K58" t="str">
            <v>初中</v>
          </cell>
          <cell r="L58" t="str">
            <v>卧佛镇中学</v>
          </cell>
          <cell r="M58" t="str">
            <v>无</v>
          </cell>
          <cell r="N58" t="str">
            <v>1994-06</v>
          </cell>
          <cell r="O58" t="str">
            <v>河间市卧佛堂镇</v>
          </cell>
          <cell r="P58" t="str">
            <v>2020-04-03</v>
          </cell>
        </row>
        <row r="59">
          <cell r="C59" t="str">
            <v>曹新</v>
          </cell>
          <cell r="D59" t="str">
            <v>女</v>
          </cell>
          <cell r="E59" t="str">
            <v>汉</v>
          </cell>
          <cell r="F59" t="str">
            <v>13098319920502092X</v>
          </cell>
          <cell r="G59" t="str">
            <v>√</v>
          </cell>
          <cell r="H59" t="str">
            <v>河北省黄骅市旧城镇大六间房村172号</v>
          </cell>
          <cell r="I59" t="str">
            <v>1992-05-02</v>
          </cell>
          <cell r="J59">
            <v>28</v>
          </cell>
          <cell r="K59" t="str">
            <v>高中</v>
          </cell>
          <cell r="L59" t="str">
            <v>新世纪中学</v>
          </cell>
          <cell r="M59" t="str">
            <v>无</v>
          </cell>
          <cell r="N59" t="str">
            <v>2012-06</v>
          </cell>
          <cell r="O59" t="str">
            <v>黄骅市康家小区</v>
          </cell>
          <cell r="P59" t="str">
            <v>2020-07-10</v>
          </cell>
        </row>
        <row r="60">
          <cell r="C60" t="str">
            <v>崔宪晶</v>
          </cell>
          <cell r="D60" t="str">
            <v>女</v>
          </cell>
          <cell r="E60" t="str">
            <v>汉</v>
          </cell>
          <cell r="F60" t="str">
            <v>130924199810164286</v>
          </cell>
          <cell r="G60" t="str">
            <v>√</v>
          </cell>
          <cell r="H60" t="str">
            <v>河北省沧州市海兴县赵毛陶镇南吴褚村181号</v>
          </cell>
          <cell r="I60" t="str">
            <v>1998-10-16</v>
          </cell>
          <cell r="J60">
            <v>22</v>
          </cell>
          <cell r="K60" t="str">
            <v>初中</v>
          </cell>
          <cell r="L60" t="str">
            <v>海兴二中</v>
          </cell>
          <cell r="M60" t="str">
            <v>无</v>
          </cell>
          <cell r="N60" t="str">
            <v>2010-07</v>
          </cell>
          <cell r="O60" t="str">
            <v>海兴县赵毛陶镇</v>
          </cell>
          <cell r="P60" t="str">
            <v>2020-08-19</v>
          </cell>
        </row>
        <row r="61">
          <cell r="C61" t="str">
            <v>陈英</v>
          </cell>
          <cell r="D61" t="str">
            <v>女</v>
          </cell>
          <cell r="E61" t="str">
            <v>汉</v>
          </cell>
          <cell r="F61" t="str">
            <v>230121198202241088</v>
          </cell>
          <cell r="G61" t="str">
            <v>√</v>
          </cell>
          <cell r="H61" t="str">
            <v>黑龙江省哈尔滨市呼兰区康金镇永胜村</v>
          </cell>
          <cell r="I61" t="str">
            <v>1982-02-24</v>
          </cell>
          <cell r="J61">
            <v>38</v>
          </cell>
          <cell r="K61" t="str">
            <v>小学</v>
          </cell>
          <cell r="L61" t="str">
            <v>永胜学校</v>
          </cell>
          <cell r="M61" t="str">
            <v>无</v>
          </cell>
          <cell r="N61" t="str">
            <v>2006-07</v>
          </cell>
          <cell r="O61" t="str">
            <v>黑龙江省哈尔滨市</v>
          </cell>
          <cell r="P61" t="str">
            <v>2020-10-26</v>
          </cell>
        </row>
        <row r="62">
          <cell r="C62" t="str">
            <v>李秀莲</v>
          </cell>
          <cell r="D62" t="str">
            <v>女</v>
          </cell>
          <cell r="E62" t="str">
            <v>汉</v>
          </cell>
          <cell r="F62" t="str">
            <v>132929197106171524</v>
          </cell>
          <cell r="G62" t="str">
            <v>√</v>
          </cell>
          <cell r="H62" t="str">
            <v>河北省盐山县小营乡北卢村</v>
          </cell>
          <cell r="I62" t="str">
            <v>1971-06-17</v>
          </cell>
          <cell r="J62">
            <v>49</v>
          </cell>
          <cell r="K62" t="str">
            <v>小学</v>
          </cell>
          <cell r="L62" t="str">
            <v>盐山县小营学校</v>
          </cell>
          <cell r="M62" t="str">
            <v>无</v>
          </cell>
          <cell r="N62" t="str">
            <v>1985-07</v>
          </cell>
          <cell r="O62" t="str">
            <v>河北省盐山县</v>
          </cell>
          <cell r="P62" t="str">
            <v>2020-10-14</v>
          </cell>
        </row>
        <row r="63">
          <cell r="C63" t="str">
            <v>赵红梅</v>
          </cell>
          <cell r="D63" t="str">
            <v>女</v>
          </cell>
          <cell r="E63" t="str">
            <v>汉</v>
          </cell>
          <cell r="F63" t="str">
            <v>230621197309042567</v>
          </cell>
          <cell r="G63" t="str">
            <v>√</v>
          </cell>
          <cell r="H63" t="str">
            <v>河北省黄骅市杨二庄镇董庄子村168号</v>
          </cell>
          <cell r="I63" t="str">
            <v>1973-09-04</v>
          </cell>
          <cell r="J63">
            <v>47</v>
          </cell>
          <cell r="K63" t="str">
            <v>小学</v>
          </cell>
          <cell r="L63" t="str">
            <v>泉阳镇小学</v>
          </cell>
          <cell r="M63" t="str">
            <v>无</v>
          </cell>
          <cell r="N63" t="str">
            <v>1987-06</v>
          </cell>
          <cell r="O63" t="str">
            <v>杨二庄镇</v>
          </cell>
          <cell r="P63" t="str">
            <v>2020-10-09</v>
          </cell>
        </row>
        <row r="64">
          <cell r="C64" t="str">
            <v>王楠</v>
          </cell>
          <cell r="D64" t="str">
            <v>女</v>
          </cell>
          <cell r="E64" t="str">
            <v>汉</v>
          </cell>
          <cell r="F64" t="str">
            <v>132930198011210025</v>
          </cell>
          <cell r="G64" t="str">
            <v>√</v>
          </cell>
          <cell r="H64" t="str">
            <v>河北省黄骅市黄骅镇前场村94号</v>
          </cell>
          <cell r="I64" t="str">
            <v>1980-11-21</v>
          </cell>
          <cell r="J64">
            <v>40</v>
          </cell>
          <cell r="K64" t="str">
            <v>初中</v>
          </cell>
          <cell r="L64" t="str">
            <v>黄骅中学</v>
          </cell>
          <cell r="M64" t="str">
            <v>无</v>
          </cell>
          <cell r="N64" t="str">
            <v>1997-06</v>
          </cell>
          <cell r="O64" t="str">
            <v>浅海西苑</v>
          </cell>
          <cell r="P64" t="str">
            <v>2020-10-20</v>
          </cell>
        </row>
        <row r="65">
          <cell r="C65" t="str">
            <v>陈小岩</v>
          </cell>
          <cell r="D65" t="str">
            <v>女</v>
          </cell>
          <cell r="E65" t="str">
            <v>汉</v>
          </cell>
          <cell r="F65" t="str">
            <v>132930197611121427</v>
          </cell>
          <cell r="G65" t="str">
            <v>√</v>
          </cell>
          <cell r="H65" t="str">
            <v>河北省黄骅市旧城镇李皮庄村97号</v>
          </cell>
          <cell r="I65" t="str">
            <v>1976-11-12</v>
          </cell>
          <cell r="J65">
            <v>44</v>
          </cell>
          <cell r="K65" t="str">
            <v>初中</v>
          </cell>
          <cell r="L65" t="str">
            <v>常郭赵村中学</v>
          </cell>
          <cell r="M65" t="str">
            <v>无</v>
          </cell>
          <cell r="N65" t="str">
            <v>1993-06</v>
          </cell>
          <cell r="O65" t="str">
            <v>黄骅阳光新城</v>
          </cell>
          <cell r="P65" t="str">
            <v>2020-10-20</v>
          </cell>
        </row>
        <row r="66">
          <cell r="C66" t="str">
            <v>齐恩成</v>
          </cell>
          <cell r="D66" t="str">
            <v>男</v>
          </cell>
          <cell r="E66" t="str">
            <v>汉</v>
          </cell>
          <cell r="F66" t="str">
            <v>132930199211273711</v>
          </cell>
          <cell r="G66" t="str">
            <v>√</v>
          </cell>
          <cell r="H66" t="str">
            <v>河北省黄骅市吕桥镇大王庄村2048号</v>
          </cell>
          <cell r="I66" t="str">
            <v>1992-11-27</v>
          </cell>
          <cell r="J66">
            <v>28</v>
          </cell>
          <cell r="K66" t="str">
            <v>初中</v>
          </cell>
          <cell r="L66" t="str">
            <v>吕桥一中</v>
          </cell>
          <cell r="M66" t="str">
            <v>无</v>
          </cell>
          <cell r="N66" t="str">
            <v>2008-06</v>
          </cell>
          <cell r="O66" t="str">
            <v>吕桥镇大王庄村</v>
          </cell>
          <cell r="P66" t="str">
            <v>2019-06-17</v>
          </cell>
        </row>
        <row r="67">
          <cell r="C67" t="str">
            <v>刘晋</v>
          </cell>
          <cell r="D67" t="str">
            <v>男</v>
          </cell>
          <cell r="E67" t="str">
            <v>汉</v>
          </cell>
          <cell r="F67" t="str">
            <v>130983199702083710</v>
          </cell>
          <cell r="G67" t="str">
            <v>√</v>
          </cell>
          <cell r="H67" t="str">
            <v>河北省黄骅市吕桥镇小王庄村999号</v>
          </cell>
          <cell r="I67" t="str">
            <v>1997-02-08</v>
          </cell>
          <cell r="J67">
            <v>23</v>
          </cell>
          <cell r="K67" t="str">
            <v>中专</v>
          </cell>
          <cell r="L67" t="str">
            <v>中捷职业技术学校</v>
          </cell>
          <cell r="M67" t="str">
            <v>汽车制造</v>
          </cell>
          <cell r="N67" t="str">
            <v>2016-06</v>
          </cell>
          <cell r="O67" t="str">
            <v>黄骅市神农康家</v>
          </cell>
          <cell r="P67" t="str">
            <v>2019-12-04</v>
          </cell>
        </row>
        <row r="68">
          <cell r="C68" t="str">
            <v>卢静</v>
          </cell>
          <cell r="D68" t="str">
            <v>女</v>
          </cell>
          <cell r="E68" t="str">
            <v>汉</v>
          </cell>
          <cell r="F68" t="str">
            <v>132929197608121527</v>
          </cell>
          <cell r="G68" t="str">
            <v>√</v>
          </cell>
          <cell r="H68" t="str">
            <v>河北省沧州市盐山县望树镇前店村153号</v>
          </cell>
          <cell r="I68" t="str">
            <v>1976-08-12</v>
          </cell>
          <cell r="J68">
            <v>44</v>
          </cell>
          <cell r="K68" t="str">
            <v>高中</v>
          </cell>
          <cell r="L68" t="str">
            <v>盐中</v>
          </cell>
          <cell r="M68" t="str">
            <v>无</v>
          </cell>
          <cell r="N68" t="str">
            <v>1996-06</v>
          </cell>
          <cell r="O68" t="str">
            <v>盐山县望树镇前店村</v>
          </cell>
          <cell r="P68" t="str">
            <v>2019-06-21</v>
          </cell>
        </row>
        <row r="69">
          <cell r="C69" t="str">
            <v>张立芹</v>
          </cell>
          <cell r="D69" t="str">
            <v>女</v>
          </cell>
          <cell r="E69" t="str">
            <v>汉</v>
          </cell>
          <cell r="F69" t="str">
            <v>13292919750115402X</v>
          </cell>
          <cell r="G69" t="str">
            <v>√</v>
          </cell>
          <cell r="H69" t="str">
            <v>河北省沧州市盐山县小庄乡五家阁村267号</v>
          </cell>
          <cell r="I69" t="str">
            <v>1975-01-15</v>
          </cell>
          <cell r="J69">
            <v>45</v>
          </cell>
          <cell r="K69" t="str">
            <v>小学</v>
          </cell>
          <cell r="L69" t="str">
            <v>五家阁村小学</v>
          </cell>
          <cell r="M69" t="str">
            <v>无</v>
          </cell>
          <cell r="N69" t="str">
            <v>1989-06</v>
          </cell>
          <cell r="O69" t="str">
            <v>盐山县小庄乡五家阁村</v>
          </cell>
          <cell r="P69" t="str">
            <v>2019-06-25</v>
          </cell>
        </row>
        <row r="70">
          <cell r="C70" t="str">
            <v>张俊平</v>
          </cell>
          <cell r="D70" t="str">
            <v>女</v>
          </cell>
          <cell r="E70" t="str">
            <v>汉</v>
          </cell>
          <cell r="F70" t="str">
            <v>13293419770711522X</v>
          </cell>
          <cell r="G70" t="str">
            <v>√</v>
          </cell>
          <cell r="H70" t="str">
            <v>河北省沧州市盐山县小营乡曾小营村121号</v>
          </cell>
          <cell r="I70" t="str">
            <v>1977-07-11</v>
          </cell>
          <cell r="J70">
            <v>43</v>
          </cell>
          <cell r="K70" t="str">
            <v>初中</v>
          </cell>
          <cell r="L70" t="str">
            <v>海兴中学</v>
          </cell>
          <cell r="M70" t="str">
            <v>无</v>
          </cell>
          <cell r="N70" t="str">
            <v>1993-06</v>
          </cell>
          <cell r="O70" t="str">
            <v>盐山县</v>
          </cell>
          <cell r="P70" t="str">
            <v>2019-09-12</v>
          </cell>
        </row>
        <row r="71">
          <cell r="C71" t="str">
            <v>田淑娟</v>
          </cell>
          <cell r="D71" t="str">
            <v>女</v>
          </cell>
          <cell r="E71" t="str">
            <v>汉</v>
          </cell>
          <cell r="F71" t="str">
            <v>130925198708056424</v>
          </cell>
          <cell r="G71" t="str">
            <v>√</v>
          </cell>
          <cell r="H71" t="str">
            <v>河北省沧州市盐山县小营乡曾小营村624号</v>
          </cell>
          <cell r="I71" t="str">
            <v>1987-08-05</v>
          </cell>
          <cell r="J71">
            <v>33</v>
          </cell>
          <cell r="K71" t="str">
            <v>初中</v>
          </cell>
          <cell r="L71" t="str">
            <v>曾小营村中学</v>
          </cell>
          <cell r="M71" t="str">
            <v>无</v>
          </cell>
          <cell r="N71" t="str">
            <v>2003-06</v>
          </cell>
          <cell r="O71" t="str">
            <v>盐山县</v>
          </cell>
          <cell r="P71" t="str">
            <v>2019-09-12</v>
          </cell>
        </row>
        <row r="72">
          <cell r="C72" t="str">
            <v>孟建军</v>
          </cell>
          <cell r="D72" t="str">
            <v>女</v>
          </cell>
          <cell r="E72" t="str">
            <v>汉</v>
          </cell>
          <cell r="F72" t="str">
            <v>132934197311123223</v>
          </cell>
          <cell r="G72" t="str">
            <v>√</v>
          </cell>
          <cell r="H72" t="str">
            <v>河北省沧州市海兴县苏基镇苏东村334号</v>
          </cell>
          <cell r="I72" t="str">
            <v>1973-11-12</v>
          </cell>
          <cell r="J72">
            <v>47</v>
          </cell>
          <cell r="K72" t="str">
            <v>初中</v>
          </cell>
          <cell r="L72" t="str">
            <v>小山中学</v>
          </cell>
          <cell r="M72" t="str">
            <v>无</v>
          </cell>
          <cell r="N72" t="str">
            <v>1990-06</v>
          </cell>
          <cell r="O72" t="str">
            <v>海兴县苏基镇苏东村</v>
          </cell>
          <cell r="P72" t="str">
            <v>2019-12-18</v>
          </cell>
        </row>
        <row r="73">
          <cell r="C73" t="str">
            <v>杨琴丽</v>
          </cell>
          <cell r="D73" t="str">
            <v>女</v>
          </cell>
          <cell r="E73" t="str">
            <v>汉</v>
          </cell>
          <cell r="F73" t="str">
            <v>13292919760418132X</v>
          </cell>
          <cell r="G73" t="str">
            <v>√</v>
          </cell>
          <cell r="H73" t="str">
            <v>河北省沧州市盐山县小营乡曾小营村149号</v>
          </cell>
          <cell r="I73" t="str">
            <v>1976-04-18</v>
          </cell>
          <cell r="J73">
            <v>44</v>
          </cell>
          <cell r="K73" t="str">
            <v>初中</v>
          </cell>
          <cell r="L73" t="str">
            <v>望树中学</v>
          </cell>
        </row>
        <row r="73">
          <cell r="N73" t="str">
            <v>1993-06</v>
          </cell>
          <cell r="O73" t="str">
            <v>盐山县</v>
          </cell>
          <cell r="P73" t="str">
            <v>2019-09-12</v>
          </cell>
        </row>
        <row r="74">
          <cell r="C74" t="str">
            <v>刘双</v>
          </cell>
          <cell r="D74" t="str">
            <v>女</v>
          </cell>
          <cell r="E74" t="str">
            <v>汉</v>
          </cell>
          <cell r="F74" t="str">
            <v>130983199108161122</v>
          </cell>
          <cell r="G74" t="str">
            <v>√</v>
          </cell>
          <cell r="H74" t="str">
            <v>河北省黄骅市常郭镇东泊庄村31号</v>
          </cell>
          <cell r="I74" t="str">
            <v>1991-08-16</v>
          </cell>
          <cell r="J74">
            <v>29</v>
          </cell>
          <cell r="K74" t="str">
            <v>初中</v>
          </cell>
          <cell r="L74" t="str">
            <v>旧城中学</v>
          </cell>
          <cell r="M74" t="str">
            <v>无</v>
          </cell>
          <cell r="N74" t="str">
            <v>2017-11</v>
          </cell>
          <cell r="O74" t="str">
            <v>常郭镇东泊庄村</v>
          </cell>
          <cell r="P74" t="str">
            <v>2020-02-24</v>
          </cell>
        </row>
        <row r="75">
          <cell r="C75" t="str">
            <v>韩新岭</v>
          </cell>
          <cell r="D75" t="str">
            <v>女</v>
          </cell>
          <cell r="E75" t="str">
            <v>汉</v>
          </cell>
          <cell r="F75" t="str">
            <v>13092519810513522X</v>
          </cell>
          <cell r="G75" t="str">
            <v>√</v>
          </cell>
          <cell r="H75" t="str">
            <v>河北省沧州市盐山县望树镇望树村695号</v>
          </cell>
          <cell r="I75" t="str">
            <v>1981-05-13</v>
          </cell>
          <cell r="J75">
            <v>39</v>
          </cell>
          <cell r="K75" t="str">
            <v>初中</v>
          </cell>
          <cell r="L75" t="str">
            <v>望树中学</v>
          </cell>
          <cell r="M75" t="str">
            <v>无</v>
          </cell>
          <cell r="N75" t="str">
            <v>1997-07</v>
          </cell>
          <cell r="O75" t="str">
            <v>盐山县望树镇</v>
          </cell>
          <cell r="P75" t="str">
            <v>2020-02-24</v>
          </cell>
        </row>
        <row r="76">
          <cell r="C76" t="str">
            <v>张伟</v>
          </cell>
          <cell r="D76" t="str">
            <v>女</v>
          </cell>
          <cell r="E76" t="str">
            <v>汉</v>
          </cell>
          <cell r="F76" t="str">
            <v>132931197704133327</v>
          </cell>
          <cell r="G76" t="str">
            <v>√</v>
          </cell>
          <cell r="H76" t="str">
            <v>河北省沧州市孟村回族自治县高寨镇杨寨村0146号</v>
          </cell>
          <cell r="I76" t="str">
            <v>1977-04-13</v>
          </cell>
          <cell r="J76">
            <v>43</v>
          </cell>
        </row>
        <row r="76">
          <cell r="O76" t="str">
            <v>阳光新城</v>
          </cell>
          <cell r="P76" t="str">
            <v>2020-02-25</v>
          </cell>
        </row>
        <row r="77">
          <cell r="C77" t="str">
            <v>赵梅煜</v>
          </cell>
          <cell r="D77" t="str">
            <v>女</v>
          </cell>
          <cell r="E77" t="str">
            <v>汉</v>
          </cell>
          <cell r="F77" t="str">
            <v>130983199711110362</v>
          </cell>
          <cell r="G77" t="str">
            <v>√</v>
          </cell>
          <cell r="H77" t="str">
            <v>河北省黄骅市中捷农场十五队125号</v>
          </cell>
          <cell r="I77" t="str">
            <v>1997-11-11</v>
          </cell>
          <cell r="J77">
            <v>23</v>
          </cell>
          <cell r="K77" t="str">
            <v>中专</v>
          </cell>
          <cell r="L77" t="str">
            <v>中捷技术学校</v>
          </cell>
          <cell r="M77" t="str">
            <v>会计</v>
          </cell>
          <cell r="N77" t="str">
            <v>2014-12</v>
          </cell>
          <cell r="O77" t="str">
            <v>羊二庄镇张八寨村</v>
          </cell>
          <cell r="P77" t="str">
            <v>2020-10-19</v>
          </cell>
        </row>
        <row r="78">
          <cell r="C78" t="str">
            <v>张金艳</v>
          </cell>
          <cell r="D78" t="str">
            <v>女</v>
          </cell>
          <cell r="E78" t="str">
            <v>汉</v>
          </cell>
          <cell r="F78" t="str">
            <v>130982198911133744</v>
          </cell>
          <cell r="G78" t="str">
            <v>√</v>
          </cell>
          <cell r="H78" t="str">
            <v>河北省任丘市于村乡西于村875号</v>
          </cell>
          <cell r="I78" t="str">
            <v>1989-11-13</v>
          </cell>
          <cell r="J78">
            <v>31</v>
          </cell>
          <cell r="K78" t="str">
            <v>高中</v>
          </cell>
          <cell r="L78" t="str">
            <v>四川普通高中</v>
          </cell>
          <cell r="M78" t="str">
            <v>无</v>
          </cell>
          <cell r="N78" t="str">
            <v>2009-06</v>
          </cell>
          <cell r="O78" t="str">
            <v>沧州市海兴县</v>
          </cell>
          <cell r="P78" t="str">
            <v>2020-10-07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8"/>
  <sheetViews>
    <sheetView tabSelected="1" workbookViewId="0">
      <pane xSplit="4" ySplit="2" topLeftCell="E45" activePane="bottomRight" state="frozen"/>
      <selection/>
      <selection pane="topRight"/>
      <selection pane="bottomLeft"/>
      <selection pane="bottomRight" activeCell="R53" sqref="R53"/>
    </sheetView>
  </sheetViews>
  <sheetFormatPr defaultColWidth="9" defaultRowHeight="16.5"/>
  <cols>
    <col min="1" max="1" width="9" style="30"/>
    <col min="2" max="2" width="9" style="1"/>
    <col min="3" max="4" width="9" style="30"/>
    <col min="5" max="5" width="11.5" style="30" customWidth="1"/>
    <col min="6" max="6" width="9" style="30"/>
    <col min="7" max="7" width="7.375" style="30" customWidth="1"/>
    <col min="8" max="8" width="9.5" style="1" customWidth="1"/>
    <col min="9" max="9" width="13.125" style="30" customWidth="1"/>
    <col min="10" max="10" width="7.875" style="30" customWidth="1"/>
    <col min="11" max="11" width="9.5" style="1" customWidth="1"/>
    <col min="12" max="12" width="4.625" style="30" customWidth="1"/>
    <col min="13" max="13" width="9" style="30"/>
    <col min="14" max="14" width="10.375" style="30"/>
    <col min="15" max="15" width="9" style="30"/>
    <col min="16" max="16" width="10.375" style="30"/>
    <col min="17" max="17" width="11.25" style="30" customWidth="1"/>
    <col min="18" max="18" width="12.625"/>
  </cols>
  <sheetData>
    <row r="1" ht="18" spans="1:17">
      <c r="A1" s="31" t="s">
        <v>0</v>
      </c>
      <c r="B1" s="31"/>
      <c r="C1" s="31"/>
      <c r="D1" s="31"/>
      <c r="E1" s="31"/>
      <c r="F1" s="31"/>
      <c r="G1" s="31"/>
      <c r="H1" s="32"/>
      <c r="I1" s="31"/>
      <c r="J1" s="31"/>
      <c r="K1" s="32"/>
      <c r="L1" s="31"/>
      <c r="M1" s="31"/>
      <c r="N1" s="31"/>
      <c r="O1" s="31"/>
      <c r="P1" s="31"/>
      <c r="Q1" s="31"/>
    </row>
    <row r="2" ht="18" customHeight="1" spans="1:17">
      <c r="A2" s="33" t="s">
        <v>1</v>
      </c>
      <c r="B2" s="33"/>
      <c r="C2" s="33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7</v>
      </c>
      <c r="I2" s="34" t="s">
        <v>8</v>
      </c>
      <c r="J2" s="34" t="s">
        <v>9</v>
      </c>
      <c r="K2" s="34" t="s">
        <v>10</v>
      </c>
      <c r="L2" s="33" t="s">
        <v>11</v>
      </c>
      <c r="M2" s="33" t="s">
        <v>12</v>
      </c>
      <c r="N2" s="33" t="s">
        <v>13</v>
      </c>
      <c r="O2" s="33" t="s">
        <v>14</v>
      </c>
      <c r="P2" s="33" t="s">
        <v>15</v>
      </c>
      <c r="Q2" s="33" t="s">
        <v>16</v>
      </c>
    </row>
    <row r="3" ht="18" customHeight="1" spans="1:17">
      <c r="A3" s="33">
        <f>ROW()-2</f>
        <v>1</v>
      </c>
      <c r="B3" s="35" t="s">
        <v>17</v>
      </c>
      <c r="C3" s="33" t="s">
        <v>18</v>
      </c>
      <c r="D3" s="5" t="s">
        <v>19</v>
      </c>
      <c r="E3" s="5" t="s">
        <v>20</v>
      </c>
      <c r="F3" s="33">
        <v>23</v>
      </c>
      <c r="G3" s="33">
        <v>245.5</v>
      </c>
      <c r="H3" s="34"/>
      <c r="I3" s="33"/>
      <c r="J3" s="33"/>
      <c r="K3" s="34"/>
      <c r="L3" s="33"/>
      <c r="M3" s="33">
        <v>50</v>
      </c>
      <c r="N3" s="33">
        <f>18*(G3-I3-J3)+15*I3+18*0.8*J3+L3-M3</f>
        <v>4369</v>
      </c>
      <c r="O3" s="33">
        <f>F3*5</f>
        <v>115</v>
      </c>
      <c r="P3" s="33">
        <f>ROUND((N3+O3),2)</f>
        <v>4484</v>
      </c>
      <c r="Q3" s="33"/>
    </row>
    <row r="4" ht="18" customHeight="1" spans="1:17">
      <c r="A4" s="33">
        <f t="shared" ref="A4:A13" si="0">ROW()-2</f>
        <v>2</v>
      </c>
      <c r="B4" s="35"/>
      <c r="C4" s="33" t="s">
        <v>21</v>
      </c>
      <c r="D4" s="5" t="s">
        <v>22</v>
      </c>
      <c r="E4" s="36" t="s">
        <v>23</v>
      </c>
      <c r="F4" s="33">
        <v>5</v>
      </c>
      <c r="G4" s="33">
        <v>55</v>
      </c>
      <c r="H4" s="34">
        <v>22</v>
      </c>
      <c r="I4" s="33"/>
      <c r="J4" s="33"/>
      <c r="K4" s="34"/>
      <c r="L4" s="33"/>
      <c r="M4" s="33"/>
      <c r="N4" s="33">
        <f t="shared" ref="N4:N12" si="1">18*(G4-H4-J4)+15*H4+18*0.8*J4+L4-M4</f>
        <v>924</v>
      </c>
      <c r="O4" s="33">
        <f>F4*5</f>
        <v>25</v>
      </c>
      <c r="P4" s="33">
        <f>ROUND((N4+O4),2)</f>
        <v>949</v>
      </c>
      <c r="Q4" s="33" t="s">
        <v>24</v>
      </c>
    </row>
    <row r="5" ht="18" customHeight="1" spans="1:17">
      <c r="A5" s="33">
        <f t="shared" si="0"/>
        <v>3</v>
      </c>
      <c r="B5" s="35"/>
      <c r="C5" s="33" t="s">
        <v>21</v>
      </c>
      <c r="D5" s="5" t="s">
        <v>25</v>
      </c>
      <c r="E5" s="5"/>
      <c r="F5" s="33">
        <v>19</v>
      </c>
      <c r="G5" s="33">
        <v>209.5</v>
      </c>
      <c r="H5" s="34"/>
      <c r="I5" s="33">
        <v>129</v>
      </c>
      <c r="J5" s="33"/>
      <c r="K5" s="34">
        <f>I5*18</f>
        <v>2322</v>
      </c>
      <c r="L5" s="33"/>
      <c r="M5" s="33"/>
      <c r="N5" s="33">
        <f t="shared" si="1"/>
        <v>3771</v>
      </c>
      <c r="O5" s="33">
        <f>F5*5</f>
        <v>95</v>
      </c>
      <c r="P5" s="33">
        <f>ROUND((N5+O5),2)</f>
        <v>3866</v>
      </c>
      <c r="Q5" s="33" t="s">
        <v>24</v>
      </c>
    </row>
    <row r="6" ht="18" customHeight="1" spans="1:17">
      <c r="A6" s="33">
        <f t="shared" si="0"/>
        <v>4</v>
      </c>
      <c r="B6" s="35"/>
      <c r="C6" s="33" t="s">
        <v>21</v>
      </c>
      <c r="D6" s="5" t="s">
        <v>26</v>
      </c>
      <c r="E6" s="5"/>
      <c r="F6" s="33">
        <v>26</v>
      </c>
      <c r="G6" s="33">
        <v>296</v>
      </c>
      <c r="H6" s="33"/>
      <c r="I6" s="33">
        <v>147</v>
      </c>
      <c r="J6" s="33"/>
      <c r="K6" s="34">
        <f>I6*18</f>
        <v>2646</v>
      </c>
      <c r="L6" s="33"/>
      <c r="M6" s="33"/>
      <c r="N6" s="33">
        <f t="shared" si="1"/>
        <v>5328</v>
      </c>
      <c r="O6" s="33">
        <f t="shared" ref="O6:O31" si="2">F6*5</f>
        <v>130</v>
      </c>
      <c r="P6" s="33">
        <f t="shared" ref="P6:P31" si="3">ROUND((N6+O6),2)</f>
        <v>5458</v>
      </c>
      <c r="Q6" s="33" t="s">
        <v>24</v>
      </c>
    </row>
    <row r="7" ht="18" customHeight="1" spans="1:17">
      <c r="A7" s="33">
        <f t="shared" si="0"/>
        <v>5</v>
      </c>
      <c r="B7" s="35"/>
      <c r="C7" s="33" t="s">
        <v>21</v>
      </c>
      <c r="D7" s="5" t="s">
        <v>27</v>
      </c>
      <c r="E7" s="36" t="s">
        <v>28</v>
      </c>
      <c r="F7" s="33">
        <v>4</v>
      </c>
      <c r="G7" s="33">
        <v>39.5</v>
      </c>
      <c r="H7" s="33">
        <v>17.5</v>
      </c>
      <c r="I7" s="33"/>
      <c r="J7" s="33"/>
      <c r="K7" s="33"/>
      <c r="L7" s="33"/>
      <c r="M7" s="33"/>
      <c r="N7" s="33">
        <f t="shared" si="1"/>
        <v>658.5</v>
      </c>
      <c r="O7" s="33">
        <f t="shared" si="2"/>
        <v>20</v>
      </c>
      <c r="P7" s="33">
        <f t="shared" si="3"/>
        <v>678.5</v>
      </c>
      <c r="Q7" s="33" t="s">
        <v>24</v>
      </c>
    </row>
    <row r="8" ht="18" customHeight="1" spans="1:17">
      <c r="A8" s="33">
        <f t="shared" si="0"/>
        <v>6</v>
      </c>
      <c r="B8" s="35"/>
      <c r="C8" s="33" t="s">
        <v>21</v>
      </c>
      <c r="D8" s="5" t="s">
        <v>29</v>
      </c>
      <c r="E8" s="36" t="s">
        <v>30</v>
      </c>
      <c r="F8" s="33">
        <v>5</v>
      </c>
      <c r="G8" s="33">
        <v>60</v>
      </c>
      <c r="H8" s="33">
        <v>23</v>
      </c>
      <c r="I8" s="33"/>
      <c r="J8" s="33"/>
      <c r="K8" s="33"/>
      <c r="L8" s="33"/>
      <c r="M8" s="33"/>
      <c r="N8" s="33">
        <f t="shared" si="1"/>
        <v>1011</v>
      </c>
      <c r="O8" s="33">
        <f t="shared" si="2"/>
        <v>25</v>
      </c>
      <c r="P8" s="33">
        <f t="shared" si="3"/>
        <v>1036</v>
      </c>
      <c r="Q8" s="33" t="s">
        <v>24</v>
      </c>
    </row>
    <row r="9" ht="18" customHeight="1" spans="1:17">
      <c r="A9" s="33">
        <f t="shared" si="0"/>
        <v>7</v>
      </c>
      <c r="B9" s="35"/>
      <c r="C9" s="33" t="s">
        <v>21</v>
      </c>
      <c r="D9" s="5" t="s">
        <v>31</v>
      </c>
      <c r="E9" s="36" t="s">
        <v>23</v>
      </c>
      <c r="F9" s="33">
        <v>6</v>
      </c>
      <c r="G9" s="33">
        <v>66</v>
      </c>
      <c r="H9" s="33">
        <v>22</v>
      </c>
      <c r="I9" s="33"/>
      <c r="J9" s="33"/>
      <c r="K9" s="33"/>
      <c r="L9" s="33"/>
      <c r="M9" s="33"/>
      <c r="N9" s="33">
        <f t="shared" si="1"/>
        <v>1122</v>
      </c>
      <c r="O9" s="33">
        <f t="shared" si="2"/>
        <v>30</v>
      </c>
      <c r="P9" s="33">
        <f t="shared" si="3"/>
        <v>1152</v>
      </c>
      <c r="Q9" s="33" t="s">
        <v>24</v>
      </c>
    </row>
    <row r="10" ht="18" customHeight="1" spans="1:17">
      <c r="A10" s="33">
        <f t="shared" si="0"/>
        <v>8</v>
      </c>
      <c r="B10" s="35"/>
      <c r="C10" s="33" t="s">
        <v>21</v>
      </c>
      <c r="D10" s="5" t="s">
        <v>32</v>
      </c>
      <c r="E10" s="36" t="s">
        <v>33</v>
      </c>
      <c r="F10" s="33">
        <v>7</v>
      </c>
      <c r="G10" s="33">
        <v>79.5</v>
      </c>
      <c r="H10" s="33">
        <v>22</v>
      </c>
      <c r="I10" s="33"/>
      <c r="J10" s="33"/>
      <c r="K10" s="33"/>
      <c r="L10" s="33"/>
      <c r="M10" s="33"/>
      <c r="N10" s="33">
        <f t="shared" si="1"/>
        <v>1365</v>
      </c>
      <c r="O10" s="33">
        <f t="shared" si="2"/>
        <v>35</v>
      </c>
      <c r="P10" s="33">
        <f t="shared" si="3"/>
        <v>1400</v>
      </c>
      <c r="Q10" s="33" t="s">
        <v>24</v>
      </c>
    </row>
    <row r="11" ht="18" customHeight="1" spans="1:17">
      <c r="A11" s="33">
        <f t="shared" si="0"/>
        <v>9</v>
      </c>
      <c r="B11" s="35"/>
      <c r="C11" s="33" t="s">
        <v>21</v>
      </c>
      <c r="D11" s="5" t="s">
        <v>34</v>
      </c>
      <c r="E11" s="36" t="s">
        <v>33</v>
      </c>
      <c r="F11" s="33">
        <v>5.5</v>
      </c>
      <c r="G11" s="33">
        <v>72</v>
      </c>
      <c r="H11" s="33">
        <v>30</v>
      </c>
      <c r="I11" s="33"/>
      <c r="J11" s="33"/>
      <c r="K11" s="33"/>
      <c r="L11" s="33"/>
      <c r="M11" s="33"/>
      <c r="N11" s="33">
        <f t="shared" si="1"/>
        <v>1206</v>
      </c>
      <c r="O11" s="33">
        <f t="shared" si="2"/>
        <v>27.5</v>
      </c>
      <c r="P11" s="33">
        <f t="shared" si="3"/>
        <v>1233.5</v>
      </c>
      <c r="Q11" s="33" t="s">
        <v>24</v>
      </c>
    </row>
    <row r="12" ht="18" customHeight="1" spans="1:17">
      <c r="A12" s="33">
        <f t="shared" si="0"/>
        <v>10</v>
      </c>
      <c r="B12" s="35"/>
      <c r="C12" s="33" t="s">
        <v>21</v>
      </c>
      <c r="D12" s="5" t="s">
        <v>35</v>
      </c>
      <c r="E12" s="36" t="s">
        <v>33</v>
      </c>
      <c r="F12" s="33">
        <v>5.5</v>
      </c>
      <c r="G12" s="33">
        <v>72</v>
      </c>
      <c r="H12" s="33">
        <v>30</v>
      </c>
      <c r="I12" s="33"/>
      <c r="J12" s="33"/>
      <c r="K12" s="33"/>
      <c r="L12" s="33"/>
      <c r="M12" s="33"/>
      <c r="N12" s="33">
        <f t="shared" si="1"/>
        <v>1206</v>
      </c>
      <c r="O12" s="33">
        <f t="shared" si="2"/>
        <v>27.5</v>
      </c>
      <c r="P12" s="33">
        <f t="shared" si="3"/>
        <v>1233.5</v>
      </c>
      <c r="Q12" s="33" t="s">
        <v>24</v>
      </c>
    </row>
    <row r="13" ht="18" customHeight="1" spans="1:17">
      <c r="A13" s="33">
        <f t="shared" si="0"/>
        <v>11</v>
      </c>
      <c r="B13" s="35"/>
      <c r="C13" s="33" t="s">
        <v>36</v>
      </c>
      <c r="D13" s="5" t="s">
        <v>37</v>
      </c>
      <c r="E13" s="5" t="s">
        <v>38</v>
      </c>
      <c r="F13" s="33">
        <v>26</v>
      </c>
      <c r="G13" s="33">
        <v>315</v>
      </c>
      <c r="H13" s="33"/>
      <c r="I13" s="33">
        <v>168</v>
      </c>
      <c r="J13" s="33"/>
      <c r="K13" s="33">
        <f>I13*18</f>
        <v>3024</v>
      </c>
      <c r="L13" s="33"/>
      <c r="M13" s="33"/>
      <c r="N13" s="33">
        <f t="shared" ref="N13:N20" si="4">18.5*(G13-H13-I13-J13)+15*H13+18*0.8*J13+K13+L13-M13</f>
        <v>5743.5</v>
      </c>
      <c r="O13" s="33">
        <f t="shared" si="2"/>
        <v>130</v>
      </c>
      <c r="P13" s="33">
        <f t="shared" si="3"/>
        <v>5873.5</v>
      </c>
      <c r="Q13" s="33"/>
    </row>
    <row r="14" ht="18" customHeight="1" spans="1:17">
      <c r="A14" s="33">
        <f t="shared" ref="A14:A23" si="5">ROW()-2</f>
        <v>12</v>
      </c>
      <c r="B14" s="35"/>
      <c r="C14" s="33" t="s">
        <v>36</v>
      </c>
      <c r="D14" s="5" t="s">
        <v>39</v>
      </c>
      <c r="E14" s="5" t="s">
        <v>38</v>
      </c>
      <c r="F14" s="33">
        <v>2</v>
      </c>
      <c r="G14" s="33">
        <v>20</v>
      </c>
      <c r="H14" s="33"/>
      <c r="I14" s="33">
        <v>20</v>
      </c>
      <c r="J14" s="33"/>
      <c r="K14" s="33">
        <v>360</v>
      </c>
      <c r="L14" s="33"/>
      <c r="M14" s="33"/>
      <c r="N14" s="33">
        <f t="shared" si="4"/>
        <v>360</v>
      </c>
      <c r="O14" s="33">
        <f t="shared" si="2"/>
        <v>10</v>
      </c>
      <c r="P14" s="33">
        <f t="shared" si="3"/>
        <v>370</v>
      </c>
      <c r="Q14" s="33"/>
    </row>
    <row r="15" customFormat="1" ht="18" customHeight="1" spans="1:17">
      <c r="A15" s="33">
        <f t="shared" si="5"/>
        <v>13</v>
      </c>
      <c r="B15" s="35"/>
      <c r="C15" s="33" t="s">
        <v>36</v>
      </c>
      <c r="D15" s="5" t="s">
        <v>40</v>
      </c>
      <c r="E15" s="5"/>
      <c r="F15" s="33">
        <v>1</v>
      </c>
      <c r="G15" s="33">
        <v>12</v>
      </c>
      <c r="H15" s="33"/>
      <c r="I15" s="33">
        <v>12</v>
      </c>
      <c r="J15" s="33"/>
      <c r="K15" s="33">
        <v>216</v>
      </c>
      <c r="L15" s="33"/>
      <c r="M15" s="33"/>
      <c r="N15" s="33">
        <f t="shared" si="4"/>
        <v>216</v>
      </c>
      <c r="O15" s="33">
        <f t="shared" si="2"/>
        <v>5</v>
      </c>
      <c r="P15" s="33">
        <f t="shared" si="3"/>
        <v>221</v>
      </c>
      <c r="Q15" s="33" t="s">
        <v>24</v>
      </c>
    </row>
    <row r="16" customFormat="1" ht="18" customHeight="1" spans="1:17">
      <c r="A16" s="33">
        <f t="shared" si="5"/>
        <v>14</v>
      </c>
      <c r="B16" s="35"/>
      <c r="C16" s="33" t="s">
        <v>36</v>
      </c>
      <c r="D16" s="5" t="s">
        <v>41</v>
      </c>
      <c r="E16" s="5"/>
      <c r="F16" s="33">
        <v>8</v>
      </c>
      <c r="G16" s="33">
        <v>88.5</v>
      </c>
      <c r="H16" s="33"/>
      <c r="I16" s="33">
        <v>88.5</v>
      </c>
      <c r="J16" s="33"/>
      <c r="K16" s="33">
        <v>1593</v>
      </c>
      <c r="L16" s="33"/>
      <c r="M16" s="33">
        <v>100</v>
      </c>
      <c r="N16" s="33">
        <f t="shared" si="4"/>
        <v>1493</v>
      </c>
      <c r="O16" s="33">
        <f t="shared" si="2"/>
        <v>40</v>
      </c>
      <c r="P16" s="33">
        <f t="shared" si="3"/>
        <v>1533</v>
      </c>
      <c r="Q16" s="33" t="s">
        <v>24</v>
      </c>
    </row>
    <row r="17" s="6" customFormat="1" ht="18" customHeight="1" spans="1:18">
      <c r="A17" s="33">
        <f t="shared" si="5"/>
        <v>15</v>
      </c>
      <c r="B17" s="35"/>
      <c r="C17" s="33" t="s">
        <v>36</v>
      </c>
      <c r="D17" s="5" t="s">
        <v>42</v>
      </c>
      <c r="E17" s="5" t="s">
        <v>43</v>
      </c>
      <c r="F17" s="33">
        <v>25</v>
      </c>
      <c r="G17" s="33">
        <v>304</v>
      </c>
      <c r="H17" s="33"/>
      <c r="I17" s="33">
        <v>159.5</v>
      </c>
      <c r="J17" s="33"/>
      <c r="K17" s="33">
        <f>I17*18</f>
        <v>2871</v>
      </c>
      <c r="L17" s="33"/>
      <c r="M17" s="33"/>
      <c r="N17" s="33">
        <f t="shared" si="4"/>
        <v>5544.25</v>
      </c>
      <c r="O17" s="33">
        <f t="shared" si="2"/>
        <v>125</v>
      </c>
      <c r="P17" s="33">
        <f t="shared" si="3"/>
        <v>5669.25</v>
      </c>
      <c r="Q17" s="33"/>
      <c r="R17"/>
    </row>
    <row r="18" s="6" customFormat="1" ht="18" customHeight="1" spans="1:18">
      <c r="A18" s="33">
        <f t="shared" si="5"/>
        <v>16</v>
      </c>
      <c r="B18" s="35"/>
      <c r="C18" s="33" t="s">
        <v>36</v>
      </c>
      <c r="D18" s="5" t="s">
        <v>44</v>
      </c>
      <c r="E18" s="36" t="s">
        <v>45</v>
      </c>
      <c r="F18" s="33">
        <v>16</v>
      </c>
      <c r="G18" s="33">
        <v>175.5</v>
      </c>
      <c r="H18" s="33">
        <v>22</v>
      </c>
      <c r="I18" s="33">
        <v>22</v>
      </c>
      <c r="J18" s="33"/>
      <c r="K18" s="33">
        <v>396</v>
      </c>
      <c r="L18" s="33"/>
      <c r="M18" s="33"/>
      <c r="N18" s="33">
        <f t="shared" si="4"/>
        <v>3158.75</v>
      </c>
      <c r="O18" s="33">
        <f t="shared" si="2"/>
        <v>80</v>
      </c>
      <c r="P18" s="33">
        <f t="shared" si="3"/>
        <v>3238.75</v>
      </c>
      <c r="Q18" s="33" t="s">
        <v>24</v>
      </c>
      <c r="R18"/>
    </row>
    <row r="19" s="6" customFormat="1" ht="18" customHeight="1" spans="1:18">
      <c r="A19" s="33">
        <f t="shared" si="5"/>
        <v>17</v>
      </c>
      <c r="B19" s="35"/>
      <c r="C19" s="33" t="s">
        <v>36</v>
      </c>
      <c r="D19" s="5" t="s">
        <v>46</v>
      </c>
      <c r="E19" s="36" t="s">
        <v>47</v>
      </c>
      <c r="F19" s="33">
        <v>12</v>
      </c>
      <c r="G19" s="33">
        <v>140.5</v>
      </c>
      <c r="H19" s="33">
        <v>24</v>
      </c>
      <c r="I19" s="33"/>
      <c r="J19" s="33"/>
      <c r="K19" s="33"/>
      <c r="L19" s="33"/>
      <c r="M19" s="33"/>
      <c r="N19" s="33">
        <f t="shared" si="4"/>
        <v>2515.25</v>
      </c>
      <c r="O19" s="33">
        <f t="shared" si="2"/>
        <v>60</v>
      </c>
      <c r="P19" s="33">
        <f t="shared" si="3"/>
        <v>2575.25</v>
      </c>
      <c r="Q19" s="33" t="s">
        <v>24</v>
      </c>
      <c r="R19"/>
    </row>
    <row r="20" s="6" customFormat="1" ht="18" customHeight="1" spans="1:18">
      <c r="A20" s="33">
        <f t="shared" si="5"/>
        <v>18</v>
      </c>
      <c r="B20" s="35"/>
      <c r="C20" s="33" t="s">
        <v>36</v>
      </c>
      <c r="D20" s="5" t="s">
        <v>48</v>
      </c>
      <c r="E20" s="36" t="s">
        <v>28</v>
      </c>
      <c r="F20" s="33">
        <v>3.5</v>
      </c>
      <c r="G20" s="33">
        <v>41.5</v>
      </c>
      <c r="H20" s="33">
        <v>16</v>
      </c>
      <c r="I20" s="33"/>
      <c r="J20" s="33"/>
      <c r="K20" s="33"/>
      <c r="L20" s="33"/>
      <c r="M20" s="33"/>
      <c r="N20" s="33">
        <f t="shared" si="4"/>
        <v>711.75</v>
      </c>
      <c r="O20" s="33">
        <f t="shared" si="2"/>
        <v>17.5</v>
      </c>
      <c r="P20" s="33">
        <f t="shared" si="3"/>
        <v>729.25</v>
      </c>
      <c r="Q20" s="33" t="s">
        <v>24</v>
      </c>
      <c r="R20"/>
    </row>
    <row r="21" ht="18" customHeight="1" spans="1:17">
      <c r="A21" s="33">
        <f t="shared" si="5"/>
        <v>19</v>
      </c>
      <c r="B21" s="35"/>
      <c r="C21" s="33" t="s">
        <v>49</v>
      </c>
      <c r="D21" s="5" t="s">
        <v>50</v>
      </c>
      <c r="E21" s="5" t="s">
        <v>51</v>
      </c>
      <c r="F21" s="33">
        <v>25</v>
      </c>
      <c r="G21" s="33">
        <v>260</v>
      </c>
      <c r="H21" s="33"/>
      <c r="I21" s="33">
        <v>95</v>
      </c>
      <c r="J21" s="33"/>
      <c r="K21" s="33">
        <f>I21*18</f>
        <v>1710</v>
      </c>
      <c r="L21" s="33"/>
      <c r="M21" s="33"/>
      <c r="N21" s="33">
        <f>19.5*(G21-H21-I21-J21)+15*H21+18*0.8*J21+K21+L21-M21</f>
        <v>4927.5</v>
      </c>
      <c r="O21" s="33">
        <f t="shared" si="2"/>
        <v>125</v>
      </c>
      <c r="P21" s="33">
        <f t="shared" si="3"/>
        <v>5052.5</v>
      </c>
      <c r="Q21" s="33"/>
    </row>
    <row r="22" ht="18" customHeight="1" spans="1:17">
      <c r="A22" s="33">
        <f t="shared" si="5"/>
        <v>20</v>
      </c>
      <c r="B22" s="35"/>
      <c r="C22" s="33" t="s">
        <v>49</v>
      </c>
      <c r="D22" s="5" t="s">
        <v>52</v>
      </c>
      <c r="E22" s="37">
        <v>43907</v>
      </c>
      <c r="F22" s="33">
        <v>26.5</v>
      </c>
      <c r="G22" s="33">
        <v>275.5</v>
      </c>
      <c r="H22" s="33"/>
      <c r="I22" s="33">
        <v>94</v>
      </c>
      <c r="J22" s="33"/>
      <c r="K22" s="33">
        <f>I22*18</f>
        <v>1692</v>
      </c>
      <c r="L22" s="33"/>
      <c r="M22" s="33"/>
      <c r="N22" s="33">
        <f>19.5*(G22-H22-I22-J22)+15*H22+18*0.8*J22+K22+L22-M22</f>
        <v>5231.25</v>
      </c>
      <c r="O22" s="33">
        <f t="shared" si="2"/>
        <v>132.5</v>
      </c>
      <c r="P22" s="33">
        <f t="shared" si="3"/>
        <v>5363.75</v>
      </c>
      <c r="Q22" s="33"/>
    </row>
    <row r="23" ht="18" customHeight="1" spans="1:17">
      <c r="A23" s="33">
        <f t="shared" si="5"/>
        <v>21</v>
      </c>
      <c r="B23" s="35"/>
      <c r="C23" s="33" t="s">
        <v>53</v>
      </c>
      <c r="D23" s="5" t="s">
        <v>54</v>
      </c>
      <c r="E23" s="5" t="s">
        <v>55</v>
      </c>
      <c r="F23" s="33">
        <v>15</v>
      </c>
      <c r="G23" s="33">
        <v>136</v>
      </c>
      <c r="H23" s="33"/>
      <c r="I23" s="33">
        <v>115</v>
      </c>
      <c r="J23" s="33"/>
      <c r="K23" s="33">
        <f>I23*18</f>
        <v>2070</v>
      </c>
      <c r="L23" s="33"/>
      <c r="M23" s="33">
        <v>120</v>
      </c>
      <c r="N23" s="33">
        <f>18.5*(G23-H23-I23-J23)+15*H23+18*0.8*J23+K23+L23-M23</f>
        <v>2338.5</v>
      </c>
      <c r="O23" s="33">
        <f t="shared" si="2"/>
        <v>75</v>
      </c>
      <c r="P23" s="33">
        <f t="shared" si="3"/>
        <v>2413.5</v>
      </c>
      <c r="Q23" s="33"/>
    </row>
    <row r="24" ht="18" customHeight="1" spans="1:17">
      <c r="A24" s="33">
        <f t="shared" ref="A24:A30" si="6">ROW()-2</f>
        <v>22</v>
      </c>
      <c r="B24" s="35"/>
      <c r="C24" s="33" t="s">
        <v>56</v>
      </c>
      <c r="D24" s="5" t="s">
        <v>57</v>
      </c>
      <c r="E24" s="38" t="s">
        <v>58</v>
      </c>
      <c r="F24" s="33">
        <v>18</v>
      </c>
      <c r="G24" s="33">
        <v>194</v>
      </c>
      <c r="H24" s="33">
        <v>141</v>
      </c>
      <c r="I24" s="33"/>
      <c r="J24" s="33"/>
      <c r="K24" s="33"/>
      <c r="L24" s="33"/>
      <c r="M24" s="33"/>
      <c r="N24" s="33">
        <f>18*(G24-H24-J24)+15*H24+18*0.8*J24+L24-M24</f>
        <v>3069</v>
      </c>
      <c r="O24" s="33">
        <f t="shared" si="2"/>
        <v>90</v>
      </c>
      <c r="P24" s="33">
        <f t="shared" si="3"/>
        <v>3159</v>
      </c>
      <c r="Q24" s="33"/>
    </row>
    <row r="25" ht="18" customHeight="1" spans="1:17">
      <c r="A25" s="33">
        <f t="shared" si="6"/>
        <v>23</v>
      </c>
      <c r="B25" s="35"/>
      <c r="C25" s="33" t="s">
        <v>56</v>
      </c>
      <c r="D25" s="5" t="s">
        <v>59</v>
      </c>
      <c r="E25" s="38" t="s">
        <v>23</v>
      </c>
      <c r="F25" s="33">
        <v>6</v>
      </c>
      <c r="G25" s="33">
        <v>64</v>
      </c>
      <c r="H25" s="33">
        <v>64</v>
      </c>
      <c r="I25" s="33"/>
      <c r="J25" s="33"/>
      <c r="K25" s="33"/>
      <c r="L25" s="33"/>
      <c r="M25" s="33"/>
      <c r="N25" s="33">
        <f>18*(G25-H25-J25)+15*H25+18*0.8*J25+L25-M25</f>
        <v>960</v>
      </c>
      <c r="O25" s="33">
        <f t="shared" si="2"/>
        <v>30</v>
      </c>
      <c r="P25" s="33">
        <f t="shared" si="3"/>
        <v>990</v>
      </c>
      <c r="Q25" s="33"/>
    </row>
    <row r="26" ht="18" customHeight="1" spans="1:17">
      <c r="A26" s="33">
        <f t="shared" si="6"/>
        <v>24</v>
      </c>
      <c r="B26" s="35"/>
      <c r="C26" s="33" t="s">
        <v>56</v>
      </c>
      <c r="D26" s="5" t="s">
        <v>60</v>
      </c>
      <c r="E26" s="5" t="s">
        <v>61</v>
      </c>
      <c r="F26" s="33">
        <v>28</v>
      </c>
      <c r="G26" s="33">
        <v>308</v>
      </c>
      <c r="H26" s="33"/>
      <c r="I26" s="33"/>
      <c r="J26" s="33"/>
      <c r="K26" s="33"/>
      <c r="L26" s="33"/>
      <c r="M26" s="33"/>
      <c r="N26" s="33">
        <f t="shared" ref="N26:N31" si="7">18*(G26-I26-J26)+15*I26+18*0.8*J26+L26-M26</f>
        <v>5544</v>
      </c>
      <c r="O26" s="33">
        <f t="shared" si="2"/>
        <v>140</v>
      </c>
      <c r="P26" s="33">
        <f t="shared" si="3"/>
        <v>5684</v>
      </c>
      <c r="Q26" s="33"/>
    </row>
    <row r="27" s="6" customFormat="1" ht="18" customHeight="1" spans="1:18">
      <c r="A27" s="33">
        <f t="shared" si="6"/>
        <v>25</v>
      </c>
      <c r="B27" s="35"/>
      <c r="C27" s="33" t="s">
        <v>56</v>
      </c>
      <c r="D27" s="5" t="s">
        <v>62</v>
      </c>
      <c r="E27" s="39" t="s">
        <v>63</v>
      </c>
      <c r="F27" s="33">
        <v>21</v>
      </c>
      <c r="G27" s="33">
        <v>225</v>
      </c>
      <c r="H27" s="33"/>
      <c r="I27" s="33"/>
      <c r="J27" s="33"/>
      <c r="K27" s="33"/>
      <c r="L27" s="33"/>
      <c r="M27" s="33"/>
      <c r="N27" s="33">
        <f t="shared" si="7"/>
        <v>4050</v>
      </c>
      <c r="O27" s="33">
        <f t="shared" si="2"/>
        <v>105</v>
      </c>
      <c r="P27" s="33">
        <f t="shared" si="3"/>
        <v>4155</v>
      </c>
      <c r="Q27" s="33"/>
      <c r="R27"/>
    </row>
    <row r="28" s="6" customFormat="1" ht="18" customHeight="1" spans="1:18">
      <c r="A28" s="33">
        <f t="shared" si="6"/>
        <v>26</v>
      </c>
      <c r="B28" s="35"/>
      <c r="C28" s="33" t="s">
        <v>56</v>
      </c>
      <c r="D28" s="5" t="s">
        <v>64</v>
      </c>
      <c r="E28" s="5" t="s">
        <v>65</v>
      </c>
      <c r="F28" s="33">
        <v>25.5</v>
      </c>
      <c r="G28" s="33">
        <v>279.5</v>
      </c>
      <c r="H28" s="33"/>
      <c r="I28" s="33"/>
      <c r="J28" s="33"/>
      <c r="K28" s="33"/>
      <c r="L28" s="33"/>
      <c r="M28" s="33"/>
      <c r="N28" s="33">
        <f t="shared" si="7"/>
        <v>5031</v>
      </c>
      <c r="O28" s="33">
        <f t="shared" si="2"/>
        <v>127.5</v>
      </c>
      <c r="P28" s="33">
        <f t="shared" si="3"/>
        <v>5158.5</v>
      </c>
      <c r="Q28" s="33"/>
      <c r="R28"/>
    </row>
    <row r="29" s="6" customFormat="1" ht="18" customHeight="1" spans="1:18">
      <c r="A29" s="33">
        <f t="shared" si="6"/>
        <v>27</v>
      </c>
      <c r="B29" s="35"/>
      <c r="C29" s="33" t="s">
        <v>56</v>
      </c>
      <c r="D29" s="5" t="s">
        <v>66</v>
      </c>
      <c r="E29" s="5" t="s">
        <v>65</v>
      </c>
      <c r="F29" s="33">
        <v>25</v>
      </c>
      <c r="G29" s="33">
        <v>274</v>
      </c>
      <c r="H29" s="33"/>
      <c r="I29" s="33"/>
      <c r="J29" s="33"/>
      <c r="K29" s="33"/>
      <c r="L29" s="33"/>
      <c r="M29" s="33"/>
      <c r="N29" s="33">
        <f t="shared" si="7"/>
        <v>4932</v>
      </c>
      <c r="O29" s="33">
        <f t="shared" si="2"/>
        <v>125</v>
      </c>
      <c r="P29" s="33">
        <f t="shared" si="3"/>
        <v>5057</v>
      </c>
      <c r="Q29" s="33"/>
      <c r="R29"/>
    </row>
    <row r="30" s="6" customFormat="1" ht="18" customHeight="1" spans="1:18">
      <c r="A30" s="33">
        <f t="shared" si="6"/>
        <v>28</v>
      </c>
      <c r="B30" s="35"/>
      <c r="C30" s="33" t="s">
        <v>56</v>
      </c>
      <c r="D30" s="5" t="s">
        <v>67</v>
      </c>
      <c r="E30" s="5" t="s">
        <v>68</v>
      </c>
      <c r="F30" s="33">
        <v>22.5</v>
      </c>
      <c r="G30" s="33">
        <v>241.5</v>
      </c>
      <c r="H30" s="33"/>
      <c r="I30" s="33"/>
      <c r="J30" s="33"/>
      <c r="K30" s="33"/>
      <c r="L30" s="33"/>
      <c r="M30" s="33"/>
      <c r="N30" s="33">
        <f t="shared" si="7"/>
        <v>4347</v>
      </c>
      <c r="O30" s="33">
        <f t="shared" si="2"/>
        <v>112.5</v>
      </c>
      <c r="P30" s="33">
        <f t="shared" si="3"/>
        <v>4459.5</v>
      </c>
      <c r="Q30" s="33"/>
      <c r="R30"/>
    </row>
    <row r="31" s="29" customFormat="1" ht="18" customHeight="1" spans="1:17">
      <c r="A31" s="33">
        <f t="shared" ref="A26:A34" si="8">ROW()-2</f>
        <v>29</v>
      </c>
      <c r="B31" s="40" t="s">
        <v>69</v>
      </c>
      <c r="C31" s="41" t="s">
        <v>70</v>
      </c>
      <c r="D31" s="41" t="s">
        <v>71</v>
      </c>
      <c r="E31" s="42">
        <v>43637</v>
      </c>
      <c r="F31" s="43">
        <v>29</v>
      </c>
      <c r="G31" s="43">
        <v>352</v>
      </c>
      <c r="H31" s="44">
        <v>0</v>
      </c>
      <c r="I31" s="44"/>
      <c r="J31" s="44">
        <v>0</v>
      </c>
      <c r="K31" s="33"/>
      <c r="L31" s="34">
        <v>0</v>
      </c>
      <c r="M31" s="34">
        <v>-50</v>
      </c>
      <c r="N31" s="33">
        <v>6386</v>
      </c>
      <c r="O31" s="33">
        <v>145</v>
      </c>
      <c r="P31" s="33">
        <v>6531</v>
      </c>
      <c r="Q31" s="2"/>
    </row>
    <row r="32" ht="18" customHeight="1" spans="1:17">
      <c r="A32" s="33">
        <f t="shared" si="8"/>
        <v>30</v>
      </c>
      <c r="B32" s="45"/>
      <c r="C32" s="41" t="s">
        <v>70</v>
      </c>
      <c r="D32" s="41" t="s">
        <v>72</v>
      </c>
      <c r="E32" s="42">
        <v>43641</v>
      </c>
      <c r="F32" s="43">
        <v>20</v>
      </c>
      <c r="G32" s="43">
        <v>244.5</v>
      </c>
      <c r="H32" s="44">
        <v>0</v>
      </c>
      <c r="I32" s="44"/>
      <c r="J32" s="44">
        <v>0</v>
      </c>
      <c r="K32" s="33"/>
      <c r="L32" s="33">
        <v>0</v>
      </c>
      <c r="M32" s="33">
        <v>50</v>
      </c>
      <c r="N32" s="33">
        <v>4351</v>
      </c>
      <c r="O32" s="33">
        <v>100</v>
      </c>
      <c r="P32" s="33">
        <v>4451</v>
      </c>
      <c r="Q32" s="2"/>
    </row>
    <row r="33" ht="18" customHeight="1" spans="1:17">
      <c r="A33" s="33">
        <f t="shared" si="8"/>
        <v>31</v>
      </c>
      <c r="B33" s="45"/>
      <c r="C33" s="41" t="s">
        <v>70</v>
      </c>
      <c r="D33" s="41" t="s">
        <v>73</v>
      </c>
      <c r="E33" s="42">
        <v>43720</v>
      </c>
      <c r="F33" s="43">
        <v>28</v>
      </c>
      <c r="G33" s="43">
        <v>335.5</v>
      </c>
      <c r="H33" s="44">
        <v>0</v>
      </c>
      <c r="I33" s="44"/>
      <c r="J33" s="44">
        <v>0</v>
      </c>
      <c r="K33" s="33"/>
      <c r="L33" s="33">
        <v>0</v>
      </c>
      <c r="M33" s="33" t="s">
        <v>74</v>
      </c>
      <c r="N33" s="33">
        <v>6039</v>
      </c>
      <c r="O33" s="33">
        <v>140</v>
      </c>
      <c r="P33" s="33">
        <v>6179</v>
      </c>
      <c r="Q33" s="2"/>
    </row>
    <row r="34" ht="18" customHeight="1" spans="1:17">
      <c r="A34" s="33">
        <f t="shared" si="8"/>
        <v>32</v>
      </c>
      <c r="B34" s="45"/>
      <c r="C34" s="41" t="s">
        <v>70</v>
      </c>
      <c r="D34" s="41" t="s">
        <v>75</v>
      </c>
      <c r="E34" s="42">
        <v>43720</v>
      </c>
      <c r="F34" s="43">
        <v>29</v>
      </c>
      <c r="G34" s="43">
        <v>352</v>
      </c>
      <c r="H34" s="44">
        <v>0</v>
      </c>
      <c r="I34" s="44"/>
      <c r="J34" s="44">
        <v>0</v>
      </c>
      <c r="K34" s="33"/>
      <c r="L34" s="33">
        <v>0</v>
      </c>
      <c r="M34" s="33">
        <v>-50</v>
      </c>
      <c r="N34" s="33">
        <v>6386</v>
      </c>
      <c r="O34" s="33">
        <v>145</v>
      </c>
      <c r="P34" s="33">
        <v>6531</v>
      </c>
      <c r="Q34" s="2"/>
    </row>
    <row r="35" ht="18" customHeight="1" spans="1:17">
      <c r="A35" s="33">
        <f t="shared" ref="A35:A44" si="9">ROW()-2</f>
        <v>33</v>
      </c>
      <c r="B35" s="45"/>
      <c r="C35" s="41" t="s">
        <v>70</v>
      </c>
      <c r="D35" s="41" t="s">
        <v>76</v>
      </c>
      <c r="E35" s="42">
        <v>43720</v>
      </c>
      <c r="F35" s="43">
        <v>27.5</v>
      </c>
      <c r="G35" s="43">
        <v>328</v>
      </c>
      <c r="H35" s="44">
        <v>0</v>
      </c>
      <c r="I35" s="44"/>
      <c r="J35" s="44">
        <v>0</v>
      </c>
      <c r="K35" s="33"/>
      <c r="L35" s="33">
        <v>0</v>
      </c>
      <c r="M35" s="33" t="s">
        <v>74</v>
      </c>
      <c r="N35" s="33">
        <v>5904</v>
      </c>
      <c r="O35" s="33">
        <v>137.5</v>
      </c>
      <c r="P35" s="33">
        <v>6041.5</v>
      </c>
      <c r="Q35" s="2"/>
    </row>
    <row r="36" ht="18" customHeight="1" spans="1:17">
      <c r="A36" s="33">
        <f t="shared" si="9"/>
        <v>34</v>
      </c>
      <c r="B36" s="45"/>
      <c r="C36" s="41" t="s">
        <v>70</v>
      </c>
      <c r="D36" s="41" t="s">
        <v>77</v>
      </c>
      <c r="E36" s="42">
        <v>43885</v>
      </c>
      <c r="F36" s="43">
        <v>28</v>
      </c>
      <c r="G36" s="43">
        <v>322.5</v>
      </c>
      <c r="H36" s="44">
        <v>0</v>
      </c>
      <c r="I36" s="44"/>
      <c r="J36" s="44">
        <v>0</v>
      </c>
      <c r="K36" s="33"/>
      <c r="L36" s="33">
        <v>0</v>
      </c>
      <c r="M36" s="33" t="s">
        <v>74</v>
      </c>
      <c r="N36" s="33">
        <v>5805</v>
      </c>
      <c r="O36" s="33">
        <v>140</v>
      </c>
      <c r="P36" s="33">
        <v>5945</v>
      </c>
      <c r="Q36" s="2"/>
    </row>
    <row r="37" ht="18" customHeight="1" spans="1:17">
      <c r="A37" s="33">
        <f t="shared" si="9"/>
        <v>35</v>
      </c>
      <c r="B37" s="45"/>
      <c r="C37" s="41" t="s">
        <v>70</v>
      </c>
      <c r="D37" s="41" t="s">
        <v>78</v>
      </c>
      <c r="E37" s="42">
        <v>43886</v>
      </c>
      <c r="F37" s="43">
        <v>28.5</v>
      </c>
      <c r="G37" s="43">
        <v>338.5</v>
      </c>
      <c r="H37" s="44">
        <v>0</v>
      </c>
      <c r="I37" s="44"/>
      <c r="J37" s="44">
        <v>0</v>
      </c>
      <c r="K37" s="33"/>
      <c r="L37" s="33">
        <v>0</v>
      </c>
      <c r="M37" s="33" t="s">
        <v>74</v>
      </c>
      <c r="N37" s="33">
        <v>6093</v>
      </c>
      <c r="O37" s="33">
        <v>142.5</v>
      </c>
      <c r="P37" s="33">
        <v>6235.5</v>
      </c>
      <c r="Q37" s="2"/>
    </row>
    <row r="38" ht="18" customHeight="1" spans="1:17">
      <c r="A38" s="33">
        <f t="shared" si="9"/>
        <v>36</v>
      </c>
      <c r="B38" s="45"/>
      <c r="C38" s="41" t="s">
        <v>70</v>
      </c>
      <c r="D38" s="41" t="s">
        <v>79</v>
      </c>
      <c r="E38" s="42">
        <v>44123</v>
      </c>
      <c r="F38" s="43">
        <v>29</v>
      </c>
      <c r="G38" s="43">
        <v>323.5</v>
      </c>
      <c r="H38" s="44">
        <v>0</v>
      </c>
      <c r="I38" s="44"/>
      <c r="J38" s="44">
        <v>0</v>
      </c>
      <c r="K38" s="33"/>
      <c r="L38" s="33">
        <v>0</v>
      </c>
      <c r="M38" s="33" t="s">
        <v>74</v>
      </c>
      <c r="N38" s="33">
        <v>5823</v>
      </c>
      <c r="O38" s="33">
        <v>145</v>
      </c>
      <c r="P38" s="33">
        <v>5968</v>
      </c>
      <c r="Q38" s="2"/>
    </row>
    <row r="39" ht="18" customHeight="1" spans="1:17">
      <c r="A39" s="33">
        <f t="shared" si="9"/>
        <v>37</v>
      </c>
      <c r="B39" s="45"/>
      <c r="C39" s="41" t="s">
        <v>70</v>
      </c>
      <c r="D39" s="41" t="s">
        <v>80</v>
      </c>
      <c r="E39" s="42">
        <v>44258</v>
      </c>
      <c r="F39" s="43">
        <v>27</v>
      </c>
      <c r="G39" s="43">
        <v>301</v>
      </c>
      <c r="H39" s="44">
        <v>0</v>
      </c>
      <c r="I39" s="44"/>
      <c r="J39" s="44">
        <v>0</v>
      </c>
      <c r="K39" s="33"/>
      <c r="L39" s="33">
        <v>0</v>
      </c>
      <c r="M39" s="33" t="s">
        <v>74</v>
      </c>
      <c r="N39" s="33">
        <v>5418</v>
      </c>
      <c r="O39" s="33">
        <v>135</v>
      </c>
      <c r="P39" s="33">
        <v>5553</v>
      </c>
      <c r="Q39" s="2"/>
    </row>
    <row r="40" ht="18" customHeight="1" spans="1:17">
      <c r="A40" s="33">
        <f t="shared" si="9"/>
        <v>38</v>
      </c>
      <c r="B40" s="45"/>
      <c r="C40" s="41" t="s">
        <v>70</v>
      </c>
      <c r="D40" s="41" t="s">
        <v>81</v>
      </c>
      <c r="E40" s="42">
        <v>44258</v>
      </c>
      <c r="F40" s="43">
        <v>27</v>
      </c>
      <c r="G40" s="43">
        <v>318</v>
      </c>
      <c r="H40" s="44">
        <v>0</v>
      </c>
      <c r="I40" s="44"/>
      <c r="J40" s="44">
        <v>0</v>
      </c>
      <c r="K40" s="33"/>
      <c r="L40" s="33">
        <v>0</v>
      </c>
      <c r="M40" s="33" t="s">
        <v>74</v>
      </c>
      <c r="N40" s="33">
        <v>5724</v>
      </c>
      <c r="O40" s="33">
        <v>135</v>
      </c>
      <c r="P40" s="33">
        <v>5859</v>
      </c>
      <c r="Q40" s="2"/>
    </row>
    <row r="41" ht="18" customHeight="1" spans="1:17">
      <c r="A41" s="33">
        <f t="shared" si="9"/>
        <v>39</v>
      </c>
      <c r="B41" s="45"/>
      <c r="C41" s="41" t="s">
        <v>70</v>
      </c>
      <c r="D41" s="41" t="s">
        <v>82</v>
      </c>
      <c r="E41" s="42">
        <v>44258</v>
      </c>
      <c r="F41" s="43">
        <v>16</v>
      </c>
      <c r="G41" s="43">
        <v>155</v>
      </c>
      <c r="H41" s="44">
        <v>0</v>
      </c>
      <c r="I41" s="44"/>
      <c r="J41" s="44">
        <v>0</v>
      </c>
      <c r="K41" s="33"/>
      <c r="L41" s="33">
        <v>0</v>
      </c>
      <c r="M41" s="33" t="s">
        <v>74</v>
      </c>
      <c r="N41" s="33">
        <v>2790</v>
      </c>
      <c r="O41" s="33">
        <v>80</v>
      </c>
      <c r="P41" s="33">
        <v>2870</v>
      </c>
      <c r="Q41" s="2"/>
    </row>
    <row r="42" ht="18" customHeight="1" spans="1:17">
      <c r="A42" s="33">
        <f t="shared" si="9"/>
        <v>40</v>
      </c>
      <c r="B42" s="45"/>
      <c r="C42" s="41" t="s">
        <v>70</v>
      </c>
      <c r="D42" s="41" t="s">
        <v>83</v>
      </c>
      <c r="E42" s="42">
        <v>44271</v>
      </c>
      <c r="F42" s="43">
        <v>29</v>
      </c>
      <c r="G42" s="43">
        <v>322</v>
      </c>
      <c r="H42" s="44">
        <v>0</v>
      </c>
      <c r="I42" s="44"/>
      <c r="J42" s="44">
        <v>0</v>
      </c>
      <c r="K42" s="33"/>
      <c r="L42" s="33">
        <v>0</v>
      </c>
      <c r="M42" s="33" t="s">
        <v>74</v>
      </c>
      <c r="N42" s="33">
        <v>5796</v>
      </c>
      <c r="O42" s="33">
        <v>145</v>
      </c>
      <c r="P42" s="33">
        <v>5941</v>
      </c>
      <c r="Q42" s="2"/>
    </row>
    <row r="43" ht="18" customHeight="1" spans="1:17">
      <c r="A43" s="33">
        <f t="shared" si="9"/>
        <v>41</v>
      </c>
      <c r="B43" s="45"/>
      <c r="C43" s="41" t="s">
        <v>70</v>
      </c>
      <c r="D43" s="41" t="s">
        <v>84</v>
      </c>
      <c r="E43" s="42">
        <v>44272</v>
      </c>
      <c r="F43" s="43">
        <v>28</v>
      </c>
      <c r="G43" s="43">
        <v>310</v>
      </c>
      <c r="H43" s="44">
        <v>0</v>
      </c>
      <c r="I43" s="44"/>
      <c r="J43" s="44">
        <v>0</v>
      </c>
      <c r="K43" s="33"/>
      <c r="L43" s="33">
        <v>0</v>
      </c>
      <c r="M43" s="33" t="s">
        <v>74</v>
      </c>
      <c r="N43" s="33">
        <v>5580</v>
      </c>
      <c r="O43" s="33">
        <v>140</v>
      </c>
      <c r="P43" s="33">
        <v>5720</v>
      </c>
      <c r="Q43" s="2"/>
    </row>
    <row r="44" ht="18" customHeight="1" spans="1:17">
      <c r="A44" s="33">
        <f t="shared" si="9"/>
        <v>42</v>
      </c>
      <c r="B44" s="45"/>
      <c r="C44" s="41" t="s">
        <v>70</v>
      </c>
      <c r="D44" s="41" t="s">
        <v>85</v>
      </c>
      <c r="E44" s="42">
        <v>44285</v>
      </c>
      <c r="F44" s="43">
        <v>23</v>
      </c>
      <c r="G44" s="43">
        <v>261.5</v>
      </c>
      <c r="H44" s="44">
        <v>137.5</v>
      </c>
      <c r="I44" s="44"/>
      <c r="J44" s="44">
        <v>0</v>
      </c>
      <c r="K44" s="33"/>
      <c r="L44" s="33">
        <v>0</v>
      </c>
      <c r="M44" s="33">
        <v>50</v>
      </c>
      <c r="N44" s="33">
        <v>4244.5</v>
      </c>
      <c r="O44" s="33">
        <v>115</v>
      </c>
      <c r="P44" s="33">
        <v>4359.5</v>
      </c>
      <c r="Q44" s="2"/>
    </row>
    <row r="45" ht="18" customHeight="1" spans="1:17">
      <c r="A45" s="33">
        <f t="shared" ref="A45:A54" si="10">ROW()-2</f>
        <v>43</v>
      </c>
      <c r="B45" s="45"/>
      <c r="C45" s="41" t="s">
        <v>70</v>
      </c>
      <c r="D45" s="41" t="s">
        <v>86</v>
      </c>
      <c r="E45" s="42">
        <v>44294</v>
      </c>
      <c r="F45" s="43">
        <v>15.5</v>
      </c>
      <c r="G45" s="43">
        <v>170</v>
      </c>
      <c r="H45" s="44">
        <v>170</v>
      </c>
      <c r="I45" s="44"/>
      <c r="J45" s="44">
        <v>0</v>
      </c>
      <c r="K45" s="33"/>
      <c r="L45" s="33">
        <v>0</v>
      </c>
      <c r="M45" s="33">
        <v>100</v>
      </c>
      <c r="N45" s="33">
        <v>2450</v>
      </c>
      <c r="O45" s="33">
        <v>77.5</v>
      </c>
      <c r="P45" s="33">
        <v>2527.5</v>
      </c>
      <c r="Q45" s="2"/>
    </row>
    <row r="46" ht="18" customHeight="1" spans="1:17">
      <c r="A46" s="33">
        <f t="shared" si="10"/>
        <v>44</v>
      </c>
      <c r="B46" s="45"/>
      <c r="C46" s="41" t="s">
        <v>70</v>
      </c>
      <c r="D46" s="41" t="s">
        <v>87</v>
      </c>
      <c r="E46" s="46">
        <v>44297</v>
      </c>
      <c r="F46" s="43">
        <v>9</v>
      </c>
      <c r="G46" s="43">
        <v>97</v>
      </c>
      <c r="H46" s="44">
        <v>97</v>
      </c>
      <c r="I46" s="44"/>
      <c r="J46" s="44">
        <v>0</v>
      </c>
      <c r="K46" s="33"/>
      <c r="L46" s="33">
        <v>0</v>
      </c>
      <c r="M46" s="33" t="s">
        <v>74</v>
      </c>
      <c r="N46" s="33">
        <v>1455</v>
      </c>
      <c r="O46" s="33">
        <v>45</v>
      </c>
      <c r="P46" s="33">
        <v>1500</v>
      </c>
      <c r="Q46" s="2"/>
    </row>
    <row r="47" ht="18" customHeight="1" spans="1:17">
      <c r="A47" s="33">
        <f t="shared" si="10"/>
        <v>45</v>
      </c>
      <c r="B47" s="45"/>
      <c r="C47" s="41" t="s">
        <v>70</v>
      </c>
      <c r="D47" s="41" t="s">
        <v>88</v>
      </c>
      <c r="E47" s="47">
        <v>44310</v>
      </c>
      <c r="F47" s="43">
        <v>7</v>
      </c>
      <c r="G47" s="43">
        <v>79</v>
      </c>
      <c r="H47" s="44">
        <v>79</v>
      </c>
      <c r="I47" s="44"/>
      <c r="J47" s="44">
        <v>0</v>
      </c>
      <c r="K47" s="33"/>
      <c r="L47" s="33">
        <v>0</v>
      </c>
      <c r="M47" s="33" t="s">
        <v>74</v>
      </c>
      <c r="N47" s="33">
        <v>1185</v>
      </c>
      <c r="O47" s="33">
        <v>35</v>
      </c>
      <c r="P47" s="33">
        <v>1220</v>
      </c>
      <c r="Q47" s="2"/>
    </row>
    <row r="48" ht="18" customHeight="1" spans="1:17">
      <c r="A48" s="33">
        <f t="shared" si="10"/>
        <v>46</v>
      </c>
      <c r="B48" s="45"/>
      <c r="C48" s="41" t="s">
        <v>89</v>
      </c>
      <c r="D48" s="41" t="s">
        <v>90</v>
      </c>
      <c r="E48" s="42">
        <v>43737</v>
      </c>
      <c r="F48" s="43">
        <v>29</v>
      </c>
      <c r="G48" s="43">
        <v>290</v>
      </c>
      <c r="H48" s="44">
        <v>0</v>
      </c>
      <c r="I48" s="44"/>
      <c r="J48" s="44">
        <v>0</v>
      </c>
      <c r="K48" s="33"/>
      <c r="L48" s="33">
        <v>0</v>
      </c>
      <c r="M48" s="33" t="s">
        <v>74</v>
      </c>
      <c r="N48" s="33">
        <v>5220</v>
      </c>
      <c r="O48" s="33">
        <v>145</v>
      </c>
      <c r="P48" s="33">
        <v>5365</v>
      </c>
      <c r="Q48" s="2"/>
    </row>
    <row r="49" ht="18" customHeight="1" spans="1:17">
      <c r="A49" s="33">
        <f t="shared" si="10"/>
        <v>47</v>
      </c>
      <c r="B49" s="45"/>
      <c r="C49" s="41" t="s">
        <v>89</v>
      </c>
      <c r="D49" s="41" t="s">
        <v>91</v>
      </c>
      <c r="E49" s="42">
        <v>43996</v>
      </c>
      <c r="F49" s="43">
        <v>19</v>
      </c>
      <c r="G49" s="43">
        <v>213.5</v>
      </c>
      <c r="H49" s="44">
        <v>0</v>
      </c>
      <c r="I49" s="44"/>
      <c r="J49" s="44">
        <v>0</v>
      </c>
      <c r="K49" s="33"/>
      <c r="L49" s="33">
        <v>0</v>
      </c>
      <c r="M49" s="33" t="s">
        <v>74</v>
      </c>
      <c r="N49" s="33">
        <v>3843</v>
      </c>
      <c r="O49" s="33">
        <v>95</v>
      </c>
      <c r="P49" s="33">
        <v>3938</v>
      </c>
      <c r="Q49" s="2"/>
    </row>
    <row r="50" ht="18" customHeight="1" spans="1:17">
      <c r="A50" s="33">
        <f t="shared" si="10"/>
        <v>48</v>
      </c>
      <c r="B50" s="45"/>
      <c r="C50" s="41" t="s">
        <v>89</v>
      </c>
      <c r="D50" s="41" t="s">
        <v>92</v>
      </c>
      <c r="E50" s="42">
        <v>44256</v>
      </c>
      <c r="F50" s="43">
        <v>29</v>
      </c>
      <c r="G50" s="43">
        <v>331.5</v>
      </c>
      <c r="H50" s="44">
        <v>0</v>
      </c>
      <c r="I50" s="44"/>
      <c r="J50" s="44">
        <v>0</v>
      </c>
      <c r="K50" s="33"/>
      <c r="L50" s="33">
        <v>0</v>
      </c>
      <c r="M50" s="33" t="s">
        <v>74</v>
      </c>
      <c r="N50" s="33">
        <v>5967</v>
      </c>
      <c r="O50" s="33">
        <v>145</v>
      </c>
      <c r="P50" s="33">
        <v>6112</v>
      </c>
      <c r="Q50" s="2"/>
    </row>
    <row r="51" ht="18" customHeight="1" spans="1:17">
      <c r="A51" s="33">
        <f t="shared" si="10"/>
        <v>49</v>
      </c>
      <c r="B51" s="45"/>
      <c r="C51" s="41" t="s">
        <v>89</v>
      </c>
      <c r="D51" s="48" t="s">
        <v>93</v>
      </c>
      <c r="E51" s="46">
        <v>44270</v>
      </c>
      <c r="F51" s="43">
        <v>4</v>
      </c>
      <c r="G51" s="43">
        <v>41.5</v>
      </c>
      <c r="H51" s="44">
        <v>0</v>
      </c>
      <c r="I51" s="44"/>
      <c r="J51" s="44">
        <v>0</v>
      </c>
      <c r="K51" s="33"/>
      <c r="L51" s="33">
        <v>0</v>
      </c>
      <c r="M51" s="33" t="s">
        <v>74</v>
      </c>
      <c r="N51" s="33">
        <v>747</v>
      </c>
      <c r="O51" s="33">
        <v>20</v>
      </c>
      <c r="P51" s="33">
        <v>767</v>
      </c>
      <c r="Q51" s="2"/>
    </row>
    <row r="52" ht="18" customHeight="1" spans="1:17">
      <c r="A52" s="33">
        <f t="shared" si="10"/>
        <v>50</v>
      </c>
      <c r="B52" s="45"/>
      <c r="C52" s="41" t="s">
        <v>89</v>
      </c>
      <c r="D52" s="41" t="s">
        <v>94</v>
      </c>
      <c r="E52" s="42">
        <v>44285</v>
      </c>
      <c r="F52" s="43">
        <v>28</v>
      </c>
      <c r="G52" s="43">
        <v>265</v>
      </c>
      <c r="H52" s="44">
        <v>115</v>
      </c>
      <c r="I52" s="44"/>
      <c r="J52" s="44">
        <v>0</v>
      </c>
      <c r="K52" s="33"/>
      <c r="L52" s="33">
        <v>0</v>
      </c>
      <c r="M52" s="33">
        <v>50</v>
      </c>
      <c r="N52" s="33">
        <v>4375</v>
      </c>
      <c r="O52" s="33">
        <v>140</v>
      </c>
      <c r="P52" s="33">
        <v>4515</v>
      </c>
      <c r="Q52" s="2"/>
    </row>
    <row r="53" ht="18" customHeight="1" spans="1:17">
      <c r="A53" s="33">
        <f t="shared" si="10"/>
        <v>51</v>
      </c>
      <c r="B53" s="45"/>
      <c r="C53" s="41" t="s">
        <v>89</v>
      </c>
      <c r="D53" s="41" t="s">
        <v>95</v>
      </c>
      <c r="E53" s="42">
        <v>44299</v>
      </c>
      <c r="F53" s="43">
        <v>14</v>
      </c>
      <c r="G53" s="43">
        <v>140</v>
      </c>
      <c r="H53" s="44">
        <v>20</v>
      </c>
      <c r="I53" s="44"/>
      <c r="J53" s="44">
        <v>0</v>
      </c>
      <c r="K53" s="33"/>
      <c r="L53" s="33">
        <v>0</v>
      </c>
      <c r="M53" s="33" t="s">
        <v>74</v>
      </c>
      <c r="N53" s="33">
        <v>2460</v>
      </c>
      <c r="O53" s="33">
        <v>70</v>
      </c>
      <c r="P53" s="33">
        <v>2530</v>
      </c>
      <c r="Q53" s="2"/>
    </row>
    <row r="54" ht="18" customHeight="1" spans="1:17">
      <c r="A54" s="33">
        <f t="shared" si="10"/>
        <v>52</v>
      </c>
      <c r="B54" s="45"/>
      <c r="C54" s="41" t="s">
        <v>89</v>
      </c>
      <c r="D54" s="41" t="s">
        <v>96</v>
      </c>
      <c r="E54" s="42">
        <v>44299</v>
      </c>
      <c r="F54" s="43">
        <v>14</v>
      </c>
      <c r="G54" s="43">
        <v>152.5</v>
      </c>
      <c r="H54" s="44">
        <v>21</v>
      </c>
      <c r="I54" s="44"/>
      <c r="J54" s="44">
        <v>0</v>
      </c>
      <c r="K54" s="33"/>
      <c r="L54" s="33">
        <v>0</v>
      </c>
      <c r="M54" s="33">
        <v>100</v>
      </c>
      <c r="N54" s="33">
        <v>2582</v>
      </c>
      <c r="O54" s="33">
        <v>70</v>
      </c>
      <c r="P54" s="33">
        <v>2652</v>
      </c>
      <c r="Q54" s="2"/>
    </row>
    <row r="55" ht="18" customHeight="1" spans="1:17">
      <c r="A55" s="33">
        <f t="shared" ref="A55:A64" si="11">ROW()-2</f>
        <v>53</v>
      </c>
      <c r="B55" s="49"/>
      <c r="C55" s="41" t="s">
        <v>89</v>
      </c>
      <c r="D55" s="41" t="s">
        <v>97</v>
      </c>
      <c r="E55" s="46">
        <v>44301</v>
      </c>
      <c r="F55" s="43">
        <v>4</v>
      </c>
      <c r="G55" s="43">
        <v>41.5</v>
      </c>
      <c r="H55" s="44">
        <v>21</v>
      </c>
      <c r="I55" s="44"/>
      <c r="J55" s="44">
        <v>0</v>
      </c>
      <c r="K55" s="33"/>
      <c r="L55" s="33">
        <v>0</v>
      </c>
      <c r="M55" s="33" t="s">
        <v>74</v>
      </c>
      <c r="N55" s="33">
        <v>684</v>
      </c>
      <c r="O55" s="33">
        <v>20</v>
      </c>
      <c r="P55" s="33">
        <v>704</v>
      </c>
      <c r="Q55" s="2"/>
    </row>
    <row r="56" ht="18" customHeight="1" spans="1:17">
      <c r="A56" s="33">
        <f t="shared" si="11"/>
        <v>54</v>
      </c>
      <c r="B56" s="49"/>
      <c r="C56" s="41" t="s">
        <v>89</v>
      </c>
      <c r="D56" s="41" t="s">
        <v>98</v>
      </c>
      <c r="E56" s="42">
        <v>44303</v>
      </c>
      <c r="F56" s="43">
        <v>12</v>
      </c>
      <c r="G56" s="43">
        <v>131</v>
      </c>
      <c r="H56" s="44">
        <v>21</v>
      </c>
      <c r="I56" s="44"/>
      <c r="J56" s="44">
        <v>0</v>
      </c>
      <c r="K56" s="33"/>
      <c r="L56" s="33">
        <v>0</v>
      </c>
      <c r="M56" s="33" t="s">
        <v>74</v>
      </c>
      <c r="N56" s="33">
        <v>2295</v>
      </c>
      <c r="O56" s="33">
        <v>60</v>
      </c>
      <c r="P56" s="33">
        <v>2355</v>
      </c>
      <c r="Q56" s="2"/>
    </row>
    <row r="57" ht="18" customHeight="1" spans="1:17">
      <c r="A57" s="33">
        <f t="shared" si="11"/>
        <v>55</v>
      </c>
      <c r="B57" s="49"/>
      <c r="C57" s="41" t="s">
        <v>89</v>
      </c>
      <c r="D57" s="41" t="s">
        <v>99</v>
      </c>
      <c r="E57" s="42">
        <v>44309</v>
      </c>
      <c r="F57" s="43">
        <v>7</v>
      </c>
      <c r="G57" s="43">
        <v>78</v>
      </c>
      <c r="H57" s="44">
        <v>78</v>
      </c>
      <c r="I57" s="44"/>
      <c r="J57" s="44">
        <v>0</v>
      </c>
      <c r="K57" s="33"/>
      <c r="L57" s="33">
        <v>0</v>
      </c>
      <c r="M57" s="33" t="s">
        <v>74</v>
      </c>
      <c r="N57" s="33">
        <v>1170</v>
      </c>
      <c r="O57" s="33">
        <v>35</v>
      </c>
      <c r="P57" s="33">
        <v>1205</v>
      </c>
      <c r="Q57" s="2"/>
    </row>
    <row r="58" ht="18" customHeight="1" spans="1:17">
      <c r="A58" s="33">
        <f t="shared" si="11"/>
        <v>56</v>
      </c>
      <c r="B58" s="49"/>
      <c r="C58" s="41" t="s">
        <v>89</v>
      </c>
      <c r="D58" s="41" t="s">
        <v>100</v>
      </c>
      <c r="E58" s="42">
        <v>44311</v>
      </c>
      <c r="F58" s="43">
        <v>6</v>
      </c>
      <c r="G58" s="43">
        <v>65</v>
      </c>
      <c r="H58" s="44">
        <v>65</v>
      </c>
      <c r="I58" s="44"/>
      <c r="J58" s="44">
        <v>0</v>
      </c>
      <c r="K58" s="33"/>
      <c r="L58" s="33">
        <v>0</v>
      </c>
      <c r="M58" s="33" t="s">
        <v>74</v>
      </c>
      <c r="N58" s="33">
        <v>975</v>
      </c>
      <c r="O58" s="33">
        <v>30</v>
      </c>
      <c r="P58" s="33">
        <v>1005</v>
      </c>
      <c r="Q58" s="2"/>
    </row>
    <row r="59" ht="18" customHeight="1" spans="1:17">
      <c r="A59" s="33">
        <f t="shared" si="11"/>
        <v>57</v>
      </c>
      <c r="B59" s="49"/>
      <c r="C59" s="41" t="s">
        <v>101</v>
      </c>
      <c r="D59" s="41" t="s">
        <v>102</v>
      </c>
      <c r="E59" s="42">
        <v>44259</v>
      </c>
      <c r="F59" s="43">
        <v>25</v>
      </c>
      <c r="G59" s="43">
        <v>270</v>
      </c>
      <c r="H59" s="44">
        <v>0</v>
      </c>
      <c r="I59" s="44"/>
      <c r="J59" s="44">
        <v>0</v>
      </c>
      <c r="K59" s="33"/>
      <c r="L59" s="33">
        <v>0</v>
      </c>
      <c r="M59" s="33" t="s">
        <v>74</v>
      </c>
      <c r="N59" s="33">
        <v>4860</v>
      </c>
      <c r="O59" s="33">
        <v>125</v>
      </c>
      <c r="P59" s="33">
        <v>4985</v>
      </c>
      <c r="Q59" s="2"/>
    </row>
    <row r="60" ht="18" customHeight="1" spans="1:17">
      <c r="A60" s="33">
        <f t="shared" si="11"/>
        <v>58</v>
      </c>
      <c r="B60" s="49"/>
      <c r="C60" s="41" t="s">
        <v>101</v>
      </c>
      <c r="D60" s="41" t="s">
        <v>103</v>
      </c>
      <c r="E60" s="42">
        <v>44259</v>
      </c>
      <c r="F60" s="43">
        <v>24</v>
      </c>
      <c r="G60" s="43">
        <v>265</v>
      </c>
      <c r="H60" s="44">
        <v>0</v>
      </c>
      <c r="I60" s="44"/>
      <c r="J60" s="44">
        <v>0</v>
      </c>
      <c r="K60" s="33"/>
      <c r="L60" s="33">
        <v>0</v>
      </c>
      <c r="M60" s="33" t="s">
        <v>74</v>
      </c>
      <c r="N60" s="33">
        <v>4770</v>
      </c>
      <c r="O60" s="33">
        <v>120</v>
      </c>
      <c r="P60" s="33">
        <v>4890</v>
      </c>
      <c r="Q60" s="2"/>
    </row>
    <row r="61" ht="18" customHeight="1" spans="1:17">
      <c r="A61" s="33">
        <f t="shared" si="11"/>
        <v>59</v>
      </c>
      <c r="B61" s="49"/>
      <c r="C61" s="41" t="s">
        <v>101</v>
      </c>
      <c r="D61" s="41" t="s">
        <v>104</v>
      </c>
      <c r="E61" s="42">
        <v>44288</v>
      </c>
      <c r="F61" s="43">
        <v>25.5</v>
      </c>
      <c r="G61" s="43">
        <v>268.5</v>
      </c>
      <c r="H61" s="44">
        <v>145</v>
      </c>
      <c r="I61" s="44"/>
      <c r="J61" s="44">
        <v>8</v>
      </c>
      <c r="K61" s="33"/>
      <c r="L61" s="33">
        <v>0</v>
      </c>
      <c r="M61" s="33" t="s">
        <v>74</v>
      </c>
      <c r="N61" s="33">
        <v>4369.2</v>
      </c>
      <c r="O61" s="33">
        <v>127.5</v>
      </c>
      <c r="P61" s="33">
        <v>4496.7</v>
      </c>
      <c r="Q61" s="2"/>
    </row>
    <row r="62" ht="18" customHeight="1" spans="1:17">
      <c r="A62" s="33">
        <f t="shared" si="11"/>
        <v>60</v>
      </c>
      <c r="B62" s="49"/>
      <c r="C62" s="41" t="s">
        <v>101</v>
      </c>
      <c r="D62" s="41" t="s">
        <v>105</v>
      </c>
      <c r="E62" s="42">
        <v>44289</v>
      </c>
      <c r="F62" s="43">
        <v>25.5</v>
      </c>
      <c r="G62" s="43">
        <v>293</v>
      </c>
      <c r="H62" s="44">
        <v>172</v>
      </c>
      <c r="I62" s="44"/>
      <c r="J62" s="44">
        <v>8.5</v>
      </c>
      <c r="K62" s="33"/>
      <c r="L62" s="33">
        <v>0</v>
      </c>
      <c r="M62" s="33" t="s">
        <v>74</v>
      </c>
      <c r="N62" s="33">
        <v>4727.4</v>
      </c>
      <c r="O62" s="33">
        <v>127.5</v>
      </c>
      <c r="P62" s="33">
        <v>4854.9</v>
      </c>
      <c r="Q62" s="2"/>
    </row>
    <row r="63" ht="18" customHeight="1" spans="1:17">
      <c r="A63" s="33">
        <f t="shared" si="11"/>
        <v>61</v>
      </c>
      <c r="B63" s="49"/>
      <c r="C63" s="41" t="s">
        <v>70</v>
      </c>
      <c r="D63" s="41" t="s">
        <v>106</v>
      </c>
      <c r="E63" s="42">
        <v>44288</v>
      </c>
      <c r="F63" s="43">
        <v>4</v>
      </c>
      <c r="G63" s="43">
        <v>40.5</v>
      </c>
      <c r="H63" s="44">
        <v>40.5</v>
      </c>
      <c r="I63" s="44"/>
      <c r="J63" s="44">
        <v>0</v>
      </c>
      <c r="K63" s="33"/>
      <c r="L63" s="33">
        <v>0</v>
      </c>
      <c r="M63" s="33">
        <v>100</v>
      </c>
      <c r="N63" s="33">
        <v>507.5</v>
      </c>
      <c r="O63" s="33">
        <v>20</v>
      </c>
      <c r="P63" s="33">
        <v>527.5</v>
      </c>
      <c r="Q63" s="2"/>
    </row>
    <row r="64" ht="18" customHeight="1" spans="1:17">
      <c r="A64" s="33">
        <f t="shared" si="11"/>
        <v>62</v>
      </c>
      <c r="B64" s="49"/>
      <c r="C64" s="41" t="s">
        <v>101</v>
      </c>
      <c r="D64" s="41" t="s">
        <v>107</v>
      </c>
      <c r="E64" s="46">
        <v>44302</v>
      </c>
      <c r="F64" s="43">
        <v>3</v>
      </c>
      <c r="G64" s="43">
        <v>39</v>
      </c>
      <c r="H64" s="44">
        <v>39</v>
      </c>
      <c r="I64" s="44"/>
      <c r="J64" s="44"/>
      <c r="K64" s="33"/>
      <c r="L64" s="33">
        <v>0</v>
      </c>
      <c r="M64" s="33">
        <v>20</v>
      </c>
      <c r="N64" s="33">
        <v>565</v>
      </c>
      <c r="O64" s="33">
        <v>15</v>
      </c>
      <c r="P64" s="33">
        <v>580</v>
      </c>
      <c r="Q64" s="2"/>
    </row>
    <row r="65" spans="1:17">
      <c r="A65" s="33" t="s">
        <v>108</v>
      </c>
      <c r="B65" s="2"/>
      <c r="C65" s="33"/>
      <c r="D65" s="33"/>
      <c r="E65" s="33"/>
      <c r="F65" s="33">
        <f>SUM(F3:F64)</f>
        <v>1085.5</v>
      </c>
      <c r="G65" s="33">
        <f t="shared" ref="G65:P65" si="12">SUM(G3:G64)</f>
        <v>12085</v>
      </c>
      <c r="H65" s="33">
        <f t="shared" si="12"/>
        <v>1654.5</v>
      </c>
      <c r="I65" s="33">
        <f t="shared" si="12"/>
        <v>1050</v>
      </c>
      <c r="J65" s="33">
        <f t="shared" si="12"/>
        <v>16.5</v>
      </c>
      <c r="K65" s="33">
        <f t="shared" si="12"/>
        <v>18900</v>
      </c>
      <c r="L65" s="33">
        <f t="shared" si="12"/>
        <v>0</v>
      </c>
      <c r="M65" s="33">
        <f t="shared" si="12"/>
        <v>640</v>
      </c>
      <c r="N65" s="33">
        <f t="shared" si="12"/>
        <v>212679.85</v>
      </c>
      <c r="O65" s="33">
        <f t="shared" si="12"/>
        <v>5427.5</v>
      </c>
      <c r="P65" s="33">
        <v>218107.4</v>
      </c>
      <c r="Q65" s="33"/>
    </row>
    <row r="66" s="6" customFormat="1" ht="37" customHeight="1" spans="1:17">
      <c r="A66" s="50" t="s">
        <v>109</v>
      </c>
      <c r="B66" s="51"/>
      <c r="C66" s="52"/>
      <c r="D66" s="52"/>
      <c r="E66" s="52"/>
      <c r="F66" s="52"/>
      <c r="G66" s="52"/>
      <c r="H66" s="33"/>
      <c r="I66" s="52"/>
      <c r="J66" s="52"/>
      <c r="K66" s="33"/>
      <c r="L66" s="52"/>
      <c r="M66" s="52"/>
      <c r="N66" s="52"/>
      <c r="O66" s="52"/>
      <c r="P66" s="52"/>
      <c r="Q66" s="52"/>
    </row>
    <row r="67" spans="8:11">
      <c r="H67" s="33"/>
      <c r="K67" s="33"/>
    </row>
    <row r="68" spans="8:11">
      <c r="H68" s="2"/>
      <c r="K68" s="2"/>
    </row>
    <row r="69" spans="8:11">
      <c r="H69" s="2"/>
      <c r="K69" s="2"/>
    </row>
    <row r="70" spans="8:11">
      <c r="H70" s="2"/>
      <c r="K70" s="2"/>
    </row>
    <row r="71" spans="8:11">
      <c r="H71" s="2"/>
      <c r="K71" s="2"/>
    </row>
    <row r="72" spans="8:11">
      <c r="H72" s="2"/>
      <c r="K72" s="2"/>
    </row>
    <row r="73" spans="8:11">
      <c r="H73" s="2"/>
      <c r="K73" s="2"/>
    </row>
    <row r="74" spans="8:11">
      <c r="H74" s="2"/>
      <c r="K74" s="2"/>
    </row>
    <row r="75" spans="8:11">
      <c r="H75" s="2"/>
      <c r="K75" s="2"/>
    </row>
    <row r="76" spans="8:11">
      <c r="H76" s="2"/>
      <c r="K76" s="2"/>
    </row>
    <row r="77" spans="8:11">
      <c r="H77" s="2"/>
      <c r="K77" s="2"/>
    </row>
    <row r="78" spans="8:11">
      <c r="H78" s="34"/>
      <c r="K78" s="2"/>
    </row>
    <row r="79" spans="8:11">
      <c r="H79" s="34"/>
      <c r="K79" s="2"/>
    </row>
    <row r="80" spans="8:11">
      <c r="H80" s="34"/>
      <c r="K80" s="2"/>
    </row>
    <row r="81" spans="8:11">
      <c r="H81" s="34"/>
      <c r="K81" s="2"/>
    </row>
    <row r="82" spans="8:11">
      <c r="H82" s="53"/>
      <c r="K82" s="2"/>
    </row>
    <row r="83" spans="8:11">
      <c r="H83" s="34"/>
      <c r="K83" s="2"/>
    </row>
    <row r="84" spans="8:11">
      <c r="H84" s="34"/>
      <c r="K84" s="2"/>
    </row>
    <row r="85" spans="8:11">
      <c r="H85" s="2"/>
      <c r="K85" s="2"/>
    </row>
    <row r="86" spans="8:11">
      <c r="H86" s="2"/>
      <c r="K86" s="2"/>
    </row>
    <row r="87" spans="8:11">
      <c r="H87" s="2"/>
      <c r="K87" s="2"/>
    </row>
    <row r="88" spans="8:11">
      <c r="H88" s="2"/>
      <c r="K88" s="2"/>
    </row>
    <row r="89" spans="8:11">
      <c r="H89" s="2"/>
      <c r="K89" s="2"/>
    </row>
    <row r="90" spans="8:11">
      <c r="H90" s="2"/>
      <c r="K90" s="2"/>
    </row>
    <row r="91" spans="8:11">
      <c r="H91" s="2"/>
      <c r="K91" s="2"/>
    </row>
    <row r="92" spans="8:11">
      <c r="H92" s="2"/>
      <c r="K92" s="2"/>
    </row>
    <row r="93" spans="8:11">
      <c r="H93" s="2"/>
      <c r="K93" s="2"/>
    </row>
    <row r="94" spans="8:11">
      <c r="H94" s="2"/>
      <c r="K94" s="2"/>
    </row>
    <row r="95" spans="8:11">
      <c r="H95" s="2">
        <f>SUM(H6:H94)</f>
        <v>3287</v>
      </c>
      <c r="K95" s="2"/>
    </row>
    <row r="96" spans="8:11">
      <c r="H96" s="54"/>
      <c r="K96" s="54"/>
    </row>
    <row r="97" spans="8:11">
      <c r="H97" s="52"/>
      <c r="K97" s="52"/>
    </row>
    <row r="98" ht="13.5"/>
  </sheetData>
  <mergeCells count="5">
    <mergeCell ref="A1:Q1"/>
    <mergeCell ref="A65:D65"/>
    <mergeCell ref="A66:Q66"/>
    <mergeCell ref="B3:B30"/>
    <mergeCell ref="B31:B54"/>
  </mergeCells>
  <conditionalFormatting sqref="D31:D64">
    <cfRule type="duplicateValues" dxfId="0" priority="1"/>
  </conditionalFormatting>
  <conditionalFormatting sqref="H86:H90 H92:H94">
    <cfRule type="duplicateValues" dxfId="0" priority="2"/>
    <cfRule type="duplicateValues" dxfId="0" priority="3"/>
    <cfRule type="duplicateValues" dxfId="0" priority="4"/>
  </conditionalFormatting>
  <pageMargins left="0.314583333333333" right="0.236111111111111" top="0.472222222222222" bottom="0.393055555555556" header="0.5" footer="0.5"/>
  <pageSetup paperSize="9" scale="71" orientation="portrait"/>
  <headerFooter/>
  <colBreaks count="1" manualBreakCount="1">
    <brk id="17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90" zoomScaleNormal="90" workbookViewId="0">
      <pane ySplit="2" topLeftCell="A3" activePane="bottomLeft" state="frozen"/>
      <selection/>
      <selection pane="bottomLeft" activeCell="O13" sqref="O13"/>
    </sheetView>
  </sheetViews>
  <sheetFormatPr defaultColWidth="9" defaultRowHeight="20" customHeight="1"/>
  <cols>
    <col min="1" max="1" width="5.625" style="7" customWidth="1"/>
    <col min="2" max="2" width="10.875" style="7" customWidth="1"/>
    <col min="3" max="3" width="7.875" style="7" customWidth="1"/>
    <col min="4" max="4" width="8.5" style="7" customWidth="1"/>
    <col min="5" max="5" width="8.375" style="7" customWidth="1"/>
    <col min="6" max="6" width="8.625" style="7" customWidth="1"/>
    <col min="7" max="7" width="10.875" style="7" customWidth="1"/>
    <col min="8" max="8" width="8.875" style="7" customWidth="1"/>
    <col min="9" max="9" width="6.125" style="7" customWidth="1"/>
    <col min="10" max="10" width="8.75" style="7" customWidth="1"/>
    <col min="11" max="11" width="12.625" style="7"/>
    <col min="12" max="12" width="10.9666666666667" style="7" customWidth="1"/>
    <col min="13" max="13" width="6.5" style="7" hidden="1" customWidth="1"/>
    <col min="14" max="14" width="9.375" style="7" customWidth="1"/>
    <col min="15" max="15" width="15.975" style="8" customWidth="1"/>
    <col min="16" max="16" width="6.525" style="7" customWidth="1"/>
    <col min="17" max="17" width="12.2166666666667" style="7" hidden="1" customWidth="1"/>
    <col min="18" max="18" width="9" style="7" hidden="1" customWidth="1"/>
    <col min="19" max="19" width="12.225" style="7" hidden="1" customWidth="1"/>
    <col min="20" max="20" width="11.5" style="7" customWidth="1"/>
    <col min="21" max="16384" width="9" style="7"/>
  </cols>
  <sheetData>
    <row r="1" customHeight="1" spans="1:16">
      <c r="A1" s="9" t="s">
        <v>110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6"/>
      <c r="P1" s="9"/>
    </row>
    <row r="2" customHeight="1" spans="1:16">
      <c r="A2" s="10" t="s">
        <v>1</v>
      </c>
      <c r="B2" s="10" t="s">
        <v>2</v>
      </c>
      <c r="C2" s="11" t="s">
        <v>111</v>
      </c>
      <c r="D2" s="11" t="s">
        <v>3</v>
      </c>
      <c r="E2" s="11" t="s">
        <v>5</v>
      </c>
      <c r="F2" s="11" t="s">
        <v>6</v>
      </c>
      <c r="G2" s="11" t="s">
        <v>7</v>
      </c>
      <c r="H2" s="11" t="s">
        <v>9</v>
      </c>
      <c r="I2" s="10" t="s">
        <v>11</v>
      </c>
      <c r="J2" s="10" t="s">
        <v>12</v>
      </c>
      <c r="K2" s="10" t="s">
        <v>13</v>
      </c>
      <c r="L2" s="10" t="s">
        <v>14</v>
      </c>
      <c r="M2" s="10" t="s">
        <v>112</v>
      </c>
      <c r="N2" s="10" t="s">
        <v>15</v>
      </c>
      <c r="O2" s="17" t="s">
        <v>16</v>
      </c>
      <c r="P2" s="10" t="s">
        <v>113</v>
      </c>
    </row>
    <row r="3" customHeight="1" spans="1:20">
      <c r="A3" s="10">
        <f>ROW()-2</f>
        <v>1</v>
      </c>
      <c r="B3" s="10" t="s">
        <v>114</v>
      </c>
      <c r="C3" s="11" t="s">
        <v>115</v>
      </c>
      <c r="D3" s="11" t="s">
        <v>116</v>
      </c>
      <c r="E3" s="11"/>
      <c r="F3" s="11"/>
      <c r="G3" s="11"/>
      <c r="H3" s="11"/>
      <c r="I3" s="10"/>
      <c r="J3" s="10"/>
      <c r="K3" s="11">
        <f t="shared" ref="K3:K24" si="0">(F3-G3-H3)*18+G3*15+H3*18*0.8+I3-J3</f>
        <v>0</v>
      </c>
      <c r="L3" s="18">
        <f t="shared" ref="L3:L24" si="1">E3*5</f>
        <v>0</v>
      </c>
      <c r="M3" s="18"/>
      <c r="N3" s="10">
        <f t="shared" ref="N3:N24" si="2">K3+L3</f>
        <v>0</v>
      </c>
      <c r="O3" s="19"/>
      <c r="P3" s="10"/>
      <c r="S3" s="7" t="str">
        <f>VLOOKUP(D3,[1]劳务临时工!C$2:P$78,14,0)</f>
        <v>2020-07-10</v>
      </c>
      <c r="T3" s="7" t="e">
        <v>#N/A</v>
      </c>
    </row>
    <row r="4" customHeight="1" spans="1:20">
      <c r="A4" s="10">
        <f>ROW()-2</f>
        <v>2</v>
      </c>
      <c r="B4" s="10" t="s">
        <v>114</v>
      </c>
      <c r="C4" s="11" t="s">
        <v>115</v>
      </c>
      <c r="D4" s="11" t="s">
        <v>60</v>
      </c>
      <c r="E4" s="11"/>
      <c r="F4" s="11"/>
      <c r="G4" s="11"/>
      <c r="H4" s="11"/>
      <c r="I4" s="10"/>
      <c r="J4" s="10"/>
      <c r="K4" s="11">
        <f t="shared" si="0"/>
        <v>0</v>
      </c>
      <c r="L4" s="18">
        <f t="shared" si="1"/>
        <v>0</v>
      </c>
      <c r="M4" s="18"/>
      <c r="N4" s="10">
        <f t="shared" si="2"/>
        <v>0</v>
      </c>
      <c r="O4" s="19"/>
      <c r="P4" s="10"/>
      <c r="S4" s="7" t="str">
        <f>VLOOKUP(D4,[1]劳务临时工!C$2:P$78,14,0)</f>
        <v>2019-04-24</v>
      </c>
      <c r="T4" s="7" t="s">
        <v>61</v>
      </c>
    </row>
    <row r="5" customFormat="1" customHeight="1" spans="1:20">
      <c r="A5" s="12">
        <f>ROW()-2</f>
        <v>3</v>
      </c>
      <c r="B5" s="12" t="s">
        <v>114</v>
      </c>
      <c r="C5" s="13" t="s">
        <v>115</v>
      </c>
      <c r="D5" s="13" t="s">
        <v>117</v>
      </c>
      <c r="E5" s="13"/>
      <c r="F5" s="13"/>
      <c r="G5" s="13"/>
      <c r="H5" s="13"/>
      <c r="I5" s="12"/>
      <c r="J5" s="12"/>
      <c r="K5" s="11">
        <f t="shared" si="0"/>
        <v>0</v>
      </c>
      <c r="L5" s="20">
        <f t="shared" si="1"/>
        <v>0</v>
      </c>
      <c r="M5" s="20"/>
      <c r="N5" s="12">
        <f t="shared" si="2"/>
        <v>0</v>
      </c>
      <c r="O5" s="21"/>
      <c r="P5" s="12"/>
      <c r="S5" s="7" t="str">
        <f>VLOOKUP(D5,[1]劳务临时工!C$2:P$78,14,0)</f>
        <v>2020-10-09</v>
      </c>
      <c r="T5" s="7" t="s">
        <v>118</v>
      </c>
    </row>
    <row r="6" customFormat="1" customHeight="1" spans="1:20">
      <c r="A6" s="12">
        <f>ROW()-2</f>
        <v>4</v>
      </c>
      <c r="B6" s="12" t="s">
        <v>114</v>
      </c>
      <c r="C6" s="13" t="s">
        <v>115</v>
      </c>
      <c r="D6" s="13" t="s">
        <v>119</v>
      </c>
      <c r="E6" s="13"/>
      <c r="F6" s="13"/>
      <c r="G6" s="13"/>
      <c r="H6" s="13"/>
      <c r="I6" s="12"/>
      <c r="J6" s="12"/>
      <c r="K6" s="11">
        <f t="shared" si="0"/>
        <v>0</v>
      </c>
      <c r="L6" s="20">
        <f t="shared" si="1"/>
        <v>0</v>
      </c>
      <c r="M6" s="20"/>
      <c r="N6" s="12">
        <f t="shared" si="2"/>
        <v>0</v>
      </c>
      <c r="O6" s="21"/>
      <c r="P6" s="12"/>
      <c r="S6" s="7" t="e">
        <f>VLOOKUP(D6,[1]劳务临时工!C$2:P$78,14,0)</f>
        <v>#N/A</v>
      </c>
      <c r="T6" s="28">
        <v>44118</v>
      </c>
    </row>
    <row r="7" customFormat="1" customHeight="1" spans="1:20">
      <c r="A7" s="10">
        <f>ROW()-2</f>
        <v>5</v>
      </c>
      <c r="B7" s="10" t="s">
        <v>120</v>
      </c>
      <c r="C7" s="11" t="s">
        <v>121</v>
      </c>
      <c r="D7" s="11" t="s">
        <v>122</v>
      </c>
      <c r="E7" s="11"/>
      <c r="F7" s="11"/>
      <c r="G7" s="11"/>
      <c r="H7" s="11"/>
      <c r="I7" s="10"/>
      <c r="J7" s="10"/>
      <c r="K7" s="11">
        <f t="shared" si="0"/>
        <v>0</v>
      </c>
      <c r="L7" s="18">
        <f t="shared" si="1"/>
        <v>0</v>
      </c>
      <c r="M7" s="18"/>
      <c r="N7" s="10">
        <f t="shared" si="2"/>
        <v>0</v>
      </c>
      <c r="O7" s="19"/>
      <c r="P7" s="10"/>
      <c r="S7" s="7" t="str">
        <f>VLOOKUP(D7,[1]劳务临时工!C$2:P$78,14,0)</f>
        <v>2020-05-11</v>
      </c>
      <c r="T7" s="7" t="s">
        <v>123</v>
      </c>
    </row>
    <row r="8" customFormat="1" customHeight="1" spans="1:20">
      <c r="A8" s="10">
        <f t="shared" ref="A8:A24" si="3">ROW()-2</f>
        <v>6</v>
      </c>
      <c r="B8" s="10" t="s">
        <v>124</v>
      </c>
      <c r="C8" s="11" t="s">
        <v>121</v>
      </c>
      <c r="D8" s="11" t="s">
        <v>125</v>
      </c>
      <c r="E8" s="11"/>
      <c r="F8" s="11"/>
      <c r="G8" s="11"/>
      <c r="H8" s="11"/>
      <c r="I8" s="10"/>
      <c r="J8" s="10"/>
      <c r="K8" s="11">
        <f t="shared" si="0"/>
        <v>0</v>
      </c>
      <c r="L8" s="18">
        <f t="shared" si="1"/>
        <v>0</v>
      </c>
      <c r="M8" s="10">
        <f>16*37+18*(J8-37)+K8-L8</f>
        <v>-74</v>
      </c>
      <c r="N8" s="10">
        <f t="shared" si="2"/>
        <v>0</v>
      </c>
      <c r="O8" s="19"/>
      <c r="P8" s="10"/>
      <c r="S8" s="7" t="str">
        <f>VLOOKUP(D8,[1]劳务临时工!C$2:P$78,14,0)</f>
        <v>2020-07-15</v>
      </c>
      <c r="T8" s="7" t="s">
        <v>126</v>
      </c>
    </row>
    <row r="9" customFormat="1" customHeight="1" spans="1:20">
      <c r="A9" s="10">
        <f t="shared" si="3"/>
        <v>7</v>
      </c>
      <c r="B9" s="10" t="s">
        <v>124</v>
      </c>
      <c r="C9" s="11" t="s">
        <v>121</v>
      </c>
      <c r="D9" s="11" t="s">
        <v>127</v>
      </c>
      <c r="E9" s="11"/>
      <c r="F9" s="11"/>
      <c r="G9" s="11"/>
      <c r="H9" s="11"/>
      <c r="I9" s="10"/>
      <c r="J9" s="10"/>
      <c r="K9" s="11">
        <f t="shared" si="0"/>
        <v>0</v>
      </c>
      <c r="L9" s="18">
        <f t="shared" si="1"/>
        <v>0</v>
      </c>
      <c r="M9" s="10"/>
      <c r="N9" s="10">
        <f t="shared" si="2"/>
        <v>0</v>
      </c>
      <c r="O9" s="19"/>
      <c r="P9" s="10"/>
      <c r="S9" s="7" t="str">
        <f>VLOOKUP(D9,[1]劳务临时工!C$2:P$78,14,0)</f>
        <v>2020-07-15</v>
      </c>
      <c r="T9" s="7" t="s">
        <v>126</v>
      </c>
    </row>
    <row r="10" customFormat="1" customHeight="1" spans="1:20">
      <c r="A10" s="10">
        <f t="shared" si="3"/>
        <v>8</v>
      </c>
      <c r="B10" s="10" t="s">
        <v>124</v>
      </c>
      <c r="C10" s="11" t="s">
        <v>121</v>
      </c>
      <c r="D10" s="11" t="s">
        <v>19</v>
      </c>
      <c r="E10" s="11"/>
      <c r="F10" s="11"/>
      <c r="G10" s="11"/>
      <c r="H10" s="11"/>
      <c r="I10" s="10"/>
      <c r="J10" s="10"/>
      <c r="K10" s="11">
        <f t="shared" si="0"/>
        <v>0</v>
      </c>
      <c r="L10" s="18">
        <f t="shared" si="1"/>
        <v>0</v>
      </c>
      <c r="M10" s="10"/>
      <c r="N10" s="10">
        <f t="shared" si="2"/>
        <v>0</v>
      </c>
      <c r="O10" s="19"/>
      <c r="P10" s="10"/>
      <c r="S10" s="7" t="str">
        <f>VLOOKUP(D10,[1]劳务临时工!C$2:P$78,14,0)</f>
        <v>2020-09-23</v>
      </c>
      <c r="T10" s="7" t="s">
        <v>20</v>
      </c>
    </row>
    <row r="11" customFormat="1" customHeight="1" spans="1:20">
      <c r="A11" s="10">
        <f t="shared" si="3"/>
        <v>9</v>
      </c>
      <c r="B11" s="10" t="s">
        <v>124</v>
      </c>
      <c r="C11" s="11" t="s">
        <v>121</v>
      </c>
      <c r="D11" s="11" t="s">
        <v>128</v>
      </c>
      <c r="E11" s="11"/>
      <c r="F11" s="11"/>
      <c r="G11" s="11"/>
      <c r="H11" s="11"/>
      <c r="I11" s="10"/>
      <c r="J11" s="10"/>
      <c r="K11" s="11">
        <f t="shared" si="0"/>
        <v>0</v>
      </c>
      <c r="L11" s="18">
        <f t="shared" si="1"/>
        <v>0</v>
      </c>
      <c r="M11" s="10"/>
      <c r="N11" s="10">
        <f t="shared" si="2"/>
        <v>0</v>
      </c>
      <c r="O11" s="19"/>
      <c r="P11" s="10"/>
      <c r="S11" s="7"/>
      <c r="T11" s="7" t="s">
        <v>129</v>
      </c>
    </row>
    <row r="12" customFormat="1" customHeight="1" spans="1:20">
      <c r="A12" s="10">
        <f t="shared" si="3"/>
        <v>10</v>
      </c>
      <c r="B12" s="10" t="s">
        <v>130</v>
      </c>
      <c r="C12" s="11" t="s">
        <v>131</v>
      </c>
      <c r="D12" s="11" t="s">
        <v>132</v>
      </c>
      <c r="E12" s="11"/>
      <c r="F12" s="11"/>
      <c r="G12" s="11"/>
      <c r="H12" s="11"/>
      <c r="I12" s="10"/>
      <c r="J12" s="10"/>
      <c r="K12" s="11">
        <f t="shared" si="0"/>
        <v>0</v>
      </c>
      <c r="L12" s="18">
        <f t="shared" si="1"/>
        <v>0</v>
      </c>
      <c r="M12" s="18"/>
      <c r="N12" s="10">
        <f t="shared" si="2"/>
        <v>0</v>
      </c>
      <c r="O12" s="19"/>
      <c r="P12" s="10"/>
      <c r="S12" s="7" t="str">
        <f>VLOOKUP(D12,[1]劳务临时工!C$2:P$78,14,0)</f>
        <v>2020-06-05</v>
      </c>
      <c r="T12" s="7" t="s">
        <v>133</v>
      </c>
    </row>
    <row r="13" customFormat="1" customHeight="1" spans="1:20">
      <c r="A13" s="10">
        <f t="shared" si="3"/>
        <v>11</v>
      </c>
      <c r="B13" s="10" t="s">
        <v>130</v>
      </c>
      <c r="C13" s="11" t="s">
        <v>131</v>
      </c>
      <c r="D13" s="11" t="s">
        <v>134</v>
      </c>
      <c r="E13" s="11"/>
      <c r="F13" s="11"/>
      <c r="G13" s="11"/>
      <c r="H13" s="11"/>
      <c r="I13" s="10"/>
      <c r="J13" s="10"/>
      <c r="K13" s="11">
        <f t="shared" si="0"/>
        <v>0</v>
      </c>
      <c r="L13" s="18">
        <f t="shared" si="1"/>
        <v>0</v>
      </c>
      <c r="M13" s="18"/>
      <c r="N13" s="10">
        <f t="shared" si="2"/>
        <v>0</v>
      </c>
      <c r="O13" s="19"/>
      <c r="P13" s="10"/>
      <c r="S13" s="7" t="str">
        <f>VLOOKUP(D13,[1]劳务临时工!C$2:P$78,14,0)</f>
        <v>2020-06-14</v>
      </c>
      <c r="T13" s="7" t="s">
        <v>135</v>
      </c>
    </row>
    <row r="14" customFormat="1" customHeight="1" spans="1:20">
      <c r="A14" s="10">
        <f t="shared" si="3"/>
        <v>12</v>
      </c>
      <c r="B14" s="10" t="s">
        <v>130</v>
      </c>
      <c r="C14" s="11" t="s">
        <v>131</v>
      </c>
      <c r="D14" s="11" t="s">
        <v>50</v>
      </c>
      <c r="E14" s="11"/>
      <c r="F14" s="11"/>
      <c r="G14" s="11"/>
      <c r="H14" s="11"/>
      <c r="I14" s="10"/>
      <c r="J14" s="10"/>
      <c r="K14" s="11">
        <f t="shared" si="0"/>
        <v>0</v>
      </c>
      <c r="L14" s="18">
        <f t="shared" si="1"/>
        <v>0</v>
      </c>
      <c r="M14" s="18"/>
      <c r="N14" s="10">
        <f t="shared" si="2"/>
        <v>0</v>
      </c>
      <c r="O14" s="19"/>
      <c r="P14" s="22"/>
      <c r="S14" s="7" t="str">
        <f>VLOOKUP(D14,[1]劳务临时工!C$2:P$78,14,0)</f>
        <v>2020-06-29</v>
      </c>
      <c r="T14" s="7" t="s">
        <v>51</v>
      </c>
    </row>
    <row r="15" customFormat="1" customHeight="1" spans="1:20">
      <c r="A15" s="10">
        <f t="shared" si="3"/>
        <v>13</v>
      </c>
      <c r="B15" s="10" t="s">
        <v>130</v>
      </c>
      <c r="C15" s="11" t="s">
        <v>131</v>
      </c>
      <c r="D15" s="11" t="s">
        <v>136</v>
      </c>
      <c r="E15" s="11"/>
      <c r="F15" s="11"/>
      <c r="G15" s="11"/>
      <c r="H15" s="11"/>
      <c r="I15" s="10"/>
      <c r="J15" s="10"/>
      <c r="K15" s="11">
        <f t="shared" si="0"/>
        <v>0</v>
      </c>
      <c r="L15" s="18">
        <f t="shared" si="1"/>
        <v>0</v>
      </c>
      <c r="M15" s="18"/>
      <c r="N15" s="10">
        <f t="shared" si="2"/>
        <v>0</v>
      </c>
      <c r="O15" s="19"/>
      <c r="P15" s="22"/>
      <c r="S15" s="7" t="e">
        <f>VLOOKUP(D15,[1]劳务临时工!C$2:P$78,14,0)</f>
        <v>#N/A</v>
      </c>
      <c r="T15" s="7" t="e">
        <v>#N/A</v>
      </c>
    </row>
    <row r="16" customFormat="1" customHeight="1" spans="1:20">
      <c r="A16" s="10">
        <f t="shared" si="3"/>
        <v>14</v>
      </c>
      <c r="B16" s="10" t="s">
        <v>130</v>
      </c>
      <c r="C16" s="11" t="s">
        <v>131</v>
      </c>
      <c r="D16" s="11" t="s">
        <v>137</v>
      </c>
      <c r="E16" s="11"/>
      <c r="F16" s="11"/>
      <c r="G16" s="11"/>
      <c r="H16" s="11"/>
      <c r="I16" s="10"/>
      <c r="J16" s="10"/>
      <c r="K16" s="11">
        <f t="shared" si="0"/>
        <v>0</v>
      </c>
      <c r="L16" s="18">
        <f t="shared" si="1"/>
        <v>0</v>
      </c>
      <c r="M16" s="18"/>
      <c r="N16" s="10">
        <f t="shared" si="2"/>
        <v>0</v>
      </c>
      <c r="O16" s="19"/>
      <c r="P16" s="22"/>
      <c r="S16" s="7"/>
      <c r="T16" s="7"/>
    </row>
    <row r="17" s="6" customFormat="1" customHeight="1" spans="1:20">
      <c r="A17" s="10">
        <f t="shared" si="3"/>
        <v>15</v>
      </c>
      <c r="B17" s="10" t="s">
        <v>130</v>
      </c>
      <c r="C17" s="11" t="s">
        <v>131</v>
      </c>
      <c r="D17" s="11" t="s">
        <v>138</v>
      </c>
      <c r="E17" s="11"/>
      <c r="F17" s="11"/>
      <c r="G17" s="11"/>
      <c r="H17" s="11"/>
      <c r="I17" s="10"/>
      <c r="J17" s="10"/>
      <c r="K17" s="11">
        <f t="shared" si="0"/>
        <v>0</v>
      </c>
      <c r="L17" s="18">
        <f t="shared" si="1"/>
        <v>0</v>
      </c>
      <c r="M17" s="18"/>
      <c r="N17" s="10">
        <f t="shared" si="2"/>
        <v>0</v>
      </c>
      <c r="O17" s="19"/>
      <c r="P17" s="22"/>
      <c r="S17" s="7" t="str">
        <f>VLOOKUP(D17,[1]劳务临时工!C$2:P$78,14,0)</f>
        <v>2020-08-26</v>
      </c>
      <c r="T17" s="7" t="e">
        <v>#N/A</v>
      </c>
    </row>
    <row r="18" customFormat="1" customHeight="1" spans="1:20">
      <c r="A18" s="10">
        <f t="shared" si="3"/>
        <v>16</v>
      </c>
      <c r="B18" s="10" t="s">
        <v>130</v>
      </c>
      <c r="C18" s="11" t="s">
        <v>131</v>
      </c>
      <c r="D18" s="11" t="s">
        <v>139</v>
      </c>
      <c r="E18" s="11"/>
      <c r="F18" s="11"/>
      <c r="G18" s="11"/>
      <c r="H18" s="11"/>
      <c r="I18" s="10"/>
      <c r="J18" s="10"/>
      <c r="K18" s="11">
        <f t="shared" si="0"/>
        <v>0</v>
      </c>
      <c r="L18" s="18">
        <f t="shared" si="1"/>
        <v>0</v>
      </c>
      <c r="M18" s="18"/>
      <c r="N18" s="10">
        <f t="shared" si="2"/>
        <v>0</v>
      </c>
      <c r="O18" s="19"/>
      <c r="P18" s="22"/>
      <c r="S18" s="7" t="str">
        <f>VLOOKUP(D18,[1]劳务临时工!C$2:P$78,14,0)</f>
        <v>2020-09-18</v>
      </c>
      <c r="T18" s="7" t="s">
        <v>140</v>
      </c>
    </row>
    <row r="19" customFormat="1" customHeight="1" spans="1:20">
      <c r="A19" s="12">
        <f t="shared" si="3"/>
        <v>17</v>
      </c>
      <c r="B19" s="12" t="s">
        <v>130</v>
      </c>
      <c r="C19" s="13" t="s">
        <v>131</v>
      </c>
      <c r="D19" s="13" t="s">
        <v>141</v>
      </c>
      <c r="E19" s="13"/>
      <c r="F19" s="13"/>
      <c r="G19" s="13"/>
      <c r="H19" s="13"/>
      <c r="I19" s="12"/>
      <c r="J19" s="12"/>
      <c r="K19" s="11">
        <f t="shared" si="0"/>
        <v>0</v>
      </c>
      <c r="L19" s="20">
        <f t="shared" si="1"/>
        <v>0</v>
      </c>
      <c r="M19" s="20"/>
      <c r="N19" s="12">
        <f t="shared" si="2"/>
        <v>0</v>
      </c>
      <c r="O19" s="21"/>
      <c r="P19" s="23"/>
      <c r="S19" s="7" t="str">
        <f>VLOOKUP(D19,[1]劳务临时工!C$2:P$78,14,0)</f>
        <v>2020-10-12</v>
      </c>
      <c r="T19" s="7" t="s">
        <v>142</v>
      </c>
    </row>
    <row r="20" customFormat="1" customHeight="1" spans="1:20">
      <c r="A20" s="12">
        <f t="shared" si="3"/>
        <v>18</v>
      </c>
      <c r="B20" s="12" t="s">
        <v>130</v>
      </c>
      <c r="C20" s="13" t="s">
        <v>131</v>
      </c>
      <c r="D20" s="13" t="s">
        <v>143</v>
      </c>
      <c r="E20" s="13"/>
      <c r="F20" s="13"/>
      <c r="G20" s="13"/>
      <c r="H20" s="13"/>
      <c r="I20" s="12"/>
      <c r="J20" s="12"/>
      <c r="K20" s="11">
        <f t="shared" si="0"/>
        <v>0</v>
      </c>
      <c r="L20" s="20">
        <f t="shared" si="1"/>
        <v>0</v>
      </c>
      <c r="M20" s="20"/>
      <c r="N20" s="12">
        <f t="shared" si="2"/>
        <v>0</v>
      </c>
      <c r="O20" s="21"/>
      <c r="P20" s="23"/>
      <c r="S20" s="7" t="str">
        <f>VLOOKUP(D20,[1]劳务临时工!C$2:P$78,14,0)</f>
        <v>2020-10-09</v>
      </c>
      <c r="T20" s="7" t="s">
        <v>118</v>
      </c>
    </row>
    <row r="21" customFormat="1" customHeight="1" spans="1:20">
      <c r="A21" s="12">
        <f t="shared" si="3"/>
        <v>19</v>
      </c>
      <c r="B21" s="12" t="s">
        <v>130</v>
      </c>
      <c r="C21" s="13" t="s">
        <v>131</v>
      </c>
      <c r="D21" s="13" t="s">
        <v>144</v>
      </c>
      <c r="E21" s="13"/>
      <c r="F21" s="13"/>
      <c r="G21" s="13"/>
      <c r="H21" s="13"/>
      <c r="I21" s="12"/>
      <c r="J21" s="12"/>
      <c r="K21" s="11">
        <f t="shared" si="0"/>
        <v>0</v>
      </c>
      <c r="L21" s="20">
        <f t="shared" si="1"/>
        <v>0</v>
      </c>
      <c r="M21" s="20"/>
      <c r="N21" s="12">
        <f t="shared" si="2"/>
        <v>0</v>
      </c>
      <c r="O21" s="21"/>
      <c r="P21" s="23"/>
      <c r="S21" s="7" t="str">
        <f>VLOOKUP(D21,[1]劳务临时工!C$2:P$78,14,0)</f>
        <v>2020-10-09</v>
      </c>
      <c r="T21" s="7" t="s">
        <v>118</v>
      </c>
    </row>
    <row r="22" customFormat="1" customHeight="1" spans="1:20">
      <c r="A22" s="10">
        <f t="shared" si="3"/>
        <v>20</v>
      </c>
      <c r="B22" s="10" t="s">
        <v>145</v>
      </c>
      <c r="C22" s="11" t="s">
        <v>131</v>
      </c>
      <c r="D22" s="11" t="s">
        <v>54</v>
      </c>
      <c r="E22" s="11"/>
      <c r="F22" s="11"/>
      <c r="G22" s="11"/>
      <c r="H22" s="11"/>
      <c r="I22" s="10"/>
      <c r="J22" s="10"/>
      <c r="K22" s="11">
        <f t="shared" si="0"/>
        <v>0</v>
      </c>
      <c r="L22" s="18">
        <f t="shared" si="1"/>
        <v>0</v>
      </c>
      <c r="M22" s="18"/>
      <c r="N22" s="10">
        <f t="shared" si="2"/>
        <v>0</v>
      </c>
      <c r="O22" s="19"/>
      <c r="P22" s="10"/>
      <c r="S22" s="7" t="str">
        <f>VLOOKUP(D22,[1]劳务临时工!C$2:P$78,14,0)</f>
        <v>2020-06-06</v>
      </c>
      <c r="T22" s="7" t="s">
        <v>55</v>
      </c>
    </row>
    <row r="23" customFormat="1" customHeight="1" spans="1:20">
      <c r="A23" s="10">
        <f t="shared" si="3"/>
        <v>21</v>
      </c>
      <c r="B23" s="10" t="s">
        <v>146</v>
      </c>
      <c r="C23" s="11" t="s">
        <v>131</v>
      </c>
      <c r="D23" s="11" t="s">
        <v>147</v>
      </c>
      <c r="E23" s="11"/>
      <c r="F23" s="11"/>
      <c r="G23" s="11"/>
      <c r="H23" s="11"/>
      <c r="I23" s="10"/>
      <c r="J23" s="10"/>
      <c r="K23" s="11">
        <f t="shared" si="0"/>
        <v>0</v>
      </c>
      <c r="L23" s="24">
        <f t="shared" si="1"/>
        <v>0</v>
      </c>
      <c r="M23" s="11">
        <f>ROUND((K23+L23),2)</f>
        <v>0</v>
      </c>
      <c r="N23" s="10">
        <f t="shared" si="2"/>
        <v>0</v>
      </c>
      <c r="O23" s="19"/>
      <c r="P23" s="10"/>
      <c r="S23" s="7"/>
      <c r="T23" s="7"/>
    </row>
    <row r="24" customFormat="1" customHeight="1" spans="1:20">
      <c r="A24" s="10">
        <f t="shared" si="3"/>
        <v>22</v>
      </c>
      <c r="B24" s="12" t="s">
        <v>146</v>
      </c>
      <c r="C24" s="13" t="s">
        <v>131</v>
      </c>
      <c r="D24" s="13" t="s">
        <v>148</v>
      </c>
      <c r="E24" s="13"/>
      <c r="F24" s="13"/>
      <c r="G24" s="13"/>
      <c r="H24" s="13"/>
      <c r="I24" s="12"/>
      <c r="J24" s="12"/>
      <c r="K24" s="11">
        <f t="shared" si="0"/>
        <v>0</v>
      </c>
      <c r="L24" s="20">
        <f t="shared" si="1"/>
        <v>0</v>
      </c>
      <c r="M24" s="20"/>
      <c r="N24" s="12">
        <f t="shared" si="2"/>
        <v>0</v>
      </c>
      <c r="O24" s="21"/>
      <c r="P24" s="10"/>
      <c r="S24" s="7"/>
      <c r="T24" s="28">
        <v>44145</v>
      </c>
    </row>
    <row r="25" customHeight="1" spans="1:16">
      <c r="A25" s="10"/>
      <c r="B25" s="10"/>
      <c r="C25" s="10"/>
      <c r="D25" s="10"/>
      <c r="E25" s="10">
        <f>SUM(E3:E24)</f>
        <v>0</v>
      </c>
      <c r="F25" s="10">
        <f>SUM(F3:F24)</f>
        <v>0</v>
      </c>
      <c r="G25" s="10"/>
      <c r="H25" s="10"/>
      <c r="I25" s="10">
        <f t="shared" ref="I25:N25" si="4">SUM(I3:I24)</f>
        <v>0</v>
      </c>
      <c r="J25" s="10">
        <f t="shared" si="4"/>
        <v>0</v>
      </c>
      <c r="K25" s="10">
        <f t="shared" si="4"/>
        <v>0</v>
      </c>
      <c r="L25" s="10">
        <f t="shared" si="4"/>
        <v>0</v>
      </c>
      <c r="M25" s="10">
        <f t="shared" si="4"/>
        <v>-74</v>
      </c>
      <c r="N25" s="10">
        <f t="shared" si="4"/>
        <v>0</v>
      </c>
      <c r="O25" s="19"/>
      <c r="P25" s="10"/>
    </row>
    <row r="26" customHeight="1" spans="1:16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5"/>
      <c r="P26" s="14"/>
    </row>
    <row r="27" customHeight="1" spans="1:14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4"/>
      <c r="M27" s="15"/>
      <c r="N27" s="15"/>
    </row>
    <row r="28" customHeight="1" spans="2:15">
      <c r="B28" s="14" t="s">
        <v>149</v>
      </c>
      <c r="C28" s="14" t="s">
        <v>150</v>
      </c>
      <c r="D28" s="14"/>
      <c r="E28" s="14"/>
      <c r="F28" s="14"/>
      <c r="G28" s="14"/>
      <c r="H28" s="14"/>
      <c r="I28" s="14" t="s">
        <v>151</v>
      </c>
      <c r="L28" s="26"/>
      <c r="M28" s="26"/>
      <c r="N28" s="26"/>
      <c r="O28" s="27"/>
    </row>
  </sheetData>
  <mergeCells count="2">
    <mergeCell ref="A1:P1"/>
    <mergeCell ref="P3:P4"/>
  </mergeCells>
  <printOptions horizontalCentered="1"/>
  <pageMargins left="0.156944444444444" right="0" top="0" bottom="0" header="0.313888888888889" footer="0.314583333333333"/>
  <pageSetup paperSize="9" scale="83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3"/>
  <sheetViews>
    <sheetView workbookViewId="0">
      <selection activeCell="O13" sqref="O13"/>
    </sheetView>
  </sheetViews>
  <sheetFormatPr defaultColWidth="9" defaultRowHeight="16.5" outlineLevelCol="3"/>
  <cols>
    <col min="2" max="2" width="9" style="1"/>
    <col min="3" max="3" width="25.75" style="1" customWidth="1"/>
    <col min="4" max="4" width="9" style="1"/>
  </cols>
  <sheetData>
    <row r="1" ht="20" customHeight="1" spans="2:4">
      <c r="B1" s="2" t="s">
        <v>3</v>
      </c>
      <c r="C1" s="2" t="s">
        <v>152</v>
      </c>
      <c r="D1" s="2" t="s">
        <v>153</v>
      </c>
    </row>
    <row r="2" ht="20" customHeight="1" spans="2:4">
      <c r="B2" s="3" t="s">
        <v>154</v>
      </c>
      <c r="C2" s="4" t="s">
        <v>155</v>
      </c>
      <c r="D2" s="5">
        <v>30</v>
      </c>
    </row>
    <row r="3" ht="20" customHeight="1" spans="2:4">
      <c r="B3" s="3" t="s">
        <v>50</v>
      </c>
      <c r="C3" s="4" t="s">
        <v>156</v>
      </c>
      <c r="D3" s="5">
        <v>30</v>
      </c>
    </row>
    <row r="4" spans="4:4">
      <c r="D4" s="1">
        <f>SUM(D2:D3)</f>
        <v>60</v>
      </c>
    </row>
    <row r="7" spans="2:4">
      <c r="B7" s="2" t="s">
        <v>157</v>
      </c>
      <c r="C7" s="2"/>
      <c r="D7" s="2"/>
    </row>
    <row r="8" spans="2:4">
      <c r="B8" s="2" t="s">
        <v>3</v>
      </c>
      <c r="C8" s="2" t="s">
        <v>158</v>
      </c>
      <c r="D8" s="2" t="s">
        <v>159</v>
      </c>
    </row>
    <row r="9" spans="2:4">
      <c r="B9" s="2" t="s">
        <v>19</v>
      </c>
      <c r="C9" s="2" t="s">
        <v>160</v>
      </c>
      <c r="D9" s="2">
        <v>350</v>
      </c>
    </row>
    <row r="10" spans="2:4">
      <c r="B10" s="2" t="s">
        <v>148</v>
      </c>
      <c r="C10" s="2" t="s">
        <v>160</v>
      </c>
      <c r="D10" s="2">
        <v>100</v>
      </c>
    </row>
    <row r="11" spans="2:4">
      <c r="B11" s="2" t="s">
        <v>161</v>
      </c>
      <c r="C11" s="2" t="s">
        <v>160</v>
      </c>
      <c r="D11" s="2">
        <v>100</v>
      </c>
    </row>
    <row r="12" spans="2:4">
      <c r="B12" s="2" t="s">
        <v>162</v>
      </c>
      <c r="C12" s="2" t="s">
        <v>160</v>
      </c>
      <c r="D12" s="2">
        <v>200</v>
      </c>
    </row>
    <row r="13" spans="2:4">
      <c r="B13" s="2" t="s">
        <v>163</v>
      </c>
      <c r="C13" s="2" t="s">
        <v>160</v>
      </c>
      <c r="D13" s="2">
        <v>400</v>
      </c>
    </row>
    <row r="14" spans="2:4">
      <c r="B14" s="2" t="s">
        <v>39</v>
      </c>
      <c r="C14" s="2" t="s">
        <v>160</v>
      </c>
      <c r="D14" s="2">
        <v>200</v>
      </c>
    </row>
    <row r="15" spans="2:4">
      <c r="B15" s="2" t="s">
        <v>154</v>
      </c>
      <c r="C15" s="2" t="s">
        <v>160</v>
      </c>
      <c r="D15" s="2">
        <v>150</v>
      </c>
    </row>
    <row r="16" spans="2:4">
      <c r="B16" s="2" t="s">
        <v>164</v>
      </c>
      <c r="C16" s="2" t="s">
        <v>160</v>
      </c>
      <c r="D16" s="2">
        <v>400</v>
      </c>
    </row>
    <row r="17" spans="2:4">
      <c r="B17" s="2" t="s">
        <v>50</v>
      </c>
      <c r="C17" s="2" t="s">
        <v>160</v>
      </c>
      <c r="D17" s="2">
        <v>400</v>
      </c>
    </row>
    <row r="18" spans="2:4">
      <c r="B18" s="2" t="s">
        <v>139</v>
      </c>
      <c r="C18" s="2" t="s">
        <v>160</v>
      </c>
      <c r="D18" s="2">
        <v>100</v>
      </c>
    </row>
    <row r="19" spans="2:4">
      <c r="B19" s="2" t="s">
        <v>54</v>
      </c>
      <c r="C19" s="2" t="s">
        <v>160</v>
      </c>
      <c r="D19" s="2">
        <v>200</v>
      </c>
    </row>
    <row r="20" spans="2:4">
      <c r="B20" s="2" t="s">
        <v>60</v>
      </c>
      <c r="C20" s="2" t="s">
        <v>160</v>
      </c>
      <c r="D20" s="2">
        <v>100</v>
      </c>
    </row>
    <row r="21" spans="2:4">
      <c r="B21" s="2" t="s">
        <v>62</v>
      </c>
      <c r="C21" s="2" t="s">
        <v>160</v>
      </c>
      <c r="D21" s="2">
        <v>400</v>
      </c>
    </row>
    <row r="22" spans="2:4">
      <c r="B22" s="2" t="s">
        <v>165</v>
      </c>
      <c r="C22" s="2" t="s">
        <v>160</v>
      </c>
      <c r="D22" s="2">
        <v>400</v>
      </c>
    </row>
    <row r="23" spans="2:4">
      <c r="B23" s="2" t="s">
        <v>73</v>
      </c>
      <c r="C23" s="2" t="s">
        <v>160</v>
      </c>
      <c r="D23" s="2">
        <v>200</v>
      </c>
    </row>
    <row r="24" spans="2:4">
      <c r="B24" s="2" t="s">
        <v>77</v>
      </c>
      <c r="C24" s="2" t="s">
        <v>160</v>
      </c>
      <c r="D24" s="2">
        <v>200</v>
      </c>
    </row>
    <row r="25" spans="2:4">
      <c r="B25" s="2" t="s">
        <v>79</v>
      </c>
      <c r="C25" s="2" t="s">
        <v>160</v>
      </c>
      <c r="D25" s="2">
        <v>200</v>
      </c>
    </row>
    <row r="26" spans="2:4">
      <c r="B26" s="2" t="s">
        <v>72</v>
      </c>
      <c r="C26" s="2" t="s">
        <v>160</v>
      </c>
      <c r="D26" s="2">
        <v>200</v>
      </c>
    </row>
    <row r="27" spans="2:4">
      <c r="B27" s="2" t="s">
        <v>75</v>
      </c>
      <c r="C27" s="2" t="s">
        <v>160</v>
      </c>
      <c r="D27" s="2">
        <v>200</v>
      </c>
    </row>
    <row r="28" spans="2:4">
      <c r="B28" s="2" t="s">
        <v>71</v>
      </c>
      <c r="C28" s="2" t="s">
        <v>160</v>
      </c>
      <c r="D28" s="2">
        <v>200</v>
      </c>
    </row>
    <row r="29" spans="2:4">
      <c r="B29" s="2" t="s">
        <v>166</v>
      </c>
      <c r="C29" s="2" t="s">
        <v>160</v>
      </c>
      <c r="D29" s="2">
        <v>300</v>
      </c>
    </row>
    <row r="30" spans="2:4">
      <c r="B30" s="2" t="s">
        <v>167</v>
      </c>
      <c r="C30" s="2" t="s">
        <v>160</v>
      </c>
      <c r="D30" s="2">
        <v>400</v>
      </c>
    </row>
    <row r="31" spans="2:4">
      <c r="B31" s="2" t="s">
        <v>76</v>
      </c>
      <c r="C31" s="2" t="s">
        <v>160</v>
      </c>
      <c r="D31" s="2">
        <v>400</v>
      </c>
    </row>
    <row r="32" spans="2:4">
      <c r="B32" s="2" t="s">
        <v>168</v>
      </c>
      <c r="C32" s="2" t="s">
        <v>169</v>
      </c>
      <c r="D32" s="2">
        <v>280</v>
      </c>
    </row>
    <row r="33" spans="4:4">
      <c r="D33" s="1">
        <f>SUM(D9:D32)</f>
        <v>6080</v>
      </c>
    </row>
  </sheetData>
  <mergeCells count="1">
    <mergeCell ref="B7:D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劳务费</vt:lpstr>
      <vt:lpstr>小吕 宏达祥</vt:lpstr>
      <vt:lpstr>奖罚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WangMengna</cp:lastModifiedBy>
  <dcterms:created xsi:type="dcterms:W3CDTF">2006-09-13T11:21:00Z</dcterms:created>
  <dcterms:modified xsi:type="dcterms:W3CDTF">2021-05-28T08:40:28Z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2052-11.1.0.10495</vt:lpwstr>
  </property>
  <property fmtid="{D5CDD505-2E9C-101B-9397-08002B2CF9AE}" pid="4" name="KSOReadingLayout">
    <vt:bool>true</vt:bool>
  </property>
  <property fmtid="{D5CDD505-2E9C-101B-9397-08002B2CF9AE}" pid="5" name="ICV">
    <vt:lpwstr>2EC2FA0C6F994971B5DEBC26D36C02A5</vt:lpwstr>
  </property>
</Properties>
</file>