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  <sheet name="车补明细" sheetId="9" r:id="rId4"/>
    <sheet name="Sheet1" sheetId="10" r:id="rId5"/>
    <sheet name="Sheet3" sheetId="12" r:id="rId6"/>
    <sheet name="Sheet2" sheetId="13" r:id="rId7"/>
  </sheets>
  <externalReferences>
    <externalReference r:id="rId8"/>
  </externalReferences>
  <definedNames>
    <definedName name="_xlnm._FilterDatabase" localSheetId="4" hidden="1">Sheet1!$A$1:$O$43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劳务费!$A$1:$O$58</definedName>
    <definedName name="_xlnm._FilterDatabase" localSheetId="0" hidden="1">劳务费!$A$2:$S$58</definedName>
    <definedName name="_xlnm._FilterDatabase" localSheetId="3" hidden="1">车补明细!$A$1:$N$57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G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1、2未出勤</t>
        </r>
      </text>
    </comment>
    <comment ref="D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</t>
        </r>
      </text>
    </comment>
    <comment ref="F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1、2未出勤
</t>
        </r>
      </text>
    </comment>
    <comment ref="D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
</t>
        </r>
      </text>
    </comment>
    <comment ref="J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2号未出勤</t>
        </r>
      </text>
    </comment>
    <comment ref="D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
</t>
        </r>
      </text>
    </comment>
    <comment ref="E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4、5日没上班</t>
        </r>
      </text>
    </comment>
    <comment ref="G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5号未出勤</t>
        </r>
      </text>
    </comment>
    <comment ref="H2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9号未出勤</t>
        </r>
      </text>
    </comment>
    <comment ref="I4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17日没出勤</t>
        </r>
      </text>
    </comment>
    <comment ref="I5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19日张静没出勤</t>
        </r>
      </text>
    </comment>
    <comment ref="D7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</t>
        </r>
      </text>
    </comment>
    <comment ref="D7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  <comment ref="D7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  <comment ref="D8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</commentList>
</comments>
</file>

<file path=xl/comments3.xml><?xml version="1.0" encoding="utf-8"?>
<comments xmlns="http://schemas.openxmlformats.org/spreadsheetml/2006/main">
  <authors>
    <author>WangMengna</author>
  </authors>
  <commentList>
    <comment ref="D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1、2、3、4没出勤</t>
        </r>
      </text>
    </comment>
    <comment ref="D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1、2、3、4没出勤
</t>
        </r>
      </text>
    </comment>
    <comment ref="D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1、2、3、4没出勤
</t>
        </r>
      </text>
    </comment>
    <comment ref="E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5日没出勤</t>
        </r>
      </text>
    </comment>
    <comment ref="G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5日未出勤</t>
        </r>
      </text>
    </comment>
    <comment ref="H2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9日未出勤</t>
        </r>
      </text>
    </comment>
  </commentList>
</comments>
</file>

<file path=xl/comments4.xml><?xml version="1.0" encoding="utf-8"?>
<comments xmlns="http://schemas.openxmlformats.org/spreadsheetml/2006/main">
  <authors>
    <author>WangMengna</author>
  </authors>
  <commentList>
    <comment ref="G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1、2未出勤</t>
        </r>
      </text>
    </comment>
    <comment ref="D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</t>
        </r>
      </text>
    </comment>
    <comment ref="F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1、2未出勤
</t>
        </r>
      </text>
    </comment>
    <comment ref="D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
</t>
        </r>
      </text>
    </comment>
    <comment ref="J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2号未出勤</t>
        </r>
      </text>
    </comment>
    <comment ref="D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1、2、3、4未出勤
</t>
        </r>
      </text>
    </comment>
    <comment ref="E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4、5日没上班</t>
        </r>
      </text>
    </comment>
    <comment ref="G1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5号未出勤</t>
        </r>
      </text>
    </comment>
    <comment ref="H2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9号未出勤</t>
        </r>
      </text>
    </comment>
    <comment ref="I4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17日没出勤</t>
        </r>
      </text>
    </comment>
    <comment ref="I5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19日张静没出勤</t>
        </r>
      </text>
    </comment>
    <comment ref="D73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</t>
        </r>
      </text>
    </comment>
    <comment ref="D7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  <comment ref="D7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  <comment ref="D82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25日后没出勤
</t>
        </r>
      </text>
    </comment>
  </commentList>
</comments>
</file>

<file path=xl/sharedStrings.xml><?xml version="1.0" encoding="utf-8"?>
<sst xmlns="http://schemas.openxmlformats.org/spreadsheetml/2006/main" count="1910" uniqueCount="182">
  <si>
    <t>俊月劳务公司2021.04月份工人工资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</si>
  <si>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</si>
  <si>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</si>
  <si>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</si>
  <si>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</si>
  <si>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</si>
  <si>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</si>
  <si>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</si>
  <si>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</si>
  <si>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</si>
  <si>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</si>
  <si>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</si>
  <si>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</si>
  <si>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</si>
  <si>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</si>
  <si>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</si>
  <si>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焊接车间</t>
  </si>
  <si>
    <t>孟淑珍</t>
  </si>
  <si>
    <t>田寿云</t>
  </si>
  <si>
    <t>陈艳红</t>
  </si>
  <si>
    <t>刘乐乐</t>
  </si>
  <si>
    <t>张静</t>
  </si>
  <si>
    <t>崔新玲</t>
  </si>
  <si>
    <t>李洪亮</t>
  </si>
  <si>
    <t>孙明明</t>
  </si>
  <si>
    <t>张艳华</t>
  </si>
  <si>
    <t>赵文秀</t>
  </si>
  <si>
    <t>黄宝芳</t>
  </si>
  <si>
    <t>陈洪义</t>
  </si>
  <si>
    <t>陈二敏</t>
  </si>
  <si>
    <t>汤迎芳</t>
  </si>
  <si>
    <t>董春寨</t>
  </si>
  <si>
    <t>李俊凤</t>
  </si>
  <si>
    <t>薛慧月</t>
  </si>
  <si>
    <t>陈锡军</t>
  </si>
  <si>
    <t>张秀娣</t>
  </si>
  <si>
    <t>刘兴贺</t>
  </si>
  <si>
    <t>张如珍</t>
  </si>
  <si>
    <t>魏淑丽</t>
  </si>
  <si>
    <t>张福云</t>
  </si>
  <si>
    <t>赵丽萍</t>
  </si>
  <si>
    <t>柴爱霞</t>
  </si>
  <si>
    <t>藏艳军</t>
  </si>
  <si>
    <t>孔德申</t>
  </si>
  <si>
    <t>姜荣震</t>
  </si>
  <si>
    <t>胡庆琴</t>
  </si>
  <si>
    <t>李玉玲</t>
  </si>
  <si>
    <t>刘云</t>
  </si>
  <si>
    <t>李桂荣</t>
  </si>
  <si>
    <t>李艳凤</t>
  </si>
  <si>
    <t>高文龙</t>
  </si>
  <si>
    <t>李贵彬</t>
  </si>
  <si>
    <t>付金才</t>
  </si>
  <si>
    <t>高福亮</t>
  </si>
  <si>
    <t>刘锌辉</t>
  </si>
  <si>
    <t>补上月110工时</t>
  </si>
  <si>
    <t>骨架组装</t>
  </si>
  <si>
    <t>吴松</t>
  </si>
  <si>
    <t>罗田雨</t>
  </si>
  <si>
    <t>回玉清</t>
  </si>
  <si>
    <t>刘先杰</t>
  </si>
  <si>
    <t>马云晶</t>
  </si>
  <si>
    <t>武林</t>
  </si>
  <si>
    <t>张雪</t>
  </si>
  <si>
    <t>座椅车间</t>
  </si>
  <si>
    <t>冯建春</t>
  </si>
  <si>
    <t>魏永清</t>
  </si>
  <si>
    <t>岳明婷</t>
  </si>
  <si>
    <t>施力侨</t>
  </si>
  <si>
    <t>周洪海</t>
  </si>
  <si>
    <t>马海峰</t>
  </si>
  <si>
    <t>孙晨喻</t>
  </si>
  <si>
    <t>车费补贴</t>
  </si>
  <si>
    <t>合计</t>
  </si>
  <si>
    <t>开票金额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</si>
  <si>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</si>
  <si>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</si>
  <si>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</si>
  <si>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车补</t>
  </si>
  <si>
    <t>说明</t>
  </si>
  <si>
    <t>发泡</t>
  </si>
  <si>
    <t>发泡工</t>
  </si>
  <si>
    <t>曹新</t>
  </si>
  <si>
    <t>李淑芳</t>
  </si>
  <si>
    <t>2019-04-24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</si>
  <si>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</si>
  <si>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</si>
  <si>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</si>
  <si>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</si>
  <si>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</si>
  <si>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</si>
  <si>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</si>
  <si>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</si>
  <si>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</si>
  <si>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</si>
  <si>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</si>
  <si>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</si>
  <si>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</si>
  <si>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</si>
  <si>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</si>
  <si>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</si>
  <si>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</si>
  <si>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</si>
  <si>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</si>
  <si>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</si>
  <si>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</si>
  <si>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</si>
  <si>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</si>
  <si>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</si>
  <si>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</si>
  <si>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</si>
  <si>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</si>
  <si>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</si>
  <si>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</si>
  <si>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</si>
  <si>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</si>
  <si>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</si>
  <si>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</si>
  <si>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</si>
  <si>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</si>
  <si>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</si>
  <si>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</si>
  <si>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</si>
  <si>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</si>
  <si>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</si>
  <si>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</si>
  <si>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</si>
  <si>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</si>
  <si>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春节补助明细</t>
  </si>
  <si>
    <t>明细</t>
  </si>
  <si>
    <t>金额</t>
  </si>
  <si>
    <t>日期</t>
  </si>
  <si>
    <t>车辆信息</t>
  </si>
  <si>
    <t>人员姓名</t>
  </si>
  <si>
    <t>出勤人数</t>
  </si>
  <si>
    <t>补贴金额</t>
  </si>
  <si>
    <t>冀JJ771Y</t>
  </si>
  <si>
    <t>冀JRT718</t>
  </si>
  <si>
    <t>刑恩材</t>
  </si>
  <si>
    <t>李明栋</t>
  </si>
  <si>
    <t>尹树青</t>
  </si>
  <si>
    <t>田瑞明</t>
  </si>
  <si>
    <t>冀J55K28</t>
  </si>
  <si>
    <t>刘红凤</t>
  </si>
  <si>
    <t>侯秀娟</t>
  </si>
  <si>
    <t>付瑞娥</t>
  </si>
  <si>
    <t>宋小双</t>
  </si>
  <si>
    <t>吴超军</t>
  </si>
  <si>
    <t>张红霞</t>
  </si>
  <si>
    <t>季鸾青</t>
  </si>
  <si>
    <t>冀J670L8</t>
  </si>
  <si>
    <t>田维焕</t>
  </si>
  <si>
    <t>任小丽</t>
  </si>
  <si>
    <t>乔汝剑</t>
  </si>
  <si>
    <t>陈冲</t>
  </si>
  <si>
    <t>张艳红</t>
  </si>
  <si>
    <t>李俊英</t>
  </si>
  <si>
    <t>张洪赫</t>
  </si>
  <si>
    <t>冀JW872</t>
  </si>
  <si>
    <t>刘钦</t>
  </si>
  <si>
    <t>陈希军</t>
  </si>
  <si>
    <t>与上面的车辆重复</t>
  </si>
  <si>
    <t>冀JZC062</t>
  </si>
  <si>
    <t>张艳军</t>
  </si>
  <si>
    <t>冀J98J93</t>
  </si>
  <si>
    <t>冀J771Y</t>
  </si>
  <si>
    <t>罗天雨</t>
  </si>
  <si>
    <t>重复</t>
  </si>
  <si>
    <t>不够一车</t>
  </si>
  <si>
    <t>冀j533bk</t>
  </si>
  <si>
    <t>刘宝新</t>
  </si>
  <si>
    <t>工</t>
  </si>
  <si>
    <t>冀JNT375</t>
  </si>
  <si>
    <t>375为高福亮的车，5月才开始开车</t>
  </si>
  <si>
    <t>每天请假人员已经在批注中标记（带红三角的),均与坐车人数不符</t>
  </si>
  <si>
    <t>据本人证实，冀JNT375的车从28号开始使用</t>
  </si>
  <si>
    <t>田寿云与孙明明不是一个车</t>
  </si>
  <si>
    <t>陈洪义与张静不是一个车</t>
  </si>
  <si>
    <t>臧艳军与刘先杰不是一个车</t>
  </si>
  <si>
    <t>因此充分证明每趟车是凑出来的。</t>
  </si>
  <si>
    <t>公司最多支付车费7800元（这些钱也是凑出来的）。</t>
  </si>
  <si>
    <t>如果不认可，自己提供确凿事实证据。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</si>
</sst>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178" formatCode="yyyy\-mm\-dd"/>
    <numFmt numFmtId="179" formatCode="yyyy\-m\-d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rgb="FF92D05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8" fontId="0" fillId="2" borderId="4" xfId="0" applyNumberFormat="1" applyFill="1" applyBorder="1" applyAlignment="1">
      <alignment horizontal="center" vertical="center"/>
    </xf>
    <xf numFmtId="58" fontId="0" fillId="2" borderId="2" xfId="0" applyNumberFormat="1" applyFill="1" applyBorder="1" applyAlignment="1">
      <alignment horizontal="center" vertical="center"/>
    </xf>
    <xf numFmtId="58" fontId="0" fillId="2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8" fontId="0" fillId="3" borderId="3" xfId="0" applyNumberFormat="1" applyFill="1" applyBorder="1" applyAlignment="1">
      <alignment horizontal="center" vertical="center"/>
    </xf>
    <xf numFmtId="58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3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8" fontId="1" fillId="3" borderId="3" xfId="0" applyNumberFormat="1" applyFont="1" applyFill="1" applyBorder="1" applyAlignment="1">
      <alignment horizontal="center" vertical="center"/>
    </xf>
    <xf numFmtId="58" fontId="0" fillId="3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pane xSplit="4" ySplit="2" topLeftCell="E31" activePane="bottomRight" state="frozen"/>
      <selection/>
      <selection pane="topRight"/>
      <selection pane="bottomLeft"/>
      <selection pane="bottomRight" activeCell="J49" sqref="J49"/>
    </sheetView>
  </sheetViews>
  <sheetFormatPr defaultColWidth="9" defaultRowHeight="16.5"/>
  <cols>
    <col min="1" max="1" width="9" style="74"/>
    <col min="2" max="2" width="9" style="47"/>
    <col min="3" max="4" width="9" style="74"/>
    <col min="5" max="5" width="7.875" style="74" customWidth="1"/>
    <col min="6" max="8" width="9" style="74"/>
    <col min="9" max="9" width="9" style="74" customWidth="1"/>
    <col min="10" max="11" width="9" style="74"/>
    <col min="12" max="12" width="9.375" style="74"/>
    <col min="13" max="13" width="9" style="74"/>
    <col min="14" max="14" width="9.375" style="74"/>
    <col min="15" max="15" width="11.25" style="74" customWidth="1"/>
    <col min="16" max="16" width="12.625"/>
  </cols>
  <sheetData>
    <row r="1" ht="18" spans="1: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ht="18" customHeight="1" spans="1:15">
      <c r="A2" s="76" t="s">
        <v>1</v>
      </c>
      <c r="B2" s="76"/>
      <c r="C2" s="76" t="s">
        <v>2</v>
      </c>
      <c r="D2" s="77" t="s">
        <v>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8</v>
      </c>
      <c r="J2" s="76" t="s">
        <v>9</v>
      </c>
      <c r="K2" s="76" t="s">
        <v>10</v>
      </c>
      <c r="L2" s="76" t="s">
        <v>11</v>
      </c>
      <c r="M2" s="76" t="s">
        <v>12</v>
      </c>
      <c r="N2" s="76" t="s">
        <v>13</v>
      </c>
      <c r="O2" s="76" t="s">
        <v>14</v>
      </c>
    </row>
    <row r="3" ht="18" customHeight="1" spans="1:19">
      <c r="A3" s="76">
        <f>ROW()-2</f>
        <v>1</v>
      </c>
      <c r="B3" s="78" t="s">
        <v>15</v>
      </c>
      <c r="C3" s="76" t="s">
        <v>16</v>
      </c>
      <c r="D3" s="51" t="s">
        <v>17</v>
      </c>
      <c r="E3" s="51"/>
      <c r="F3" s="76">
        <v>25</v>
      </c>
      <c r="G3" s="76">
        <v>273</v>
      </c>
      <c r="H3" s="76"/>
      <c r="I3" s="76"/>
      <c r="J3" s="76"/>
      <c r="K3" s="76"/>
      <c r="L3" s="76">
        <f>18*(G3-H3-I3)+15*H3+18*0.8*I3+J3-K3</f>
        <v>4914</v>
      </c>
      <c r="M3" s="76">
        <f>F3*5</f>
        <v>125</v>
      </c>
      <c r="N3" s="76">
        <f>ROUND((L3+M3),2)</f>
        <v>5039</v>
      </c>
      <c r="O3" s="76"/>
      <c r="P3">
        <f>L3/G3</f>
        <v>18</v>
      </c>
      <c r="R3">
        <f>L3+M3</f>
        <v>5039</v>
      </c>
      <c r="S3" s="77">
        <f>N3-R3</f>
        <v>0</v>
      </c>
    </row>
    <row r="4" s="2" customFormat="1" ht="18" customHeight="1" spans="1:19">
      <c r="A4" s="76">
        <f>ROW()-2</f>
        <v>2</v>
      </c>
      <c r="B4" s="78"/>
      <c r="C4" s="76" t="s">
        <v>16</v>
      </c>
      <c r="D4" s="51" t="s">
        <v>18</v>
      </c>
      <c r="E4" s="51"/>
      <c r="F4" s="76">
        <v>23</v>
      </c>
      <c r="G4" s="76">
        <v>251</v>
      </c>
      <c r="H4" s="76"/>
      <c r="I4" s="76"/>
      <c r="J4" s="76"/>
      <c r="K4" s="76"/>
      <c r="L4" s="76">
        <f>18*(G4-H4-I4)+15*H4+18*0.8*I4+J4-K4</f>
        <v>4518</v>
      </c>
      <c r="M4" s="76">
        <f>F4*5</f>
        <v>115</v>
      </c>
      <c r="N4" s="76">
        <f>ROUND((L4+M4),2)</f>
        <v>4633</v>
      </c>
      <c r="O4" s="76"/>
      <c r="P4">
        <f t="shared" ref="P4:P35" si="0">L4/G4</f>
        <v>18</v>
      </c>
      <c r="R4">
        <f t="shared" ref="R4:R35" si="1">L4+M4</f>
        <v>4633</v>
      </c>
      <c r="S4" s="77">
        <f t="shared" ref="S4:S35" si="2">N4-R4</f>
        <v>0</v>
      </c>
    </row>
    <row r="5" s="2" customFormat="1" ht="18" customHeight="1" spans="1:19">
      <c r="A5" s="76">
        <f t="shared" ref="A5:A14" si="3">ROW()-2</f>
        <v>3</v>
      </c>
      <c r="B5" s="78"/>
      <c r="C5" s="76" t="s">
        <v>16</v>
      </c>
      <c r="D5" s="51" t="s">
        <v>19</v>
      </c>
      <c r="E5" s="51"/>
      <c r="F5" s="76">
        <v>15</v>
      </c>
      <c r="G5" s="76">
        <v>163</v>
      </c>
      <c r="H5" s="76"/>
      <c r="I5" s="76"/>
      <c r="J5" s="76"/>
      <c r="K5" s="76"/>
      <c r="L5" s="76">
        <f>18*(G5-H5-I5)+15*H5+18*0.8*I5+J5-K5</f>
        <v>2934</v>
      </c>
      <c r="M5" s="76">
        <f>F5*5</f>
        <v>75</v>
      </c>
      <c r="N5" s="76">
        <f>ROUND((L5+M5),2)</f>
        <v>3009</v>
      </c>
      <c r="O5" s="76"/>
      <c r="P5">
        <f t="shared" si="0"/>
        <v>18</v>
      </c>
      <c r="R5">
        <f t="shared" si="1"/>
        <v>3009</v>
      </c>
      <c r="S5" s="77">
        <f t="shared" si="2"/>
        <v>0</v>
      </c>
    </row>
    <row r="6" s="2" customFormat="1" ht="18" customHeight="1" spans="1:19">
      <c r="A6" s="76">
        <f t="shared" si="3"/>
        <v>4</v>
      </c>
      <c r="B6" s="78"/>
      <c r="C6" s="76" t="s">
        <v>16</v>
      </c>
      <c r="D6" s="77" t="s">
        <v>20</v>
      </c>
      <c r="E6" s="79"/>
      <c r="F6" s="76">
        <v>11</v>
      </c>
      <c r="G6" s="76">
        <v>121</v>
      </c>
      <c r="H6" s="76">
        <v>22</v>
      </c>
      <c r="I6" s="76"/>
      <c r="J6" s="76"/>
      <c r="K6" s="76"/>
      <c r="L6" s="76">
        <f>18*(G6-H6-I6)+15*H6+18*0.8*I6+J6-K6</f>
        <v>2112</v>
      </c>
      <c r="M6" s="76">
        <f>F6*5</f>
        <v>55</v>
      </c>
      <c r="N6" s="76">
        <f>ROUND((L6+M6),2)</f>
        <v>2167</v>
      </c>
      <c r="O6" s="76"/>
      <c r="P6">
        <f t="shared" si="0"/>
        <v>17.4545454545455</v>
      </c>
      <c r="R6">
        <f t="shared" si="1"/>
        <v>2167</v>
      </c>
      <c r="S6" s="77">
        <f t="shared" si="2"/>
        <v>0</v>
      </c>
    </row>
    <row r="7" ht="18" customHeight="1" spans="1:19">
      <c r="A7" s="76">
        <f t="shared" si="3"/>
        <v>5</v>
      </c>
      <c r="B7" s="78"/>
      <c r="C7" s="76" t="s">
        <v>16</v>
      </c>
      <c r="D7" s="51" t="s">
        <v>21</v>
      </c>
      <c r="E7" s="51"/>
      <c r="F7" s="76">
        <v>22</v>
      </c>
      <c r="G7" s="76">
        <v>240</v>
      </c>
      <c r="H7" s="76"/>
      <c r="I7" s="76"/>
      <c r="J7" s="76"/>
      <c r="K7" s="76"/>
      <c r="L7" s="76">
        <f t="shared" ref="L7:L54" si="4">18*(G7-H7-I7)+15*H7+18*0.8*I7+J7-K7</f>
        <v>4320</v>
      </c>
      <c r="M7" s="76">
        <f t="shared" ref="M7:M52" si="5">F7*5</f>
        <v>110</v>
      </c>
      <c r="N7" s="76">
        <f t="shared" ref="N7:N53" si="6">ROUND((L7+M7),2)</f>
        <v>4430</v>
      </c>
      <c r="O7" s="76"/>
      <c r="P7">
        <f t="shared" si="0"/>
        <v>18</v>
      </c>
      <c r="R7">
        <f t="shared" si="1"/>
        <v>4430</v>
      </c>
      <c r="S7" s="77">
        <f t="shared" si="2"/>
        <v>0</v>
      </c>
    </row>
    <row r="8" ht="18" customHeight="1" spans="1:19">
      <c r="A8" s="76">
        <f t="shared" si="3"/>
        <v>6</v>
      </c>
      <c r="B8" s="78"/>
      <c r="C8" s="76" t="s">
        <v>16</v>
      </c>
      <c r="D8" s="51" t="s">
        <v>22</v>
      </c>
      <c r="E8" s="51"/>
      <c r="F8" s="76">
        <v>20</v>
      </c>
      <c r="G8" s="76">
        <v>220</v>
      </c>
      <c r="H8" s="76">
        <v>22</v>
      </c>
      <c r="I8" s="76"/>
      <c r="J8" s="76"/>
      <c r="K8" s="76"/>
      <c r="L8" s="76">
        <f t="shared" si="4"/>
        <v>3894</v>
      </c>
      <c r="M8" s="76">
        <f t="shared" si="5"/>
        <v>100</v>
      </c>
      <c r="N8" s="76">
        <f t="shared" si="6"/>
        <v>3994</v>
      </c>
      <c r="O8" s="76"/>
      <c r="P8">
        <f t="shared" si="0"/>
        <v>17.7</v>
      </c>
      <c r="R8">
        <f t="shared" si="1"/>
        <v>3994</v>
      </c>
      <c r="S8" s="77">
        <f t="shared" si="2"/>
        <v>0</v>
      </c>
    </row>
    <row r="9" ht="18" customHeight="1" spans="1:19">
      <c r="A9" s="76">
        <f t="shared" si="3"/>
        <v>7</v>
      </c>
      <c r="B9" s="78"/>
      <c r="C9" s="76" t="s">
        <v>16</v>
      </c>
      <c r="D9" s="51" t="s">
        <v>23</v>
      </c>
      <c r="E9" s="51"/>
      <c r="F9" s="76">
        <v>3</v>
      </c>
      <c r="G9" s="76">
        <v>31</v>
      </c>
      <c r="H9" s="76"/>
      <c r="I9" s="76"/>
      <c r="J9" s="76"/>
      <c r="K9" s="76"/>
      <c r="L9" s="76">
        <f t="shared" si="4"/>
        <v>558</v>
      </c>
      <c r="M9" s="76">
        <f t="shared" si="5"/>
        <v>15</v>
      </c>
      <c r="N9" s="76">
        <f t="shared" si="6"/>
        <v>573</v>
      </c>
      <c r="O9" s="76"/>
      <c r="P9">
        <f t="shared" si="0"/>
        <v>18</v>
      </c>
      <c r="R9">
        <f t="shared" si="1"/>
        <v>573</v>
      </c>
      <c r="S9" s="77">
        <f t="shared" si="2"/>
        <v>0</v>
      </c>
    </row>
    <row r="10" ht="18" customHeight="1" spans="1:19">
      <c r="A10" s="76">
        <f t="shared" si="3"/>
        <v>8</v>
      </c>
      <c r="B10" s="78"/>
      <c r="C10" s="76" t="s">
        <v>16</v>
      </c>
      <c r="D10" s="51" t="s">
        <v>24</v>
      </c>
      <c r="E10" s="51"/>
      <c r="F10" s="76">
        <v>25</v>
      </c>
      <c r="G10" s="76">
        <v>273</v>
      </c>
      <c r="H10" s="76"/>
      <c r="I10" s="76"/>
      <c r="J10" s="76"/>
      <c r="K10" s="76"/>
      <c r="L10" s="76">
        <f t="shared" si="4"/>
        <v>4914</v>
      </c>
      <c r="M10" s="76">
        <f t="shared" si="5"/>
        <v>125</v>
      </c>
      <c r="N10" s="76">
        <f t="shared" si="6"/>
        <v>5039</v>
      </c>
      <c r="O10" s="76"/>
      <c r="P10">
        <f t="shared" si="0"/>
        <v>18</v>
      </c>
      <c r="R10">
        <f t="shared" si="1"/>
        <v>5039</v>
      </c>
      <c r="S10" s="77">
        <f t="shared" si="2"/>
        <v>0</v>
      </c>
    </row>
    <row r="11" ht="18" customHeight="1" spans="1:19">
      <c r="A11" s="76">
        <f t="shared" si="3"/>
        <v>9</v>
      </c>
      <c r="B11" s="78"/>
      <c r="C11" s="76" t="s">
        <v>16</v>
      </c>
      <c r="D11" s="51" t="s">
        <v>25</v>
      </c>
      <c r="E11" s="51"/>
      <c r="F11" s="76">
        <v>9</v>
      </c>
      <c r="G11" s="76">
        <v>97</v>
      </c>
      <c r="H11" s="76"/>
      <c r="I11" s="76"/>
      <c r="J11" s="76"/>
      <c r="K11" s="76"/>
      <c r="L11" s="76">
        <f t="shared" si="4"/>
        <v>1746</v>
      </c>
      <c r="M11" s="76">
        <f t="shared" si="5"/>
        <v>45</v>
      </c>
      <c r="N11" s="76">
        <f t="shared" si="6"/>
        <v>1791</v>
      </c>
      <c r="O11" s="76"/>
      <c r="P11">
        <f t="shared" si="0"/>
        <v>18</v>
      </c>
      <c r="R11">
        <f t="shared" si="1"/>
        <v>1791</v>
      </c>
      <c r="S11" s="77">
        <f t="shared" si="2"/>
        <v>0</v>
      </c>
    </row>
    <row r="12" ht="18" customHeight="1" spans="1:19">
      <c r="A12" s="76">
        <f t="shared" si="3"/>
        <v>10</v>
      </c>
      <c r="B12" s="78"/>
      <c r="C12" s="76" t="s">
        <v>16</v>
      </c>
      <c r="D12" s="51" t="s">
        <v>26</v>
      </c>
      <c r="E12" s="51"/>
      <c r="F12" s="76">
        <v>4</v>
      </c>
      <c r="G12" s="76">
        <v>44</v>
      </c>
      <c r="H12" s="76"/>
      <c r="I12" s="76"/>
      <c r="J12" s="76"/>
      <c r="K12" s="76"/>
      <c r="L12" s="76">
        <f t="shared" si="4"/>
        <v>792</v>
      </c>
      <c r="M12" s="76">
        <f t="shared" si="5"/>
        <v>20</v>
      </c>
      <c r="N12" s="76">
        <f t="shared" si="6"/>
        <v>812</v>
      </c>
      <c r="O12" s="76"/>
      <c r="P12">
        <f t="shared" si="0"/>
        <v>18</v>
      </c>
      <c r="R12">
        <f t="shared" si="1"/>
        <v>812</v>
      </c>
      <c r="S12" s="77">
        <f t="shared" si="2"/>
        <v>0</v>
      </c>
    </row>
    <row r="13" s="2" customFormat="1" ht="18" customHeight="1" spans="1:19">
      <c r="A13" s="76">
        <f t="shared" si="3"/>
        <v>11</v>
      </c>
      <c r="B13" s="78"/>
      <c r="C13" s="76" t="s">
        <v>16</v>
      </c>
      <c r="D13" s="51" t="s">
        <v>27</v>
      </c>
      <c r="E13" s="51"/>
      <c r="F13" s="76">
        <v>20</v>
      </c>
      <c r="G13" s="76">
        <v>218</v>
      </c>
      <c r="H13" s="76"/>
      <c r="I13" s="76"/>
      <c r="J13" s="76"/>
      <c r="K13" s="76"/>
      <c r="L13" s="76">
        <f t="shared" si="4"/>
        <v>3924</v>
      </c>
      <c r="M13" s="76">
        <f t="shared" si="5"/>
        <v>100</v>
      </c>
      <c r="N13" s="76">
        <f t="shared" si="6"/>
        <v>4024</v>
      </c>
      <c r="O13" s="76"/>
      <c r="P13">
        <f t="shared" si="0"/>
        <v>18</v>
      </c>
      <c r="R13">
        <f t="shared" si="1"/>
        <v>4024</v>
      </c>
      <c r="S13" s="77">
        <f t="shared" si="2"/>
        <v>0</v>
      </c>
    </row>
    <row r="14" s="2" customFormat="1" ht="18" customHeight="1" spans="1:19">
      <c r="A14" s="76">
        <f t="shared" si="3"/>
        <v>12</v>
      </c>
      <c r="B14" s="80"/>
      <c r="C14" s="76" t="s">
        <v>16</v>
      </c>
      <c r="D14" s="51" t="s">
        <v>28</v>
      </c>
      <c r="E14" s="51"/>
      <c r="F14" s="76">
        <v>16</v>
      </c>
      <c r="G14" s="76">
        <v>174</v>
      </c>
      <c r="H14" s="76"/>
      <c r="I14" s="76"/>
      <c r="J14" s="76"/>
      <c r="K14" s="76"/>
      <c r="L14" s="76">
        <f t="shared" si="4"/>
        <v>3132</v>
      </c>
      <c r="M14" s="76">
        <f t="shared" si="5"/>
        <v>80</v>
      </c>
      <c r="N14" s="76">
        <f t="shared" si="6"/>
        <v>3212</v>
      </c>
      <c r="O14" s="76"/>
      <c r="P14">
        <f t="shared" si="0"/>
        <v>18</v>
      </c>
      <c r="R14">
        <f t="shared" si="1"/>
        <v>3212</v>
      </c>
      <c r="S14" s="77">
        <f t="shared" si="2"/>
        <v>0</v>
      </c>
    </row>
    <row r="15" ht="18" customHeight="1" spans="1:19">
      <c r="A15" s="76">
        <f t="shared" ref="A15:A24" si="7">ROW()-2</f>
        <v>13</v>
      </c>
      <c r="B15" s="78"/>
      <c r="C15" s="76" t="s">
        <v>16</v>
      </c>
      <c r="D15" s="51" t="s">
        <v>29</v>
      </c>
      <c r="E15" s="51"/>
      <c r="F15" s="76">
        <v>23.5</v>
      </c>
      <c r="G15" s="76">
        <v>257</v>
      </c>
      <c r="H15" s="76"/>
      <c r="I15" s="76"/>
      <c r="J15" s="76"/>
      <c r="K15" s="76"/>
      <c r="L15" s="76">
        <f t="shared" si="4"/>
        <v>4626</v>
      </c>
      <c r="M15" s="76">
        <f t="shared" si="5"/>
        <v>117.5</v>
      </c>
      <c r="N15" s="76">
        <f t="shared" si="6"/>
        <v>4743.5</v>
      </c>
      <c r="O15" s="76"/>
      <c r="P15">
        <f t="shared" si="0"/>
        <v>18</v>
      </c>
      <c r="R15">
        <f t="shared" si="1"/>
        <v>4743.5</v>
      </c>
      <c r="S15" s="77">
        <f t="shared" si="2"/>
        <v>0</v>
      </c>
    </row>
    <row r="16" ht="18" customHeight="1" spans="1:19">
      <c r="A16" s="76">
        <f t="shared" si="7"/>
        <v>14</v>
      </c>
      <c r="B16" s="78"/>
      <c r="C16" s="76" t="s">
        <v>16</v>
      </c>
      <c r="D16" s="51" t="s">
        <v>30</v>
      </c>
      <c r="E16" s="51"/>
      <c r="F16" s="76">
        <v>8</v>
      </c>
      <c r="G16" s="76">
        <v>88</v>
      </c>
      <c r="H16" s="76"/>
      <c r="I16" s="76"/>
      <c r="J16" s="76"/>
      <c r="K16" s="76"/>
      <c r="L16" s="76">
        <f t="shared" si="4"/>
        <v>1584</v>
      </c>
      <c r="M16" s="76">
        <f t="shared" si="5"/>
        <v>40</v>
      </c>
      <c r="N16" s="76">
        <f t="shared" si="6"/>
        <v>1624</v>
      </c>
      <c r="O16" s="76"/>
      <c r="P16">
        <f t="shared" si="0"/>
        <v>18</v>
      </c>
      <c r="R16">
        <f t="shared" si="1"/>
        <v>1624</v>
      </c>
      <c r="S16" s="77">
        <f t="shared" si="2"/>
        <v>0</v>
      </c>
    </row>
    <row r="17" ht="18" customHeight="1" spans="1:19">
      <c r="A17" s="76">
        <f t="shared" si="7"/>
        <v>15</v>
      </c>
      <c r="B17" s="78"/>
      <c r="C17" s="76" t="s">
        <v>16</v>
      </c>
      <c r="D17" s="51" t="s">
        <v>31</v>
      </c>
      <c r="E17" s="51"/>
      <c r="F17" s="76">
        <v>20</v>
      </c>
      <c r="G17" s="76">
        <v>220</v>
      </c>
      <c r="H17" s="76">
        <v>22</v>
      </c>
      <c r="I17" s="76"/>
      <c r="J17" s="76"/>
      <c r="K17" s="76"/>
      <c r="L17" s="76">
        <f t="shared" si="4"/>
        <v>3894</v>
      </c>
      <c r="M17" s="76">
        <f t="shared" si="5"/>
        <v>100</v>
      </c>
      <c r="N17" s="76">
        <f t="shared" si="6"/>
        <v>3994</v>
      </c>
      <c r="O17" s="76"/>
      <c r="P17">
        <f t="shared" si="0"/>
        <v>17.7</v>
      </c>
      <c r="R17">
        <f t="shared" si="1"/>
        <v>3994</v>
      </c>
      <c r="S17" s="77">
        <f t="shared" si="2"/>
        <v>0</v>
      </c>
    </row>
    <row r="18" ht="18" customHeight="1" spans="1:19">
      <c r="A18" s="76">
        <f t="shared" si="7"/>
        <v>16</v>
      </c>
      <c r="B18" s="78"/>
      <c r="C18" s="76" t="s">
        <v>16</v>
      </c>
      <c r="D18" s="51" t="s">
        <v>32</v>
      </c>
      <c r="E18" s="51"/>
      <c r="F18" s="76">
        <v>20</v>
      </c>
      <c r="G18" s="76">
        <v>220</v>
      </c>
      <c r="H18" s="76">
        <v>22</v>
      </c>
      <c r="I18" s="76"/>
      <c r="J18" s="76"/>
      <c r="K18" s="76"/>
      <c r="L18" s="76">
        <f t="shared" si="4"/>
        <v>3894</v>
      </c>
      <c r="M18" s="76">
        <f t="shared" si="5"/>
        <v>100</v>
      </c>
      <c r="N18" s="76">
        <f t="shared" si="6"/>
        <v>3994</v>
      </c>
      <c r="O18" s="76"/>
      <c r="P18">
        <f t="shared" si="0"/>
        <v>17.7</v>
      </c>
      <c r="R18">
        <f t="shared" si="1"/>
        <v>3994</v>
      </c>
      <c r="S18" s="77">
        <f t="shared" si="2"/>
        <v>0</v>
      </c>
    </row>
    <row r="19" ht="18" customHeight="1" spans="1:19">
      <c r="A19" s="76">
        <f t="shared" si="7"/>
        <v>17</v>
      </c>
      <c r="B19" s="78"/>
      <c r="C19" s="76" t="s">
        <v>16</v>
      </c>
      <c r="D19" s="51" t="s">
        <v>33</v>
      </c>
      <c r="E19" s="51"/>
      <c r="F19" s="76">
        <v>10</v>
      </c>
      <c r="G19" s="76">
        <v>110</v>
      </c>
      <c r="H19" s="76">
        <v>22</v>
      </c>
      <c r="I19" s="76"/>
      <c r="J19" s="76"/>
      <c r="K19" s="76"/>
      <c r="L19" s="76">
        <f t="shared" si="4"/>
        <v>1914</v>
      </c>
      <c r="M19" s="76">
        <f t="shared" si="5"/>
        <v>50</v>
      </c>
      <c r="N19" s="76">
        <f t="shared" si="6"/>
        <v>1964</v>
      </c>
      <c r="O19" s="76"/>
      <c r="P19">
        <f t="shared" si="0"/>
        <v>17.4</v>
      </c>
      <c r="R19">
        <f t="shared" si="1"/>
        <v>1964</v>
      </c>
      <c r="S19" s="77">
        <f t="shared" si="2"/>
        <v>0</v>
      </c>
    </row>
    <row r="20" ht="18" customHeight="1" spans="1:19">
      <c r="A20" s="76">
        <f t="shared" si="7"/>
        <v>18</v>
      </c>
      <c r="B20" s="78"/>
      <c r="C20" s="76" t="s">
        <v>16</v>
      </c>
      <c r="D20" s="51" t="s">
        <v>34</v>
      </c>
      <c r="E20" s="51"/>
      <c r="F20" s="76">
        <v>5</v>
      </c>
      <c r="G20" s="76">
        <v>53</v>
      </c>
      <c r="H20" s="76"/>
      <c r="I20" s="76"/>
      <c r="J20" s="76"/>
      <c r="K20" s="76"/>
      <c r="L20" s="76">
        <f t="shared" si="4"/>
        <v>954</v>
      </c>
      <c r="M20" s="76">
        <f t="shared" si="5"/>
        <v>25</v>
      </c>
      <c r="N20" s="76">
        <f t="shared" si="6"/>
        <v>979</v>
      </c>
      <c r="O20" s="76"/>
      <c r="P20">
        <f t="shared" si="0"/>
        <v>18</v>
      </c>
      <c r="R20">
        <f t="shared" si="1"/>
        <v>979</v>
      </c>
      <c r="S20" s="77">
        <f t="shared" si="2"/>
        <v>0</v>
      </c>
    </row>
    <row r="21" ht="18" customHeight="1" spans="1:19">
      <c r="A21" s="76">
        <f t="shared" si="7"/>
        <v>19</v>
      </c>
      <c r="B21" s="78"/>
      <c r="C21" s="76" t="s">
        <v>16</v>
      </c>
      <c r="D21" s="51" t="s">
        <v>35</v>
      </c>
      <c r="E21" s="51"/>
      <c r="F21" s="76">
        <v>2</v>
      </c>
      <c r="G21" s="76">
        <v>22</v>
      </c>
      <c r="H21" s="76"/>
      <c r="I21" s="76"/>
      <c r="J21" s="76"/>
      <c r="K21" s="76"/>
      <c r="L21" s="76">
        <f t="shared" si="4"/>
        <v>396</v>
      </c>
      <c r="M21" s="76">
        <f t="shared" si="5"/>
        <v>10</v>
      </c>
      <c r="N21" s="76">
        <f t="shared" si="6"/>
        <v>406</v>
      </c>
      <c r="O21" s="76"/>
      <c r="P21">
        <f t="shared" si="0"/>
        <v>18</v>
      </c>
      <c r="R21">
        <f t="shared" si="1"/>
        <v>406</v>
      </c>
      <c r="S21" s="77">
        <f t="shared" si="2"/>
        <v>0</v>
      </c>
    </row>
    <row r="22" ht="18" customHeight="1" spans="1:19">
      <c r="A22" s="76">
        <f t="shared" si="7"/>
        <v>20</v>
      </c>
      <c r="B22" s="78"/>
      <c r="C22" s="76" t="s">
        <v>16</v>
      </c>
      <c r="D22" s="51" t="s">
        <v>36</v>
      </c>
      <c r="E22" s="51"/>
      <c r="F22" s="76">
        <v>7</v>
      </c>
      <c r="G22" s="76">
        <v>72</v>
      </c>
      <c r="H22" s="76"/>
      <c r="I22" s="76"/>
      <c r="J22" s="76"/>
      <c r="K22" s="76"/>
      <c r="L22" s="76">
        <f t="shared" si="4"/>
        <v>1296</v>
      </c>
      <c r="M22" s="76">
        <f t="shared" si="5"/>
        <v>35</v>
      </c>
      <c r="N22" s="76">
        <f t="shared" si="6"/>
        <v>1331</v>
      </c>
      <c r="O22" s="76"/>
      <c r="P22">
        <f t="shared" si="0"/>
        <v>18</v>
      </c>
      <c r="R22">
        <f t="shared" si="1"/>
        <v>1331</v>
      </c>
      <c r="S22" s="77">
        <f t="shared" si="2"/>
        <v>0</v>
      </c>
    </row>
    <row r="23" ht="18" customHeight="1" spans="1:19">
      <c r="A23" s="76">
        <f t="shared" si="7"/>
        <v>21</v>
      </c>
      <c r="B23" s="78"/>
      <c r="C23" s="76" t="s">
        <v>16</v>
      </c>
      <c r="D23" s="51" t="s">
        <v>37</v>
      </c>
      <c r="E23" s="51"/>
      <c r="F23" s="76">
        <v>21</v>
      </c>
      <c r="G23" s="76">
        <v>231</v>
      </c>
      <c r="H23" s="76">
        <v>22</v>
      </c>
      <c r="I23" s="76"/>
      <c r="J23" s="76"/>
      <c r="K23" s="76"/>
      <c r="L23" s="76">
        <f t="shared" si="4"/>
        <v>4092</v>
      </c>
      <c r="M23" s="76">
        <f t="shared" si="5"/>
        <v>105</v>
      </c>
      <c r="N23" s="76">
        <f t="shared" si="6"/>
        <v>4197</v>
      </c>
      <c r="O23" s="76"/>
      <c r="P23">
        <f t="shared" si="0"/>
        <v>17.7142857142857</v>
      </c>
      <c r="R23">
        <f t="shared" si="1"/>
        <v>4197</v>
      </c>
      <c r="S23" s="77">
        <f t="shared" si="2"/>
        <v>0</v>
      </c>
    </row>
    <row r="24" ht="18" customHeight="1" spans="1:19">
      <c r="A24" s="76">
        <f t="shared" si="7"/>
        <v>22</v>
      </c>
      <c r="B24" s="78"/>
      <c r="C24" s="76" t="s">
        <v>16</v>
      </c>
      <c r="D24" s="51" t="s">
        <v>38</v>
      </c>
      <c r="E24" s="51"/>
      <c r="F24" s="76">
        <v>25</v>
      </c>
      <c r="G24" s="76">
        <v>273</v>
      </c>
      <c r="H24" s="76"/>
      <c r="I24" s="76"/>
      <c r="J24" s="76"/>
      <c r="K24" s="76"/>
      <c r="L24" s="76">
        <f t="shared" si="4"/>
        <v>4914</v>
      </c>
      <c r="M24" s="76">
        <f t="shared" si="5"/>
        <v>125</v>
      </c>
      <c r="N24" s="76">
        <f t="shared" si="6"/>
        <v>5039</v>
      </c>
      <c r="O24" s="76"/>
      <c r="P24">
        <f t="shared" si="0"/>
        <v>18</v>
      </c>
      <c r="R24">
        <f t="shared" si="1"/>
        <v>5039</v>
      </c>
      <c r="S24" s="77">
        <f t="shared" si="2"/>
        <v>0</v>
      </c>
    </row>
    <row r="25" s="2" customFormat="1" ht="18" customHeight="1" spans="1:19">
      <c r="A25" s="76">
        <f t="shared" ref="A25:A34" si="8">ROW()-2</f>
        <v>23</v>
      </c>
      <c r="B25" s="78"/>
      <c r="C25" s="76" t="s">
        <v>16</v>
      </c>
      <c r="D25" s="51" t="s">
        <v>39</v>
      </c>
      <c r="E25" s="51"/>
      <c r="F25" s="76">
        <v>10</v>
      </c>
      <c r="G25" s="76">
        <v>108</v>
      </c>
      <c r="H25" s="76"/>
      <c r="I25" s="76"/>
      <c r="J25" s="76"/>
      <c r="K25" s="76"/>
      <c r="L25" s="76">
        <f t="shared" si="4"/>
        <v>1944</v>
      </c>
      <c r="M25" s="76">
        <f t="shared" si="5"/>
        <v>50</v>
      </c>
      <c r="N25" s="76">
        <f t="shared" si="6"/>
        <v>1994</v>
      </c>
      <c r="O25" s="76"/>
      <c r="P25">
        <f t="shared" si="0"/>
        <v>18</v>
      </c>
      <c r="R25">
        <f t="shared" si="1"/>
        <v>1994</v>
      </c>
      <c r="S25" s="77">
        <f t="shared" si="2"/>
        <v>0</v>
      </c>
    </row>
    <row r="26" s="2" customFormat="1" ht="18" customHeight="1" spans="1:19">
      <c r="A26" s="76">
        <f t="shared" si="8"/>
        <v>24</v>
      </c>
      <c r="B26" s="78"/>
      <c r="C26" s="76" t="s">
        <v>16</v>
      </c>
      <c r="D26" s="51" t="s">
        <v>40</v>
      </c>
      <c r="E26" s="51"/>
      <c r="F26" s="81">
        <v>5</v>
      </c>
      <c r="G26" s="81">
        <v>53</v>
      </c>
      <c r="H26" s="76"/>
      <c r="I26" s="76"/>
      <c r="J26" s="76"/>
      <c r="K26" s="76"/>
      <c r="L26" s="76">
        <f t="shared" si="4"/>
        <v>954</v>
      </c>
      <c r="M26" s="76">
        <f t="shared" si="5"/>
        <v>25</v>
      </c>
      <c r="N26" s="76">
        <f t="shared" si="6"/>
        <v>979</v>
      </c>
      <c r="O26" s="76"/>
      <c r="P26">
        <f t="shared" si="0"/>
        <v>18</v>
      </c>
      <c r="R26">
        <f t="shared" si="1"/>
        <v>979</v>
      </c>
      <c r="S26" s="77">
        <f t="shared" si="2"/>
        <v>0</v>
      </c>
    </row>
    <row r="27" s="2" customFormat="1" ht="18" customHeight="1" spans="1:19">
      <c r="A27" s="76">
        <f t="shared" si="8"/>
        <v>25</v>
      </c>
      <c r="B27" s="78"/>
      <c r="C27" s="76" t="s">
        <v>16</v>
      </c>
      <c r="D27" s="51" t="s">
        <v>41</v>
      </c>
      <c r="E27" s="51"/>
      <c r="F27" s="76">
        <v>21</v>
      </c>
      <c r="G27" s="76">
        <v>231</v>
      </c>
      <c r="H27" s="76">
        <v>22</v>
      </c>
      <c r="I27" s="76"/>
      <c r="J27" s="76"/>
      <c r="K27" s="76"/>
      <c r="L27" s="76">
        <f t="shared" si="4"/>
        <v>4092</v>
      </c>
      <c r="M27" s="76">
        <f t="shared" si="5"/>
        <v>105</v>
      </c>
      <c r="N27" s="76">
        <f t="shared" si="6"/>
        <v>4197</v>
      </c>
      <c r="O27" s="76"/>
      <c r="P27">
        <f t="shared" si="0"/>
        <v>17.7142857142857</v>
      </c>
      <c r="R27">
        <f t="shared" si="1"/>
        <v>4197</v>
      </c>
      <c r="S27" s="77">
        <f t="shared" si="2"/>
        <v>0</v>
      </c>
    </row>
    <row r="28" s="2" customFormat="1" ht="18" customHeight="1" spans="1:19">
      <c r="A28" s="76">
        <f t="shared" si="8"/>
        <v>26</v>
      </c>
      <c r="B28" s="80"/>
      <c r="C28" s="76" t="s">
        <v>16</v>
      </c>
      <c r="D28" s="51" t="s">
        <v>42</v>
      </c>
      <c r="E28" s="51"/>
      <c r="F28" s="76">
        <v>24</v>
      </c>
      <c r="G28" s="76">
        <v>260</v>
      </c>
      <c r="H28" s="76"/>
      <c r="I28" s="76"/>
      <c r="J28" s="76"/>
      <c r="K28" s="76"/>
      <c r="L28" s="76">
        <f t="shared" si="4"/>
        <v>4680</v>
      </c>
      <c r="M28" s="76">
        <f t="shared" si="5"/>
        <v>120</v>
      </c>
      <c r="N28" s="76">
        <f t="shared" si="6"/>
        <v>4800</v>
      </c>
      <c r="O28" s="76"/>
      <c r="P28">
        <f t="shared" si="0"/>
        <v>18</v>
      </c>
      <c r="R28">
        <f t="shared" si="1"/>
        <v>4800</v>
      </c>
      <c r="S28" s="77">
        <f t="shared" si="2"/>
        <v>0</v>
      </c>
    </row>
    <row r="29" s="73" customFormat="1" ht="18" customHeight="1" spans="1:19">
      <c r="A29" s="76">
        <f t="shared" si="8"/>
        <v>27</v>
      </c>
      <c r="B29" s="80"/>
      <c r="C29" s="76" t="s">
        <v>16</v>
      </c>
      <c r="D29" s="51" t="s">
        <v>43</v>
      </c>
      <c r="E29" s="51"/>
      <c r="F29" s="76">
        <v>23</v>
      </c>
      <c r="G29" s="76">
        <v>251</v>
      </c>
      <c r="H29" s="77"/>
      <c r="I29" s="77"/>
      <c r="J29" s="77"/>
      <c r="K29" s="77"/>
      <c r="L29" s="76">
        <f t="shared" si="4"/>
        <v>4518</v>
      </c>
      <c r="M29" s="76">
        <f t="shared" si="5"/>
        <v>115</v>
      </c>
      <c r="N29" s="76">
        <f t="shared" si="6"/>
        <v>4633</v>
      </c>
      <c r="O29" s="48"/>
      <c r="P29">
        <f t="shared" si="0"/>
        <v>18</v>
      </c>
      <c r="R29">
        <f t="shared" si="1"/>
        <v>4633</v>
      </c>
      <c r="S29" s="77">
        <f t="shared" si="2"/>
        <v>0</v>
      </c>
    </row>
    <row r="30" s="2" customFormat="1" ht="18" customHeight="1" spans="1:19">
      <c r="A30" s="76">
        <f t="shared" si="8"/>
        <v>28</v>
      </c>
      <c r="B30" s="80"/>
      <c r="C30" s="76" t="s">
        <v>16</v>
      </c>
      <c r="D30" s="51" t="s">
        <v>44</v>
      </c>
      <c r="E30" s="51"/>
      <c r="F30" s="76">
        <v>2</v>
      </c>
      <c r="G30" s="76">
        <v>22</v>
      </c>
      <c r="H30" s="76"/>
      <c r="I30" s="76"/>
      <c r="J30" s="76"/>
      <c r="K30" s="76"/>
      <c r="L30" s="76">
        <f t="shared" si="4"/>
        <v>396</v>
      </c>
      <c r="M30" s="76">
        <f t="shared" si="5"/>
        <v>10</v>
      </c>
      <c r="N30" s="76">
        <f t="shared" si="6"/>
        <v>406</v>
      </c>
      <c r="O30" s="76"/>
      <c r="P30">
        <f t="shared" si="0"/>
        <v>18</v>
      </c>
      <c r="R30">
        <f t="shared" si="1"/>
        <v>406</v>
      </c>
      <c r="S30" s="77">
        <f t="shared" si="2"/>
        <v>0</v>
      </c>
    </row>
    <row r="31" s="2" customFormat="1" ht="18" customHeight="1" spans="1:19">
      <c r="A31" s="76">
        <f t="shared" si="8"/>
        <v>29</v>
      </c>
      <c r="B31" s="80"/>
      <c r="C31" s="76" t="s">
        <v>16</v>
      </c>
      <c r="D31" s="51" t="s">
        <v>45</v>
      </c>
      <c r="E31" s="51"/>
      <c r="F31" s="76">
        <v>20</v>
      </c>
      <c r="G31" s="76">
        <v>220</v>
      </c>
      <c r="H31" s="76">
        <v>22</v>
      </c>
      <c r="I31" s="76"/>
      <c r="J31" s="76"/>
      <c r="K31" s="76"/>
      <c r="L31" s="76">
        <f t="shared" si="4"/>
        <v>3894</v>
      </c>
      <c r="M31" s="76">
        <f t="shared" si="5"/>
        <v>100</v>
      </c>
      <c r="N31" s="76">
        <f t="shared" si="6"/>
        <v>3994</v>
      </c>
      <c r="O31" s="76"/>
      <c r="P31">
        <f t="shared" si="0"/>
        <v>17.7</v>
      </c>
      <c r="R31">
        <f t="shared" si="1"/>
        <v>3994</v>
      </c>
      <c r="S31" s="77">
        <f t="shared" si="2"/>
        <v>0</v>
      </c>
    </row>
    <row r="32" s="2" customFormat="1" ht="18" customHeight="1" spans="1:19">
      <c r="A32" s="76">
        <f t="shared" si="8"/>
        <v>30</v>
      </c>
      <c r="B32" s="80"/>
      <c r="C32" s="76" t="s">
        <v>16</v>
      </c>
      <c r="D32" s="51" t="s">
        <v>46</v>
      </c>
      <c r="E32" s="51"/>
      <c r="F32" s="76">
        <v>25</v>
      </c>
      <c r="G32" s="76">
        <v>273</v>
      </c>
      <c r="H32" s="76"/>
      <c r="I32" s="76"/>
      <c r="J32" s="76"/>
      <c r="K32" s="76"/>
      <c r="L32" s="76">
        <f t="shared" si="4"/>
        <v>4914</v>
      </c>
      <c r="M32" s="76">
        <f t="shared" si="5"/>
        <v>125</v>
      </c>
      <c r="N32" s="76">
        <f t="shared" si="6"/>
        <v>5039</v>
      </c>
      <c r="O32" s="76"/>
      <c r="P32">
        <f t="shared" si="0"/>
        <v>18</v>
      </c>
      <c r="R32">
        <f t="shared" si="1"/>
        <v>5039</v>
      </c>
      <c r="S32" s="77">
        <f t="shared" si="2"/>
        <v>0</v>
      </c>
    </row>
    <row r="33" s="2" customFormat="1" ht="18" customHeight="1" spans="1:19">
      <c r="A33" s="76">
        <f t="shared" si="8"/>
        <v>31</v>
      </c>
      <c r="B33" s="80"/>
      <c r="C33" s="76" t="s">
        <v>16</v>
      </c>
      <c r="D33" s="51" t="s">
        <v>47</v>
      </c>
      <c r="E33" s="51"/>
      <c r="F33" s="76">
        <v>11</v>
      </c>
      <c r="G33" s="76">
        <v>121</v>
      </c>
      <c r="H33" s="76">
        <v>22</v>
      </c>
      <c r="I33" s="76"/>
      <c r="J33" s="76"/>
      <c r="K33" s="76"/>
      <c r="L33" s="76">
        <f t="shared" si="4"/>
        <v>2112</v>
      </c>
      <c r="M33" s="76">
        <f t="shared" si="5"/>
        <v>55</v>
      </c>
      <c r="N33" s="76">
        <f t="shared" si="6"/>
        <v>2167</v>
      </c>
      <c r="O33" s="76"/>
      <c r="P33">
        <f t="shared" si="0"/>
        <v>17.4545454545455</v>
      </c>
      <c r="R33">
        <f t="shared" si="1"/>
        <v>2167</v>
      </c>
      <c r="S33" s="77">
        <f t="shared" si="2"/>
        <v>0</v>
      </c>
    </row>
    <row r="34" s="2" customFormat="1" ht="18" customHeight="1" spans="1:19">
      <c r="A34" s="76">
        <f t="shared" si="8"/>
        <v>32</v>
      </c>
      <c r="B34" s="80"/>
      <c r="C34" s="76" t="s">
        <v>16</v>
      </c>
      <c r="D34" s="51" t="s">
        <v>48</v>
      </c>
      <c r="E34" s="51"/>
      <c r="F34" s="76">
        <v>10</v>
      </c>
      <c r="G34" s="76">
        <v>110</v>
      </c>
      <c r="H34" s="76">
        <v>22</v>
      </c>
      <c r="I34" s="76"/>
      <c r="J34" s="76"/>
      <c r="K34" s="76"/>
      <c r="L34" s="76">
        <f t="shared" si="4"/>
        <v>1914</v>
      </c>
      <c r="M34" s="76">
        <f t="shared" si="5"/>
        <v>50</v>
      </c>
      <c r="N34" s="76">
        <f t="shared" si="6"/>
        <v>1964</v>
      </c>
      <c r="O34" s="76"/>
      <c r="P34">
        <f t="shared" si="0"/>
        <v>17.4</v>
      </c>
      <c r="R34">
        <f t="shared" si="1"/>
        <v>1964</v>
      </c>
      <c r="S34" s="77">
        <f t="shared" si="2"/>
        <v>0</v>
      </c>
    </row>
    <row r="35" s="2" customFormat="1" ht="18" customHeight="1" spans="1:19">
      <c r="A35" s="76">
        <f t="shared" ref="A35:A44" si="9">ROW()-2</f>
        <v>33</v>
      </c>
      <c r="B35" s="80"/>
      <c r="C35" s="76" t="s">
        <v>16</v>
      </c>
      <c r="D35" s="51" t="s">
        <v>49</v>
      </c>
      <c r="E35" s="51"/>
      <c r="F35" s="76">
        <v>10</v>
      </c>
      <c r="G35" s="76">
        <v>110</v>
      </c>
      <c r="H35" s="76">
        <v>22</v>
      </c>
      <c r="I35" s="76"/>
      <c r="J35" s="76"/>
      <c r="K35" s="76"/>
      <c r="L35" s="76">
        <f t="shared" si="4"/>
        <v>1914</v>
      </c>
      <c r="M35" s="76">
        <f t="shared" si="5"/>
        <v>50</v>
      </c>
      <c r="N35" s="76">
        <f t="shared" si="6"/>
        <v>1964</v>
      </c>
      <c r="O35" s="76"/>
      <c r="P35">
        <f t="shared" si="0"/>
        <v>17.4</v>
      </c>
      <c r="R35">
        <f t="shared" si="1"/>
        <v>1964</v>
      </c>
      <c r="S35" s="77">
        <f t="shared" si="2"/>
        <v>0</v>
      </c>
    </row>
    <row r="36" s="2" customFormat="1" ht="18" customHeight="1" spans="1:19">
      <c r="A36" s="76">
        <f t="shared" si="9"/>
        <v>34</v>
      </c>
      <c r="B36" s="80"/>
      <c r="C36" s="76" t="s">
        <v>16</v>
      </c>
      <c r="D36" s="51" t="s">
        <v>50</v>
      </c>
      <c r="E36" s="51"/>
      <c r="F36" s="76">
        <v>3.5</v>
      </c>
      <c r="G36" s="76">
        <v>33</v>
      </c>
      <c r="H36" s="76"/>
      <c r="I36" s="76"/>
      <c r="J36" s="76"/>
      <c r="K36" s="76"/>
      <c r="L36" s="76">
        <f t="shared" si="4"/>
        <v>594</v>
      </c>
      <c r="M36" s="76">
        <f t="shared" si="5"/>
        <v>17.5</v>
      </c>
      <c r="N36" s="76">
        <f t="shared" si="6"/>
        <v>611.5</v>
      </c>
      <c r="O36" s="76"/>
      <c r="P36">
        <f t="shared" ref="P36:P54" si="10">L36/G36</f>
        <v>18</v>
      </c>
      <c r="R36">
        <f t="shared" ref="R36:R54" si="11">L36+M36</f>
        <v>611.5</v>
      </c>
      <c r="S36" s="77">
        <f t="shared" ref="S36:S54" si="12">N36-R36</f>
        <v>0</v>
      </c>
    </row>
    <row r="37" s="2" customFormat="1" ht="18" customHeight="1" spans="1:19">
      <c r="A37" s="76">
        <f t="shared" si="9"/>
        <v>35</v>
      </c>
      <c r="B37" s="80"/>
      <c r="C37" s="76" t="s">
        <v>16</v>
      </c>
      <c r="D37" s="51" t="s">
        <v>51</v>
      </c>
      <c r="E37" s="51"/>
      <c r="F37" s="76">
        <v>3</v>
      </c>
      <c r="G37" s="76">
        <v>31</v>
      </c>
      <c r="H37" s="76"/>
      <c r="I37" s="76"/>
      <c r="J37" s="76"/>
      <c r="K37" s="76"/>
      <c r="L37" s="76">
        <f t="shared" si="4"/>
        <v>558</v>
      </c>
      <c r="M37" s="76">
        <f t="shared" si="5"/>
        <v>15</v>
      </c>
      <c r="N37" s="76">
        <f>ROUND((L37+M37),2)</f>
        <v>573</v>
      </c>
      <c r="O37" s="76"/>
      <c r="P37">
        <f t="shared" si="10"/>
        <v>18</v>
      </c>
      <c r="R37">
        <f t="shared" si="11"/>
        <v>573</v>
      </c>
      <c r="S37" s="77">
        <f t="shared" si="12"/>
        <v>0</v>
      </c>
    </row>
    <row r="38" s="2" customFormat="1" ht="18" customHeight="1" spans="1:19">
      <c r="A38" s="76">
        <f t="shared" si="9"/>
        <v>36</v>
      </c>
      <c r="B38" s="80"/>
      <c r="C38" s="76" t="s">
        <v>16</v>
      </c>
      <c r="D38" s="51" t="s">
        <v>52</v>
      </c>
      <c r="E38" s="51"/>
      <c r="F38" s="81">
        <v>2</v>
      </c>
      <c r="G38" s="81">
        <v>22</v>
      </c>
      <c r="H38" s="76"/>
      <c r="I38" s="76"/>
      <c r="J38" s="76"/>
      <c r="K38" s="76"/>
      <c r="L38" s="76">
        <f t="shared" si="4"/>
        <v>396</v>
      </c>
      <c r="M38" s="76">
        <v>10</v>
      </c>
      <c r="N38" s="76">
        <f>ROUND((L38+M38),2)</f>
        <v>406</v>
      </c>
      <c r="O38" s="76"/>
      <c r="P38">
        <f t="shared" si="10"/>
        <v>18</v>
      </c>
      <c r="R38">
        <f t="shared" si="11"/>
        <v>406</v>
      </c>
      <c r="S38" s="77">
        <f t="shared" si="12"/>
        <v>0</v>
      </c>
    </row>
    <row r="39" s="2" customFormat="1" ht="18" customHeight="1" spans="1:19">
      <c r="A39" s="76">
        <f t="shared" si="9"/>
        <v>37</v>
      </c>
      <c r="B39" s="80"/>
      <c r="C39" s="76" t="s">
        <v>16</v>
      </c>
      <c r="D39" s="51" t="s">
        <v>53</v>
      </c>
      <c r="E39" s="51"/>
      <c r="F39" s="81">
        <v>15</v>
      </c>
      <c r="G39" s="81">
        <v>165</v>
      </c>
      <c r="H39" s="76">
        <v>22</v>
      </c>
      <c r="I39" s="76"/>
      <c r="J39" s="76"/>
      <c r="K39" s="76"/>
      <c r="L39" s="76">
        <f t="shared" si="4"/>
        <v>2904</v>
      </c>
      <c r="M39" s="76">
        <v>11</v>
      </c>
      <c r="N39" s="76">
        <f>ROUND((L39+M39),2)</f>
        <v>2915</v>
      </c>
      <c r="O39" s="76"/>
      <c r="P39">
        <f t="shared" si="10"/>
        <v>17.6</v>
      </c>
      <c r="R39">
        <f t="shared" si="11"/>
        <v>2915</v>
      </c>
      <c r="S39" s="77">
        <f t="shared" si="12"/>
        <v>0</v>
      </c>
    </row>
    <row r="40" s="2" customFormat="1" ht="18" customHeight="1" spans="1:19">
      <c r="A40" s="76">
        <f t="shared" si="9"/>
        <v>38</v>
      </c>
      <c r="B40" s="80"/>
      <c r="C40" s="76" t="s">
        <v>16</v>
      </c>
      <c r="D40" s="51" t="s">
        <v>54</v>
      </c>
      <c r="E40" s="51"/>
      <c r="F40" s="81">
        <v>22</v>
      </c>
      <c r="G40" s="81">
        <v>248</v>
      </c>
      <c r="H40" s="76"/>
      <c r="I40" s="76"/>
      <c r="J40" s="76">
        <v>1980</v>
      </c>
      <c r="K40" s="76"/>
      <c r="L40" s="76">
        <f t="shared" si="4"/>
        <v>6444</v>
      </c>
      <c r="M40" s="76">
        <v>12</v>
      </c>
      <c r="N40" s="76">
        <f>ROUND((L40+M40),2)</f>
        <v>6456</v>
      </c>
      <c r="O40" s="76" t="s">
        <v>55</v>
      </c>
      <c r="P40">
        <f t="shared" si="10"/>
        <v>25.9838709677419</v>
      </c>
      <c r="R40">
        <f t="shared" si="11"/>
        <v>6456</v>
      </c>
      <c r="S40" s="77">
        <f t="shared" si="12"/>
        <v>0</v>
      </c>
    </row>
    <row r="41" ht="18" customHeight="1" spans="1:19">
      <c r="A41" s="76">
        <f t="shared" si="9"/>
        <v>39</v>
      </c>
      <c r="B41" s="80"/>
      <c r="C41" s="76" t="s">
        <v>56</v>
      </c>
      <c r="D41" s="82" t="s">
        <v>57</v>
      </c>
      <c r="E41" s="51"/>
      <c r="F41" s="76">
        <v>25</v>
      </c>
      <c r="G41" s="76">
        <v>271.5</v>
      </c>
      <c r="H41" s="76"/>
      <c r="I41" s="76"/>
      <c r="J41" s="76"/>
      <c r="K41" s="76"/>
      <c r="L41" s="76">
        <f t="shared" si="4"/>
        <v>4887</v>
      </c>
      <c r="M41" s="76">
        <f t="shared" ref="M41:M54" si="13">F41*5</f>
        <v>125</v>
      </c>
      <c r="N41" s="76">
        <f t="shared" ref="N41:N55" si="14">ROUND((L41+M41),2)</f>
        <v>5012</v>
      </c>
      <c r="O41" s="48"/>
      <c r="P41">
        <f t="shared" si="10"/>
        <v>18</v>
      </c>
      <c r="R41">
        <f t="shared" si="11"/>
        <v>5012</v>
      </c>
      <c r="S41" s="77">
        <f t="shared" si="12"/>
        <v>0</v>
      </c>
    </row>
    <row r="42" ht="18" customHeight="1" spans="1:19">
      <c r="A42" s="76">
        <f t="shared" si="9"/>
        <v>40</v>
      </c>
      <c r="B42" s="80"/>
      <c r="C42" s="76" t="s">
        <v>56</v>
      </c>
      <c r="D42" s="51" t="s">
        <v>58</v>
      </c>
      <c r="E42" s="51"/>
      <c r="F42" s="76">
        <v>22</v>
      </c>
      <c r="G42" s="76">
        <v>241.02</v>
      </c>
      <c r="H42" s="76"/>
      <c r="I42" s="76"/>
      <c r="J42" s="76"/>
      <c r="K42" s="76"/>
      <c r="L42" s="76">
        <f t="shared" si="4"/>
        <v>4338.36</v>
      </c>
      <c r="M42" s="76">
        <f t="shared" si="13"/>
        <v>110</v>
      </c>
      <c r="N42" s="76">
        <f t="shared" si="14"/>
        <v>4448.36</v>
      </c>
      <c r="O42" s="48"/>
      <c r="P42">
        <f t="shared" si="10"/>
        <v>18</v>
      </c>
      <c r="R42">
        <f t="shared" si="11"/>
        <v>4448.36</v>
      </c>
      <c r="S42" s="77">
        <f t="shared" si="12"/>
        <v>0</v>
      </c>
    </row>
    <row r="43" ht="18" customHeight="1" spans="1:19">
      <c r="A43" s="76">
        <f t="shared" si="9"/>
        <v>41</v>
      </c>
      <c r="B43" s="80"/>
      <c r="C43" s="76" t="s">
        <v>56</v>
      </c>
      <c r="D43" s="51" t="s">
        <v>59</v>
      </c>
      <c r="E43" s="51"/>
      <c r="F43" s="76">
        <v>24</v>
      </c>
      <c r="G43" s="81">
        <v>260.5</v>
      </c>
      <c r="H43" s="76"/>
      <c r="I43" s="76"/>
      <c r="J43" s="76"/>
      <c r="K43" s="76"/>
      <c r="L43" s="76">
        <f t="shared" si="4"/>
        <v>4689</v>
      </c>
      <c r="M43" s="76">
        <f t="shared" si="13"/>
        <v>120</v>
      </c>
      <c r="N43" s="76">
        <f t="shared" si="14"/>
        <v>4809</v>
      </c>
      <c r="O43" s="48"/>
      <c r="P43">
        <f t="shared" si="10"/>
        <v>18</v>
      </c>
      <c r="R43">
        <f t="shared" si="11"/>
        <v>4809</v>
      </c>
      <c r="S43" s="77">
        <f t="shared" si="12"/>
        <v>0</v>
      </c>
    </row>
    <row r="44" ht="18" customHeight="1" spans="1:19">
      <c r="A44" s="76">
        <f t="shared" si="9"/>
        <v>42</v>
      </c>
      <c r="B44" s="80"/>
      <c r="C44" s="76" t="s">
        <v>56</v>
      </c>
      <c r="D44" s="82" t="s">
        <v>60</v>
      </c>
      <c r="E44" s="51"/>
      <c r="F44" s="76">
        <v>24</v>
      </c>
      <c r="G44" s="76">
        <v>260.5</v>
      </c>
      <c r="H44" s="76"/>
      <c r="I44" s="76"/>
      <c r="J44" s="76"/>
      <c r="K44" s="76"/>
      <c r="L44" s="76">
        <f t="shared" si="4"/>
        <v>4689</v>
      </c>
      <c r="M44" s="76">
        <f t="shared" si="13"/>
        <v>120</v>
      </c>
      <c r="N44" s="76">
        <f t="shared" si="14"/>
        <v>4809</v>
      </c>
      <c r="O44" s="48"/>
      <c r="P44">
        <f t="shared" si="10"/>
        <v>18</v>
      </c>
      <c r="R44">
        <f t="shared" si="11"/>
        <v>4809</v>
      </c>
      <c r="S44" s="77">
        <f t="shared" si="12"/>
        <v>0</v>
      </c>
    </row>
    <row r="45" ht="18" customHeight="1" spans="1:19">
      <c r="A45" s="76">
        <f t="shared" ref="A45:A54" si="15">ROW()-2</f>
        <v>43</v>
      </c>
      <c r="B45" s="80"/>
      <c r="C45" s="76" t="s">
        <v>56</v>
      </c>
      <c r="D45" s="82" t="s">
        <v>61</v>
      </c>
      <c r="E45" s="51"/>
      <c r="F45" s="76">
        <v>24</v>
      </c>
      <c r="G45" s="76">
        <v>260.5</v>
      </c>
      <c r="H45" s="76"/>
      <c r="I45" s="76"/>
      <c r="J45" s="76"/>
      <c r="K45" s="76"/>
      <c r="L45" s="76">
        <f t="shared" si="4"/>
        <v>4689</v>
      </c>
      <c r="M45" s="76">
        <f t="shared" si="13"/>
        <v>120</v>
      </c>
      <c r="N45" s="76">
        <f t="shared" si="14"/>
        <v>4809</v>
      </c>
      <c r="O45" s="48"/>
      <c r="P45">
        <f t="shared" si="10"/>
        <v>18</v>
      </c>
      <c r="R45">
        <f t="shared" si="11"/>
        <v>4809</v>
      </c>
      <c r="S45" s="77">
        <f t="shared" si="12"/>
        <v>0</v>
      </c>
    </row>
    <row r="46" ht="18" customHeight="1" spans="1:19">
      <c r="A46" s="76">
        <f t="shared" si="15"/>
        <v>44</v>
      </c>
      <c r="B46" s="80"/>
      <c r="C46" s="76" t="s">
        <v>56</v>
      </c>
      <c r="D46" s="82" t="s">
        <v>62</v>
      </c>
      <c r="E46" s="51"/>
      <c r="F46" s="76">
        <v>20</v>
      </c>
      <c r="G46" s="76">
        <v>207</v>
      </c>
      <c r="H46" s="76"/>
      <c r="I46" s="76"/>
      <c r="J46" s="76"/>
      <c r="K46" s="76"/>
      <c r="L46" s="76">
        <f t="shared" si="4"/>
        <v>3726</v>
      </c>
      <c r="M46" s="76">
        <f t="shared" si="13"/>
        <v>100</v>
      </c>
      <c r="N46" s="76">
        <f t="shared" si="14"/>
        <v>3826</v>
      </c>
      <c r="O46" s="48"/>
      <c r="P46">
        <f t="shared" si="10"/>
        <v>18</v>
      </c>
      <c r="R46">
        <f t="shared" si="11"/>
        <v>3826</v>
      </c>
      <c r="S46" s="77">
        <f t="shared" si="12"/>
        <v>0</v>
      </c>
    </row>
    <row r="47" ht="18" customHeight="1" spans="1:19">
      <c r="A47" s="76">
        <f t="shared" si="15"/>
        <v>45</v>
      </c>
      <c r="B47" s="80"/>
      <c r="C47" s="76" t="s">
        <v>56</v>
      </c>
      <c r="D47" s="82" t="s">
        <v>63</v>
      </c>
      <c r="E47" s="51"/>
      <c r="F47" s="76">
        <v>22.5</v>
      </c>
      <c r="G47" s="76">
        <v>233</v>
      </c>
      <c r="H47" s="76"/>
      <c r="I47" s="76"/>
      <c r="J47" s="76"/>
      <c r="K47" s="76"/>
      <c r="L47" s="76">
        <f t="shared" si="4"/>
        <v>4194</v>
      </c>
      <c r="M47" s="76">
        <f t="shared" si="13"/>
        <v>112.5</v>
      </c>
      <c r="N47" s="76">
        <f t="shared" si="14"/>
        <v>4306.5</v>
      </c>
      <c r="O47" s="48"/>
      <c r="P47">
        <f t="shared" si="10"/>
        <v>18</v>
      </c>
      <c r="R47">
        <f t="shared" si="11"/>
        <v>4306.5</v>
      </c>
      <c r="S47" s="77">
        <f t="shared" si="12"/>
        <v>0</v>
      </c>
    </row>
    <row r="48" ht="18" customHeight="1" spans="1:19">
      <c r="A48" s="76">
        <f t="shared" si="15"/>
        <v>46</v>
      </c>
      <c r="B48" s="80"/>
      <c r="C48" s="76" t="s">
        <v>64</v>
      </c>
      <c r="D48" s="51" t="s">
        <v>65</v>
      </c>
      <c r="E48" s="51"/>
      <c r="F48" s="76">
        <v>2.5</v>
      </c>
      <c r="G48" s="76">
        <v>19.5</v>
      </c>
      <c r="H48" s="76"/>
      <c r="I48" s="76"/>
      <c r="J48" s="76"/>
      <c r="K48" s="76"/>
      <c r="L48" s="76">
        <f t="shared" si="4"/>
        <v>351</v>
      </c>
      <c r="M48" s="76">
        <f t="shared" si="13"/>
        <v>12.5</v>
      </c>
      <c r="N48" s="76">
        <f t="shared" si="14"/>
        <v>363.5</v>
      </c>
      <c r="O48" s="48"/>
      <c r="P48">
        <f t="shared" si="10"/>
        <v>18</v>
      </c>
      <c r="R48">
        <f t="shared" si="11"/>
        <v>363.5</v>
      </c>
      <c r="S48" s="77">
        <f t="shared" si="12"/>
        <v>0</v>
      </c>
    </row>
    <row r="49" ht="18" customHeight="1" spans="1:19">
      <c r="A49" s="76">
        <f t="shared" si="15"/>
        <v>47</v>
      </c>
      <c r="B49" s="80"/>
      <c r="C49" s="76" t="s">
        <v>64</v>
      </c>
      <c r="D49" s="51" t="s">
        <v>66</v>
      </c>
      <c r="E49" s="51"/>
      <c r="F49" s="76">
        <v>22</v>
      </c>
      <c r="G49" s="76">
        <v>237</v>
      </c>
      <c r="H49" s="76"/>
      <c r="I49" s="76"/>
      <c r="J49" s="76"/>
      <c r="K49" s="76"/>
      <c r="L49" s="76">
        <f t="shared" si="4"/>
        <v>4266</v>
      </c>
      <c r="M49" s="76">
        <f t="shared" si="13"/>
        <v>110</v>
      </c>
      <c r="N49" s="76">
        <f t="shared" si="14"/>
        <v>4376</v>
      </c>
      <c r="O49" s="48"/>
      <c r="P49">
        <f t="shared" si="10"/>
        <v>18</v>
      </c>
      <c r="R49">
        <f t="shared" si="11"/>
        <v>4376</v>
      </c>
      <c r="S49" s="77">
        <f t="shared" si="12"/>
        <v>0</v>
      </c>
    </row>
    <row r="50" ht="18" customHeight="1" spans="1:19">
      <c r="A50" s="76">
        <f t="shared" si="15"/>
        <v>48</v>
      </c>
      <c r="B50" s="80"/>
      <c r="C50" s="76" t="s">
        <v>64</v>
      </c>
      <c r="D50" s="51" t="s">
        <v>67</v>
      </c>
      <c r="E50" s="51"/>
      <c r="F50" s="76">
        <v>25</v>
      </c>
      <c r="G50" s="76">
        <v>263.5</v>
      </c>
      <c r="H50" s="76"/>
      <c r="I50" s="76"/>
      <c r="J50" s="76"/>
      <c r="K50" s="76"/>
      <c r="L50" s="76">
        <f t="shared" si="4"/>
        <v>4743</v>
      </c>
      <c r="M50" s="76">
        <f t="shared" si="13"/>
        <v>125</v>
      </c>
      <c r="N50" s="76">
        <f t="shared" si="14"/>
        <v>4868</v>
      </c>
      <c r="O50" s="48"/>
      <c r="P50">
        <f t="shared" si="10"/>
        <v>18</v>
      </c>
      <c r="R50">
        <f t="shared" si="11"/>
        <v>4868</v>
      </c>
      <c r="S50" s="77">
        <f t="shared" si="12"/>
        <v>0</v>
      </c>
    </row>
    <row r="51" ht="18" customHeight="1" spans="1:19">
      <c r="A51" s="76">
        <f t="shared" si="15"/>
        <v>49</v>
      </c>
      <c r="B51" s="80"/>
      <c r="C51" s="76" t="s">
        <v>64</v>
      </c>
      <c r="D51" s="51" t="s">
        <v>68</v>
      </c>
      <c r="E51" s="51"/>
      <c r="F51" s="76">
        <v>4.5</v>
      </c>
      <c r="G51" s="76">
        <v>45</v>
      </c>
      <c r="H51" s="76"/>
      <c r="I51" s="76"/>
      <c r="J51" s="76"/>
      <c r="K51" s="76"/>
      <c r="L51" s="76">
        <f t="shared" si="4"/>
        <v>810</v>
      </c>
      <c r="M51" s="76">
        <f t="shared" si="13"/>
        <v>22.5</v>
      </c>
      <c r="N51" s="76">
        <f t="shared" si="14"/>
        <v>832.5</v>
      </c>
      <c r="O51" s="48"/>
      <c r="P51">
        <f t="shared" si="10"/>
        <v>18</v>
      </c>
      <c r="R51">
        <f t="shared" si="11"/>
        <v>832.5</v>
      </c>
      <c r="S51" s="77">
        <f t="shared" si="12"/>
        <v>0</v>
      </c>
    </row>
    <row r="52" ht="18" customHeight="1" spans="1:19">
      <c r="A52" s="76">
        <f t="shared" si="15"/>
        <v>50</v>
      </c>
      <c r="B52" s="80"/>
      <c r="C52" s="76" t="s">
        <v>64</v>
      </c>
      <c r="D52" s="51" t="s">
        <v>69</v>
      </c>
      <c r="E52" s="51"/>
      <c r="F52" s="76">
        <v>21.5</v>
      </c>
      <c r="G52" s="76">
        <v>218</v>
      </c>
      <c r="H52" s="76"/>
      <c r="I52" s="76"/>
      <c r="J52" s="76"/>
      <c r="K52" s="76"/>
      <c r="L52" s="76">
        <f t="shared" si="4"/>
        <v>3924</v>
      </c>
      <c r="M52" s="76">
        <f t="shared" si="13"/>
        <v>107.5</v>
      </c>
      <c r="N52" s="76">
        <f t="shared" si="14"/>
        <v>4031.5</v>
      </c>
      <c r="O52" s="48"/>
      <c r="P52">
        <f t="shared" si="10"/>
        <v>18</v>
      </c>
      <c r="R52">
        <f t="shared" si="11"/>
        <v>4031.5</v>
      </c>
      <c r="S52" s="77">
        <f t="shared" si="12"/>
        <v>0</v>
      </c>
    </row>
    <row r="53" ht="18" customHeight="1" spans="1:19">
      <c r="A53" s="76">
        <f t="shared" si="15"/>
        <v>51</v>
      </c>
      <c r="B53" s="80"/>
      <c r="C53" s="76" t="s">
        <v>64</v>
      </c>
      <c r="D53" s="51" t="s">
        <v>70</v>
      </c>
      <c r="E53" s="51"/>
      <c r="F53" s="76">
        <v>1</v>
      </c>
      <c r="G53" s="76">
        <v>11</v>
      </c>
      <c r="H53" s="76"/>
      <c r="I53" s="76"/>
      <c r="J53" s="76"/>
      <c r="K53" s="76"/>
      <c r="L53" s="76">
        <f t="shared" si="4"/>
        <v>198</v>
      </c>
      <c r="M53" s="76">
        <f t="shared" si="13"/>
        <v>5</v>
      </c>
      <c r="N53" s="76">
        <f t="shared" si="14"/>
        <v>203</v>
      </c>
      <c r="O53" s="48"/>
      <c r="P53">
        <f t="shared" si="10"/>
        <v>18</v>
      </c>
      <c r="R53">
        <f t="shared" si="11"/>
        <v>203</v>
      </c>
      <c r="S53" s="77">
        <f t="shared" si="12"/>
        <v>0</v>
      </c>
    </row>
    <row r="54" ht="18" customHeight="1" spans="1:19">
      <c r="A54" s="76">
        <f t="shared" si="15"/>
        <v>52</v>
      </c>
      <c r="B54" s="80"/>
      <c r="C54" s="76" t="s">
        <v>64</v>
      </c>
      <c r="D54" s="51" t="s">
        <v>71</v>
      </c>
      <c r="E54" s="51"/>
      <c r="F54" s="76">
        <v>1</v>
      </c>
      <c r="G54" s="76">
        <v>11</v>
      </c>
      <c r="H54" s="76"/>
      <c r="I54" s="76"/>
      <c r="J54" s="76"/>
      <c r="K54" s="76"/>
      <c r="L54" s="76">
        <f t="shared" si="4"/>
        <v>198</v>
      </c>
      <c r="M54" s="76">
        <f t="shared" si="13"/>
        <v>5</v>
      </c>
      <c r="N54" s="76">
        <f t="shared" si="14"/>
        <v>203</v>
      </c>
      <c r="O54" s="48"/>
      <c r="P54">
        <f t="shared" si="10"/>
        <v>18</v>
      </c>
      <c r="R54">
        <f t="shared" si="11"/>
        <v>203</v>
      </c>
      <c r="S54" s="77">
        <f t="shared" si="12"/>
        <v>0</v>
      </c>
    </row>
    <row r="55" ht="18" customHeight="1" spans="1:15">
      <c r="A55" s="76"/>
      <c r="B55" s="80"/>
      <c r="C55" s="83" t="s">
        <v>72</v>
      </c>
      <c r="D55" s="84"/>
      <c r="E55" s="85"/>
      <c r="F55" s="76"/>
      <c r="G55" s="76"/>
      <c r="H55" s="76"/>
      <c r="I55" s="76"/>
      <c r="J55" s="76"/>
      <c r="K55" s="76"/>
      <c r="L55" s="76"/>
      <c r="M55" s="76"/>
      <c r="N55" s="76">
        <v>9200</v>
      </c>
      <c r="O55" s="48"/>
    </row>
    <row r="56" spans="1:15">
      <c r="A56" s="76" t="s">
        <v>73</v>
      </c>
      <c r="B56" s="48"/>
      <c r="C56" s="76"/>
      <c r="D56" s="76"/>
      <c r="E56" s="76"/>
      <c r="F56" s="76">
        <f t="shared" ref="F56:N56" si="16">SUM(F3:F55)</f>
        <v>780</v>
      </c>
      <c r="G56" s="76">
        <f t="shared" si="16"/>
        <v>8448.02</v>
      </c>
      <c r="H56" s="76">
        <f t="shared" si="16"/>
        <v>264</v>
      </c>
      <c r="I56" s="76">
        <f t="shared" si="16"/>
        <v>0</v>
      </c>
      <c r="J56" s="76">
        <f t="shared" si="16"/>
        <v>1980</v>
      </c>
      <c r="K56" s="76">
        <f t="shared" si="16"/>
        <v>0</v>
      </c>
      <c r="L56" s="76">
        <f t="shared" si="16"/>
        <v>153252.36</v>
      </c>
      <c r="M56" s="76">
        <f t="shared" si="16"/>
        <v>3738</v>
      </c>
      <c r="N56" s="76">
        <f t="shared" si="16"/>
        <v>166190.36</v>
      </c>
      <c r="O56" s="76"/>
    </row>
    <row r="57" customFormat="1" spans="1:15">
      <c r="A57" s="83" t="s">
        <v>74</v>
      </c>
      <c r="B57" s="86"/>
      <c r="C57" s="86"/>
      <c r="D57" s="86"/>
      <c r="E57" s="86"/>
      <c r="F57" s="84"/>
      <c r="G57" s="83">
        <f>ROUND(N56*1.06,2)</f>
        <v>176161.78</v>
      </c>
      <c r="H57" s="86"/>
      <c r="I57" s="86"/>
      <c r="J57" s="86"/>
      <c r="K57" s="86"/>
      <c r="L57" s="86"/>
      <c r="M57" s="86"/>
      <c r="N57" s="84"/>
      <c r="O57" s="76"/>
    </row>
    <row r="58" s="2" customFormat="1" ht="37" customHeight="1" spans="1:16">
      <c r="A58" s="87" t="s">
        <v>75</v>
      </c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/>
    </row>
  </sheetData>
  <mergeCells count="7">
    <mergeCell ref="A1:O1"/>
    <mergeCell ref="C55:D55"/>
    <mergeCell ref="A56:D56"/>
    <mergeCell ref="A57:F57"/>
    <mergeCell ref="G57:N57"/>
    <mergeCell ref="A58:O58"/>
    <mergeCell ref="B3:B54"/>
  </mergeCells>
  <conditionalFormatting sqref="S3:S54">
    <cfRule type="duplicateValues" dxfId="0" priority="9"/>
  </conditionalFormatting>
  <conditionalFormatting sqref="S3:S54 D3:D54">
    <cfRule type="duplicateValues" dxfId="0" priority="1"/>
  </conditionalFormatting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P3" sqref="P3:P4"/>
    </sheetView>
  </sheetViews>
  <sheetFormatPr defaultColWidth="9" defaultRowHeight="20" customHeight="1"/>
  <cols>
    <col min="1" max="1" width="5.625" style="10" customWidth="1"/>
    <col min="2" max="2" width="10.875" style="10" customWidth="1"/>
    <col min="3" max="3" width="7.875" style="10" customWidth="1"/>
    <col min="4" max="4" width="8.5" style="10" customWidth="1"/>
    <col min="5" max="5" width="8.375" style="10" customWidth="1"/>
    <col min="6" max="6" width="8.625" style="10" customWidth="1"/>
    <col min="7" max="7" width="10.875" style="10" customWidth="1"/>
    <col min="8" max="8" width="8.875" style="10" customWidth="1"/>
    <col min="9" max="9" width="6.125" style="10" customWidth="1"/>
    <col min="10" max="10" width="8.75" style="10" customWidth="1"/>
    <col min="11" max="11" width="12.625" style="10"/>
    <col min="12" max="12" width="10.9666666666667" style="10" customWidth="1"/>
    <col min="13" max="13" width="6.5" style="10" hidden="1" customWidth="1"/>
    <col min="14" max="14" width="9.375" style="10" customWidth="1"/>
    <col min="15" max="15" width="15.975" style="52" customWidth="1"/>
    <col min="16" max="16" width="6.525" style="10" customWidth="1"/>
    <col min="17" max="17" width="12.2166666666667" style="10" hidden="1" customWidth="1"/>
    <col min="18" max="18" width="9" style="10" hidden="1" customWidth="1"/>
    <col min="19" max="19" width="12.225" style="10" hidden="1" customWidth="1"/>
    <col min="20" max="20" width="11.5" style="10" customWidth="1"/>
    <col min="21" max="16384" width="9" style="10"/>
  </cols>
  <sheetData>
    <row r="1" customHeight="1" spans="1:16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60"/>
      <c r="P1" s="53"/>
    </row>
    <row r="2" customHeight="1" spans="1:16">
      <c r="A2" s="54" t="s">
        <v>1</v>
      </c>
      <c r="B2" s="54" t="s">
        <v>2</v>
      </c>
      <c r="C2" s="55" t="s">
        <v>77</v>
      </c>
      <c r="D2" s="55" t="s">
        <v>3</v>
      </c>
      <c r="E2" s="55" t="s">
        <v>5</v>
      </c>
      <c r="F2" s="55" t="s">
        <v>6</v>
      </c>
      <c r="G2" s="55" t="s">
        <v>7</v>
      </c>
      <c r="H2" s="55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54" t="s">
        <v>78</v>
      </c>
      <c r="N2" s="54" t="s">
        <v>13</v>
      </c>
      <c r="O2" s="61" t="s">
        <v>14</v>
      </c>
      <c r="P2" s="54" t="s">
        <v>79</v>
      </c>
    </row>
    <row r="3" customHeight="1" spans="1:20">
      <c r="A3" s="54">
        <f>ROW()-2</f>
        <v>1</v>
      </c>
      <c r="B3" s="54" t="s">
        <v>80</v>
      </c>
      <c r="C3" s="55" t="s">
        <v>81</v>
      </c>
      <c r="D3" s="55" t="s">
        <v>82</v>
      </c>
      <c r="E3" s="55"/>
      <c r="F3" s="55"/>
      <c r="G3" s="55"/>
      <c r="H3" s="55"/>
      <c r="I3" s="54"/>
      <c r="J3" s="54"/>
      <c r="K3" s="55">
        <f t="shared" ref="K3:K24" si="0">(F3-G3-H3)*18+G3*15+H3*18*0.8+I3-J3</f>
        <v>0</v>
      </c>
      <c r="L3" s="62">
        <f t="shared" ref="L3:L24" si="1">E3*5</f>
        <v>0</v>
      </c>
      <c r="M3" s="62"/>
      <c r="N3" s="54">
        <f t="shared" ref="N3:N24" si="2">K3+L3</f>
        <v>0</v>
      </c>
      <c r="O3" s="63"/>
      <c r="P3" s="54"/>
      <c r="S3" s="10" t="str">
        <f>VLOOKUP(D3,[1]劳务临时工!C$2:P$78,14,0)</f>
        <v>2020-07-10</v>
      </c>
      <c r="T3" s="10" t="e">
        <v>#N/A</v>
      </c>
    </row>
    <row r="4" customHeight="1" spans="1:20">
      <c r="A4" s="54">
        <f>ROW()-2</f>
        <v>2</v>
      </c>
      <c r="B4" s="54" t="s">
        <v>80</v>
      </c>
      <c r="C4" s="55" t="s">
        <v>81</v>
      </c>
      <c r="D4" s="55" t="s">
        <v>83</v>
      </c>
      <c r="E4" s="55"/>
      <c r="F4" s="55"/>
      <c r="G4" s="55"/>
      <c r="H4" s="55"/>
      <c r="I4" s="54"/>
      <c r="J4" s="54"/>
      <c r="K4" s="55">
        <f t="shared" si="0"/>
        <v>0</v>
      </c>
      <c r="L4" s="62">
        <f t="shared" si="1"/>
        <v>0</v>
      </c>
      <c r="M4" s="62"/>
      <c r="N4" s="54">
        <f t="shared" si="2"/>
        <v>0</v>
      </c>
      <c r="O4" s="63"/>
      <c r="P4" s="54"/>
      <c r="S4" s="10" t="str">
        <f>VLOOKUP(D4,[1]劳务临时工!C$2:P$78,14,0)</f>
        <v>2019-04-24</v>
      </c>
      <c r="T4" s="10" t="s">
        <v>84</v>
      </c>
    </row>
    <row r="5" customFormat="1" customHeight="1" spans="1:20">
      <c r="A5" s="56">
        <f>ROW()-2</f>
        <v>3</v>
      </c>
      <c r="B5" s="56" t="s">
        <v>80</v>
      </c>
      <c r="C5" s="57" t="s">
        <v>81</v>
      </c>
      <c r="D5" s="57" t="s">
        <v>85</v>
      </c>
      <c r="E5" s="57"/>
      <c r="F5" s="57"/>
      <c r="G5" s="57"/>
      <c r="H5" s="57"/>
      <c r="I5" s="56"/>
      <c r="J5" s="56"/>
      <c r="K5" s="55">
        <f t="shared" si="0"/>
        <v>0</v>
      </c>
      <c r="L5" s="64">
        <f t="shared" si="1"/>
        <v>0</v>
      </c>
      <c r="M5" s="64"/>
      <c r="N5" s="56">
        <f t="shared" si="2"/>
        <v>0</v>
      </c>
      <c r="O5" s="65"/>
      <c r="P5" s="56"/>
      <c r="S5" s="10" t="str">
        <f>VLOOKUP(D5,[1]劳务临时工!C$2:P$78,14,0)</f>
        <v>2020-10-09</v>
      </c>
      <c r="T5" s="10" t="s">
        <v>86</v>
      </c>
    </row>
    <row r="6" customFormat="1" customHeight="1" spans="1:20">
      <c r="A6" s="56">
        <f>ROW()-2</f>
        <v>4</v>
      </c>
      <c r="B6" s="56" t="s">
        <v>80</v>
      </c>
      <c r="C6" s="57" t="s">
        <v>81</v>
      </c>
      <c r="D6" s="57" t="s">
        <v>87</v>
      </c>
      <c r="E6" s="57"/>
      <c r="F6" s="57"/>
      <c r="G6" s="57"/>
      <c r="H6" s="57"/>
      <c r="I6" s="56"/>
      <c r="J6" s="56"/>
      <c r="K6" s="55">
        <f t="shared" si="0"/>
        <v>0</v>
      </c>
      <c r="L6" s="64">
        <f t="shared" si="1"/>
        <v>0</v>
      </c>
      <c r="M6" s="64"/>
      <c r="N6" s="56">
        <f t="shared" si="2"/>
        <v>0</v>
      </c>
      <c r="O6" s="65"/>
      <c r="P6" s="56"/>
      <c r="S6" s="10" t="e">
        <f>VLOOKUP(D6,[1]劳务临时工!C$2:P$78,14,0)</f>
        <v>#N/A</v>
      </c>
      <c r="T6" s="72">
        <v>44118</v>
      </c>
    </row>
    <row r="7" customFormat="1" customHeight="1" spans="1:20">
      <c r="A7" s="54">
        <f>ROW()-2</f>
        <v>5</v>
      </c>
      <c r="B7" s="54" t="s">
        <v>88</v>
      </c>
      <c r="C7" s="55" t="s">
        <v>89</v>
      </c>
      <c r="D7" s="55" t="s">
        <v>90</v>
      </c>
      <c r="E7" s="55"/>
      <c r="F7" s="55"/>
      <c r="G7" s="55"/>
      <c r="H7" s="55"/>
      <c r="I7" s="54"/>
      <c r="J7" s="54"/>
      <c r="K7" s="55">
        <f t="shared" si="0"/>
        <v>0</v>
      </c>
      <c r="L7" s="62">
        <f t="shared" si="1"/>
        <v>0</v>
      </c>
      <c r="M7" s="62"/>
      <c r="N7" s="54">
        <f t="shared" si="2"/>
        <v>0</v>
      </c>
      <c r="O7" s="63"/>
      <c r="P7" s="54"/>
      <c r="S7" s="10" t="str">
        <f>VLOOKUP(D7,[1]劳务临时工!C$2:P$78,14,0)</f>
        <v>2020-05-11</v>
      </c>
      <c r="T7" s="10" t="s">
        <v>91</v>
      </c>
    </row>
    <row r="8" customFormat="1" customHeight="1" spans="1:20">
      <c r="A8" s="54">
        <f t="shared" ref="A8:A24" si="3">ROW()-2</f>
        <v>6</v>
      </c>
      <c r="B8" s="54" t="s">
        <v>92</v>
      </c>
      <c r="C8" s="55" t="s">
        <v>89</v>
      </c>
      <c r="D8" s="55" t="s">
        <v>93</v>
      </c>
      <c r="E8" s="55"/>
      <c r="F8" s="55"/>
      <c r="G8" s="55"/>
      <c r="H8" s="55"/>
      <c r="I8" s="54"/>
      <c r="J8" s="54"/>
      <c r="K8" s="55">
        <f t="shared" si="0"/>
        <v>0</v>
      </c>
      <c r="L8" s="62">
        <f t="shared" si="1"/>
        <v>0</v>
      </c>
      <c r="M8" s="54">
        <f>16*37+18*(J8-37)+K8-L8</f>
        <v>-74</v>
      </c>
      <c r="N8" s="54">
        <f t="shared" si="2"/>
        <v>0</v>
      </c>
      <c r="O8" s="63"/>
      <c r="P8" s="54"/>
      <c r="S8" s="10" t="str">
        <f>VLOOKUP(D8,[1]劳务临时工!C$2:P$78,14,0)</f>
        <v>2020-07-15</v>
      </c>
      <c r="T8" s="10" t="s">
        <v>94</v>
      </c>
    </row>
    <row r="9" customFormat="1" customHeight="1" spans="1:20">
      <c r="A9" s="54">
        <f t="shared" si="3"/>
        <v>7</v>
      </c>
      <c r="B9" s="54" t="s">
        <v>92</v>
      </c>
      <c r="C9" s="55" t="s">
        <v>89</v>
      </c>
      <c r="D9" s="55" t="s">
        <v>95</v>
      </c>
      <c r="E9" s="55"/>
      <c r="F9" s="55"/>
      <c r="G9" s="55"/>
      <c r="H9" s="55"/>
      <c r="I9" s="54"/>
      <c r="J9" s="54"/>
      <c r="K9" s="55">
        <f t="shared" si="0"/>
        <v>0</v>
      </c>
      <c r="L9" s="62">
        <f t="shared" si="1"/>
        <v>0</v>
      </c>
      <c r="M9" s="54"/>
      <c r="N9" s="54">
        <f t="shared" si="2"/>
        <v>0</v>
      </c>
      <c r="O9" s="63"/>
      <c r="P9" s="54"/>
      <c r="S9" s="10" t="str">
        <f>VLOOKUP(D9,[1]劳务临时工!C$2:P$78,14,0)</f>
        <v>2020-07-15</v>
      </c>
      <c r="T9" s="10" t="s">
        <v>94</v>
      </c>
    </row>
    <row r="10" customFormat="1" customHeight="1" spans="1:20">
      <c r="A10" s="54">
        <f t="shared" si="3"/>
        <v>8</v>
      </c>
      <c r="B10" s="54" t="s">
        <v>92</v>
      </c>
      <c r="C10" s="55" t="s">
        <v>89</v>
      </c>
      <c r="D10" s="55" t="s">
        <v>96</v>
      </c>
      <c r="E10" s="55"/>
      <c r="F10" s="55"/>
      <c r="G10" s="55"/>
      <c r="H10" s="55"/>
      <c r="I10" s="54"/>
      <c r="J10" s="54"/>
      <c r="K10" s="55">
        <f t="shared" si="0"/>
        <v>0</v>
      </c>
      <c r="L10" s="62">
        <f t="shared" si="1"/>
        <v>0</v>
      </c>
      <c r="M10" s="54"/>
      <c r="N10" s="54">
        <f t="shared" si="2"/>
        <v>0</v>
      </c>
      <c r="O10" s="63"/>
      <c r="P10" s="54"/>
      <c r="S10" s="10" t="str">
        <f>VLOOKUP(D10,[1]劳务临时工!C$2:P$78,14,0)</f>
        <v>2020-09-23</v>
      </c>
      <c r="T10" s="10" t="s">
        <v>97</v>
      </c>
    </row>
    <row r="11" customFormat="1" customHeight="1" spans="1:20">
      <c r="A11" s="54">
        <f t="shared" si="3"/>
        <v>9</v>
      </c>
      <c r="B11" s="54" t="s">
        <v>92</v>
      </c>
      <c r="C11" s="55" t="s">
        <v>89</v>
      </c>
      <c r="D11" s="55" t="s">
        <v>98</v>
      </c>
      <c r="E11" s="55"/>
      <c r="F11" s="55"/>
      <c r="G11" s="55"/>
      <c r="H11" s="55"/>
      <c r="I11" s="54"/>
      <c r="J11" s="54"/>
      <c r="K11" s="55">
        <f t="shared" si="0"/>
        <v>0</v>
      </c>
      <c r="L11" s="62">
        <f t="shared" si="1"/>
        <v>0</v>
      </c>
      <c r="M11" s="54"/>
      <c r="N11" s="54">
        <f t="shared" si="2"/>
        <v>0</v>
      </c>
      <c r="O11" s="63"/>
      <c r="P11" s="54"/>
      <c r="S11" s="10"/>
      <c r="T11" s="10" t="s">
        <v>99</v>
      </c>
    </row>
    <row r="12" customFormat="1" customHeight="1" spans="1:20">
      <c r="A12" s="54">
        <f t="shared" si="3"/>
        <v>10</v>
      </c>
      <c r="B12" s="54" t="s">
        <v>100</v>
      </c>
      <c r="C12" s="55" t="s">
        <v>101</v>
      </c>
      <c r="D12" s="55" t="s">
        <v>102</v>
      </c>
      <c r="E12" s="55"/>
      <c r="F12" s="55"/>
      <c r="G12" s="55"/>
      <c r="H12" s="55"/>
      <c r="I12" s="54"/>
      <c r="J12" s="54"/>
      <c r="K12" s="55">
        <f t="shared" si="0"/>
        <v>0</v>
      </c>
      <c r="L12" s="62">
        <f t="shared" si="1"/>
        <v>0</v>
      </c>
      <c r="M12" s="62"/>
      <c r="N12" s="54">
        <f t="shared" si="2"/>
        <v>0</v>
      </c>
      <c r="O12" s="63"/>
      <c r="P12" s="54"/>
      <c r="S12" s="10" t="str">
        <f>VLOOKUP(D12,[1]劳务临时工!C$2:P$78,14,0)</f>
        <v>2020-06-05</v>
      </c>
      <c r="T12" s="10" t="s">
        <v>103</v>
      </c>
    </row>
    <row r="13" customFormat="1" customHeight="1" spans="1:20">
      <c r="A13" s="54">
        <f t="shared" si="3"/>
        <v>11</v>
      </c>
      <c r="B13" s="54" t="s">
        <v>100</v>
      </c>
      <c r="C13" s="55" t="s">
        <v>101</v>
      </c>
      <c r="D13" s="55" t="s">
        <v>104</v>
      </c>
      <c r="E13" s="55"/>
      <c r="F13" s="55"/>
      <c r="G13" s="55"/>
      <c r="H13" s="55"/>
      <c r="I13" s="54"/>
      <c r="J13" s="54"/>
      <c r="K13" s="55">
        <f t="shared" si="0"/>
        <v>0</v>
      </c>
      <c r="L13" s="62">
        <f t="shared" si="1"/>
        <v>0</v>
      </c>
      <c r="M13" s="62"/>
      <c r="N13" s="54">
        <f t="shared" si="2"/>
        <v>0</v>
      </c>
      <c r="O13" s="63"/>
      <c r="P13" s="54"/>
      <c r="S13" s="10" t="str">
        <f>VLOOKUP(D13,[1]劳务临时工!C$2:P$78,14,0)</f>
        <v>2020-06-14</v>
      </c>
      <c r="T13" s="10" t="s">
        <v>105</v>
      </c>
    </row>
    <row r="14" customFormat="1" customHeight="1" spans="1:20">
      <c r="A14" s="54">
        <f t="shared" si="3"/>
        <v>12</v>
      </c>
      <c r="B14" s="54" t="s">
        <v>100</v>
      </c>
      <c r="C14" s="55" t="s">
        <v>101</v>
      </c>
      <c r="D14" s="55" t="s">
        <v>106</v>
      </c>
      <c r="E14" s="55"/>
      <c r="F14" s="55"/>
      <c r="G14" s="55"/>
      <c r="H14" s="55"/>
      <c r="I14" s="54"/>
      <c r="J14" s="54"/>
      <c r="K14" s="55">
        <f t="shared" si="0"/>
        <v>0</v>
      </c>
      <c r="L14" s="62">
        <f t="shared" si="1"/>
        <v>0</v>
      </c>
      <c r="M14" s="62"/>
      <c r="N14" s="54">
        <f t="shared" si="2"/>
        <v>0</v>
      </c>
      <c r="O14" s="63"/>
      <c r="P14" s="66"/>
      <c r="S14" s="10" t="str">
        <f>VLOOKUP(D14,[1]劳务临时工!C$2:P$78,14,0)</f>
        <v>2020-06-29</v>
      </c>
      <c r="T14" s="10" t="s">
        <v>107</v>
      </c>
    </row>
    <row r="15" customFormat="1" customHeight="1" spans="1:20">
      <c r="A15" s="54">
        <f t="shared" si="3"/>
        <v>13</v>
      </c>
      <c r="B15" s="54" t="s">
        <v>100</v>
      </c>
      <c r="C15" s="55" t="s">
        <v>101</v>
      </c>
      <c r="D15" s="55" t="s">
        <v>108</v>
      </c>
      <c r="E15" s="55"/>
      <c r="F15" s="55"/>
      <c r="G15" s="55"/>
      <c r="H15" s="55"/>
      <c r="I15" s="54"/>
      <c r="J15" s="54"/>
      <c r="K15" s="55">
        <f t="shared" si="0"/>
        <v>0</v>
      </c>
      <c r="L15" s="62">
        <f t="shared" si="1"/>
        <v>0</v>
      </c>
      <c r="M15" s="62"/>
      <c r="N15" s="54">
        <f t="shared" si="2"/>
        <v>0</v>
      </c>
      <c r="O15" s="63"/>
      <c r="P15" s="66"/>
      <c r="S15" s="10" t="e">
        <f>VLOOKUP(D15,[1]劳务临时工!C$2:P$78,14,0)</f>
        <v>#N/A</v>
      </c>
      <c r="T15" s="10" t="e">
        <v>#N/A</v>
      </c>
    </row>
    <row r="16" customFormat="1" customHeight="1" spans="1:20">
      <c r="A16" s="54">
        <f t="shared" si="3"/>
        <v>14</v>
      </c>
      <c r="B16" s="54" t="s">
        <v>100</v>
      </c>
      <c r="C16" s="55" t="s">
        <v>101</v>
      </c>
      <c r="D16" s="55" t="s">
        <v>109</v>
      </c>
      <c r="E16" s="55"/>
      <c r="F16" s="55"/>
      <c r="G16" s="55"/>
      <c r="H16" s="55"/>
      <c r="I16" s="54"/>
      <c r="J16" s="54"/>
      <c r="K16" s="55">
        <f t="shared" si="0"/>
        <v>0</v>
      </c>
      <c r="L16" s="62">
        <f t="shared" si="1"/>
        <v>0</v>
      </c>
      <c r="M16" s="62"/>
      <c r="N16" s="54">
        <f t="shared" si="2"/>
        <v>0</v>
      </c>
      <c r="O16" s="63"/>
      <c r="P16" s="66"/>
      <c r="S16" s="10"/>
      <c r="T16" s="10"/>
    </row>
    <row r="17" s="2" customFormat="1" customHeight="1" spans="1:20">
      <c r="A17" s="54">
        <f t="shared" si="3"/>
        <v>15</v>
      </c>
      <c r="B17" s="54" t="s">
        <v>100</v>
      </c>
      <c r="C17" s="55" t="s">
        <v>101</v>
      </c>
      <c r="D17" s="55" t="s">
        <v>110</v>
      </c>
      <c r="E17" s="55"/>
      <c r="F17" s="55"/>
      <c r="G17" s="55"/>
      <c r="H17" s="55"/>
      <c r="I17" s="54"/>
      <c r="J17" s="54"/>
      <c r="K17" s="55">
        <f t="shared" si="0"/>
        <v>0</v>
      </c>
      <c r="L17" s="62">
        <f t="shared" si="1"/>
        <v>0</v>
      </c>
      <c r="M17" s="62"/>
      <c r="N17" s="54">
        <f t="shared" si="2"/>
        <v>0</v>
      </c>
      <c r="O17" s="63"/>
      <c r="P17" s="66"/>
      <c r="S17" s="10" t="str">
        <f>VLOOKUP(D17,[1]劳务临时工!C$2:P$78,14,0)</f>
        <v>2020-08-26</v>
      </c>
      <c r="T17" s="10" t="e">
        <v>#N/A</v>
      </c>
    </row>
    <row r="18" customFormat="1" customHeight="1" spans="1:20">
      <c r="A18" s="54">
        <f t="shared" si="3"/>
        <v>16</v>
      </c>
      <c r="B18" s="54" t="s">
        <v>100</v>
      </c>
      <c r="C18" s="55" t="s">
        <v>101</v>
      </c>
      <c r="D18" s="55" t="s">
        <v>111</v>
      </c>
      <c r="E18" s="55"/>
      <c r="F18" s="55"/>
      <c r="G18" s="55"/>
      <c r="H18" s="55"/>
      <c r="I18" s="54"/>
      <c r="J18" s="54"/>
      <c r="K18" s="55">
        <f t="shared" si="0"/>
        <v>0</v>
      </c>
      <c r="L18" s="62">
        <f t="shared" si="1"/>
        <v>0</v>
      </c>
      <c r="M18" s="62"/>
      <c r="N18" s="54">
        <f t="shared" si="2"/>
        <v>0</v>
      </c>
      <c r="O18" s="63"/>
      <c r="P18" s="66"/>
      <c r="S18" s="10" t="str">
        <f>VLOOKUP(D18,[1]劳务临时工!C$2:P$78,14,0)</f>
        <v>2020-09-18</v>
      </c>
      <c r="T18" s="10" t="s">
        <v>112</v>
      </c>
    </row>
    <row r="19" customFormat="1" customHeight="1" spans="1:20">
      <c r="A19" s="56">
        <f t="shared" si="3"/>
        <v>17</v>
      </c>
      <c r="B19" s="56" t="s">
        <v>100</v>
      </c>
      <c r="C19" s="57" t="s">
        <v>101</v>
      </c>
      <c r="D19" s="57" t="s">
        <v>113</v>
      </c>
      <c r="E19" s="57"/>
      <c r="F19" s="57"/>
      <c r="G19" s="57"/>
      <c r="H19" s="57"/>
      <c r="I19" s="56"/>
      <c r="J19" s="56"/>
      <c r="K19" s="55">
        <f t="shared" si="0"/>
        <v>0</v>
      </c>
      <c r="L19" s="64">
        <f t="shared" si="1"/>
        <v>0</v>
      </c>
      <c r="M19" s="64"/>
      <c r="N19" s="56">
        <f t="shared" si="2"/>
        <v>0</v>
      </c>
      <c r="O19" s="65"/>
      <c r="P19" s="67"/>
      <c r="S19" s="10" t="str">
        <f>VLOOKUP(D19,[1]劳务临时工!C$2:P$78,14,0)</f>
        <v>2020-10-12</v>
      </c>
      <c r="T19" s="10" t="s">
        <v>114</v>
      </c>
    </row>
    <row r="20" customFormat="1" customHeight="1" spans="1:20">
      <c r="A20" s="56">
        <f t="shared" si="3"/>
        <v>18</v>
      </c>
      <c r="B20" s="56" t="s">
        <v>100</v>
      </c>
      <c r="C20" s="57" t="s">
        <v>101</v>
      </c>
      <c r="D20" s="57" t="s">
        <v>115</v>
      </c>
      <c r="E20" s="57"/>
      <c r="F20" s="57"/>
      <c r="G20" s="57"/>
      <c r="H20" s="57"/>
      <c r="I20" s="56"/>
      <c r="J20" s="56"/>
      <c r="K20" s="55">
        <f t="shared" si="0"/>
        <v>0</v>
      </c>
      <c r="L20" s="64">
        <f t="shared" si="1"/>
        <v>0</v>
      </c>
      <c r="M20" s="64"/>
      <c r="N20" s="56">
        <f t="shared" si="2"/>
        <v>0</v>
      </c>
      <c r="O20" s="65"/>
      <c r="P20" s="67"/>
      <c r="S20" s="10" t="str">
        <f>VLOOKUP(D20,[1]劳务临时工!C$2:P$78,14,0)</f>
        <v>2020-10-09</v>
      </c>
      <c r="T20" s="10" t="s">
        <v>86</v>
      </c>
    </row>
    <row r="21" customFormat="1" customHeight="1" spans="1:20">
      <c r="A21" s="56">
        <f t="shared" si="3"/>
        <v>19</v>
      </c>
      <c r="B21" s="56" t="s">
        <v>100</v>
      </c>
      <c r="C21" s="57" t="s">
        <v>101</v>
      </c>
      <c r="D21" s="57" t="s">
        <v>116</v>
      </c>
      <c r="E21" s="57"/>
      <c r="F21" s="57"/>
      <c r="G21" s="57"/>
      <c r="H21" s="57"/>
      <c r="I21" s="56"/>
      <c r="J21" s="56"/>
      <c r="K21" s="55">
        <f t="shared" si="0"/>
        <v>0</v>
      </c>
      <c r="L21" s="64">
        <f t="shared" si="1"/>
        <v>0</v>
      </c>
      <c r="M21" s="64"/>
      <c r="N21" s="56">
        <f t="shared" si="2"/>
        <v>0</v>
      </c>
      <c r="O21" s="65"/>
      <c r="P21" s="67"/>
      <c r="S21" s="10" t="str">
        <f>VLOOKUP(D21,[1]劳务临时工!C$2:P$78,14,0)</f>
        <v>2020-10-09</v>
      </c>
      <c r="T21" s="10" t="s">
        <v>86</v>
      </c>
    </row>
    <row r="22" customFormat="1" customHeight="1" spans="1:20">
      <c r="A22" s="54">
        <f t="shared" si="3"/>
        <v>20</v>
      </c>
      <c r="B22" s="54" t="s">
        <v>117</v>
      </c>
      <c r="C22" s="55" t="s">
        <v>101</v>
      </c>
      <c r="D22" s="55" t="s">
        <v>118</v>
      </c>
      <c r="E22" s="55"/>
      <c r="F22" s="55"/>
      <c r="G22" s="55"/>
      <c r="H22" s="55"/>
      <c r="I22" s="54"/>
      <c r="J22" s="54"/>
      <c r="K22" s="55">
        <f t="shared" si="0"/>
        <v>0</v>
      </c>
      <c r="L22" s="62">
        <f t="shared" si="1"/>
        <v>0</v>
      </c>
      <c r="M22" s="62"/>
      <c r="N22" s="54">
        <f t="shared" si="2"/>
        <v>0</v>
      </c>
      <c r="O22" s="63"/>
      <c r="P22" s="54"/>
      <c r="S22" s="10" t="str">
        <f>VLOOKUP(D22,[1]劳务临时工!C$2:P$78,14,0)</f>
        <v>2020-06-06</v>
      </c>
      <c r="T22" s="10" t="s">
        <v>119</v>
      </c>
    </row>
    <row r="23" customFormat="1" customHeight="1" spans="1:20">
      <c r="A23" s="54">
        <f t="shared" si="3"/>
        <v>21</v>
      </c>
      <c r="B23" s="54" t="s">
        <v>120</v>
      </c>
      <c r="C23" s="55" t="s">
        <v>101</v>
      </c>
      <c r="D23" s="55" t="s">
        <v>121</v>
      </c>
      <c r="E23" s="55"/>
      <c r="F23" s="55"/>
      <c r="G23" s="55"/>
      <c r="H23" s="55"/>
      <c r="I23" s="54"/>
      <c r="J23" s="54"/>
      <c r="K23" s="55">
        <f t="shared" si="0"/>
        <v>0</v>
      </c>
      <c r="L23" s="68">
        <f t="shared" si="1"/>
        <v>0</v>
      </c>
      <c r="M23" s="55">
        <f>ROUND((K23+L23),2)</f>
        <v>0</v>
      </c>
      <c r="N23" s="54">
        <f t="shared" si="2"/>
        <v>0</v>
      </c>
      <c r="O23" s="63"/>
      <c r="P23" s="54"/>
      <c r="S23" s="10"/>
      <c r="T23" s="10"/>
    </row>
    <row r="24" customFormat="1" customHeight="1" spans="1:20">
      <c r="A24" s="54">
        <f t="shared" si="3"/>
        <v>22</v>
      </c>
      <c r="B24" s="56" t="s">
        <v>120</v>
      </c>
      <c r="C24" s="57" t="s">
        <v>101</v>
      </c>
      <c r="D24" s="57" t="s">
        <v>122</v>
      </c>
      <c r="E24" s="57"/>
      <c r="F24" s="57"/>
      <c r="G24" s="57"/>
      <c r="H24" s="57"/>
      <c r="I24" s="56"/>
      <c r="J24" s="56"/>
      <c r="K24" s="55">
        <f t="shared" si="0"/>
        <v>0</v>
      </c>
      <c r="L24" s="64">
        <f t="shared" si="1"/>
        <v>0</v>
      </c>
      <c r="M24" s="64"/>
      <c r="N24" s="56">
        <f t="shared" si="2"/>
        <v>0</v>
      </c>
      <c r="O24" s="65"/>
      <c r="P24" s="54"/>
      <c r="S24" s="10"/>
      <c r="T24" s="72">
        <v>44145</v>
      </c>
    </row>
    <row r="25" customHeight="1" spans="1:16">
      <c r="A25" s="54"/>
      <c r="B25" s="54"/>
      <c r="C25" s="54"/>
      <c r="D25" s="54"/>
      <c r="E25" s="54">
        <f>SUM(E3:E24)</f>
        <v>0</v>
      </c>
      <c r="F25" s="54">
        <f>SUM(F3:F24)</f>
        <v>0</v>
      </c>
      <c r="G25" s="54"/>
      <c r="H25" s="54"/>
      <c r="I25" s="54">
        <f t="shared" ref="I25:N25" si="4">SUM(I3:I24)</f>
        <v>0</v>
      </c>
      <c r="J25" s="54">
        <f t="shared" si="4"/>
        <v>0</v>
      </c>
      <c r="K25" s="54">
        <f t="shared" si="4"/>
        <v>0</v>
      </c>
      <c r="L25" s="54">
        <f t="shared" si="4"/>
        <v>0</v>
      </c>
      <c r="M25" s="54">
        <f t="shared" si="4"/>
        <v>-74</v>
      </c>
      <c r="N25" s="54">
        <f t="shared" si="4"/>
        <v>0</v>
      </c>
      <c r="O25" s="63"/>
      <c r="P25" s="54"/>
    </row>
    <row r="26" customHeight="1" spans="1:1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69"/>
      <c r="P26" s="58"/>
    </row>
    <row r="27" customHeight="1" spans="1:14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8"/>
      <c r="M27" s="59"/>
      <c r="N27" s="59"/>
    </row>
    <row r="28" customHeight="1" spans="2:15">
      <c r="B28" s="58" t="s">
        <v>123</v>
      </c>
      <c r="C28" s="58" t="s">
        <v>124</v>
      </c>
      <c r="D28" s="58"/>
      <c r="E28" s="58"/>
      <c r="F28" s="58"/>
      <c r="G28" s="58"/>
      <c r="H28" s="58"/>
      <c r="I28" s="58" t="s">
        <v>125</v>
      </c>
      <c r="L28" s="70"/>
      <c r="M28" s="70"/>
      <c r="N28" s="70"/>
      <c r="O28" s="71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3"/>
  <sheetViews>
    <sheetView workbookViewId="0">
      <selection activeCell="C24" sqref="C24"/>
    </sheetView>
  </sheetViews>
  <sheetFormatPr defaultColWidth="9" defaultRowHeight="16.5" outlineLevelCol="3"/>
  <cols>
    <col min="2" max="2" width="9" style="47"/>
    <col min="3" max="3" width="25.75" style="47" customWidth="1"/>
    <col min="4" max="4" width="9" style="47"/>
  </cols>
  <sheetData>
    <row r="1" ht="20" customHeight="1" spans="2:4">
      <c r="B1" s="48" t="s">
        <v>3</v>
      </c>
      <c r="C1" s="48" t="s">
        <v>126</v>
      </c>
      <c r="D1" s="48" t="s">
        <v>127</v>
      </c>
    </row>
    <row r="2" ht="20" customHeight="1" spans="2:4">
      <c r="B2" s="49"/>
      <c r="C2" s="50"/>
      <c r="D2" s="51"/>
    </row>
    <row r="3" ht="20" customHeight="1" spans="2:4">
      <c r="B3" s="49"/>
      <c r="C3" s="50"/>
      <c r="D3" s="51"/>
    </row>
    <row r="4" spans="4:4">
      <c r="D4" s="47">
        <f>SUM(D2:D3)</f>
        <v>0</v>
      </c>
    </row>
    <row r="7" spans="2:4">
      <c r="B7" s="48" t="s">
        <v>128</v>
      </c>
      <c r="C7" s="48"/>
      <c r="D7" s="48"/>
    </row>
    <row r="8" spans="2:4">
      <c r="B8" s="48" t="s">
        <v>3</v>
      </c>
      <c r="C8" s="48" t="s">
        <v>129</v>
      </c>
      <c r="D8" s="48" t="s">
        <v>130</v>
      </c>
    </row>
    <row r="9" spans="2:4">
      <c r="B9" s="48"/>
      <c r="C9" s="48"/>
      <c r="D9" s="48"/>
    </row>
    <row r="10" spans="2:4">
      <c r="B10" s="48"/>
      <c r="C10" s="48"/>
      <c r="D10" s="48"/>
    </row>
    <row r="11" spans="2:4">
      <c r="B11" s="48"/>
      <c r="C11" s="48"/>
      <c r="D11" s="48"/>
    </row>
    <row r="12" spans="2:4">
      <c r="B12" s="48"/>
      <c r="C12" s="48"/>
      <c r="D12" s="48"/>
    </row>
    <row r="13" spans="2:4">
      <c r="B13" s="48"/>
      <c r="C13" s="48"/>
      <c r="D13" s="48"/>
    </row>
    <row r="14" spans="2:4">
      <c r="B14" s="48"/>
      <c r="C14" s="48"/>
      <c r="D14" s="48"/>
    </row>
    <row r="15" spans="2:4">
      <c r="B15" s="48"/>
      <c r="C15" s="48"/>
      <c r="D15" s="48"/>
    </row>
    <row r="16" spans="2:4">
      <c r="B16" s="48"/>
      <c r="C16" s="48"/>
      <c r="D16" s="48"/>
    </row>
    <row r="17" spans="2:4">
      <c r="B17" s="48"/>
      <c r="C17" s="48"/>
      <c r="D17" s="48"/>
    </row>
    <row r="18" spans="2:4">
      <c r="B18" s="48"/>
      <c r="C18" s="48"/>
      <c r="D18" s="48"/>
    </row>
    <row r="19" spans="2:4">
      <c r="B19" s="48"/>
      <c r="C19" s="48"/>
      <c r="D19" s="48"/>
    </row>
    <row r="20" spans="2:4">
      <c r="B20" s="48"/>
      <c r="C20" s="48"/>
      <c r="D20" s="48"/>
    </row>
    <row r="21" spans="2:4">
      <c r="B21" s="48"/>
      <c r="C21" s="48"/>
      <c r="D21" s="48"/>
    </row>
    <row r="22" spans="2:4">
      <c r="B22" s="48"/>
      <c r="C22" s="48"/>
      <c r="D22" s="48"/>
    </row>
    <row r="23" spans="2:4">
      <c r="B23" s="48"/>
      <c r="C23" s="48"/>
      <c r="D23" s="48"/>
    </row>
    <row r="24" spans="2:4">
      <c r="B24" s="48"/>
      <c r="C24" s="48"/>
      <c r="D24" s="48"/>
    </row>
    <row r="25" spans="2:4">
      <c r="B25" s="48"/>
      <c r="C25" s="48"/>
      <c r="D25" s="48"/>
    </row>
    <row r="26" spans="2:4">
      <c r="B26" s="48"/>
      <c r="C26" s="48"/>
      <c r="D26" s="48"/>
    </row>
    <row r="27" spans="2:4">
      <c r="B27" s="48"/>
      <c r="C27" s="48"/>
      <c r="D27" s="48"/>
    </row>
    <row r="28" spans="2:4">
      <c r="B28" s="48"/>
      <c r="C28" s="48"/>
      <c r="D28" s="48"/>
    </row>
    <row r="29" spans="2:4">
      <c r="B29" s="48"/>
      <c r="C29" s="48"/>
      <c r="D29" s="48"/>
    </row>
    <row r="30" spans="2:4">
      <c r="B30" s="48"/>
      <c r="C30" s="48"/>
      <c r="D30" s="48"/>
    </row>
    <row r="31" spans="2:4">
      <c r="B31" s="48"/>
      <c r="C31" s="48"/>
      <c r="D31" s="48"/>
    </row>
    <row r="32" spans="2:4">
      <c r="B32" s="48"/>
      <c r="C32" s="48"/>
      <c r="D32" s="48"/>
    </row>
    <row r="33" spans="4:4">
      <c r="D33" s="47">
        <f>SUM(D9:D32)</f>
        <v>0</v>
      </c>
    </row>
  </sheetData>
  <mergeCells count="1">
    <mergeCell ref="B7:D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24" workbookViewId="0">
      <selection activeCell="R20" sqref="R20"/>
    </sheetView>
  </sheetViews>
  <sheetFormatPr defaultColWidth="9" defaultRowHeight="13.5"/>
  <cols>
    <col min="1" max="1" width="3.75" customWidth="1"/>
    <col min="2" max="2" width="7.5" customWidth="1"/>
    <col min="3" max="3" width="9.875" customWidth="1"/>
    <col min="4" max="11" width="8.625" customWidth="1"/>
    <col min="13" max="13" width="10.5" customWidth="1"/>
    <col min="14" max="14" width="33.75" customWidth="1"/>
  </cols>
  <sheetData>
    <row r="1" ht="24.95" customHeight="1" spans="1:14">
      <c r="A1" s="5" t="s">
        <v>1</v>
      </c>
      <c r="B1" s="5" t="s">
        <v>131</v>
      </c>
      <c r="C1" s="5" t="s">
        <v>132</v>
      </c>
      <c r="D1" s="5" t="s">
        <v>133</v>
      </c>
      <c r="E1" s="5"/>
      <c r="F1" s="5"/>
      <c r="G1" s="5"/>
      <c r="H1" s="5"/>
      <c r="I1" s="5"/>
      <c r="J1" s="5"/>
      <c r="K1" s="5"/>
      <c r="L1" s="5" t="s">
        <v>134</v>
      </c>
      <c r="M1" s="5" t="s">
        <v>135</v>
      </c>
      <c r="N1" s="5" t="s">
        <v>14</v>
      </c>
    </row>
    <row r="2" ht="15" customHeight="1" spans="1:14">
      <c r="A2" s="5">
        <v>1</v>
      </c>
      <c r="B2" s="6">
        <v>44263</v>
      </c>
      <c r="C2" s="7" t="s">
        <v>136</v>
      </c>
      <c r="D2" s="37" t="s">
        <v>38</v>
      </c>
      <c r="E2" s="37" t="s">
        <v>19</v>
      </c>
      <c r="F2" s="37" t="s">
        <v>28</v>
      </c>
      <c r="G2" s="37" t="s">
        <v>18</v>
      </c>
      <c r="H2" s="37" t="s">
        <v>17</v>
      </c>
      <c r="I2" s="37"/>
      <c r="J2" s="37"/>
      <c r="K2" s="42"/>
      <c r="L2" s="5">
        <f t="shared" ref="L2:L56" si="0">COUNTA(D2:K2)</f>
        <v>5</v>
      </c>
      <c r="M2" s="43">
        <v>0</v>
      </c>
      <c r="N2" s="5"/>
    </row>
    <row r="3" ht="15" customHeight="1" spans="1:14">
      <c r="A3" s="5">
        <v>4</v>
      </c>
      <c r="B3" s="6">
        <v>44264</v>
      </c>
      <c r="C3" s="7" t="s">
        <v>136</v>
      </c>
      <c r="D3" s="7" t="s">
        <v>38</v>
      </c>
      <c r="E3" s="7" t="s">
        <v>19</v>
      </c>
      <c r="F3" s="7" t="s">
        <v>18</v>
      </c>
      <c r="G3" s="7" t="s">
        <v>28</v>
      </c>
      <c r="H3" s="7" t="s">
        <v>17</v>
      </c>
      <c r="I3" s="7"/>
      <c r="J3" s="7"/>
      <c r="K3" s="20"/>
      <c r="L3" s="5">
        <f t="shared" si="0"/>
        <v>5</v>
      </c>
      <c r="M3" s="43">
        <v>0</v>
      </c>
      <c r="N3" s="5"/>
    </row>
    <row r="4" ht="15" customHeight="1" spans="1:14">
      <c r="A4" s="5">
        <v>5</v>
      </c>
      <c r="B4" s="8"/>
      <c r="C4" s="7" t="s">
        <v>137</v>
      </c>
      <c r="D4" s="7" t="s">
        <v>138</v>
      </c>
      <c r="E4" s="7" t="s">
        <v>26</v>
      </c>
      <c r="F4" s="7" t="s">
        <v>139</v>
      </c>
      <c r="G4" s="7" t="s">
        <v>140</v>
      </c>
      <c r="H4" s="7" t="s">
        <v>141</v>
      </c>
      <c r="I4" s="10"/>
      <c r="J4" s="7"/>
      <c r="K4" s="20"/>
      <c r="L4" s="5">
        <f t="shared" si="0"/>
        <v>5</v>
      </c>
      <c r="M4" s="43">
        <v>0</v>
      </c>
      <c r="N4" s="5"/>
    </row>
    <row r="5" ht="15" customHeight="1" spans="1:14">
      <c r="A5" s="5">
        <v>7</v>
      </c>
      <c r="B5" s="6">
        <v>44265</v>
      </c>
      <c r="C5" s="7" t="s">
        <v>136</v>
      </c>
      <c r="D5" s="7" t="s">
        <v>38</v>
      </c>
      <c r="E5" s="7" t="s">
        <v>19</v>
      </c>
      <c r="F5" s="7" t="s">
        <v>28</v>
      </c>
      <c r="G5" s="7" t="s">
        <v>18</v>
      </c>
      <c r="H5" s="7" t="s">
        <v>17</v>
      </c>
      <c r="I5" s="7" t="s">
        <v>21</v>
      </c>
      <c r="J5" s="7" t="s">
        <v>50</v>
      </c>
      <c r="K5" s="20"/>
      <c r="L5" s="5">
        <f t="shared" si="0"/>
        <v>7</v>
      </c>
      <c r="M5" s="43">
        <f>IF(L5&gt;=6,200,0)</f>
        <v>200</v>
      </c>
      <c r="N5" s="5"/>
    </row>
    <row r="6" ht="15" customHeight="1" spans="1:14">
      <c r="A6" s="5">
        <v>12</v>
      </c>
      <c r="B6" s="6">
        <v>44266</v>
      </c>
      <c r="C6" s="7" t="s">
        <v>136</v>
      </c>
      <c r="D6" s="7" t="s">
        <v>38</v>
      </c>
      <c r="E6" s="7" t="s">
        <v>19</v>
      </c>
      <c r="F6" s="7" t="s">
        <v>18</v>
      </c>
      <c r="G6" s="7" t="s">
        <v>28</v>
      </c>
      <c r="H6" s="7" t="s">
        <v>17</v>
      </c>
      <c r="I6" s="7" t="s">
        <v>50</v>
      </c>
      <c r="J6" s="7" t="s">
        <v>21</v>
      </c>
      <c r="K6" s="20"/>
      <c r="L6" s="5">
        <f t="shared" si="0"/>
        <v>7</v>
      </c>
      <c r="M6" s="43">
        <f>IF(L6&gt;=6,200,0)</f>
        <v>200</v>
      </c>
      <c r="N6" s="5"/>
    </row>
    <row r="7" ht="15" customHeight="1" spans="1:14">
      <c r="A7" s="5"/>
      <c r="B7" s="8"/>
      <c r="C7" s="7" t="s">
        <v>142</v>
      </c>
      <c r="D7" s="7" t="s">
        <v>143</v>
      </c>
      <c r="E7" s="7" t="s">
        <v>144</v>
      </c>
      <c r="F7" s="7" t="s">
        <v>145</v>
      </c>
      <c r="G7" s="7" t="s">
        <v>146</v>
      </c>
      <c r="H7" s="7" t="s">
        <v>147</v>
      </c>
      <c r="I7" s="7" t="s">
        <v>148</v>
      </c>
      <c r="J7" s="7" t="s">
        <v>149</v>
      </c>
      <c r="K7" s="20"/>
      <c r="L7" s="5">
        <f t="shared" si="0"/>
        <v>7</v>
      </c>
      <c r="M7" s="43">
        <f>IF(L7&gt;=6,200,0)</f>
        <v>200</v>
      </c>
      <c r="N7" s="5"/>
    </row>
    <row r="8" ht="15" customHeight="1" spans="1:14">
      <c r="A8" s="5">
        <v>14</v>
      </c>
      <c r="B8" s="9"/>
      <c r="C8" s="7" t="s">
        <v>150</v>
      </c>
      <c r="D8" s="7" t="s">
        <v>23</v>
      </c>
      <c r="E8" s="7" t="s">
        <v>151</v>
      </c>
      <c r="F8" s="7" t="s">
        <v>152</v>
      </c>
      <c r="G8" s="7" t="s">
        <v>153</v>
      </c>
      <c r="H8" s="7" t="s">
        <v>154</v>
      </c>
      <c r="I8" s="7"/>
      <c r="J8" s="7"/>
      <c r="K8" s="20"/>
      <c r="L8" s="5">
        <f t="shared" si="0"/>
        <v>5</v>
      </c>
      <c r="M8" s="43">
        <v>0</v>
      </c>
      <c r="N8" s="5"/>
    </row>
    <row r="9" ht="15" customHeight="1" spans="1:14">
      <c r="A9" s="5">
        <v>15</v>
      </c>
      <c r="B9" s="6">
        <v>44267</v>
      </c>
      <c r="C9" s="7" t="s">
        <v>136</v>
      </c>
      <c r="D9" s="7" t="s">
        <v>38</v>
      </c>
      <c r="E9" s="7" t="s">
        <v>19</v>
      </c>
      <c r="F9" s="7" t="s">
        <v>18</v>
      </c>
      <c r="G9" s="7" t="s">
        <v>28</v>
      </c>
      <c r="H9" s="7" t="s">
        <v>17</v>
      </c>
      <c r="I9" s="7" t="s">
        <v>50</v>
      </c>
      <c r="J9" s="7" t="s">
        <v>21</v>
      </c>
      <c r="K9" s="20"/>
      <c r="L9" s="5">
        <f t="shared" si="0"/>
        <v>7</v>
      </c>
      <c r="M9" s="43">
        <f t="shared" ref="M9:M14" si="1">IF(L9&gt;=6,200,0)</f>
        <v>200</v>
      </c>
      <c r="N9" s="5"/>
    </row>
    <row r="10" ht="15" customHeight="1" spans="1:14">
      <c r="A10" s="5">
        <v>18</v>
      </c>
      <c r="B10" s="8"/>
      <c r="C10" s="7" t="s">
        <v>142</v>
      </c>
      <c r="D10" s="7" t="s">
        <v>143</v>
      </c>
      <c r="E10" s="7" t="s">
        <v>144</v>
      </c>
      <c r="F10" s="7" t="s">
        <v>145</v>
      </c>
      <c r="G10" s="7" t="s">
        <v>146</v>
      </c>
      <c r="H10" s="7" t="s">
        <v>147</v>
      </c>
      <c r="I10" s="7" t="s">
        <v>148</v>
      </c>
      <c r="J10" s="7" t="s">
        <v>155</v>
      </c>
      <c r="K10" s="20"/>
      <c r="L10" s="5">
        <f t="shared" si="0"/>
        <v>7</v>
      </c>
      <c r="M10" s="43">
        <f t="shared" si="1"/>
        <v>200</v>
      </c>
      <c r="N10" s="5"/>
    </row>
    <row r="11" ht="15" customHeight="1" spans="1:14">
      <c r="A11" s="5">
        <v>20</v>
      </c>
      <c r="B11" s="6">
        <v>44268</v>
      </c>
      <c r="C11" s="7" t="s">
        <v>136</v>
      </c>
      <c r="D11" s="7" t="s">
        <v>19</v>
      </c>
      <c r="E11" s="7" t="s">
        <v>18</v>
      </c>
      <c r="F11" s="7" t="s">
        <v>28</v>
      </c>
      <c r="G11" s="7" t="s">
        <v>17</v>
      </c>
      <c r="H11" s="7" t="s">
        <v>50</v>
      </c>
      <c r="I11" s="7" t="s">
        <v>21</v>
      </c>
      <c r="J11" s="7"/>
      <c r="K11" s="20"/>
      <c r="L11" s="5">
        <f t="shared" si="0"/>
        <v>6</v>
      </c>
      <c r="M11" s="43">
        <f t="shared" si="1"/>
        <v>200</v>
      </c>
      <c r="N11" s="5"/>
    </row>
    <row r="12" ht="15" customHeight="1" spans="1:14">
      <c r="A12" s="5">
        <v>24</v>
      </c>
      <c r="B12" s="9"/>
      <c r="C12" s="7" t="s">
        <v>142</v>
      </c>
      <c r="D12" s="7" t="s">
        <v>143</v>
      </c>
      <c r="E12" s="7" t="s">
        <v>144</v>
      </c>
      <c r="F12" s="7" t="s">
        <v>145</v>
      </c>
      <c r="G12" s="7" t="s">
        <v>146</v>
      </c>
      <c r="H12" s="7" t="s">
        <v>147</v>
      </c>
      <c r="I12" s="7" t="s">
        <v>148</v>
      </c>
      <c r="J12" s="7" t="s">
        <v>155</v>
      </c>
      <c r="K12" s="20"/>
      <c r="L12" s="5">
        <f t="shared" si="0"/>
        <v>7</v>
      </c>
      <c r="M12" s="43">
        <f t="shared" si="1"/>
        <v>200</v>
      </c>
      <c r="N12" s="5"/>
    </row>
    <row r="13" ht="15" customHeight="1" spans="1:14">
      <c r="A13" s="5">
        <v>25</v>
      </c>
      <c r="B13" s="6">
        <v>44269</v>
      </c>
      <c r="C13" s="5" t="s">
        <v>136</v>
      </c>
      <c r="D13" s="7" t="s">
        <v>38</v>
      </c>
      <c r="E13" s="7" t="s">
        <v>19</v>
      </c>
      <c r="F13" s="7" t="s">
        <v>18</v>
      </c>
      <c r="G13" s="7" t="s">
        <v>28</v>
      </c>
      <c r="H13" s="7" t="s">
        <v>17</v>
      </c>
      <c r="I13" s="7" t="s">
        <v>50</v>
      </c>
      <c r="J13" s="7" t="s">
        <v>21</v>
      </c>
      <c r="K13" s="20"/>
      <c r="L13" s="5">
        <f t="shared" si="0"/>
        <v>7</v>
      </c>
      <c r="M13" s="43">
        <f t="shared" si="1"/>
        <v>200</v>
      </c>
      <c r="N13" s="5"/>
    </row>
    <row r="14" ht="15" customHeight="1" spans="1:14">
      <c r="A14" s="5">
        <v>28</v>
      </c>
      <c r="B14" s="8"/>
      <c r="C14" s="5" t="s">
        <v>142</v>
      </c>
      <c r="D14" s="7" t="s">
        <v>143</v>
      </c>
      <c r="E14" s="7" t="s">
        <v>144</v>
      </c>
      <c r="F14" s="7" t="s">
        <v>145</v>
      </c>
      <c r="G14" s="7" t="s">
        <v>146</v>
      </c>
      <c r="H14" s="7" t="s">
        <v>147</v>
      </c>
      <c r="I14" s="7" t="s">
        <v>155</v>
      </c>
      <c r="J14" s="7"/>
      <c r="K14" s="20"/>
      <c r="L14" s="5">
        <f t="shared" si="0"/>
        <v>6</v>
      </c>
      <c r="M14" s="43">
        <f t="shared" si="1"/>
        <v>200</v>
      </c>
      <c r="N14" s="5"/>
    </row>
    <row r="15" ht="15" customHeight="1" spans="1:14">
      <c r="A15" s="5">
        <v>29</v>
      </c>
      <c r="B15" s="9"/>
      <c r="C15" s="5" t="s">
        <v>150</v>
      </c>
      <c r="D15" s="7" t="s">
        <v>23</v>
      </c>
      <c r="E15" s="7" t="s">
        <v>152</v>
      </c>
      <c r="F15" s="7" t="s">
        <v>156</v>
      </c>
      <c r="G15" s="7" t="s">
        <v>139</v>
      </c>
      <c r="H15" s="7" t="s">
        <v>157</v>
      </c>
      <c r="I15" s="7"/>
      <c r="J15" s="7"/>
      <c r="K15" s="20"/>
      <c r="L15" s="5">
        <f t="shared" si="0"/>
        <v>5</v>
      </c>
      <c r="M15" s="43">
        <v>0</v>
      </c>
      <c r="N15" s="5"/>
    </row>
    <row r="16" ht="15" customHeight="1" spans="1:14">
      <c r="A16" s="5">
        <v>30</v>
      </c>
      <c r="B16" s="6">
        <v>44270</v>
      </c>
      <c r="C16" s="5" t="s">
        <v>136</v>
      </c>
      <c r="D16" s="7" t="s">
        <v>38</v>
      </c>
      <c r="E16" s="7" t="s">
        <v>19</v>
      </c>
      <c r="F16" s="7" t="s">
        <v>18</v>
      </c>
      <c r="G16" s="7" t="s">
        <v>28</v>
      </c>
      <c r="H16" s="7" t="s">
        <v>17</v>
      </c>
      <c r="I16" s="7" t="s">
        <v>50</v>
      </c>
      <c r="J16" s="7" t="s">
        <v>21</v>
      </c>
      <c r="K16" s="20"/>
      <c r="L16" s="5">
        <f t="shared" si="0"/>
        <v>7</v>
      </c>
      <c r="M16" s="43">
        <f>IF(L16&gt;=6,200,0)</f>
        <v>200</v>
      </c>
      <c r="N16" s="5"/>
    </row>
    <row r="17" ht="15" customHeight="1" spans="1:14">
      <c r="A17" s="5">
        <v>33</v>
      </c>
      <c r="B17" s="8"/>
      <c r="C17" s="5" t="s">
        <v>142</v>
      </c>
      <c r="D17" s="7" t="s">
        <v>143</v>
      </c>
      <c r="E17" s="7" t="s">
        <v>144</v>
      </c>
      <c r="F17" s="7" t="s">
        <v>145</v>
      </c>
      <c r="G17" s="7" t="s">
        <v>147</v>
      </c>
      <c r="H17" s="7" t="s">
        <v>155</v>
      </c>
      <c r="I17" s="10"/>
      <c r="J17" s="7"/>
      <c r="K17" s="20"/>
      <c r="L17" s="5">
        <f t="shared" si="0"/>
        <v>5</v>
      </c>
      <c r="M17" s="43">
        <v>0</v>
      </c>
      <c r="N17" s="5"/>
    </row>
    <row r="18" ht="15" customHeight="1" spans="1:14">
      <c r="A18" s="5">
        <v>34</v>
      </c>
      <c r="B18" s="9"/>
      <c r="C18" s="5" t="s">
        <v>150</v>
      </c>
      <c r="D18" s="7" t="s">
        <v>23</v>
      </c>
      <c r="E18" s="7" t="s">
        <v>152</v>
      </c>
      <c r="F18" s="7" t="s">
        <v>156</v>
      </c>
      <c r="G18" s="7" t="s">
        <v>139</v>
      </c>
      <c r="H18" s="7" t="s">
        <v>157</v>
      </c>
      <c r="I18" s="7"/>
      <c r="J18" s="7"/>
      <c r="K18" s="20"/>
      <c r="L18" s="5">
        <f t="shared" si="0"/>
        <v>5</v>
      </c>
      <c r="M18" s="43">
        <v>0</v>
      </c>
      <c r="N18" s="5"/>
    </row>
    <row r="19" ht="15" customHeight="1" spans="1:14">
      <c r="A19" s="5">
        <v>35</v>
      </c>
      <c r="B19" s="6">
        <v>44271</v>
      </c>
      <c r="C19" s="5" t="s">
        <v>136</v>
      </c>
      <c r="D19" s="7" t="s">
        <v>38</v>
      </c>
      <c r="E19" s="7" t="s">
        <v>19</v>
      </c>
      <c r="F19" s="7" t="s">
        <v>18</v>
      </c>
      <c r="G19" s="7" t="s">
        <v>28</v>
      </c>
      <c r="H19" s="7" t="s">
        <v>17</v>
      </c>
      <c r="I19" s="7" t="s">
        <v>50</v>
      </c>
      <c r="J19" s="7" t="s">
        <v>21</v>
      </c>
      <c r="K19" s="20"/>
      <c r="L19" s="5">
        <f t="shared" si="0"/>
        <v>7</v>
      </c>
      <c r="M19" s="43">
        <f t="shared" ref="M19:M42" si="2">IF(L19&gt;=6,200,0)</f>
        <v>200</v>
      </c>
      <c r="N19" s="5"/>
    </row>
    <row r="20" ht="15" customHeight="1" spans="1:14">
      <c r="A20" s="5">
        <v>40</v>
      </c>
      <c r="B20" s="6">
        <v>44272</v>
      </c>
      <c r="C20" s="5" t="s">
        <v>136</v>
      </c>
      <c r="D20" s="7" t="s">
        <v>38</v>
      </c>
      <c r="E20" s="7" t="s">
        <v>19</v>
      </c>
      <c r="F20" s="7" t="s">
        <v>18</v>
      </c>
      <c r="G20" s="7" t="s">
        <v>28</v>
      </c>
      <c r="H20" s="7" t="s">
        <v>17</v>
      </c>
      <c r="I20" s="7" t="s">
        <v>50</v>
      </c>
      <c r="J20" s="7" t="s">
        <v>21</v>
      </c>
      <c r="K20" s="20"/>
      <c r="L20" s="5">
        <f t="shared" si="0"/>
        <v>7</v>
      </c>
      <c r="M20" s="43">
        <f t="shared" si="2"/>
        <v>200</v>
      </c>
      <c r="N20" s="5"/>
    </row>
    <row r="21" ht="15" customHeight="1" spans="1:14">
      <c r="A21" s="5">
        <v>43</v>
      </c>
      <c r="B21" s="8"/>
      <c r="C21" s="5" t="s">
        <v>150</v>
      </c>
      <c r="D21" s="7" t="s">
        <v>143</v>
      </c>
      <c r="E21" s="7" t="s">
        <v>155</v>
      </c>
      <c r="F21" s="7" t="s">
        <v>23</v>
      </c>
      <c r="G21" s="7" t="s">
        <v>152</v>
      </c>
      <c r="H21" s="7" t="s">
        <v>156</v>
      </c>
      <c r="I21" s="24" t="s">
        <v>139</v>
      </c>
      <c r="J21" s="5"/>
      <c r="K21" s="20"/>
      <c r="L21" s="5">
        <f t="shared" si="0"/>
        <v>6</v>
      </c>
      <c r="M21" s="43">
        <f t="shared" si="2"/>
        <v>200</v>
      </c>
      <c r="N21" s="5"/>
    </row>
    <row r="22" ht="15" customHeight="1" spans="1:14">
      <c r="A22" s="5">
        <v>45</v>
      </c>
      <c r="B22" s="6">
        <v>44273</v>
      </c>
      <c r="C22" s="5" t="s">
        <v>136</v>
      </c>
      <c r="D22" s="7" t="s">
        <v>38</v>
      </c>
      <c r="E22" s="7" t="s">
        <v>19</v>
      </c>
      <c r="F22" s="7" t="s">
        <v>18</v>
      </c>
      <c r="G22" s="7" t="s">
        <v>28</v>
      </c>
      <c r="H22" s="7" t="s">
        <v>17</v>
      </c>
      <c r="I22" s="7" t="s">
        <v>50</v>
      </c>
      <c r="J22" s="7" t="s">
        <v>21</v>
      </c>
      <c r="K22" s="20"/>
      <c r="L22" s="5">
        <f t="shared" si="0"/>
        <v>7</v>
      </c>
      <c r="M22" s="43">
        <f t="shared" si="2"/>
        <v>200</v>
      </c>
      <c r="N22" s="5"/>
    </row>
    <row r="23" ht="15" customHeight="1" spans="1:14">
      <c r="A23" s="5">
        <v>48</v>
      </c>
      <c r="B23" s="8"/>
      <c r="C23" s="5" t="s">
        <v>150</v>
      </c>
      <c r="D23" s="7" t="s">
        <v>143</v>
      </c>
      <c r="E23" s="7" t="s">
        <v>155</v>
      </c>
      <c r="F23" s="7" t="s">
        <v>23</v>
      </c>
      <c r="G23" s="7" t="s">
        <v>152</v>
      </c>
      <c r="H23" s="7" t="s">
        <v>156</v>
      </c>
      <c r="I23" s="24" t="s">
        <v>157</v>
      </c>
      <c r="J23" s="7"/>
      <c r="K23" s="20"/>
      <c r="L23" s="5">
        <f t="shared" si="0"/>
        <v>6</v>
      </c>
      <c r="M23" s="43">
        <f t="shared" si="2"/>
        <v>200</v>
      </c>
      <c r="N23" s="5"/>
    </row>
    <row r="24" ht="15" customHeight="1" spans="1:14">
      <c r="A24" s="5">
        <v>49</v>
      </c>
      <c r="B24" s="9"/>
      <c r="C24" s="5" t="s">
        <v>158</v>
      </c>
      <c r="D24" s="7" t="s">
        <v>159</v>
      </c>
      <c r="E24" s="7" t="s">
        <v>25</v>
      </c>
      <c r="F24" s="7" t="s">
        <v>63</v>
      </c>
      <c r="G24" s="7" t="s">
        <v>62</v>
      </c>
      <c r="H24" s="24" t="s">
        <v>160</v>
      </c>
      <c r="I24" s="7" t="s">
        <v>60</v>
      </c>
      <c r="J24" s="7"/>
      <c r="K24" s="20"/>
      <c r="L24" s="5">
        <f t="shared" si="0"/>
        <v>6</v>
      </c>
      <c r="M24" s="43">
        <f t="shared" si="2"/>
        <v>200</v>
      </c>
      <c r="N24" s="5"/>
    </row>
    <row r="25" ht="15" customHeight="1" spans="1:14">
      <c r="A25" s="5">
        <v>50</v>
      </c>
      <c r="B25" s="6">
        <v>44274</v>
      </c>
      <c r="C25" s="5" t="s">
        <v>136</v>
      </c>
      <c r="D25" s="7" t="s">
        <v>38</v>
      </c>
      <c r="E25" s="7" t="s">
        <v>19</v>
      </c>
      <c r="F25" s="7" t="s">
        <v>28</v>
      </c>
      <c r="G25" s="7" t="s">
        <v>17</v>
      </c>
      <c r="H25" s="7" t="s">
        <v>50</v>
      </c>
      <c r="I25" s="7" t="s">
        <v>21</v>
      </c>
      <c r="J25" s="5"/>
      <c r="K25" s="20"/>
      <c r="L25" s="5">
        <f t="shared" si="0"/>
        <v>6</v>
      </c>
      <c r="M25" s="43">
        <f t="shared" si="2"/>
        <v>200</v>
      </c>
      <c r="N25" s="5"/>
    </row>
    <row r="26" ht="15" customHeight="1" spans="1:14">
      <c r="A26" s="5">
        <v>53</v>
      </c>
      <c r="B26" s="8"/>
      <c r="C26" s="5" t="s">
        <v>150</v>
      </c>
      <c r="D26" s="7" t="s">
        <v>143</v>
      </c>
      <c r="E26" s="7" t="s">
        <v>155</v>
      </c>
      <c r="F26" s="7" t="s">
        <v>23</v>
      </c>
      <c r="G26" s="7" t="s">
        <v>152</v>
      </c>
      <c r="H26" s="7" t="s">
        <v>156</v>
      </c>
      <c r="I26" s="10" t="s">
        <v>157</v>
      </c>
      <c r="J26" s="7"/>
      <c r="K26" s="19"/>
      <c r="L26" s="5">
        <f t="shared" si="0"/>
        <v>6</v>
      </c>
      <c r="M26" s="43">
        <f t="shared" si="2"/>
        <v>200</v>
      </c>
      <c r="N26" s="5"/>
    </row>
    <row r="27" ht="15" customHeight="1" spans="1:14">
      <c r="A27" s="5">
        <v>54</v>
      </c>
      <c r="B27" s="9"/>
      <c r="C27" s="5" t="s">
        <v>158</v>
      </c>
      <c r="D27" s="7" t="s">
        <v>159</v>
      </c>
      <c r="E27" s="7" t="s">
        <v>25</v>
      </c>
      <c r="F27" s="7" t="s">
        <v>63</v>
      </c>
      <c r="G27" s="7" t="s">
        <v>62</v>
      </c>
      <c r="H27" s="10" t="s">
        <v>160</v>
      </c>
      <c r="I27" s="7" t="s">
        <v>60</v>
      </c>
      <c r="J27" s="7"/>
      <c r="K27" s="19"/>
      <c r="L27" s="5">
        <f t="shared" si="0"/>
        <v>6</v>
      </c>
      <c r="M27" s="43">
        <f t="shared" si="2"/>
        <v>200</v>
      </c>
      <c r="N27" s="5"/>
    </row>
    <row r="28" ht="15" customHeight="1" spans="1:14">
      <c r="A28" s="5">
        <v>55</v>
      </c>
      <c r="B28" s="6">
        <v>44275</v>
      </c>
      <c r="C28" s="5" t="s">
        <v>136</v>
      </c>
      <c r="D28" s="7" t="s">
        <v>38</v>
      </c>
      <c r="E28" s="7" t="s">
        <v>19</v>
      </c>
      <c r="F28" s="7" t="s">
        <v>28</v>
      </c>
      <c r="G28" s="7" t="s">
        <v>18</v>
      </c>
      <c r="H28" s="7" t="s">
        <v>17</v>
      </c>
      <c r="I28" s="7" t="s">
        <v>50</v>
      </c>
      <c r="J28" s="7" t="s">
        <v>21</v>
      </c>
      <c r="K28" s="19"/>
      <c r="L28" s="5">
        <f t="shared" si="0"/>
        <v>7</v>
      </c>
      <c r="M28" s="43">
        <f t="shared" si="2"/>
        <v>200</v>
      </c>
      <c r="N28" s="5"/>
    </row>
    <row r="29" ht="15" customHeight="1" spans="1:14">
      <c r="A29" s="5">
        <v>58</v>
      </c>
      <c r="B29" s="38"/>
      <c r="C29" s="5" t="s">
        <v>150</v>
      </c>
      <c r="D29" s="7" t="s">
        <v>143</v>
      </c>
      <c r="E29" s="7" t="s">
        <v>155</v>
      </c>
      <c r="F29" s="7" t="s">
        <v>23</v>
      </c>
      <c r="G29" s="7" t="s">
        <v>152</v>
      </c>
      <c r="H29" s="7" t="s">
        <v>156</v>
      </c>
      <c r="I29" s="7" t="s">
        <v>139</v>
      </c>
      <c r="J29" s="7" t="s">
        <v>157</v>
      </c>
      <c r="K29" s="19"/>
      <c r="L29" s="5">
        <f t="shared" si="0"/>
        <v>7</v>
      </c>
      <c r="M29" s="43">
        <f t="shared" si="2"/>
        <v>200</v>
      </c>
      <c r="N29" s="5"/>
    </row>
    <row r="30" ht="15" customHeight="1" spans="1:14">
      <c r="A30" s="5">
        <v>60</v>
      </c>
      <c r="B30" s="39">
        <v>44276</v>
      </c>
      <c r="C30" s="5" t="s">
        <v>136</v>
      </c>
      <c r="D30" s="7" t="s">
        <v>38</v>
      </c>
      <c r="E30" s="7" t="s">
        <v>19</v>
      </c>
      <c r="F30" s="7" t="s">
        <v>28</v>
      </c>
      <c r="G30" s="7" t="s">
        <v>18</v>
      </c>
      <c r="H30" s="7" t="s">
        <v>17</v>
      </c>
      <c r="I30" s="7" t="s">
        <v>50</v>
      </c>
      <c r="J30" s="7" t="s">
        <v>21</v>
      </c>
      <c r="K30" s="19"/>
      <c r="L30" s="5">
        <f t="shared" si="0"/>
        <v>7</v>
      </c>
      <c r="M30" s="43">
        <f t="shared" si="2"/>
        <v>200</v>
      </c>
      <c r="N30" s="5"/>
    </row>
    <row r="31" ht="15" customHeight="1" spans="1:14">
      <c r="A31" s="5">
        <v>63</v>
      </c>
      <c r="B31" s="38"/>
      <c r="C31" s="5" t="s">
        <v>150</v>
      </c>
      <c r="D31" s="7" t="s">
        <v>143</v>
      </c>
      <c r="E31" s="7" t="s">
        <v>155</v>
      </c>
      <c r="F31" s="7" t="s">
        <v>23</v>
      </c>
      <c r="G31" s="7" t="s">
        <v>152</v>
      </c>
      <c r="H31" s="7" t="s">
        <v>156</v>
      </c>
      <c r="I31" s="7" t="s">
        <v>139</v>
      </c>
      <c r="J31" s="7"/>
      <c r="K31" s="19"/>
      <c r="L31" s="5">
        <f t="shared" si="0"/>
        <v>6</v>
      </c>
      <c r="M31" s="43">
        <f t="shared" si="2"/>
        <v>200</v>
      </c>
      <c r="N31" s="5"/>
    </row>
    <row r="32" ht="15" customHeight="1" spans="1:14">
      <c r="A32" s="5">
        <v>64</v>
      </c>
      <c r="B32" s="40"/>
      <c r="C32" s="5" t="s">
        <v>158</v>
      </c>
      <c r="D32" s="7" t="s">
        <v>159</v>
      </c>
      <c r="E32" s="7" t="s">
        <v>25</v>
      </c>
      <c r="F32" s="7" t="s">
        <v>63</v>
      </c>
      <c r="G32" s="7" t="s">
        <v>62</v>
      </c>
      <c r="H32" s="7" t="s">
        <v>160</v>
      </c>
      <c r="I32" s="7" t="s">
        <v>60</v>
      </c>
      <c r="J32" s="7"/>
      <c r="K32" s="19"/>
      <c r="L32" s="5">
        <f t="shared" si="0"/>
        <v>6</v>
      </c>
      <c r="M32" s="43">
        <f t="shared" si="2"/>
        <v>200</v>
      </c>
      <c r="N32" s="5"/>
    </row>
    <row r="33" ht="15" customHeight="1" spans="1:14">
      <c r="A33" s="5">
        <v>65</v>
      </c>
      <c r="B33" s="39">
        <v>44277</v>
      </c>
      <c r="C33" s="5" t="s">
        <v>136</v>
      </c>
      <c r="D33" s="7" t="s">
        <v>38</v>
      </c>
      <c r="E33" s="7" t="s">
        <v>19</v>
      </c>
      <c r="F33" s="7" t="s">
        <v>28</v>
      </c>
      <c r="G33" s="7" t="s">
        <v>18</v>
      </c>
      <c r="H33" s="7" t="s">
        <v>17</v>
      </c>
      <c r="I33" s="7" t="s">
        <v>50</v>
      </c>
      <c r="J33" s="7" t="s">
        <v>21</v>
      </c>
      <c r="K33" s="19"/>
      <c r="L33" s="5">
        <f t="shared" si="0"/>
        <v>7</v>
      </c>
      <c r="M33" s="43">
        <f t="shared" si="2"/>
        <v>200</v>
      </c>
      <c r="N33" s="5"/>
    </row>
    <row r="34" s="4" customFormat="1" ht="15" customHeight="1" spans="1:14">
      <c r="A34" s="21">
        <v>69</v>
      </c>
      <c r="B34" s="40"/>
      <c r="C34" s="21" t="s">
        <v>150</v>
      </c>
      <c r="D34" s="21" t="s">
        <v>159</v>
      </c>
      <c r="E34" s="21" t="s">
        <v>25</v>
      </c>
      <c r="F34" s="21" t="s">
        <v>63</v>
      </c>
      <c r="G34" s="21" t="s">
        <v>62</v>
      </c>
      <c r="H34" s="21" t="s">
        <v>160</v>
      </c>
      <c r="I34" s="21" t="s">
        <v>24</v>
      </c>
      <c r="J34" s="21" t="s">
        <v>60</v>
      </c>
      <c r="K34" s="28"/>
      <c r="L34" s="21">
        <f t="shared" si="0"/>
        <v>7</v>
      </c>
      <c r="M34" s="44">
        <f t="shared" si="2"/>
        <v>200</v>
      </c>
      <c r="N34" s="45" t="s">
        <v>161</v>
      </c>
    </row>
    <row r="35" ht="15" customHeight="1" spans="1:14">
      <c r="A35" s="5">
        <v>70</v>
      </c>
      <c r="B35" s="39">
        <v>44278</v>
      </c>
      <c r="C35" s="5" t="s">
        <v>136</v>
      </c>
      <c r="D35" s="7" t="s">
        <v>38</v>
      </c>
      <c r="E35" s="7" t="s">
        <v>19</v>
      </c>
      <c r="F35" s="7" t="s">
        <v>21</v>
      </c>
      <c r="G35" s="7" t="s">
        <v>18</v>
      </c>
      <c r="H35" s="7" t="s">
        <v>17</v>
      </c>
      <c r="I35" s="7" t="s">
        <v>50</v>
      </c>
      <c r="J35" s="7"/>
      <c r="K35" s="19"/>
      <c r="L35" s="5">
        <f t="shared" si="0"/>
        <v>6</v>
      </c>
      <c r="M35" s="43">
        <f t="shared" si="2"/>
        <v>200</v>
      </c>
      <c r="N35" s="5"/>
    </row>
    <row r="36" s="4" customFormat="1" ht="15" customHeight="1" spans="1:14">
      <c r="A36" s="21">
        <v>74</v>
      </c>
      <c r="B36" s="40"/>
      <c r="C36" s="21" t="s">
        <v>150</v>
      </c>
      <c r="D36" s="21" t="s">
        <v>159</v>
      </c>
      <c r="E36" s="21" t="s">
        <v>25</v>
      </c>
      <c r="F36" s="21" t="s">
        <v>63</v>
      </c>
      <c r="G36" s="21" t="s">
        <v>62</v>
      </c>
      <c r="H36" s="21" t="s">
        <v>160</v>
      </c>
      <c r="I36" s="21" t="s">
        <v>24</v>
      </c>
      <c r="J36" s="21"/>
      <c r="K36" s="28"/>
      <c r="L36" s="21">
        <f t="shared" si="0"/>
        <v>6</v>
      </c>
      <c r="M36" s="44">
        <f t="shared" si="2"/>
        <v>200</v>
      </c>
      <c r="N36" s="45" t="s">
        <v>161</v>
      </c>
    </row>
    <row r="37" ht="15" customHeight="1" spans="1:14">
      <c r="A37" s="5">
        <v>75</v>
      </c>
      <c r="B37" s="39">
        <v>44279</v>
      </c>
      <c r="C37" s="5" t="s">
        <v>136</v>
      </c>
      <c r="D37" s="7" t="s">
        <v>38</v>
      </c>
      <c r="E37" s="7" t="s">
        <v>19</v>
      </c>
      <c r="F37" s="7" t="s">
        <v>28</v>
      </c>
      <c r="G37" s="7" t="s">
        <v>18</v>
      </c>
      <c r="H37" s="7" t="s">
        <v>17</v>
      </c>
      <c r="I37" s="7" t="s">
        <v>50</v>
      </c>
      <c r="J37" s="7" t="s">
        <v>21</v>
      </c>
      <c r="K37" s="19"/>
      <c r="L37" s="5">
        <f t="shared" si="0"/>
        <v>7</v>
      </c>
      <c r="M37" s="43">
        <f t="shared" si="2"/>
        <v>200</v>
      </c>
      <c r="N37" s="5"/>
    </row>
    <row r="38" s="4" customFormat="1" ht="15" customHeight="1" spans="1:14">
      <c r="A38" s="21">
        <v>79</v>
      </c>
      <c r="B38" s="38"/>
      <c r="C38" s="21" t="s">
        <v>150</v>
      </c>
      <c r="D38" s="21" t="s">
        <v>159</v>
      </c>
      <c r="E38" s="21" t="s">
        <v>25</v>
      </c>
      <c r="F38" s="21" t="s">
        <v>63</v>
      </c>
      <c r="G38" s="21" t="s">
        <v>62</v>
      </c>
      <c r="H38" s="21" t="s">
        <v>24</v>
      </c>
      <c r="I38" s="21" t="s">
        <v>60</v>
      </c>
      <c r="J38" s="21"/>
      <c r="K38" s="28"/>
      <c r="L38" s="21">
        <f t="shared" si="0"/>
        <v>6</v>
      </c>
      <c r="M38" s="44">
        <f t="shared" si="2"/>
        <v>200</v>
      </c>
      <c r="N38" s="45" t="s">
        <v>161</v>
      </c>
    </row>
    <row r="39" ht="15" customHeight="1" spans="1:14">
      <c r="A39" s="5">
        <v>81</v>
      </c>
      <c r="B39" s="39">
        <v>44280</v>
      </c>
      <c r="C39" s="5" t="s">
        <v>136</v>
      </c>
      <c r="D39" s="7" t="s">
        <v>38</v>
      </c>
      <c r="E39" s="7" t="s">
        <v>19</v>
      </c>
      <c r="F39" s="7" t="s">
        <v>28</v>
      </c>
      <c r="G39" s="7" t="s">
        <v>18</v>
      </c>
      <c r="H39" s="7" t="s">
        <v>17</v>
      </c>
      <c r="I39" s="7" t="s">
        <v>50</v>
      </c>
      <c r="J39" s="7" t="s">
        <v>21</v>
      </c>
      <c r="K39" s="19"/>
      <c r="L39" s="5">
        <f t="shared" si="0"/>
        <v>7</v>
      </c>
      <c r="M39" s="43">
        <f t="shared" si="2"/>
        <v>200</v>
      </c>
      <c r="N39" s="5"/>
    </row>
    <row r="40" ht="15" customHeight="1" spans="1:14">
      <c r="A40" s="5">
        <v>85</v>
      </c>
      <c r="B40" s="38"/>
      <c r="C40" s="5" t="s">
        <v>150</v>
      </c>
      <c r="D40" s="7" t="s">
        <v>159</v>
      </c>
      <c r="E40" s="7" t="s">
        <v>25</v>
      </c>
      <c r="F40" s="7" t="s">
        <v>63</v>
      </c>
      <c r="G40" s="7" t="s">
        <v>62</v>
      </c>
      <c r="H40" s="7" t="s">
        <v>160</v>
      </c>
      <c r="I40" s="7" t="s">
        <v>24</v>
      </c>
      <c r="J40" s="7" t="s">
        <v>60</v>
      </c>
      <c r="K40" s="19"/>
      <c r="L40" s="5">
        <f t="shared" si="0"/>
        <v>7</v>
      </c>
      <c r="M40" s="43">
        <f t="shared" si="2"/>
        <v>200</v>
      </c>
      <c r="N40" s="5"/>
    </row>
    <row r="41" ht="15" customHeight="1" spans="1:14">
      <c r="A41" s="5">
        <v>87</v>
      </c>
      <c r="B41" s="39">
        <v>44281</v>
      </c>
      <c r="C41" s="5" t="s">
        <v>136</v>
      </c>
      <c r="D41" s="7" t="s">
        <v>38</v>
      </c>
      <c r="E41" s="7" t="s">
        <v>19</v>
      </c>
      <c r="F41" s="7" t="s">
        <v>28</v>
      </c>
      <c r="G41" s="7" t="s">
        <v>18</v>
      </c>
      <c r="H41" s="7" t="s">
        <v>17</v>
      </c>
      <c r="I41" s="7" t="s">
        <v>50</v>
      </c>
      <c r="J41" s="7" t="s">
        <v>21</v>
      </c>
      <c r="K41" s="19"/>
      <c r="L41" s="5">
        <f t="shared" si="0"/>
        <v>7</v>
      </c>
      <c r="M41" s="43">
        <f t="shared" si="2"/>
        <v>200</v>
      </c>
      <c r="N41" s="5"/>
    </row>
    <row r="42" ht="15" customHeight="1" spans="1:14">
      <c r="A42" s="5">
        <v>91</v>
      </c>
      <c r="B42" s="38"/>
      <c r="C42" s="5" t="s">
        <v>150</v>
      </c>
      <c r="D42" s="7" t="s">
        <v>159</v>
      </c>
      <c r="E42" s="7" t="s">
        <v>25</v>
      </c>
      <c r="F42" s="7" t="s">
        <v>63</v>
      </c>
      <c r="G42" s="7" t="s">
        <v>62</v>
      </c>
      <c r="H42" s="7" t="s">
        <v>160</v>
      </c>
      <c r="I42" s="7" t="s">
        <v>24</v>
      </c>
      <c r="J42" s="7" t="s">
        <v>60</v>
      </c>
      <c r="K42" s="19"/>
      <c r="L42" s="5">
        <f t="shared" si="0"/>
        <v>7</v>
      </c>
      <c r="M42" s="43">
        <f t="shared" si="2"/>
        <v>200</v>
      </c>
      <c r="N42" s="5"/>
    </row>
    <row r="43" ht="15" customHeight="1" spans="1:14">
      <c r="A43" s="5">
        <v>92</v>
      </c>
      <c r="B43" s="38"/>
      <c r="C43" s="5" t="s">
        <v>162</v>
      </c>
      <c r="D43" s="7" t="s">
        <v>66</v>
      </c>
      <c r="E43" s="7" t="s">
        <v>44</v>
      </c>
      <c r="F43" s="7" t="s">
        <v>71</v>
      </c>
      <c r="G43" s="7" t="s">
        <v>52</v>
      </c>
      <c r="H43" s="7" t="s">
        <v>70</v>
      </c>
      <c r="I43" s="7"/>
      <c r="J43" s="7"/>
      <c r="K43" s="19"/>
      <c r="L43" s="5">
        <f t="shared" si="0"/>
        <v>5</v>
      </c>
      <c r="M43" s="43">
        <v>0</v>
      </c>
      <c r="N43" s="5"/>
    </row>
    <row r="44" ht="15" customHeight="1" spans="1:14">
      <c r="A44" s="5">
        <v>93</v>
      </c>
      <c r="B44" s="39">
        <v>44282</v>
      </c>
      <c r="C44" s="5" t="s">
        <v>136</v>
      </c>
      <c r="D44" s="7" t="s">
        <v>38</v>
      </c>
      <c r="E44" s="7" t="s">
        <v>19</v>
      </c>
      <c r="F44" s="7" t="s">
        <v>28</v>
      </c>
      <c r="G44" s="7" t="s">
        <v>18</v>
      </c>
      <c r="H44" s="7" t="s">
        <v>17</v>
      </c>
      <c r="I44" s="7" t="s">
        <v>21</v>
      </c>
      <c r="J44" s="7" t="s">
        <v>60</v>
      </c>
      <c r="K44" s="19"/>
      <c r="L44" s="5">
        <f t="shared" si="0"/>
        <v>7</v>
      </c>
      <c r="M44" s="43">
        <f>IF(L44&gt;=6,200,0)</f>
        <v>200</v>
      </c>
      <c r="N44" s="5"/>
    </row>
    <row r="45" ht="15" customHeight="1" spans="1:14">
      <c r="A45" s="5">
        <v>97</v>
      </c>
      <c r="B45" s="38"/>
      <c r="C45" s="5" t="s">
        <v>150</v>
      </c>
      <c r="D45" s="7" t="s">
        <v>159</v>
      </c>
      <c r="E45" s="7" t="s">
        <v>25</v>
      </c>
      <c r="F45" s="7" t="s">
        <v>63</v>
      </c>
      <c r="G45" s="7" t="s">
        <v>62</v>
      </c>
      <c r="H45" s="7" t="s">
        <v>160</v>
      </c>
      <c r="I45" s="7" t="s">
        <v>163</v>
      </c>
      <c r="J45" s="7" t="s">
        <v>24</v>
      </c>
      <c r="K45" s="19"/>
      <c r="L45" s="5">
        <f t="shared" si="0"/>
        <v>7</v>
      </c>
      <c r="M45" s="43">
        <f>IF(L45&gt;=6,200,0)</f>
        <v>200</v>
      </c>
      <c r="N45" s="5"/>
    </row>
    <row r="46" ht="15" customHeight="1" spans="1:14">
      <c r="A46" s="5">
        <v>98</v>
      </c>
      <c r="B46" s="38"/>
      <c r="C46" s="5" t="s">
        <v>162</v>
      </c>
      <c r="D46" s="7" t="s">
        <v>66</v>
      </c>
      <c r="E46" s="7" t="s">
        <v>44</v>
      </c>
      <c r="F46" s="7" t="s">
        <v>71</v>
      </c>
      <c r="G46" s="7" t="s">
        <v>52</v>
      </c>
      <c r="H46" s="7" t="s">
        <v>70</v>
      </c>
      <c r="I46" s="7"/>
      <c r="J46" s="7"/>
      <c r="K46" s="19"/>
      <c r="L46" s="5">
        <f t="shared" si="0"/>
        <v>5</v>
      </c>
      <c r="M46" s="43">
        <v>0</v>
      </c>
      <c r="N46" s="5"/>
    </row>
    <row r="47" ht="15" customHeight="1" spans="1:14">
      <c r="A47" s="5">
        <v>99</v>
      </c>
      <c r="B47" s="39">
        <v>44283</v>
      </c>
      <c r="C47" s="5" t="s">
        <v>136</v>
      </c>
      <c r="D47" s="7" t="s">
        <v>38</v>
      </c>
      <c r="E47" s="7" t="s">
        <v>19</v>
      </c>
      <c r="F47" s="7" t="s">
        <v>28</v>
      </c>
      <c r="G47" s="7" t="s">
        <v>18</v>
      </c>
      <c r="H47" s="7" t="s">
        <v>17</v>
      </c>
      <c r="I47" s="7" t="s">
        <v>21</v>
      </c>
      <c r="J47" s="7"/>
      <c r="K47" s="19"/>
      <c r="L47" s="5">
        <f t="shared" si="0"/>
        <v>6</v>
      </c>
      <c r="M47" s="43">
        <f>IF(L47&gt;=6,200,0)</f>
        <v>200</v>
      </c>
      <c r="N47" s="5"/>
    </row>
    <row r="48" ht="15" customHeight="1" spans="1:14">
      <c r="A48" s="5">
        <v>103</v>
      </c>
      <c r="B48" s="38"/>
      <c r="C48" s="5" t="s">
        <v>150</v>
      </c>
      <c r="D48" s="7" t="s">
        <v>159</v>
      </c>
      <c r="E48" s="7" t="s">
        <v>25</v>
      </c>
      <c r="F48" s="7" t="s">
        <v>163</v>
      </c>
      <c r="G48" s="7" t="s">
        <v>24</v>
      </c>
      <c r="H48" s="7" t="s">
        <v>60</v>
      </c>
      <c r="I48" s="7"/>
      <c r="J48" s="7"/>
      <c r="K48" s="19"/>
      <c r="L48" s="5">
        <f t="shared" si="0"/>
        <v>5</v>
      </c>
      <c r="M48" s="43">
        <v>0</v>
      </c>
      <c r="N48" s="5"/>
    </row>
    <row r="49" ht="15" customHeight="1" spans="1:14">
      <c r="A49" s="5">
        <v>104</v>
      </c>
      <c r="B49" s="38"/>
      <c r="C49" s="5" t="s">
        <v>162</v>
      </c>
      <c r="D49" s="7" t="s">
        <v>66</v>
      </c>
      <c r="E49" s="7" t="s">
        <v>44</v>
      </c>
      <c r="F49" s="7" t="s">
        <v>71</v>
      </c>
      <c r="G49" s="7" t="s">
        <v>52</v>
      </c>
      <c r="H49" s="7" t="s">
        <v>70</v>
      </c>
      <c r="I49" s="7"/>
      <c r="J49" s="7"/>
      <c r="K49" s="19"/>
      <c r="L49" s="5">
        <f t="shared" si="0"/>
        <v>5</v>
      </c>
      <c r="M49" s="43">
        <v>0</v>
      </c>
      <c r="N49" s="5"/>
    </row>
    <row r="50" ht="15" customHeight="1" spans="1:14">
      <c r="A50" s="5">
        <v>105</v>
      </c>
      <c r="B50" s="39">
        <v>44284</v>
      </c>
      <c r="C50" s="5" t="s">
        <v>136</v>
      </c>
      <c r="D50" s="7" t="s">
        <v>38</v>
      </c>
      <c r="E50" s="7" t="s">
        <v>19</v>
      </c>
      <c r="F50" s="7" t="s">
        <v>28</v>
      </c>
      <c r="G50" s="7" t="s">
        <v>18</v>
      </c>
      <c r="H50" s="7" t="s">
        <v>17</v>
      </c>
      <c r="I50" s="7" t="s">
        <v>50</v>
      </c>
      <c r="J50" s="7" t="s">
        <v>21</v>
      </c>
      <c r="K50" s="19"/>
      <c r="L50" s="5">
        <f t="shared" si="0"/>
        <v>7</v>
      </c>
      <c r="M50" s="43">
        <f>IF(L50&gt;=6,200,0)</f>
        <v>200</v>
      </c>
      <c r="N50" s="5"/>
    </row>
    <row r="51" ht="15" customHeight="1" spans="1:14">
      <c r="A51" s="5">
        <v>108</v>
      </c>
      <c r="B51" s="38"/>
      <c r="C51" s="5" t="s">
        <v>150</v>
      </c>
      <c r="D51" s="7" t="s">
        <v>159</v>
      </c>
      <c r="E51" s="7" t="s">
        <v>25</v>
      </c>
      <c r="F51" s="7" t="s">
        <v>63</v>
      </c>
      <c r="G51" s="7" t="s">
        <v>62</v>
      </c>
      <c r="H51" s="7" t="s">
        <v>24</v>
      </c>
      <c r="I51" s="7"/>
      <c r="J51" s="7"/>
      <c r="K51" s="19"/>
      <c r="L51" s="5">
        <f t="shared" si="0"/>
        <v>5</v>
      </c>
      <c r="M51" s="43">
        <v>0</v>
      </c>
      <c r="N51" s="5"/>
    </row>
    <row r="52" ht="15" customHeight="1" spans="1:14">
      <c r="A52" s="5">
        <v>111</v>
      </c>
      <c r="B52" s="39">
        <v>44285</v>
      </c>
      <c r="C52" s="5" t="s">
        <v>136</v>
      </c>
      <c r="D52" s="7" t="s">
        <v>38</v>
      </c>
      <c r="E52" s="7" t="s">
        <v>28</v>
      </c>
      <c r="F52" s="7" t="s">
        <v>18</v>
      </c>
      <c r="G52" s="7" t="s">
        <v>17</v>
      </c>
      <c r="H52" s="7" t="s">
        <v>21</v>
      </c>
      <c r="I52" s="7" t="s">
        <v>50</v>
      </c>
      <c r="J52" s="7"/>
      <c r="K52" s="19"/>
      <c r="L52" s="5">
        <f t="shared" si="0"/>
        <v>6</v>
      </c>
      <c r="M52" s="43">
        <f>IF(L52&gt;=6,200,0)</f>
        <v>200</v>
      </c>
      <c r="N52" s="5"/>
    </row>
    <row r="53" ht="15" customHeight="1" spans="1:14">
      <c r="A53" s="5">
        <v>114</v>
      </c>
      <c r="B53" s="38"/>
      <c r="C53" s="5" t="s">
        <v>150</v>
      </c>
      <c r="D53" s="7" t="s">
        <v>159</v>
      </c>
      <c r="E53" s="7" t="s">
        <v>25</v>
      </c>
      <c r="F53" s="7" t="s">
        <v>63</v>
      </c>
      <c r="G53" s="7" t="s">
        <v>62</v>
      </c>
      <c r="H53" s="7" t="s">
        <v>163</v>
      </c>
      <c r="I53" s="7" t="s">
        <v>24</v>
      </c>
      <c r="J53" s="7" t="s">
        <v>60</v>
      </c>
      <c r="K53" s="19"/>
      <c r="L53" s="5">
        <f t="shared" si="0"/>
        <v>7</v>
      </c>
      <c r="M53" s="43">
        <f>IF(L53&gt;=6,200,0)</f>
        <v>200</v>
      </c>
      <c r="N53" s="5"/>
    </row>
    <row r="54" ht="15" customHeight="1" spans="1:14">
      <c r="A54" s="5">
        <v>115</v>
      </c>
      <c r="B54" s="38"/>
      <c r="C54" s="5" t="s">
        <v>162</v>
      </c>
      <c r="D54" s="7" t="s">
        <v>66</v>
      </c>
      <c r="E54" s="7" t="s">
        <v>44</v>
      </c>
      <c r="F54" s="7" t="s">
        <v>71</v>
      </c>
      <c r="G54" s="7" t="s">
        <v>52</v>
      </c>
      <c r="H54" s="7" t="s">
        <v>70</v>
      </c>
      <c r="I54" s="7"/>
      <c r="J54" s="7"/>
      <c r="K54" s="19"/>
      <c r="L54" s="5">
        <f t="shared" si="0"/>
        <v>5</v>
      </c>
      <c r="M54" s="43">
        <v>0</v>
      </c>
      <c r="N54" s="5"/>
    </row>
    <row r="55" ht="15" customHeight="1" spans="1:14">
      <c r="A55" s="5">
        <v>117</v>
      </c>
      <c r="B55" s="41">
        <v>44286</v>
      </c>
      <c r="C55" s="5" t="s">
        <v>136</v>
      </c>
      <c r="D55" s="7" t="s">
        <v>38</v>
      </c>
      <c r="E55" s="7" t="s">
        <v>28</v>
      </c>
      <c r="F55" s="7" t="s">
        <v>18</v>
      </c>
      <c r="G55" s="7" t="s">
        <v>17</v>
      </c>
      <c r="H55" s="7" t="s">
        <v>50</v>
      </c>
      <c r="I55" s="7" t="s">
        <v>21</v>
      </c>
      <c r="J55" s="7" t="s">
        <v>60</v>
      </c>
      <c r="K55" s="19"/>
      <c r="L55" s="5">
        <f t="shared" si="0"/>
        <v>7</v>
      </c>
      <c r="M55" s="43">
        <f>IF(L55&gt;=6,200,0)</f>
        <v>200</v>
      </c>
      <c r="N55" s="5"/>
    </row>
    <row r="56" ht="15" customHeight="1" spans="1:14">
      <c r="A56" s="5">
        <v>120</v>
      </c>
      <c r="B56" s="41"/>
      <c r="C56" s="5" t="s">
        <v>150</v>
      </c>
      <c r="D56" s="7" t="s">
        <v>159</v>
      </c>
      <c r="E56" s="7" t="s">
        <v>25</v>
      </c>
      <c r="F56" s="7" t="s">
        <v>63</v>
      </c>
      <c r="G56" s="7" t="s">
        <v>62</v>
      </c>
      <c r="H56" s="7" t="s">
        <v>160</v>
      </c>
      <c r="I56" s="7" t="s">
        <v>163</v>
      </c>
      <c r="J56" s="7" t="s">
        <v>24</v>
      </c>
      <c r="K56" s="19"/>
      <c r="L56" s="5">
        <f t="shared" si="0"/>
        <v>7</v>
      </c>
      <c r="M56" s="43">
        <f>IF(L56&gt;=6,200,0)</f>
        <v>200</v>
      </c>
      <c r="N56" s="5"/>
    </row>
    <row r="57" ht="15" customHeight="1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46">
        <f>SUM(M2:M56)</f>
        <v>8400</v>
      </c>
      <c r="N57" s="24"/>
    </row>
  </sheetData>
  <mergeCells count="22">
    <mergeCell ref="D1:K1"/>
    <mergeCell ref="B3:B4"/>
    <mergeCell ref="B6:B8"/>
    <mergeCell ref="B9:B10"/>
    <mergeCell ref="B11:B12"/>
    <mergeCell ref="B13:B15"/>
    <mergeCell ref="B16:B18"/>
    <mergeCell ref="B20:B21"/>
    <mergeCell ref="B22:B24"/>
    <mergeCell ref="B25:B27"/>
    <mergeCell ref="B28:B29"/>
    <mergeCell ref="B30:B32"/>
    <mergeCell ref="B33:B34"/>
    <mergeCell ref="B35:B36"/>
    <mergeCell ref="B37:B38"/>
    <mergeCell ref="B39:B40"/>
    <mergeCell ref="B41:B43"/>
    <mergeCell ref="B44:B46"/>
    <mergeCell ref="B47:B49"/>
    <mergeCell ref="B50:B51"/>
    <mergeCell ref="B52:B54"/>
    <mergeCell ref="B55:B56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opLeftCell="A51" workbookViewId="0">
      <selection activeCell="C58" sqref="C58"/>
    </sheetView>
  </sheetViews>
  <sheetFormatPr defaultColWidth="9" defaultRowHeight="13.5"/>
  <cols>
    <col min="1" max="1" width="3.75" customWidth="1"/>
    <col min="2" max="2" width="7.5" customWidth="1"/>
    <col min="3" max="3" width="9.875" customWidth="1"/>
    <col min="4" max="11" width="8.625" customWidth="1"/>
  </cols>
  <sheetData>
    <row r="1" ht="25" customHeight="1" spans="1:14">
      <c r="A1" s="5" t="s">
        <v>1</v>
      </c>
      <c r="B1" s="5" t="s">
        <v>131</v>
      </c>
      <c r="C1" s="5" t="s">
        <v>132</v>
      </c>
      <c r="D1" s="5" t="s">
        <v>133</v>
      </c>
      <c r="E1" s="5"/>
      <c r="F1" s="5"/>
      <c r="G1" s="5"/>
      <c r="H1" s="5"/>
      <c r="I1" s="5"/>
      <c r="J1" s="5"/>
      <c r="K1" s="24"/>
      <c r="L1" s="5" t="s">
        <v>134</v>
      </c>
      <c r="M1" s="5" t="s">
        <v>135</v>
      </c>
      <c r="N1" s="5" t="s">
        <v>14</v>
      </c>
    </row>
    <row r="2" ht="15" customHeight="1" spans="1:14">
      <c r="A2" s="5">
        <v>1</v>
      </c>
      <c r="B2" s="6">
        <v>44287</v>
      </c>
      <c r="C2" s="7" t="s">
        <v>164</v>
      </c>
      <c r="D2" s="7" t="s">
        <v>38</v>
      </c>
      <c r="E2" s="7" t="s">
        <v>19</v>
      </c>
      <c r="F2" s="7" t="s">
        <v>28</v>
      </c>
      <c r="G2" s="7" t="s">
        <v>18</v>
      </c>
      <c r="H2" s="7" t="s">
        <v>17</v>
      </c>
      <c r="I2" s="7" t="s">
        <v>21</v>
      </c>
      <c r="J2" s="7" t="s">
        <v>24</v>
      </c>
      <c r="K2" s="20"/>
      <c r="L2" s="5">
        <v>6</v>
      </c>
      <c r="M2" s="5"/>
      <c r="N2" s="5">
        <v>200</v>
      </c>
    </row>
    <row r="3" ht="15" customHeight="1" spans="1:14">
      <c r="A3" s="5">
        <v>2</v>
      </c>
      <c r="B3" s="8"/>
      <c r="C3" s="7" t="s">
        <v>165</v>
      </c>
      <c r="D3" s="7" t="s">
        <v>166</v>
      </c>
      <c r="E3" s="7" t="s">
        <v>59</v>
      </c>
      <c r="F3" s="7" t="s">
        <v>57</v>
      </c>
      <c r="G3" s="7" t="s">
        <v>61</v>
      </c>
      <c r="H3" s="7" t="s">
        <v>60</v>
      </c>
      <c r="I3" s="7" t="s">
        <v>160</v>
      </c>
      <c r="J3" s="7" t="s">
        <v>42</v>
      </c>
      <c r="K3" s="20" t="s">
        <v>25</v>
      </c>
      <c r="L3" s="5">
        <v>6</v>
      </c>
      <c r="M3" s="5"/>
      <c r="N3" s="5">
        <v>200</v>
      </c>
    </row>
    <row r="4" ht="15" customHeight="1" spans="1:14">
      <c r="A4" s="5">
        <v>3</v>
      </c>
      <c r="B4" s="9"/>
      <c r="C4" s="7"/>
      <c r="D4" s="7"/>
      <c r="E4" s="7"/>
      <c r="F4" s="7"/>
      <c r="G4" s="7"/>
      <c r="H4" s="7"/>
      <c r="I4" s="7"/>
      <c r="J4" s="7"/>
      <c r="K4" s="20"/>
      <c r="L4" s="5"/>
      <c r="M4" s="5"/>
      <c r="N4" s="5"/>
    </row>
    <row r="5" ht="15" customHeight="1" spans="1:14">
      <c r="A5" s="5">
        <v>4</v>
      </c>
      <c r="B5" s="6">
        <v>44288</v>
      </c>
      <c r="C5" s="7" t="s">
        <v>164</v>
      </c>
      <c r="D5" s="7" t="s">
        <v>38</v>
      </c>
      <c r="E5" s="7" t="s">
        <v>19</v>
      </c>
      <c r="F5" s="7" t="s">
        <v>18</v>
      </c>
      <c r="G5" s="7" t="s">
        <v>28</v>
      </c>
      <c r="H5" s="7" t="s">
        <v>17</v>
      </c>
      <c r="I5" s="7" t="s">
        <v>21</v>
      </c>
      <c r="J5" s="7" t="s">
        <v>24</v>
      </c>
      <c r="K5" s="20"/>
      <c r="L5" s="5">
        <v>6</v>
      </c>
      <c r="M5" s="5"/>
      <c r="N5" s="5">
        <v>200</v>
      </c>
    </row>
    <row r="6" ht="15" customHeight="1" spans="1:14">
      <c r="A6" s="5">
        <v>5</v>
      </c>
      <c r="B6" s="8"/>
      <c r="C6" s="7" t="s">
        <v>165</v>
      </c>
      <c r="D6" s="7" t="s">
        <v>166</v>
      </c>
      <c r="E6" s="7" t="s">
        <v>59</v>
      </c>
      <c r="F6" s="7" t="s">
        <v>57</v>
      </c>
      <c r="G6" s="7" t="s">
        <v>61</v>
      </c>
      <c r="H6" s="7" t="s">
        <v>60</v>
      </c>
      <c r="I6" s="7" t="s">
        <v>160</v>
      </c>
      <c r="J6" s="7" t="s">
        <v>42</v>
      </c>
      <c r="K6" s="20" t="s">
        <v>25</v>
      </c>
      <c r="L6" s="5">
        <v>6</v>
      </c>
      <c r="M6" s="5"/>
      <c r="N6" s="5">
        <v>200</v>
      </c>
    </row>
    <row r="7" ht="15" customHeight="1" spans="1:14">
      <c r="A7" s="5">
        <v>6</v>
      </c>
      <c r="B7" s="9"/>
      <c r="C7" s="7"/>
      <c r="D7" s="7"/>
      <c r="E7" s="7"/>
      <c r="F7" s="7"/>
      <c r="G7" s="7"/>
      <c r="H7" s="7"/>
      <c r="I7" s="7"/>
      <c r="J7" s="7"/>
      <c r="K7" s="20"/>
      <c r="L7" s="5"/>
      <c r="M7" s="5"/>
      <c r="N7" s="5"/>
    </row>
    <row r="8" ht="15" customHeight="1" spans="1:14">
      <c r="A8" s="5">
        <v>7</v>
      </c>
      <c r="B8" s="6">
        <v>44289</v>
      </c>
      <c r="C8" s="7" t="s">
        <v>164</v>
      </c>
      <c r="D8" s="7" t="s">
        <v>38</v>
      </c>
      <c r="E8" s="7" t="s">
        <v>19</v>
      </c>
      <c r="F8" s="7" t="s">
        <v>28</v>
      </c>
      <c r="G8" s="7" t="s">
        <v>18</v>
      </c>
      <c r="H8" s="7" t="s">
        <v>17</v>
      </c>
      <c r="I8" s="7" t="s">
        <v>21</v>
      </c>
      <c r="J8" s="7" t="s">
        <v>24</v>
      </c>
      <c r="K8" s="20"/>
      <c r="L8" s="5">
        <v>6</v>
      </c>
      <c r="M8" s="5"/>
      <c r="N8" s="5">
        <v>200</v>
      </c>
    </row>
    <row r="9" ht="15" customHeight="1" spans="1:14">
      <c r="A9" s="5">
        <v>8</v>
      </c>
      <c r="B9" s="8"/>
      <c r="C9" s="7" t="s">
        <v>165</v>
      </c>
      <c r="D9" s="7" t="s">
        <v>166</v>
      </c>
      <c r="E9" s="7" t="s">
        <v>59</v>
      </c>
      <c r="F9" s="7" t="s">
        <v>57</v>
      </c>
      <c r="G9" s="7" t="s">
        <v>61</v>
      </c>
      <c r="H9" s="7" t="s">
        <v>60</v>
      </c>
      <c r="I9" s="7" t="s">
        <v>160</v>
      </c>
      <c r="J9" s="7" t="s">
        <v>42</v>
      </c>
      <c r="K9" s="20" t="s">
        <v>25</v>
      </c>
      <c r="L9" s="5">
        <v>6</v>
      </c>
      <c r="M9" s="5"/>
      <c r="N9" s="5">
        <v>200</v>
      </c>
    </row>
    <row r="10" ht="15" customHeight="1" spans="1:14">
      <c r="A10" s="5">
        <v>9</v>
      </c>
      <c r="B10" s="9"/>
      <c r="C10" s="7"/>
      <c r="D10" s="7"/>
      <c r="E10" s="7"/>
      <c r="F10" s="7"/>
      <c r="G10" s="7"/>
      <c r="H10" s="7"/>
      <c r="I10" s="7"/>
      <c r="J10" s="7"/>
      <c r="K10" s="20"/>
      <c r="L10" s="5"/>
      <c r="M10" s="5"/>
      <c r="N10" s="5"/>
    </row>
    <row r="11" ht="15" customHeight="1" spans="1:14">
      <c r="A11" s="5">
        <v>13</v>
      </c>
      <c r="B11" s="6">
        <v>44291</v>
      </c>
      <c r="C11" s="7" t="s">
        <v>164</v>
      </c>
      <c r="D11" s="7" t="s">
        <v>38</v>
      </c>
      <c r="E11" s="7" t="s">
        <v>19</v>
      </c>
      <c r="F11" s="7" t="s">
        <v>18</v>
      </c>
      <c r="G11" s="7" t="s">
        <v>28</v>
      </c>
      <c r="H11" s="7" t="s">
        <v>17</v>
      </c>
      <c r="I11" s="7" t="s">
        <v>21</v>
      </c>
      <c r="J11" s="7" t="s">
        <v>24</v>
      </c>
      <c r="K11" s="20"/>
      <c r="L11" s="5">
        <v>6</v>
      </c>
      <c r="M11" s="5"/>
      <c r="N11" s="5">
        <v>200</v>
      </c>
    </row>
    <row r="12" ht="15" customHeight="1" spans="1:14">
      <c r="A12" s="5"/>
      <c r="B12" s="8"/>
      <c r="C12" s="7" t="s">
        <v>165</v>
      </c>
      <c r="D12" s="7" t="s">
        <v>166</v>
      </c>
      <c r="E12" s="7" t="s">
        <v>59</v>
      </c>
      <c r="F12" s="7" t="s">
        <v>57</v>
      </c>
      <c r="G12" s="7" t="s">
        <v>61</v>
      </c>
      <c r="H12" s="7" t="s">
        <v>60</v>
      </c>
      <c r="I12" s="7" t="s">
        <v>160</v>
      </c>
      <c r="J12" s="7" t="s">
        <v>42</v>
      </c>
      <c r="K12" s="20" t="s">
        <v>25</v>
      </c>
      <c r="L12" s="5">
        <v>6</v>
      </c>
      <c r="M12" s="5"/>
      <c r="N12" s="5">
        <v>200</v>
      </c>
    </row>
    <row r="13" ht="15" customHeight="1" spans="1:14">
      <c r="A13" s="5"/>
      <c r="B13" s="9"/>
      <c r="C13" s="7"/>
      <c r="D13" s="7"/>
      <c r="E13" s="7"/>
      <c r="F13" s="7"/>
      <c r="G13" s="7"/>
      <c r="H13" s="7"/>
      <c r="I13" s="7"/>
      <c r="J13" s="7"/>
      <c r="K13" s="20"/>
      <c r="L13" s="5"/>
      <c r="M13" s="5"/>
      <c r="N13" s="5"/>
    </row>
    <row r="14" ht="15" customHeight="1" spans="1:14">
      <c r="A14" s="5">
        <v>14</v>
      </c>
      <c r="B14" s="6">
        <v>44292</v>
      </c>
      <c r="C14" s="7" t="s">
        <v>165</v>
      </c>
      <c r="D14" s="7" t="s">
        <v>166</v>
      </c>
      <c r="E14" s="7" t="s">
        <v>59</v>
      </c>
      <c r="F14" s="7" t="s">
        <v>57</v>
      </c>
      <c r="G14" s="7" t="s">
        <v>61</v>
      </c>
      <c r="H14" s="7" t="s">
        <v>60</v>
      </c>
      <c r="I14" s="7" t="s">
        <v>160</v>
      </c>
      <c r="J14" s="7" t="s">
        <v>42</v>
      </c>
      <c r="K14" s="20" t="s">
        <v>25</v>
      </c>
      <c r="L14" s="5">
        <v>6</v>
      </c>
      <c r="M14" s="5"/>
      <c r="N14" s="5">
        <v>200</v>
      </c>
    </row>
    <row r="15" ht="15" customHeight="1" spans="1:14">
      <c r="A15" s="5">
        <v>15</v>
      </c>
      <c r="B15" s="8"/>
      <c r="C15" s="7" t="s">
        <v>164</v>
      </c>
      <c r="D15" s="7" t="s">
        <v>38</v>
      </c>
      <c r="E15" s="7" t="s">
        <v>19</v>
      </c>
      <c r="F15" s="7" t="s">
        <v>18</v>
      </c>
      <c r="G15" s="7" t="s">
        <v>28</v>
      </c>
      <c r="H15" s="7" t="s">
        <v>17</v>
      </c>
      <c r="I15" s="7" t="s">
        <v>21</v>
      </c>
      <c r="J15" s="7" t="s">
        <v>24</v>
      </c>
      <c r="K15" s="20"/>
      <c r="L15" s="5">
        <v>6</v>
      </c>
      <c r="M15" s="5"/>
      <c r="N15" s="5">
        <v>200</v>
      </c>
    </row>
    <row r="16" ht="15" customHeight="1" spans="1:14">
      <c r="A16" s="5">
        <v>16</v>
      </c>
      <c r="B16" s="9"/>
      <c r="C16" s="7"/>
      <c r="D16" s="7"/>
      <c r="E16" s="7"/>
      <c r="F16" s="7"/>
      <c r="G16" s="7"/>
      <c r="H16" s="7"/>
      <c r="I16" s="7"/>
      <c r="J16" s="7"/>
      <c r="K16" s="20"/>
      <c r="L16" s="5"/>
      <c r="M16" s="5"/>
      <c r="N16" s="5"/>
    </row>
    <row r="17" ht="15" customHeight="1" spans="1:14">
      <c r="A17" s="5">
        <v>17</v>
      </c>
      <c r="B17" s="6">
        <v>44293</v>
      </c>
      <c r="C17" s="7" t="s">
        <v>165</v>
      </c>
      <c r="D17" s="7" t="s">
        <v>166</v>
      </c>
      <c r="E17" s="7" t="s">
        <v>59</v>
      </c>
      <c r="F17" s="7" t="s">
        <v>57</v>
      </c>
      <c r="G17" s="7" t="s">
        <v>61</v>
      </c>
      <c r="H17" s="7" t="s">
        <v>60</v>
      </c>
      <c r="I17" s="7" t="s">
        <v>42</v>
      </c>
      <c r="J17" s="20" t="s">
        <v>25</v>
      </c>
      <c r="K17" s="20"/>
      <c r="L17" s="5">
        <v>6</v>
      </c>
      <c r="M17" s="5"/>
      <c r="N17" s="5">
        <v>200</v>
      </c>
    </row>
    <row r="18" ht="15" customHeight="1" spans="1:14">
      <c r="A18" s="5">
        <v>18</v>
      </c>
      <c r="B18" s="8"/>
      <c r="C18" s="7" t="s">
        <v>164</v>
      </c>
      <c r="D18" s="7" t="s">
        <v>38</v>
      </c>
      <c r="E18" s="7" t="s">
        <v>19</v>
      </c>
      <c r="F18" s="7" t="s">
        <v>18</v>
      </c>
      <c r="G18" s="7" t="s">
        <v>28</v>
      </c>
      <c r="H18" s="7" t="s">
        <v>17</v>
      </c>
      <c r="I18" s="7" t="s">
        <v>21</v>
      </c>
      <c r="J18" s="7" t="s">
        <v>24</v>
      </c>
      <c r="K18" s="20"/>
      <c r="L18" s="5">
        <v>6</v>
      </c>
      <c r="M18" s="5"/>
      <c r="N18" s="5">
        <v>200</v>
      </c>
    </row>
    <row r="19" ht="15" customHeight="1" spans="1:14">
      <c r="A19" s="5">
        <v>19</v>
      </c>
      <c r="B19" s="9"/>
      <c r="C19" s="7"/>
      <c r="D19" s="7"/>
      <c r="E19" s="7"/>
      <c r="F19" s="7"/>
      <c r="G19" s="7"/>
      <c r="H19" s="7"/>
      <c r="I19" s="7"/>
      <c r="J19" s="7"/>
      <c r="K19" s="20"/>
      <c r="L19" s="5">
        <v>6</v>
      </c>
      <c r="M19" s="5"/>
      <c r="N19" s="5">
        <v>200</v>
      </c>
    </row>
    <row r="20" ht="15" customHeight="1" spans="1:14">
      <c r="A20" s="5">
        <v>20</v>
      </c>
      <c r="B20" s="6">
        <v>44294</v>
      </c>
      <c r="C20" s="7" t="s">
        <v>164</v>
      </c>
      <c r="D20" s="7" t="s">
        <v>19</v>
      </c>
      <c r="E20" s="7" t="s">
        <v>18</v>
      </c>
      <c r="F20" s="7" t="s">
        <v>28</v>
      </c>
      <c r="G20" s="7" t="s">
        <v>17</v>
      </c>
      <c r="H20" s="7" t="s">
        <v>38</v>
      </c>
      <c r="I20" s="7" t="s">
        <v>21</v>
      </c>
      <c r="J20" s="7" t="s">
        <v>24</v>
      </c>
      <c r="K20" s="20"/>
      <c r="L20" s="5">
        <v>6</v>
      </c>
      <c r="M20" s="5"/>
      <c r="N20" s="5">
        <v>200</v>
      </c>
    </row>
    <row r="21" ht="15" customHeight="1" spans="1:14">
      <c r="A21" s="5">
        <v>21</v>
      </c>
      <c r="B21" s="8"/>
      <c r="C21" s="7" t="s">
        <v>165</v>
      </c>
      <c r="D21" s="7" t="s">
        <v>166</v>
      </c>
      <c r="E21" s="7" t="s">
        <v>59</v>
      </c>
      <c r="F21" s="7" t="s">
        <v>57</v>
      </c>
      <c r="G21" s="7" t="s">
        <v>61</v>
      </c>
      <c r="H21" s="7" t="s">
        <v>60</v>
      </c>
      <c r="I21" s="7" t="s">
        <v>42</v>
      </c>
      <c r="J21" s="20" t="s">
        <v>25</v>
      </c>
      <c r="K21" s="20"/>
      <c r="L21" s="5">
        <v>6</v>
      </c>
      <c r="M21" s="5"/>
      <c r="N21" s="5">
        <v>200</v>
      </c>
    </row>
    <row r="22" ht="15" customHeight="1" spans="1:14">
      <c r="A22" s="5">
        <v>22</v>
      </c>
      <c r="B22" s="9"/>
      <c r="C22" s="7"/>
      <c r="D22" s="7"/>
      <c r="E22" s="7"/>
      <c r="F22" s="7"/>
      <c r="G22" s="7"/>
      <c r="H22" s="10"/>
      <c r="I22" s="7"/>
      <c r="J22" s="7"/>
      <c r="K22" s="20"/>
      <c r="L22" s="5"/>
      <c r="M22" s="5"/>
      <c r="N22" s="5"/>
    </row>
    <row r="23" s="31" customFormat="1" ht="15" customHeight="1" spans="1:15">
      <c r="A23" s="33">
        <v>24</v>
      </c>
      <c r="B23" s="34">
        <v>44295</v>
      </c>
      <c r="C23" s="33" t="s">
        <v>165</v>
      </c>
      <c r="D23" s="33" t="s">
        <v>166</v>
      </c>
      <c r="E23" s="33" t="s">
        <v>59</v>
      </c>
      <c r="F23" s="33" t="s">
        <v>57</v>
      </c>
      <c r="G23" s="33" t="s">
        <v>61</v>
      </c>
      <c r="H23" s="33" t="s">
        <v>60</v>
      </c>
      <c r="I23" s="33" t="s">
        <v>42</v>
      </c>
      <c r="J23" s="36" t="s">
        <v>25</v>
      </c>
      <c r="K23" s="36"/>
      <c r="L23" s="33">
        <v>6</v>
      </c>
      <c r="M23" s="33"/>
      <c r="N23" s="33">
        <v>200</v>
      </c>
      <c r="O23" s="31" t="s">
        <v>167</v>
      </c>
    </row>
    <row r="24" s="4" customFormat="1" ht="15" customHeight="1" spans="1:15">
      <c r="A24" s="21">
        <v>25</v>
      </c>
      <c r="B24" s="35"/>
      <c r="C24" s="21" t="s">
        <v>164</v>
      </c>
      <c r="D24" s="21" t="s">
        <v>38</v>
      </c>
      <c r="E24" s="21" t="s">
        <v>19</v>
      </c>
      <c r="F24" s="21" t="s">
        <v>18</v>
      </c>
      <c r="G24" s="21" t="s">
        <v>28</v>
      </c>
      <c r="H24" s="21" t="s">
        <v>17</v>
      </c>
      <c r="I24" s="21" t="s">
        <v>21</v>
      </c>
      <c r="J24" s="21" t="s">
        <v>24</v>
      </c>
      <c r="K24" s="28"/>
      <c r="L24" s="21">
        <v>6</v>
      </c>
      <c r="M24" s="21"/>
      <c r="N24" s="21">
        <v>200</v>
      </c>
      <c r="O24" s="4" t="s">
        <v>167</v>
      </c>
    </row>
    <row r="25" ht="15" customHeight="1" spans="1:14">
      <c r="A25" s="5">
        <v>26</v>
      </c>
      <c r="B25" s="6">
        <v>44296</v>
      </c>
      <c r="C25" s="7" t="s">
        <v>165</v>
      </c>
      <c r="D25" s="7" t="s">
        <v>166</v>
      </c>
      <c r="E25" s="7" t="s">
        <v>59</v>
      </c>
      <c r="F25" s="7" t="s">
        <v>57</v>
      </c>
      <c r="G25" s="7" t="s">
        <v>61</v>
      </c>
      <c r="H25" s="7" t="s">
        <v>60</v>
      </c>
      <c r="I25" s="7" t="s">
        <v>42</v>
      </c>
      <c r="J25" s="20" t="s">
        <v>25</v>
      </c>
      <c r="K25" s="20"/>
      <c r="L25" s="5">
        <v>6</v>
      </c>
      <c r="M25" s="5"/>
      <c r="N25" s="5">
        <v>200</v>
      </c>
    </row>
    <row r="26" s="3" customFormat="1" ht="15" customHeight="1" spans="1:15">
      <c r="A26" s="15">
        <v>27</v>
      </c>
      <c r="B26" s="18"/>
      <c r="C26" s="15" t="s">
        <v>164</v>
      </c>
      <c r="D26" s="15" t="s">
        <v>38</v>
      </c>
      <c r="E26" s="15" t="s">
        <v>19</v>
      </c>
      <c r="F26" s="15" t="s">
        <v>18</v>
      </c>
      <c r="G26" s="15" t="s">
        <v>28</v>
      </c>
      <c r="H26" s="15" t="s">
        <v>17</v>
      </c>
      <c r="I26" s="15" t="s">
        <v>21</v>
      </c>
      <c r="J26" s="15" t="s">
        <v>24</v>
      </c>
      <c r="K26" s="26"/>
      <c r="L26" s="15">
        <v>6</v>
      </c>
      <c r="M26" s="15"/>
      <c r="N26" s="15">
        <v>166.6</v>
      </c>
      <c r="O26" s="3" t="s">
        <v>168</v>
      </c>
    </row>
    <row r="27" ht="15" customHeight="1" spans="1:14">
      <c r="A27" s="5">
        <v>28</v>
      </c>
      <c r="B27" s="9"/>
      <c r="C27" s="5" t="s">
        <v>169</v>
      </c>
      <c r="D27" s="7" t="s">
        <v>47</v>
      </c>
      <c r="E27" s="7" t="s">
        <v>48</v>
      </c>
      <c r="F27" s="7" t="s">
        <v>33</v>
      </c>
      <c r="G27" s="7" t="s">
        <v>20</v>
      </c>
      <c r="H27" s="7" t="s">
        <v>49</v>
      </c>
      <c r="I27" s="7"/>
      <c r="J27" s="7"/>
      <c r="K27" s="20"/>
      <c r="L27" s="5">
        <v>5</v>
      </c>
      <c r="M27" s="5"/>
      <c r="N27" s="5"/>
    </row>
    <row r="28" ht="15" customHeight="1" spans="1:14">
      <c r="A28" s="5">
        <v>31</v>
      </c>
      <c r="B28" s="9"/>
      <c r="C28" s="7"/>
      <c r="D28" s="7"/>
      <c r="E28" s="7"/>
      <c r="F28" s="7"/>
      <c r="G28" s="7"/>
      <c r="H28" s="7"/>
      <c r="I28" s="7"/>
      <c r="J28" s="7"/>
      <c r="K28" s="20"/>
      <c r="L28" s="5"/>
      <c r="M28" s="5"/>
      <c r="N28" s="5"/>
    </row>
    <row r="29" ht="15" customHeight="1" spans="1:14">
      <c r="A29" s="5">
        <v>32</v>
      </c>
      <c r="B29" s="6">
        <v>44298</v>
      </c>
      <c r="C29" s="7" t="s">
        <v>164</v>
      </c>
      <c r="D29" s="7" t="s">
        <v>38</v>
      </c>
      <c r="E29" s="7" t="s">
        <v>19</v>
      </c>
      <c r="F29" s="7" t="s">
        <v>18</v>
      </c>
      <c r="G29" s="7" t="s">
        <v>28</v>
      </c>
      <c r="H29" s="7" t="s">
        <v>17</v>
      </c>
      <c r="I29" s="7" t="s">
        <v>21</v>
      </c>
      <c r="J29" s="7" t="s">
        <v>24</v>
      </c>
      <c r="K29" s="20"/>
      <c r="L29" s="5">
        <v>6</v>
      </c>
      <c r="M29" s="5"/>
      <c r="N29" s="5">
        <v>200</v>
      </c>
    </row>
    <row r="30" ht="15" customHeight="1" spans="1:14">
      <c r="A30" s="5">
        <v>33</v>
      </c>
      <c r="B30" s="8"/>
      <c r="C30" s="7" t="s">
        <v>165</v>
      </c>
      <c r="D30" s="7" t="s">
        <v>42</v>
      </c>
      <c r="E30" s="7" t="s">
        <v>60</v>
      </c>
      <c r="F30" s="7" t="s">
        <v>61</v>
      </c>
      <c r="G30" s="7" t="s">
        <v>166</v>
      </c>
      <c r="H30" s="7" t="s">
        <v>59</v>
      </c>
      <c r="I30" s="7" t="s">
        <v>57</v>
      </c>
      <c r="J30" s="7" t="s">
        <v>170</v>
      </c>
      <c r="K30" s="20"/>
      <c r="L30" s="5">
        <v>6</v>
      </c>
      <c r="M30" s="5"/>
      <c r="N30" s="5">
        <v>200</v>
      </c>
    </row>
    <row r="31" s="3" customFormat="1" ht="15" customHeight="1" spans="1:15">
      <c r="A31" s="15">
        <v>34</v>
      </c>
      <c r="B31" s="16"/>
      <c r="C31" s="15" t="s">
        <v>169</v>
      </c>
      <c r="D31" s="15" t="s">
        <v>47</v>
      </c>
      <c r="E31" s="15" t="s">
        <v>48</v>
      </c>
      <c r="F31" s="15" t="s">
        <v>33</v>
      </c>
      <c r="G31" s="15" t="s">
        <v>20</v>
      </c>
      <c r="H31" s="15" t="s">
        <v>49</v>
      </c>
      <c r="I31" s="15"/>
      <c r="J31" s="15"/>
      <c r="K31" s="26"/>
      <c r="L31" s="15">
        <v>5</v>
      </c>
      <c r="M31" s="15"/>
      <c r="N31" s="15">
        <v>166.6</v>
      </c>
      <c r="O31" s="3" t="s">
        <v>168</v>
      </c>
    </row>
    <row r="32" ht="15" customHeight="1" spans="1:14">
      <c r="A32" s="5"/>
      <c r="B32" s="8"/>
      <c r="C32" s="5"/>
      <c r="D32" s="7"/>
      <c r="E32" s="7"/>
      <c r="F32" s="7"/>
      <c r="G32" s="7"/>
      <c r="H32" s="7"/>
      <c r="I32" s="7"/>
      <c r="J32" s="7"/>
      <c r="K32" s="20"/>
      <c r="L32" s="5"/>
      <c r="M32" s="5"/>
      <c r="N32" s="5"/>
    </row>
    <row r="33" ht="15" customHeight="1" spans="1:14">
      <c r="A33" s="5">
        <v>35</v>
      </c>
      <c r="B33" s="6">
        <v>44299</v>
      </c>
      <c r="C33" s="7" t="s">
        <v>164</v>
      </c>
      <c r="D33" s="7" t="s">
        <v>38</v>
      </c>
      <c r="E33" s="7" t="s">
        <v>19</v>
      </c>
      <c r="F33" s="7" t="s">
        <v>18</v>
      </c>
      <c r="G33" s="7" t="s">
        <v>28</v>
      </c>
      <c r="H33" s="7" t="s">
        <v>17</v>
      </c>
      <c r="I33" s="7" t="s">
        <v>21</v>
      </c>
      <c r="J33" s="7" t="s">
        <v>24</v>
      </c>
      <c r="K33" s="20"/>
      <c r="L33" s="5">
        <v>6</v>
      </c>
      <c r="M33" s="5"/>
      <c r="N33" s="5">
        <v>200</v>
      </c>
    </row>
    <row r="34" ht="15" customHeight="1" spans="1:14">
      <c r="A34" s="5">
        <v>36</v>
      </c>
      <c r="B34" s="8"/>
      <c r="C34" s="7" t="s">
        <v>165</v>
      </c>
      <c r="D34" s="7" t="s">
        <v>42</v>
      </c>
      <c r="E34" s="5" t="s">
        <v>60</v>
      </c>
      <c r="F34" s="7" t="s">
        <v>166</v>
      </c>
      <c r="G34" s="7" t="s">
        <v>59</v>
      </c>
      <c r="H34" s="7" t="s">
        <v>57</v>
      </c>
      <c r="I34" s="7" t="s">
        <v>61</v>
      </c>
      <c r="J34" s="7" t="s">
        <v>170</v>
      </c>
      <c r="K34" s="20"/>
      <c r="L34" s="5">
        <v>6</v>
      </c>
      <c r="M34" s="5"/>
      <c r="N34" s="5">
        <v>200</v>
      </c>
    </row>
    <row r="35" s="3" customFormat="1" ht="15" customHeight="1" spans="1:15">
      <c r="A35" s="15">
        <v>37</v>
      </c>
      <c r="B35" s="16"/>
      <c r="C35" s="15" t="s">
        <v>169</v>
      </c>
      <c r="D35" s="15" t="s">
        <v>47</v>
      </c>
      <c r="E35" s="15" t="s">
        <v>48</v>
      </c>
      <c r="F35" s="15" t="s">
        <v>33</v>
      </c>
      <c r="G35" s="15" t="s">
        <v>20</v>
      </c>
      <c r="H35" s="15" t="s">
        <v>49</v>
      </c>
      <c r="I35" s="15"/>
      <c r="J35" s="15"/>
      <c r="K35" s="26"/>
      <c r="L35" s="15">
        <v>5</v>
      </c>
      <c r="M35" s="15"/>
      <c r="N35" s="15">
        <v>166.6</v>
      </c>
      <c r="O35" s="3" t="s">
        <v>168</v>
      </c>
    </row>
    <row r="36" ht="15" customHeight="1" spans="1:14">
      <c r="A36" s="5"/>
      <c r="B36" s="8"/>
      <c r="C36" s="5"/>
      <c r="D36" s="7"/>
      <c r="E36" s="7"/>
      <c r="F36" s="7"/>
      <c r="G36" s="7"/>
      <c r="H36" s="7"/>
      <c r="I36" s="5"/>
      <c r="J36" s="5"/>
      <c r="K36" s="20"/>
      <c r="L36" s="5"/>
      <c r="M36" s="5"/>
      <c r="N36" s="5"/>
    </row>
    <row r="37" s="3" customFormat="1" ht="15" customHeight="1" spans="1:15">
      <c r="A37" s="15">
        <v>38</v>
      </c>
      <c r="B37" s="17">
        <v>44300</v>
      </c>
      <c r="C37" s="15" t="s">
        <v>169</v>
      </c>
      <c r="D37" s="15" t="s">
        <v>47</v>
      </c>
      <c r="E37" s="15" t="s">
        <v>48</v>
      </c>
      <c r="F37" s="15" t="s">
        <v>33</v>
      </c>
      <c r="G37" s="15" t="s">
        <v>20</v>
      </c>
      <c r="H37" s="15" t="s">
        <v>49</v>
      </c>
      <c r="I37" s="15"/>
      <c r="J37" s="15"/>
      <c r="K37" s="26"/>
      <c r="L37" s="15">
        <v>5</v>
      </c>
      <c r="M37" s="15"/>
      <c r="N37" s="15">
        <v>166.6</v>
      </c>
      <c r="O37" s="3" t="s">
        <v>168</v>
      </c>
    </row>
    <row r="38" s="3" customFormat="1" ht="15" customHeight="1" spans="1:15">
      <c r="A38" s="15">
        <v>39</v>
      </c>
      <c r="B38" s="18"/>
      <c r="C38" s="15" t="s">
        <v>165</v>
      </c>
      <c r="D38" s="15" t="s">
        <v>42</v>
      </c>
      <c r="E38" s="15" t="s">
        <v>60</v>
      </c>
      <c r="F38" s="15" t="s">
        <v>166</v>
      </c>
      <c r="G38" s="15" t="s">
        <v>59</v>
      </c>
      <c r="H38" s="15" t="s">
        <v>57</v>
      </c>
      <c r="I38" s="15" t="s">
        <v>61</v>
      </c>
      <c r="J38" s="15"/>
      <c r="K38" s="26"/>
      <c r="L38" s="15">
        <v>6</v>
      </c>
      <c r="M38" s="15"/>
      <c r="N38" s="15">
        <v>200</v>
      </c>
      <c r="O38" s="3" t="s">
        <v>168</v>
      </c>
    </row>
    <row r="39" ht="15" customHeight="1" spans="1:14">
      <c r="A39" s="5">
        <v>40</v>
      </c>
      <c r="B39" s="9"/>
      <c r="C39" s="7" t="s">
        <v>164</v>
      </c>
      <c r="D39" s="7" t="s">
        <v>38</v>
      </c>
      <c r="E39" s="7" t="s">
        <v>19</v>
      </c>
      <c r="F39" s="7" t="s">
        <v>18</v>
      </c>
      <c r="G39" s="7" t="s">
        <v>28</v>
      </c>
      <c r="H39" s="7" t="s">
        <v>17</v>
      </c>
      <c r="I39" s="7" t="s">
        <v>21</v>
      </c>
      <c r="J39" s="7" t="s">
        <v>24</v>
      </c>
      <c r="K39" s="20"/>
      <c r="L39" s="5">
        <v>6</v>
      </c>
      <c r="M39" s="5"/>
      <c r="N39" s="5">
        <v>200</v>
      </c>
    </row>
    <row r="40" ht="15" customHeight="1" spans="1:14">
      <c r="A40" s="5"/>
      <c r="B40" s="8"/>
      <c r="C40" s="7"/>
      <c r="D40" s="7"/>
      <c r="E40" s="19"/>
      <c r="F40" s="7"/>
      <c r="G40" s="7"/>
      <c r="H40" s="7"/>
      <c r="I40" s="7"/>
      <c r="J40" s="7"/>
      <c r="K40" s="20"/>
      <c r="L40" s="5"/>
      <c r="M40" s="5"/>
      <c r="N40" s="5"/>
    </row>
    <row r="41" ht="15" customHeight="1" spans="1:14">
      <c r="A41" s="5">
        <v>41</v>
      </c>
      <c r="B41" s="6">
        <v>44301</v>
      </c>
      <c r="C41" s="7" t="s">
        <v>165</v>
      </c>
      <c r="D41" s="7" t="s">
        <v>42</v>
      </c>
      <c r="E41" s="20" t="s">
        <v>60</v>
      </c>
      <c r="F41" s="7" t="s">
        <v>166</v>
      </c>
      <c r="G41" s="7" t="s">
        <v>59</v>
      </c>
      <c r="H41" s="7" t="s">
        <v>57</v>
      </c>
      <c r="I41" s="7" t="s">
        <v>61</v>
      </c>
      <c r="J41" s="7" t="s">
        <v>170</v>
      </c>
      <c r="K41" s="20"/>
      <c r="L41" s="5">
        <v>6</v>
      </c>
      <c r="M41" s="5"/>
      <c r="N41" s="5">
        <v>200</v>
      </c>
    </row>
    <row r="42" ht="15" customHeight="1" spans="1:14">
      <c r="A42" s="5">
        <v>42</v>
      </c>
      <c r="B42" s="8"/>
      <c r="C42" s="7" t="s">
        <v>164</v>
      </c>
      <c r="D42" s="7" t="s">
        <v>38</v>
      </c>
      <c r="E42" s="7" t="s">
        <v>19</v>
      </c>
      <c r="F42" s="7" t="s">
        <v>18</v>
      </c>
      <c r="G42" s="7" t="s">
        <v>28</v>
      </c>
      <c r="H42" s="7" t="s">
        <v>17</v>
      </c>
      <c r="I42" s="7" t="s">
        <v>21</v>
      </c>
      <c r="J42" s="7" t="s">
        <v>24</v>
      </c>
      <c r="K42" s="20"/>
      <c r="L42" s="5">
        <v>6</v>
      </c>
      <c r="M42" s="5"/>
      <c r="N42" s="5">
        <v>200</v>
      </c>
    </row>
    <row r="43" s="3" customFormat="1" ht="15" customHeight="1" spans="1:15">
      <c r="A43" s="15">
        <v>43</v>
      </c>
      <c r="B43" s="16"/>
      <c r="C43" s="15" t="s">
        <v>169</v>
      </c>
      <c r="D43" s="15" t="s">
        <v>47</v>
      </c>
      <c r="E43" s="15" t="s">
        <v>48</v>
      </c>
      <c r="F43" s="15" t="s">
        <v>33</v>
      </c>
      <c r="G43" s="15" t="s">
        <v>20</v>
      </c>
      <c r="H43" s="15" t="s">
        <v>49</v>
      </c>
      <c r="I43" s="27"/>
      <c r="J43" s="15"/>
      <c r="K43" s="26"/>
      <c r="L43" s="15">
        <v>5</v>
      </c>
      <c r="M43" s="15"/>
      <c r="N43" s="15">
        <v>166.6</v>
      </c>
      <c r="O43" s="3" t="s">
        <v>168</v>
      </c>
    </row>
    <row r="44" ht="15" customHeight="1" spans="1:14">
      <c r="A44" s="5"/>
      <c r="B44" s="8"/>
      <c r="C44" s="5"/>
      <c r="D44" s="7"/>
      <c r="E44" s="7"/>
      <c r="F44" s="7"/>
      <c r="G44" s="7"/>
      <c r="H44" s="7"/>
      <c r="I44" s="24"/>
      <c r="J44" s="5"/>
      <c r="K44" s="20"/>
      <c r="L44" s="5"/>
      <c r="M44" s="5"/>
      <c r="N44" s="5"/>
    </row>
    <row r="45" s="3" customFormat="1" ht="15" customHeight="1" spans="1:15">
      <c r="A45" s="15">
        <v>44</v>
      </c>
      <c r="B45" s="17">
        <v>44302</v>
      </c>
      <c r="C45" s="15" t="s">
        <v>169</v>
      </c>
      <c r="D45" s="15" t="s">
        <v>47</v>
      </c>
      <c r="E45" s="15" t="s">
        <v>48</v>
      </c>
      <c r="F45" s="15" t="s">
        <v>33</v>
      </c>
      <c r="G45" s="15" t="s">
        <v>20</v>
      </c>
      <c r="H45" s="15" t="s">
        <v>49</v>
      </c>
      <c r="I45" s="15"/>
      <c r="J45" s="15"/>
      <c r="K45" s="26"/>
      <c r="L45" s="15">
        <v>5</v>
      </c>
      <c r="M45" s="15"/>
      <c r="N45" s="15">
        <v>166.6</v>
      </c>
      <c r="O45" s="3" t="s">
        <v>168</v>
      </c>
    </row>
    <row r="46" ht="15" customHeight="1" spans="1:14">
      <c r="A46" s="5">
        <v>45</v>
      </c>
      <c r="B46" s="8"/>
      <c r="C46" s="7" t="s">
        <v>164</v>
      </c>
      <c r="D46" s="7" t="s">
        <v>38</v>
      </c>
      <c r="E46" s="7" t="s">
        <v>19</v>
      </c>
      <c r="F46" s="7" t="s">
        <v>18</v>
      </c>
      <c r="G46" s="7" t="s">
        <v>28</v>
      </c>
      <c r="H46" s="7" t="s">
        <v>17</v>
      </c>
      <c r="I46" s="7" t="s">
        <v>21</v>
      </c>
      <c r="J46" s="7" t="s">
        <v>24</v>
      </c>
      <c r="K46" s="20"/>
      <c r="L46" s="5">
        <v>6</v>
      </c>
      <c r="M46" s="5"/>
      <c r="N46" s="5">
        <v>200</v>
      </c>
    </row>
    <row r="47" ht="15" customHeight="1" spans="1:14">
      <c r="A47" s="5">
        <v>46</v>
      </c>
      <c r="B47" s="9"/>
      <c r="C47" s="7" t="s">
        <v>165</v>
      </c>
      <c r="D47" s="7" t="s">
        <v>42</v>
      </c>
      <c r="E47" s="20" t="s">
        <v>60</v>
      </c>
      <c r="F47" s="7" t="s">
        <v>166</v>
      </c>
      <c r="G47" s="7" t="s">
        <v>59</v>
      </c>
      <c r="H47" s="7" t="s">
        <v>57</v>
      </c>
      <c r="I47" s="7" t="s">
        <v>61</v>
      </c>
      <c r="J47" s="7" t="s">
        <v>170</v>
      </c>
      <c r="K47" s="20"/>
      <c r="L47" s="5">
        <v>6</v>
      </c>
      <c r="M47" s="5"/>
      <c r="N47" s="5">
        <v>200</v>
      </c>
    </row>
    <row r="48" ht="15" customHeight="1" spans="1:14">
      <c r="A48" s="5"/>
      <c r="B48" s="8"/>
      <c r="C48" s="7"/>
      <c r="D48" s="7"/>
      <c r="E48" s="20"/>
      <c r="F48" s="7"/>
      <c r="G48" s="7"/>
      <c r="H48" s="7"/>
      <c r="I48" s="7"/>
      <c r="J48" s="7"/>
      <c r="K48" s="20"/>
      <c r="L48" s="5"/>
      <c r="M48" s="5"/>
      <c r="N48" s="5"/>
    </row>
    <row r="49" ht="15" customHeight="1" spans="1:14">
      <c r="A49" s="5">
        <v>47</v>
      </c>
      <c r="B49" s="6">
        <v>44303</v>
      </c>
      <c r="C49" s="7" t="s">
        <v>164</v>
      </c>
      <c r="D49" s="7" t="s">
        <v>38</v>
      </c>
      <c r="E49" s="7" t="s">
        <v>19</v>
      </c>
      <c r="F49" s="7" t="s">
        <v>18</v>
      </c>
      <c r="G49" s="7" t="s">
        <v>28</v>
      </c>
      <c r="H49" s="7" t="s">
        <v>17</v>
      </c>
      <c r="I49" s="7" t="s">
        <v>21</v>
      </c>
      <c r="J49" s="7" t="s">
        <v>24</v>
      </c>
      <c r="K49" s="20"/>
      <c r="L49" s="5">
        <v>6</v>
      </c>
      <c r="M49" s="5"/>
      <c r="N49" s="5">
        <v>200</v>
      </c>
    </row>
    <row r="50" ht="15" customHeight="1" spans="1:14">
      <c r="A50" s="5">
        <v>48</v>
      </c>
      <c r="B50" s="8"/>
      <c r="C50" s="7" t="s">
        <v>165</v>
      </c>
      <c r="D50" s="7" t="s">
        <v>42</v>
      </c>
      <c r="E50" s="20" t="s">
        <v>60</v>
      </c>
      <c r="F50" s="7" t="s">
        <v>166</v>
      </c>
      <c r="G50" s="7" t="s">
        <v>59</v>
      </c>
      <c r="H50" s="7" t="s">
        <v>57</v>
      </c>
      <c r="I50" s="7" t="s">
        <v>61</v>
      </c>
      <c r="J50" s="7" t="s">
        <v>170</v>
      </c>
      <c r="K50" s="20"/>
      <c r="L50" s="5">
        <v>6</v>
      </c>
      <c r="M50" s="5"/>
      <c r="N50" s="5">
        <v>200</v>
      </c>
    </row>
    <row r="51" s="3" customFormat="1" ht="15" customHeight="1" spans="1:15">
      <c r="A51" s="15">
        <v>49</v>
      </c>
      <c r="B51" s="16"/>
      <c r="C51" s="15" t="s">
        <v>169</v>
      </c>
      <c r="D51" s="15" t="s">
        <v>47</v>
      </c>
      <c r="E51" s="15" t="s">
        <v>48</v>
      </c>
      <c r="F51" s="15" t="s">
        <v>33</v>
      </c>
      <c r="G51" s="15" t="s">
        <v>20</v>
      </c>
      <c r="H51" s="15" t="s">
        <v>49</v>
      </c>
      <c r="I51" s="15"/>
      <c r="J51" s="15"/>
      <c r="K51" s="26"/>
      <c r="L51" s="15">
        <v>5</v>
      </c>
      <c r="M51" s="15"/>
      <c r="N51" s="15">
        <v>166.6</v>
      </c>
      <c r="O51" s="3" t="s">
        <v>168</v>
      </c>
    </row>
    <row r="52" ht="15" customHeight="1" spans="1:14">
      <c r="A52" s="5">
        <v>50</v>
      </c>
      <c r="B52" s="6"/>
      <c r="C52" s="5"/>
      <c r="D52" s="7"/>
      <c r="E52" s="7"/>
      <c r="F52" s="7"/>
      <c r="G52" s="7"/>
      <c r="H52" s="7"/>
      <c r="I52" s="7"/>
      <c r="J52" s="5"/>
      <c r="K52" s="20"/>
      <c r="L52" s="5"/>
      <c r="M52" s="5"/>
      <c r="N52" s="5"/>
    </row>
    <row r="53" s="3" customFormat="1" ht="15" customHeight="1" spans="1:15">
      <c r="A53" s="15">
        <v>53</v>
      </c>
      <c r="B53" s="17">
        <v>44305</v>
      </c>
      <c r="C53" s="15" t="s">
        <v>169</v>
      </c>
      <c r="D53" s="15" t="s">
        <v>47</v>
      </c>
      <c r="E53" s="15" t="s">
        <v>48</v>
      </c>
      <c r="F53" s="15" t="s">
        <v>33</v>
      </c>
      <c r="G53" s="15" t="s">
        <v>20</v>
      </c>
      <c r="H53" s="15" t="s">
        <v>49</v>
      </c>
      <c r="I53" s="27"/>
      <c r="J53" s="15"/>
      <c r="K53" s="26"/>
      <c r="L53" s="15">
        <v>5</v>
      </c>
      <c r="M53" s="15"/>
      <c r="N53" s="15">
        <v>166.6</v>
      </c>
      <c r="O53" s="3" t="s">
        <v>168</v>
      </c>
    </row>
    <row r="54" ht="15" customHeight="1" spans="1:15">
      <c r="A54" s="5">
        <v>54</v>
      </c>
      <c r="B54" s="8"/>
      <c r="C54" s="7" t="s">
        <v>165</v>
      </c>
      <c r="D54" s="7" t="s">
        <v>42</v>
      </c>
      <c r="E54" s="7" t="s">
        <v>166</v>
      </c>
      <c r="F54" s="20" t="s">
        <v>60</v>
      </c>
      <c r="G54" s="7" t="s">
        <v>59</v>
      </c>
      <c r="H54" s="7" t="s">
        <v>57</v>
      </c>
      <c r="I54" s="7" t="s">
        <v>61</v>
      </c>
      <c r="J54" s="7" t="s">
        <v>170</v>
      </c>
      <c r="K54" s="19"/>
      <c r="L54" s="5">
        <v>6</v>
      </c>
      <c r="M54" s="5"/>
      <c r="N54" s="5">
        <v>200</v>
      </c>
      <c r="O54" t="s">
        <v>171</v>
      </c>
    </row>
    <row r="55" ht="15" customHeight="1" spans="1:15">
      <c r="A55" s="5">
        <v>55</v>
      </c>
      <c r="B55" s="9"/>
      <c r="C55" s="7" t="s">
        <v>164</v>
      </c>
      <c r="D55" s="7" t="s">
        <v>38</v>
      </c>
      <c r="E55" s="7" t="s">
        <v>170</v>
      </c>
      <c r="F55" s="7" t="s">
        <v>28</v>
      </c>
      <c r="G55" s="7" t="s">
        <v>18</v>
      </c>
      <c r="H55" s="7" t="s">
        <v>17</v>
      </c>
      <c r="I55" s="7" t="s">
        <v>21</v>
      </c>
      <c r="J55" s="7" t="s">
        <v>24</v>
      </c>
      <c r="K55" s="19"/>
      <c r="L55" s="5">
        <v>6</v>
      </c>
      <c r="M55" s="5"/>
      <c r="N55" s="5">
        <v>200</v>
      </c>
      <c r="O55" t="s">
        <v>171</v>
      </c>
    </row>
    <row r="56" ht="15" customHeight="1" spans="1:14">
      <c r="A56" s="5"/>
      <c r="B56" s="8"/>
      <c r="C56" s="7"/>
      <c r="D56" s="7"/>
      <c r="E56" s="19"/>
      <c r="F56" s="7"/>
      <c r="G56" s="7"/>
      <c r="H56" s="7"/>
      <c r="I56" s="7"/>
      <c r="J56" s="7"/>
      <c r="K56" s="19"/>
      <c r="L56" s="5"/>
      <c r="M56" s="5"/>
      <c r="N56" s="5"/>
    </row>
    <row r="57" ht="15" customHeight="1" spans="1:14">
      <c r="A57" s="5">
        <v>56</v>
      </c>
      <c r="B57" s="6">
        <v>44306</v>
      </c>
      <c r="C57" s="7" t="s">
        <v>165</v>
      </c>
      <c r="D57" s="7" t="s">
        <v>42</v>
      </c>
      <c r="E57" s="20" t="s">
        <v>60</v>
      </c>
      <c r="F57" s="7" t="s">
        <v>166</v>
      </c>
      <c r="G57" s="7" t="s">
        <v>59</v>
      </c>
      <c r="H57" s="7" t="s">
        <v>57</v>
      </c>
      <c r="I57" s="7" t="s">
        <v>61</v>
      </c>
      <c r="J57" s="7" t="s">
        <v>170</v>
      </c>
      <c r="K57" s="19"/>
      <c r="L57" s="5">
        <v>6</v>
      </c>
      <c r="M57" s="5"/>
      <c r="N57" s="5">
        <v>200</v>
      </c>
    </row>
    <row r="58" s="4" customFormat="1" ht="15" customHeight="1" spans="1:15">
      <c r="A58" s="21">
        <v>57</v>
      </c>
      <c r="B58" s="22"/>
      <c r="C58" s="21" t="s">
        <v>172</v>
      </c>
      <c r="D58" s="21" t="s">
        <v>38</v>
      </c>
      <c r="E58" s="21" t="s">
        <v>170</v>
      </c>
      <c r="F58" s="21" t="s">
        <v>18</v>
      </c>
      <c r="G58" s="21" t="s">
        <v>17</v>
      </c>
      <c r="H58" s="21" t="s">
        <v>21</v>
      </c>
      <c r="I58" s="21" t="s">
        <v>53</v>
      </c>
      <c r="J58" s="21" t="s">
        <v>24</v>
      </c>
      <c r="K58" s="28"/>
      <c r="L58" s="21">
        <v>6</v>
      </c>
      <c r="M58" s="21"/>
      <c r="N58" s="21">
        <v>200</v>
      </c>
      <c r="O58" s="4" t="s">
        <v>173</v>
      </c>
    </row>
    <row r="59" ht="15" customHeight="1" spans="1:14">
      <c r="A59" s="5">
        <v>58</v>
      </c>
      <c r="B59" s="9"/>
      <c r="C59" s="5"/>
      <c r="D59" s="7"/>
      <c r="E59" s="7"/>
      <c r="F59" s="7"/>
      <c r="G59" s="7"/>
      <c r="H59" s="7"/>
      <c r="I59" s="7"/>
      <c r="J59" s="7"/>
      <c r="K59" s="19"/>
      <c r="L59" s="5"/>
      <c r="M59" s="5"/>
      <c r="N59" s="5"/>
    </row>
    <row r="60" s="4" customFormat="1" ht="15" customHeight="1" spans="1:15">
      <c r="A60" s="21">
        <v>60</v>
      </c>
      <c r="B60" s="22"/>
      <c r="C60" s="21" t="s">
        <v>172</v>
      </c>
      <c r="D60" s="21" t="s">
        <v>38</v>
      </c>
      <c r="E60" s="21" t="s">
        <v>21</v>
      </c>
      <c r="F60" s="21" t="s">
        <v>170</v>
      </c>
      <c r="G60" s="21" t="s">
        <v>18</v>
      </c>
      <c r="H60" s="21" t="s">
        <v>17</v>
      </c>
      <c r="I60" s="21" t="s">
        <v>53</v>
      </c>
      <c r="J60" s="21" t="s">
        <v>24</v>
      </c>
      <c r="K60" s="28"/>
      <c r="L60" s="21">
        <v>6</v>
      </c>
      <c r="M60" s="21"/>
      <c r="N60" s="21">
        <v>200</v>
      </c>
      <c r="O60" s="4" t="s">
        <v>173</v>
      </c>
    </row>
    <row r="61" ht="15" customHeight="1" spans="1:14">
      <c r="A61" s="5">
        <v>61</v>
      </c>
      <c r="B61" s="9"/>
      <c r="C61" s="7" t="s">
        <v>165</v>
      </c>
      <c r="D61" s="7" t="s">
        <v>42</v>
      </c>
      <c r="E61" s="20" t="s">
        <v>60</v>
      </c>
      <c r="F61" s="7" t="s">
        <v>166</v>
      </c>
      <c r="G61" s="7" t="s">
        <v>59</v>
      </c>
      <c r="H61" s="7" t="s">
        <v>57</v>
      </c>
      <c r="I61" s="7" t="s">
        <v>61</v>
      </c>
      <c r="J61" s="7" t="s">
        <v>170</v>
      </c>
      <c r="K61" s="19"/>
      <c r="L61" s="5">
        <v>6</v>
      </c>
      <c r="M61" s="5"/>
      <c r="N61" s="5">
        <v>200</v>
      </c>
    </row>
    <row r="62" ht="15" customHeight="1" spans="1:14">
      <c r="A62" s="5"/>
      <c r="B62" s="8"/>
      <c r="C62" s="7"/>
      <c r="D62" s="7"/>
      <c r="E62" s="20"/>
      <c r="F62" s="7"/>
      <c r="G62" s="7"/>
      <c r="H62" s="7"/>
      <c r="I62" s="7"/>
      <c r="J62" s="7"/>
      <c r="K62" s="19"/>
      <c r="L62" s="5"/>
      <c r="M62" s="5"/>
      <c r="N62" s="5"/>
    </row>
    <row r="63" s="4" customFormat="1" ht="15" customHeight="1" spans="1:15">
      <c r="A63" s="21">
        <v>62</v>
      </c>
      <c r="B63" s="23">
        <v>44308</v>
      </c>
      <c r="C63" s="21" t="s">
        <v>172</v>
      </c>
      <c r="D63" s="21" t="s">
        <v>38</v>
      </c>
      <c r="E63" s="21" t="s">
        <v>21</v>
      </c>
      <c r="F63" s="21" t="s">
        <v>18</v>
      </c>
      <c r="G63" s="21" t="s">
        <v>17</v>
      </c>
      <c r="H63" s="21" t="s">
        <v>170</v>
      </c>
      <c r="I63" s="21" t="s">
        <v>53</v>
      </c>
      <c r="J63" s="21" t="s">
        <v>24</v>
      </c>
      <c r="K63" s="28"/>
      <c r="L63" s="21">
        <v>6</v>
      </c>
      <c r="M63" s="21"/>
      <c r="N63" s="21">
        <v>200</v>
      </c>
      <c r="O63" s="4" t="s">
        <v>173</v>
      </c>
    </row>
    <row r="64" ht="15" customHeight="1" spans="1:14">
      <c r="A64" s="5">
        <v>63</v>
      </c>
      <c r="B64" s="8"/>
      <c r="C64" s="7" t="s">
        <v>165</v>
      </c>
      <c r="D64" s="7" t="s">
        <v>42</v>
      </c>
      <c r="E64" s="20" t="s">
        <v>60</v>
      </c>
      <c r="F64" s="7" t="s">
        <v>166</v>
      </c>
      <c r="G64" s="7" t="s">
        <v>59</v>
      </c>
      <c r="H64" s="7" t="s">
        <v>57</v>
      </c>
      <c r="I64" s="7" t="s">
        <v>61</v>
      </c>
      <c r="J64" s="7" t="s">
        <v>170</v>
      </c>
      <c r="K64" s="19"/>
      <c r="L64" s="5">
        <v>6</v>
      </c>
      <c r="M64" s="5"/>
      <c r="N64" s="5">
        <v>200</v>
      </c>
    </row>
    <row r="65" ht="15" customHeight="1" spans="1:14">
      <c r="A65" s="5">
        <v>64</v>
      </c>
      <c r="B65" s="9"/>
      <c r="C65" s="5"/>
      <c r="D65" s="7"/>
      <c r="E65" s="7"/>
      <c r="F65" s="7"/>
      <c r="G65" s="7"/>
      <c r="H65" s="7"/>
      <c r="I65" s="7"/>
      <c r="J65" s="7"/>
      <c r="K65" s="19"/>
      <c r="L65" s="5"/>
      <c r="M65" s="5"/>
      <c r="N65" s="5"/>
    </row>
    <row r="66" s="4" customFormat="1" ht="15" customHeight="1" spans="1:15">
      <c r="A66" s="21">
        <v>65</v>
      </c>
      <c r="B66" s="23">
        <v>44309</v>
      </c>
      <c r="C66" s="21" t="s">
        <v>172</v>
      </c>
      <c r="D66" s="21" t="s">
        <v>38</v>
      </c>
      <c r="E66" s="21" t="s">
        <v>21</v>
      </c>
      <c r="F66" s="21" t="s">
        <v>24</v>
      </c>
      <c r="G66" s="21" t="s">
        <v>18</v>
      </c>
      <c r="H66" s="21" t="s">
        <v>17</v>
      </c>
      <c r="I66" s="21" t="s">
        <v>53</v>
      </c>
      <c r="J66" s="21" t="s">
        <v>24</v>
      </c>
      <c r="K66" s="28"/>
      <c r="L66" s="21">
        <v>6</v>
      </c>
      <c r="M66" s="21"/>
      <c r="N66" s="21">
        <v>200</v>
      </c>
      <c r="O66" s="4" t="s">
        <v>173</v>
      </c>
    </row>
    <row r="67" ht="15" customHeight="1" spans="1:14">
      <c r="A67" s="5">
        <v>66</v>
      </c>
      <c r="B67" s="8"/>
      <c r="C67" s="7" t="s">
        <v>165</v>
      </c>
      <c r="D67" s="7" t="s">
        <v>42</v>
      </c>
      <c r="E67" s="20" t="s">
        <v>60</v>
      </c>
      <c r="F67" s="7" t="s">
        <v>166</v>
      </c>
      <c r="G67" s="7" t="s">
        <v>59</v>
      </c>
      <c r="H67" s="7" t="s">
        <v>57</v>
      </c>
      <c r="I67" s="7" t="s">
        <v>61</v>
      </c>
      <c r="J67" s="7" t="s">
        <v>170</v>
      </c>
      <c r="K67" s="19"/>
      <c r="L67" s="5">
        <v>6</v>
      </c>
      <c r="M67" s="5"/>
      <c r="N67" s="5">
        <v>200</v>
      </c>
    </row>
    <row r="68" ht="15" customHeight="1" spans="1:14">
      <c r="A68" s="5">
        <v>67</v>
      </c>
      <c r="B68" s="9"/>
      <c r="C68" s="5"/>
      <c r="D68" s="7"/>
      <c r="E68" s="7"/>
      <c r="F68" s="7"/>
      <c r="G68" s="7"/>
      <c r="H68" s="7"/>
      <c r="I68" s="7"/>
      <c r="J68" s="7"/>
      <c r="K68" s="19"/>
      <c r="L68" s="5"/>
      <c r="M68" s="5"/>
      <c r="N68" s="5"/>
    </row>
    <row r="69" ht="15" customHeight="1" spans="1:14">
      <c r="A69" s="5">
        <v>68</v>
      </c>
      <c r="B69" s="6">
        <v>44310</v>
      </c>
      <c r="C69" s="7" t="s">
        <v>165</v>
      </c>
      <c r="D69" s="7" t="s">
        <v>42</v>
      </c>
      <c r="E69" s="20" t="s">
        <v>60</v>
      </c>
      <c r="F69" s="7" t="s">
        <v>166</v>
      </c>
      <c r="G69" s="7" t="s">
        <v>59</v>
      </c>
      <c r="H69" s="7" t="s">
        <v>57</v>
      </c>
      <c r="I69" s="7" t="s">
        <v>61</v>
      </c>
      <c r="J69" s="7"/>
      <c r="K69" s="19"/>
      <c r="L69" s="5">
        <v>6</v>
      </c>
      <c r="M69" s="5"/>
      <c r="N69" s="5">
        <v>200</v>
      </c>
    </row>
    <row r="70" s="4" customFormat="1" ht="15" customHeight="1" spans="1:15">
      <c r="A70" s="21">
        <v>69</v>
      </c>
      <c r="B70" s="22"/>
      <c r="C70" s="21" t="s">
        <v>172</v>
      </c>
      <c r="D70" s="21" t="s">
        <v>38</v>
      </c>
      <c r="E70" s="21" t="s">
        <v>170</v>
      </c>
      <c r="F70" s="21" t="s">
        <v>24</v>
      </c>
      <c r="G70" s="21" t="s">
        <v>53</v>
      </c>
      <c r="H70" s="21" t="s">
        <v>21</v>
      </c>
      <c r="I70" s="21" t="s">
        <v>18</v>
      </c>
      <c r="J70" s="21"/>
      <c r="K70" s="28"/>
      <c r="L70" s="21">
        <v>6</v>
      </c>
      <c r="M70" s="21"/>
      <c r="N70" s="21">
        <v>200</v>
      </c>
      <c r="O70" s="4" t="s">
        <v>173</v>
      </c>
    </row>
    <row r="71" ht="15" customHeight="1" spans="1:14">
      <c r="A71" s="5">
        <v>70</v>
      </c>
      <c r="B71" s="9"/>
      <c r="C71" s="5"/>
      <c r="D71" s="7"/>
      <c r="E71" s="7"/>
      <c r="F71" s="7"/>
      <c r="G71" s="7"/>
      <c r="H71" s="7"/>
      <c r="I71" s="7"/>
      <c r="J71" s="7"/>
      <c r="K71" s="19"/>
      <c r="L71" s="5"/>
      <c r="M71" s="5"/>
      <c r="N71" s="5"/>
    </row>
    <row r="72" s="4" customFormat="1" ht="15" customHeight="1" spans="1:15">
      <c r="A72" s="21">
        <v>75</v>
      </c>
      <c r="B72" s="22"/>
      <c r="C72" s="21" t="s">
        <v>172</v>
      </c>
      <c r="D72" s="21" t="s">
        <v>38</v>
      </c>
      <c r="E72" s="21" t="s">
        <v>24</v>
      </c>
      <c r="F72" s="21" t="s">
        <v>21</v>
      </c>
      <c r="G72" s="21" t="s">
        <v>18</v>
      </c>
      <c r="H72" s="21" t="s">
        <v>17</v>
      </c>
      <c r="I72" s="21" t="s">
        <v>170</v>
      </c>
      <c r="J72" s="21" t="s">
        <v>53</v>
      </c>
      <c r="K72" s="28"/>
      <c r="L72" s="21">
        <v>6</v>
      </c>
      <c r="M72" s="21"/>
      <c r="N72" s="21">
        <v>200</v>
      </c>
      <c r="O72" s="4" t="s">
        <v>173</v>
      </c>
    </row>
    <row r="73" ht="15" customHeight="1" spans="1:14">
      <c r="A73" s="5">
        <v>76</v>
      </c>
      <c r="B73" s="9"/>
      <c r="C73" s="7" t="s">
        <v>165</v>
      </c>
      <c r="D73" s="7" t="s">
        <v>42</v>
      </c>
      <c r="E73" s="20" t="s">
        <v>60</v>
      </c>
      <c r="F73" s="7" t="s">
        <v>166</v>
      </c>
      <c r="G73" s="7" t="s">
        <v>59</v>
      </c>
      <c r="H73" s="7" t="s">
        <v>57</v>
      </c>
      <c r="I73" s="7" t="s">
        <v>61</v>
      </c>
      <c r="J73" s="7"/>
      <c r="K73" s="19"/>
      <c r="L73" s="5">
        <v>6</v>
      </c>
      <c r="M73" s="5"/>
      <c r="N73" s="5">
        <v>200</v>
      </c>
    </row>
    <row r="74" ht="15" customHeight="1" spans="1:14">
      <c r="A74" s="5"/>
      <c r="B74" s="8"/>
      <c r="C74" s="7"/>
      <c r="D74" s="7"/>
      <c r="E74" s="20"/>
      <c r="F74" s="7"/>
      <c r="G74" s="7"/>
      <c r="H74" s="7"/>
      <c r="I74" s="7"/>
      <c r="J74" s="7"/>
      <c r="K74" s="19"/>
      <c r="L74" s="5"/>
      <c r="M74" s="5"/>
      <c r="N74" s="5"/>
    </row>
    <row r="75" s="4" customFormat="1" ht="15" customHeight="1" spans="1:15">
      <c r="A75" s="21">
        <v>77</v>
      </c>
      <c r="B75" s="23">
        <v>44313</v>
      </c>
      <c r="C75" s="21" t="s">
        <v>172</v>
      </c>
      <c r="D75" s="21" t="s">
        <v>38</v>
      </c>
      <c r="E75" s="21" t="s">
        <v>24</v>
      </c>
      <c r="F75" s="21" t="s">
        <v>21</v>
      </c>
      <c r="G75" s="21" t="s">
        <v>18</v>
      </c>
      <c r="H75" s="21" t="s">
        <v>17</v>
      </c>
      <c r="I75" s="21" t="s">
        <v>170</v>
      </c>
      <c r="J75" s="21" t="s">
        <v>53</v>
      </c>
      <c r="K75" s="28"/>
      <c r="L75" s="21">
        <v>6</v>
      </c>
      <c r="M75" s="21"/>
      <c r="N75" s="21">
        <v>200</v>
      </c>
      <c r="O75" s="4" t="s">
        <v>173</v>
      </c>
    </row>
    <row r="76" ht="15" customHeight="1" spans="1:14">
      <c r="A76" s="5">
        <v>78</v>
      </c>
      <c r="B76" s="8"/>
      <c r="C76" s="7" t="s">
        <v>165</v>
      </c>
      <c r="D76" s="7" t="s">
        <v>42</v>
      </c>
      <c r="E76" s="20" t="s">
        <v>60</v>
      </c>
      <c r="F76" s="7" t="s">
        <v>166</v>
      </c>
      <c r="G76" s="7" t="s">
        <v>59</v>
      </c>
      <c r="H76" s="7" t="s">
        <v>57</v>
      </c>
      <c r="I76" s="7" t="s">
        <v>61</v>
      </c>
      <c r="J76" s="7"/>
      <c r="K76" s="19"/>
      <c r="L76" s="5">
        <v>6</v>
      </c>
      <c r="M76" s="5"/>
      <c r="N76" s="5">
        <v>200</v>
      </c>
    </row>
    <row r="77" ht="15" customHeight="1" spans="1:14">
      <c r="A77" s="5">
        <v>79</v>
      </c>
      <c r="B77" s="9"/>
      <c r="C77" s="5"/>
      <c r="D77" s="7"/>
      <c r="E77" s="7"/>
      <c r="F77" s="7"/>
      <c r="G77" s="7"/>
      <c r="H77" s="7"/>
      <c r="I77" s="7"/>
      <c r="J77" s="7"/>
      <c r="K77" s="19"/>
      <c r="L77" s="5"/>
      <c r="M77" s="5"/>
      <c r="N77" s="5"/>
    </row>
    <row r="78" s="4" customFormat="1" ht="15" customHeight="1" spans="1:15">
      <c r="A78" s="21">
        <v>81</v>
      </c>
      <c r="B78" s="22"/>
      <c r="C78" s="21" t="s">
        <v>172</v>
      </c>
      <c r="D78" s="21" t="s">
        <v>38</v>
      </c>
      <c r="E78" s="21" t="s">
        <v>24</v>
      </c>
      <c r="F78" s="21" t="s">
        <v>21</v>
      </c>
      <c r="G78" s="21" t="s">
        <v>18</v>
      </c>
      <c r="H78" s="21" t="s">
        <v>17</v>
      </c>
      <c r="I78" s="21" t="s">
        <v>170</v>
      </c>
      <c r="J78" s="21" t="s">
        <v>53</v>
      </c>
      <c r="K78" s="28"/>
      <c r="L78" s="21">
        <v>6</v>
      </c>
      <c r="M78" s="21"/>
      <c r="N78" s="21">
        <v>200</v>
      </c>
      <c r="O78" s="4" t="s">
        <v>173</v>
      </c>
    </row>
    <row r="79" ht="15" customHeight="1" spans="1:14">
      <c r="A79" s="5">
        <v>82</v>
      </c>
      <c r="B79" s="9"/>
      <c r="C79" s="7" t="s">
        <v>165</v>
      </c>
      <c r="D79" s="7" t="s">
        <v>42</v>
      </c>
      <c r="E79" s="20" t="s">
        <v>60</v>
      </c>
      <c r="F79" s="7" t="s">
        <v>166</v>
      </c>
      <c r="G79" s="7" t="s">
        <v>59</v>
      </c>
      <c r="H79" s="7" t="s">
        <v>57</v>
      </c>
      <c r="I79" s="7" t="s">
        <v>61</v>
      </c>
      <c r="J79" s="7"/>
      <c r="K79" s="19"/>
      <c r="L79" s="5">
        <v>6</v>
      </c>
      <c r="M79" s="5"/>
      <c r="N79" s="5">
        <v>200</v>
      </c>
    </row>
    <row r="80" ht="15" customHeight="1" spans="1:14">
      <c r="A80" s="5"/>
      <c r="B80" s="8"/>
      <c r="C80" s="7"/>
      <c r="D80" s="7"/>
      <c r="E80" s="20"/>
      <c r="F80" s="7"/>
      <c r="G80" s="7"/>
      <c r="H80" s="7"/>
      <c r="I80" s="7"/>
      <c r="J80" s="7"/>
      <c r="K80" s="19"/>
      <c r="L80" s="5"/>
      <c r="M80" s="5"/>
      <c r="N80" s="5"/>
    </row>
    <row r="81" s="4" customFormat="1" ht="15" customHeight="1" spans="1:15">
      <c r="A81" s="21">
        <v>83</v>
      </c>
      <c r="B81" s="23">
        <v>44315</v>
      </c>
      <c r="C81" s="21" t="s">
        <v>172</v>
      </c>
      <c r="D81" s="21" t="s">
        <v>38</v>
      </c>
      <c r="E81" s="21" t="s">
        <v>24</v>
      </c>
      <c r="F81" s="21" t="s">
        <v>21</v>
      </c>
      <c r="G81" s="21" t="s">
        <v>18</v>
      </c>
      <c r="H81" s="21" t="s">
        <v>17</v>
      </c>
      <c r="I81" s="21" t="s">
        <v>170</v>
      </c>
      <c r="J81" s="21" t="s">
        <v>53</v>
      </c>
      <c r="K81" s="28"/>
      <c r="L81" s="21">
        <v>6</v>
      </c>
      <c r="M81" s="21"/>
      <c r="N81" s="21">
        <v>200</v>
      </c>
      <c r="O81" s="4" t="s">
        <v>173</v>
      </c>
    </row>
    <row r="82" ht="15" customHeight="1" spans="1:14">
      <c r="A82" s="5">
        <v>84</v>
      </c>
      <c r="B82" s="8"/>
      <c r="C82" s="7" t="s">
        <v>165</v>
      </c>
      <c r="D82" s="7" t="s">
        <v>42</v>
      </c>
      <c r="E82" s="20" t="s">
        <v>60</v>
      </c>
      <c r="F82" s="7" t="s">
        <v>166</v>
      </c>
      <c r="G82" s="7" t="s">
        <v>59</v>
      </c>
      <c r="H82" s="7" t="s">
        <v>57</v>
      </c>
      <c r="I82" s="7" t="s">
        <v>61</v>
      </c>
      <c r="J82" s="7"/>
      <c r="K82" s="19"/>
      <c r="L82" s="5">
        <v>6</v>
      </c>
      <c r="M82" s="5"/>
      <c r="N82" s="5">
        <v>200</v>
      </c>
    </row>
    <row r="83" ht="15" customHeight="1" spans="1:1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>
        <f>SUM(N2:N82)</f>
        <v>11332.8</v>
      </c>
    </row>
  </sheetData>
  <autoFilter ref="A1:O43">
    <extLst/>
  </autoFilter>
  <mergeCells count="26">
    <mergeCell ref="D1:J1"/>
    <mergeCell ref="B2:B4"/>
    <mergeCell ref="B5:B7"/>
    <mergeCell ref="B8:B10"/>
    <mergeCell ref="B11:B13"/>
    <mergeCell ref="B14:B16"/>
    <mergeCell ref="B17:B19"/>
    <mergeCell ref="B20:B22"/>
    <mergeCell ref="B23:B24"/>
    <mergeCell ref="B25:B27"/>
    <mergeCell ref="B29:B31"/>
    <mergeCell ref="B33:B35"/>
    <mergeCell ref="B37:B39"/>
    <mergeCell ref="B41:B43"/>
    <mergeCell ref="B45:B47"/>
    <mergeCell ref="B49:B51"/>
    <mergeCell ref="B53:B55"/>
    <mergeCell ref="B57:B59"/>
    <mergeCell ref="B60:B61"/>
    <mergeCell ref="B63:B65"/>
    <mergeCell ref="B66:B68"/>
    <mergeCell ref="B69:B71"/>
    <mergeCell ref="B72:B73"/>
    <mergeCell ref="B75:B77"/>
    <mergeCell ref="B78:B79"/>
    <mergeCell ref="B81:B82"/>
  </mergeCells>
  <conditionalFormatting sqref="D2:J3">
    <cfRule type="duplicateValues" dxfId="0" priority="20"/>
  </conditionalFormatting>
  <conditionalFormatting sqref="D5:J6">
    <cfRule type="duplicateValues" dxfId="0" priority="19"/>
  </conditionalFormatting>
  <conditionalFormatting sqref="D8:K9">
    <cfRule type="duplicateValues" dxfId="0" priority="18"/>
  </conditionalFormatting>
  <conditionalFormatting sqref="D11:K12">
    <cfRule type="duplicateValues" dxfId="0" priority="17"/>
  </conditionalFormatting>
  <conditionalFormatting sqref="D14:J15">
    <cfRule type="duplicateValues" dxfId="0" priority="16"/>
  </conditionalFormatting>
  <conditionalFormatting sqref="D17:J18">
    <cfRule type="duplicateValues" dxfId="0" priority="15"/>
  </conditionalFormatting>
  <conditionalFormatting sqref="D20:J24">
    <cfRule type="duplicateValues" dxfId="0" priority="14"/>
  </conditionalFormatting>
  <conditionalFormatting sqref="D29:J30">
    <cfRule type="duplicateValues" dxfId="0" priority="13"/>
  </conditionalFormatting>
  <conditionalFormatting sqref="D33:J34">
    <cfRule type="duplicateValues" dxfId="0" priority="12"/>
  </conditionalFormatting>
  <conditionalFormatting sqref="D38:J39">
    <cfRule type="duplicateValues" dxfId="0" priority="11"/>
  </conditionalFormatting>
  <conditionalFormatting sqref="D49:J50">
    <cfRule type="duplicateValues" dxfId="0" priority="10"/>
  </conditionalFormatting>
  <conditionalFormatting sqref="D54:J55">
    <cfRule type="duplicateValues" dxfId="0" priority="9"/>
  </conditionalFormatting>
  <conditionalFormatting sqref="D60:J61">
    <cfRule type="duplicateValues" dxfId="0" priority="8"/>
  </conditionalFormatting>
  <conditionalFormatting sqref="D63:J64">
    <cfRule type="duplicateValues" dxfId="0" priority="7"/>
  </conditionalFormatting>
  <conditionalFormatting sqref="D66:J67">
    <cfRule type="duplicateValues" dxfId="0" priority="6"/>
  </conditionalFormatting>
  <conditionalFormatting sqref="D69:I70">
    <cfRule type="duplicateValues" dxfId="0" priority="5"/>
  </conditionalFormatting>
  <conditionalFormatting sqref="D72:J73">
    <cfRule type="duplicateValues" dxfId="0" priority="4"/>
  </conditionalFormatting>
  <conditionalFormatting sqref="D75:J76">
    <cfRule type="duplicateValues" dxfId="0" priority="3"/>
  </conditionalFormatting>
  <conditionalFormatting sqref="D78:J79">
    <cfRule type="duplicateValues" dxfId="0" priority="2"/>
  </conditionalFormatting>
  <conditionalFormatting sqref="D81:J82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opLeftCell="A21" workbookViewId="0">
      <selection activeCell="Q6" sqref="Q6"/>
    </sheetView>
  </sheetViews>
  <sheetFormatPr defaultColWidth="9" defaultRowHeight="13.5"/>
  <cols>
    <col min="1" max="1" width="3.75" customWidth="1"/>
    <col min="2" max="2" width="7.5" customWidth="1"/>
    <col min="3" max="3" width="9.875" customWidth="1"/>
    <col min="4" max="11" width="8.625" customWidth="1"/>
  </cols>
  <sheetData>
    <row r="1" ht="25" customHeight="1" spans="1:14">
      <c r="A1" s="5" t="s">
        <v>1</v>
      </c>
      <c r="B1" s="5" t="s">
        <v>131</v>
      </c>
      <c r="C1" s="5" t="s">
        <v>132</v>
      </c>
      <c r="D1" s="5" t="s">
        <v>133</v>
      </c>
      <c r="E1" s="5"/>
      <c r="F1" s="5"/>
      <c r="G1" s="5"/>
      <c r="H1" s="5"/>
      <c r="I1" s="5"/>
      <c r="J1" s="5"/>
      <c r="K1" s="24"/>
      <c r="L1" s="5" t="s">
        <v>134</v>
      </c>
      <c r="M1" s="5" t="s">
        <v>135</v>
      </c>
      <c r="N1" s="5" t="s">
        <v>14</v>
      </c>
    </row>
    <row r="2" ht="15" customHeight="1" spans="1:14">
      <c r="A2" s="5">
        <v>1</v>
      </c>
      <c r="B2" s="6">
        <v>44287</v>
      </c>
      <c r="C2" s="7" t="s">
        <v>164</v>
      </c>
      <c r="D2" s="7" t="s">
        <v>38</v>
      </c>
      <c r="E2" s="7" t="s">
        <v>19</v>
      </c>
      <c r="F2" s="7" t="s">
        <v>28</v>
      </c>
      <c r="G2" s="7" t="s">
        <v>18</v>
      </c>
      <c r="H2" s="7" t="s">
        <v>17</v>
      </c>
      <c r="I2" s="7" t="s">
        <v>21</v>
      </c>
      <c r="J2" s="7" t="s">
        <v>24</v>
      </c>
      <c r="K2" s="20"/>
      <c r="L2" s="5">
        <v>6</v>
      </c>
      <c r="M2" s="5"/>
      <c r="N2" s="5">
        <v>200</v>
      </c>
    </row>
    <row r="3" ht="15" customHeight="1" spans="1:14">
      <c r="A3" s="5">
        <v>2</v>
      </c>
      <c r="B3" s="8"/>
      <c r="C3" s="7" t="s">
        <v>165</v>
      </c>
      <c r="D3" s="7" t="s">
        <v>166</v>
      </c>
      <c r="E3" s="7" t="s">
        <v>59</v>
      </c>
      <c r="F3" s="7" t="s">
        <v>57</v>
      </c>
      <c r="G3" s="7" t="s">
        <v>61</v>
      </c>
      <c r="H3" s="7" t="s">
        <v>60</v>
      </c>
      <c r="I3" s="7" t="s">
        <v>160</v>
      </c>
      <c r="J3" s="7" t="s">
        <v>42</v>
      </c>
      <c r="K3" s="20" t="s">
        <v>25</v>
      </c>
      <c r="L3" s="5">
        <v>6</v>
      </c>
      <c r="M3" s="5"/>
      <c r="N3" s="5">
        <v>200</v>
      </c>
    </row>
    <row r="4" ht="15" customHeight="1" spans="1:14">
      <c r="A4" s="5">
        <v>3</v>
      </c>
      <c r="B4" s="9"/>
      <c r="C4" s="7"/>
      <c r="D4" s="7"/>
      <c r="E4" s="7"/>
      <c r="F4" s="7"/>
      <c r="G4" s="7"/>
      <c r="H4" s="7"/>
      <c r="I4" s="7"/>
      <c r="J4" s="7"/>
      <c r="K4" s="20"/>
      <c r="L4" s="5"/>
      <c r="M4" s="5"/>
      <c r="N4" s="5"/>
    </row>
    <row r="5" ht="15" customHeight="1" spans="1:14">
      <c r="A5" s="5">
        <v>4</v>
      </c>
      <c r="B5" s="6">
        <v>44288</v>
      </c>
      <c r="C5" s="7" t="s">
        <v>164</v>
      </c>
      <c r="D5" s="7" t="s">
        <v>38</v>
      </c>
      <c r="E5" s="7" t="s">
        <v>19</v>
      </c>
      <c r="F5" s="7" t="s">
        <v>18</v>
      </c>
      <c r="G5" s="7" t="s">
        <v>28</v>
      </c>
      <c r="H5" s="7" t="s">
        <v>17</v>
      </c>
      <c r="I5" s="7" t="s">
        <v>21</v>
      </c>
      <c r="J5" s="7" t="s">
        <v>24</v>
      </c>
      <c r="K5" s="20"/>
      <c r="L5" s="5">
        <v>6</v>
      </c>
      <c r="M5" s="5"/>
      <c r="N5" s="5">
        <v>200</v>
      </c>
    </row>
    <row r="6" ht="15" customHeight="1" spans="1:14">
      <c r="A6" s="5">
        <v>5</v>
      </c>
      <c r="B6" s="8"/>
      <c r="C6" s="7" t="s">
        <v>165</v>
      </c>
      <c r="D6" s="7" t="s">
        <v>166</v>
      </c>
      <c r="E6" s="7" t="s">
        <v>59</v>
      </c>
      <c r="F6" s="7" t="s">
        <v>57</v>
      </c>
      <c r="G6" s="7" t="s">
        <v>61</v>
      </c>
      <c r="H6" s="7" t="s">
        <v>60</v>
      </c>
      <c r="I6" s="7" t="s">
        <v>160</v>
      </c>
      <c r="J6" s="7" t="s">
        <v>42</v>
      </c>
      <c r="K6" s="20" t="s">
        <v>25</v>
      </c>
      <c r="L6" s="5">
        <v>6</v>
      </c>
      <c r="M6" s="5"/>
      <c r="N6" s="5">
        <v>200</v>
      </c>
    </row>
    <row r="7" ht="15" customHeight="1" spans="1:14">
      <c r="A7" s="5">
        <v>6</v>
      </c>
      <c r="B7" s="9"/>
      <c r="C7" s="7"/>
      <c r="D7" s="7"/>
      <c r="E7" s="7"/>
      <c r="F7" s="7"/>
      <c r="G7" s="7"/>
      <c r="H7" s="7"/>
      <c r="I7" s="7"/>
      <c r="J7" s="7"/>
      <c r="K7" s="20"/>
      <c r="L7" s="5"/>
      <c r="M7" s="5"/>
      <c r="N7" s="5"/>
    </row>
    <row r="8" ht="15" customHeight="1" spans="1:14">
      <c r="A8" s="5">
        <v>7</v>
      </c>
      <c r="B8" s="6">
        <v>44289</v>
      </c>
      <c r="C8" s="7" t="s">
        <v>164</v>
      </c>
      <c r="D8" s="7" t="s">
        <v>38</v>
      </c>
      <c r="E8" s="7" t="s">
        <v>19</v>
      </c>
      <c r="F8" s="7" t="s">
        <v>28</v>
      </c>
      <c r="G8" s="7" t="s">
        <v>18</v>
      </c>
      <c r="H8" s="7" t="s">
        <v>17</v>
      </c>
      <c r="I8" s="7" t="s">
        <v>21</v>
      </c>
      <c r="J8" s="7" t="s">
        <v>24</v>
      </c>
      <c r="K8" s="20"/>
      <c r="L8" s="5">
        <v>6</v>
      </c>
      <c r="M8" s="5"/>
      <c r="N8" s="5">
        <v>200</v>
      </c>
    </row>
    <row r="9" ht="15" customHeight="1" spans="1:14">
      <c r="A9" s="5">
        <v>8</v>
      </c>
      <c r="B9" s="8"/>
      <c r="C9" s="7" t="s">
        <v>165</v>
      </c>
      <c r="D9" s="7" t="s">
        <v>166</v>
      </c>
      <c r="E9" s="7" t="s">
        <v>59</v>
      </c>
      <c r="F9" s="7" t="s">
        <v>57</v>
      </c>
      <c r="G9" s="7" t="s">
        <v>61</v>
      </c>
      <c r="H9" s="7" t="s">
        <v>60</v>
      </c>
      <c r="I9" s="7" t="s">
        <v>160</v>
      </c>
      <c r="J9" s="7" t="s">
        <v>42</v>
      </c>
      <c r="K9" s="20" t="s">
        <v>25</v>
      </c>
      <c r="L9" s="5">
        <v>6</v>
      </c>
      <c r="M9" s="5"/>
      <c r="N9" s="5">
        <v>200</v>
      </c>
    </row>
    <row r="10" ht="15" customHeight="1" spans="1:14">
      <c r="A10" s="5">
        <v>9</v>
      </c>
      <c r="B10" s="9"/>
      <c r="C10" s="7"/>
      <c r="D10" s="7"/>
      <c r="E10" s="7"/>
      <c r="F10" s="7"/>
      <c r="G10" s="7"/>
      <c r="H10" s="7"/>
      <c r="I10" s="7"/>
      <c r="J10" s="7"/>
      <c r="K10" s="20"/>
      <c r="L10" s="5"/>
      <c r="M10" s="5"/>
      <c r="N10" s="5"/>
    </row>
    <row r="11" ht="15" customHeight="1" spans="1:14">
      <c r="A11" s="5">
        <v>13</v>
      </c>
      <c r="B11" s="6">
        <v>44291</v>
      </c>
      <c r="C11" s="7" t="s">
        <v>164</v>
      </c>
      <c r="D11" s="7" t="s">
        <v>38</v>
      </c>
      <c r="E11" s="7" t="s">
        <v>19</v>
      </c>
      <c r="F11" s="7" t="s">
        <v>18</v>
      </c>
      <c r="G11" s="7" t="s">
        <v>28</v>
      </c>
      <c r="H11" s="7" t="s">
        <v>17</v>
      </c>
      <c r="I11" s="7" t="s">
        <v>21</v>
      </c>
      <c r="J11" s="7" t="s">
        <v>24</v>
      </c>
      <c r="K11" s="20"/>
      <c r="L11" s="5">
        <v>6</v>
      </c>
      <c r="M11" s="5"/>
      <c r="N11" s="5">
        <v>200</v>
      </c>
    </row>
    <row r="12" ht="15" customHeight="1" spans="1:14">
      <c r="A12" s="5"/>
      <c r="B12" s="8"/>
      <c r="C12" s="7" t="s">
        <v>165</v>
      </c>
      <c r="D12" s="7" t="s">
        <v>166</v>
      </c>
      <c r="E12" s="7" t="s">
        <v>59</v>
      </c>
      <c r="F12" s="7" t="s">
        <v>57</v>
      </c>
      <c r="G12" s="7" t="s">
        <v>61</v>
      </c>
      <c r="H12" s="7" t="s">
        <v>60</v>
      </c>
      <c r="I12" s="7" t="s">
        <v>160</v>
      </c>
      <c r="J12" s="7" t="s">
        <v>42</v>
      </c>
      <c r="K12" s="20" t="s">
        <v>25</v>
      </c>
      <c r="L12" s="5">
        <v>6</v>
      </c>
      <c r="M12" s="5"/>
      <c r="N12" s="5">
        <v>200</v>
      </c>
    </row>
    <row r="13" ht="15" customHeight="1" spans="1:14">
      <c r="A13" s="5"/>
      <c r="B13" s="9"/>
      <c r="C13" s="7"/>
      <c r="D13" s="7"/>
      <c r="E13" s="7"/>
      <c r="F13" s="7"/>
      <c r="G13" s="7"/>
      <c r="H13" s="7"/>
      <c r="I13" s="7"/>
      <c r="J13" s="7"/>
      <c r="K13" s="20"/>
      <c r="L13" s="5"/>
      <c r="M13" s="5"/>
      <c r="N13" s="5"/>
    </row>
    <row r="14" ht="15" customHeight="1" spans="1:14">
      <c r="A14" s="5">
        <v>14</v>
      </c>
      <c r="B14" s="6">
        <v>44292</v>
      </c>
      <c r="C14" s="7" t="s">
        <v>165</v>
      </c>
      <c r="D14" s="7" t="s">
        <v>166</v>
      </c>
      <c r="E14" s="7" t="s">
        <v>59</v>
      </c>
      <c r="F14" s="7" t="s">
        <v>57</v>
      </c>
      <c r="G14" s="7" t="s">
        <v>61</v>
      </c>
      <c r="H14" s="7" t="s">
        <v>60</v>
      </c>
      <c r="I14" s="7" t="s">
        <v>160</v>
      </c>
      <c r="J14" s="7" t="s">
        <v>42</v>
      </c>
      <c r="K14" s="20" t="s">
        <v>25</v>
      </c>
      <c r="L14" s="5">
        <v>6</v>
      </c>
      <c r="M14" s="5"/>
      <c r="N14" s="5">
        <v>200</v>
      </c>
    </row>
    <row r="15" ht="15" customHeight="1" spans="1:14">
      <c r="A15" s="5">
        <v>15</v>
      </c>
      <c r="B15" s="8"/>
      <c r="C15" s="7" t="s">
        <v>164</v>
      </c>
      <c r="D15" s="32" t="s">
        <v>38</v>
      </c>
      <c r="E15" s="7" t="s">
        <v>19</v>
      </c>
      <c r="F15" s="7" t="s">
        <v>18</v>
      </c>
      <c r="G15" s="7" t="s">
        <v>28</v>
      </c>
      <c r="H15" s="32" t="s">
        <v>17</v>
      </c>
      <c r="I15" s="32" t="s">
        <v>21</v>
      </c>
      <c r="J15" s="7" t="s">
        <v>24</v>
      </c>
      <c r="K15" s="20"/>
      <c r="L15" s="5">
        <v>6</v>
      </c>
      <c r="M15" s="5"/>
      <c r="N15" s="5">
        <v>200</v>
      </c>
    </row>
    <row r="16" ht="15" customHeight="1" spans="1:14">
      <c r="A16" s="5">
        <v>16</v>
      </c>
      <c r="B16" s="9"/>
      <c r="C16" s="7"/>
      <c r="D16" s="7"/>
      <c r="E16" s="7"/>
      <c r="F16" s="7"/>
      <c r="G16" s="7"/>
      <c r="H16" s="7"/>
      <c r="I16" s="7"/>
      <c r="J16" s="7"/>
      <c r="K16" s="20"/>
      <c r="L16" s="5"/>
      <c r="M16" s="5"/>
      <c r="N16" s="5"/>
    </row>
    <row r="17" ht="15" customHeight="1" spans="1:14">
      <c r="A17" s="5">
        <v>17</v>
      </c>
      <c r="B17" s="6">
        <v>44293</v>
      </c>
      <c r="C17" s="7" t="s">
        <v>165</v>
      </c>
      <c r="D17" s="7" t="s">
        <v>166</v>
      </c>
      <c r="E17" s="7" t="s">
        <v>59</v>
      </c>
      <c r="F17" s="7" t="s">
        <v>57</v>
      </c>
      <c r="G17" s="7" t="s">
        <v>61</v>
      </c>
      <c r="H17" s="7" t="s">
        <v>60</v>
      </c>
      <c r="I17" s="7" t="s">
        <v>42</v>
      </c>
      <c r="J17" s="20" t="s">
        <v>25</v>
      </c>
      <c r="K17" s="20"/>
      <c r="L17" s="5">
        <v>6</v>
      </c>
      <c r="M17" s="5"/>
      <c r="N17" s="5">
        <v>200</v>
      </c>
    </row>
    <row r="18" ht="15" customHeight="1" spans="1:14">
      <c r="A18" s="5">
        <v>18</v>
      </c>
      <c r="B18" s="8"/>
      <c r="C18" s="7" t="s">
        <v>164</v>
      </c>
      <c r="D18" s="7" t="s">
        <v>38</v>
      </c>
      <c r="E18" s="7" t="s">
        <v>19</v>
      </c>
      <c r="F18" s="7" t="s">
        <v>18</v>
      </c>
      <c r="G18" s="7" t="s">
        <v>28</v>
      </c>
      <c r="H18" s="7" t="s">
        <v>17</v>
      </c>
      <c r="I18" s="7" t="s">
        <v>21</v>
      </c>
      <c r="J18" s="7" t="s">
        <v>24</v>
      </c>
      <c r="K18" s="20"/>
      <c r="L18" s="5">
        <v>6</v>
      </c>
      <c r="M18" s="5"/>
      <c r="N18" s="5">
        <v>200</v>
      </c>
    </row>
    <row r="19" ht="15" customHeight="1" spans="1:14">
      <c r="A19" s="5">
        <v>19</v>
      </c>
      <c r="B19" s="9"/>
      <c r="C19" s="7"/>
      <c r="D19" s="7"/>
      <c r="E19" s="7"/>
      <c r="F19" s="7"/>
      <c r="G19" s="7"/>
      <c r="H19" s="7"/>
      <c r="I19" s="7"/>
      <c r="J19" s="7"/>
      <c r="K19" s="20"/>
      <c r="L19" s="5">
        <v>6</v>
      </c>
      <c r="M19" s="5"/>
      <c r="N19" s="5">
        <v>200</v>
      </c>
    </row>
    <row r="20" ht="15" customHeight="1" spans="1:14">
      <c r="A20" s="5">
        <v>20</v>
      </c>
      <c r="B20" s="6">
        <v>44294</v>
      </c>
      <c r="C20" s="7" t="s">
        <v>164</v>
      </c>
      <c r="D20" s="7" t="s">
        <v>19</v>
      </c>
      <c r="E20" s="7" t="s">
        <v>18</v>
      </c>
      <c r="F20" s="7" t="s">
        <v>28</v>
      </c>
      <c r="G20" s="7" t="s">
        <v>17</v>
      </c>
      <c r="H20" s="7" t="s">
        <v>38</v>
      </c>
      <c r="I20" s="7" t="s">
        <v>21</v>
      </c>
      <c r="J20" s="7" t="s">
        <v>24</v>
      </c>
      <c r="K20" s="20"/>
      <c r="L20" s="5">
        <v>6</v>
      </c>
      <c r="M20" s="5"/>
      <c r="N20" s="5">
        <v>200</v>
      </c>
    </row>
    <row r="21" ht="15" customHeight="1" spans="1:14">
      <c r="A21" s="5">
        <v>21</v>
      </c>
      <c r="B21" s="8"/>
      <c r="C21" s="7" t="s">
        <v>165</v>
      </c>
      <c r="D21" s="7" t="s">
        <v>166</v>
      </c>
      <c r="E21" s="7" t="s">
        <v>59</v>
      </c>
      <c r="F21" s="7" t="s">
        <v>57</v>
      </c>
      <c r="G21" s="7" t="s">
        <v>61</v>
      </c>
      <c r="H21" s="7" t="s">
        <v>60</v>
      </c>
      <c r="I21" s="7" t="s">
        <v>42</v>
      </c>
      <c r="J21" s="20" t="s">
        <v>25</v>
      </c>
      <c r="K21" s="20"/>
      <c r="L21" s="5">
        <v>6</v>
      </c>
      <c r="M21" s="5"/>
      <c r="N21" s="5">
        <v>200</v>
      </c>
    </row>
    <row r="22" ht="15" customHeight="1" spans="1:14">
      <c r="A22" s="5">
        <v>22</v>
      </c>
      <c r="B22" s="9"/>
      <c r="C22" s="7"/>
      <c r="D22" s="7"/>
      <c r="E22" s="7"/>
      <c r="F22" s="7"/>
      <c r="G22" s="7"/>
      <c r="H22" s="10"/>
      <c r="I22" s="7"/>
      <c r="J22" s="7"/>
      <c r="K22" s="20"/>
      <c r="L22" s="5"/>
      <c r="M22" s="5"/>
      <c r="N22" s="5"/>
    </row>
    <row r="23" s="31" customFormat="1" ht="15" customHeight="1" spans="1:14">
      <c r="A23" s="33">
        <v>24</v>
      </c>
      <c r="B23" s="34">
        <v>44295</v>
      </c>
      <c r="C23" s="33" t="s">
        <v>165</v>
      </c>
      <c r="D23" s="33" t="s">
        <v>166</v>
      </c>
      <c r="E23" s="33" t="s">
        <v>59</v>
      </c>
      <c r="F23" s="33" t="s">
        <v>57</v>
      </c>
      <c r="G23" s="33" t="s">
        <v>61</v>
      </c>
      <c r="H23" s="33" t="s">
        <v>60</v>
      </c>
      <c r="I23" s="33" t="s">
        <v>42</v>
      </c>
      <c r="J23" s="36" t="s">
        <v>25</v>
      </c>
      <c r="K23" s="36"/>
      <c r="L23" s="33">
        <v>6</v>
      </c>
      <c r="M23" s="33"/>
      <c r="N23" s="33">
        <v>200</v>
      </c>
    </row>
    <row r="24" s="4" customFormat="1" ht="15" customHeight="1" spans="1:14">
      <c r="A24" s="21">
        <v>25</v>
      </c>
      <c r="B24" s="35"/>
      <c r="C24" s="21" t="s">
        <v>164</v>
      </c>
      <c r="D24" s="21" t="s">
        <v>38</v>
      </c>
      <c r="E24" s="21" t="s">
        <v>19</v>
      </c>
      <c r="F24" s="21" t="s">
        <v>18</v>
      </c>
      <c r="G24" s="21" t="s">
        <v>28</v>
      </c>
      <c r="H24" s="21" t="s">
        <v>17</v>
      </c>
      <c r="I24" s="21" t="s">
        <v>21</v>
      </c>
      <c r="J24" s="21" t="s">
        <v>24</v>
      </c>
      <c r="K24" s="28"/>
      <c r="L24" s="21">
        <v>6</v>
      </c>
      <c r="M24" s="21"/>
      <c r="N24" s="21">
        <v>200</v>
      </c>
    </row>
    <row r="25" ht="15" customHeight="1" spans="1:14">
      <c r="A25" s="5">
        <v>26</v>
      </c>
      <c r="B25" s="6">
        <v>44296</v>
      </c>
      <c r="C25" s="7" t="s">
        <v>165</v>
      </c>
      <c r="D25" s="7" t="s">
        <v>166</v>
      </c>
      <c r="E25" s="7" t="s">
        <v>59</v>
      </c>
      <c r="F25" s="7" t="s">
        <v>57</v>
      </c>
      <c r="G25" s="7" t="s">
        <v>61</v>
      </c>
      <c r="H25" s="7" t="s">
        <v>60</v>
      </c>
      <c r="I25" s="7" t="s">
        <v>42</v>
      </c>
      <c r="J25" s="20" t="s">
        <v>25</v>
      </c>
      <c r="K25" s="20"/>
      <c r="L25" s="5">
        <v>6</v>
      </c>
      <c r="M25" s="5"/>
      <c r="N25" s="5">
        <v>200</v>
      </c>
    </row>
    <row r="26" s="3" customFormat="1" ht="15" customHeight="1" spans="1:14">
      <c r="A26" s="15">
        <v>27</v>
      </c>
      <c r="B26" s="18"/>
      <c r="C26" s="15"/>
      <c r="D26" s="15"/>
      <c r="E26" s="15"/>
      <c r="F26" s="15"/>
      <c r="G26" s="15"/>
      <c r="H26" s="15"/>
      <c r="I26" s="15"/>
      <c r="J26" s="15"/>
      <c r="K26" s="26"/>
      <c r="L26" s="15"/>
      <c r="M26" s="15"/>
      <c r="N26" s="15"/>
    </row>
    <row r="27" ht="15" customHeight="1" spans="1:14">
      <c r="A27" s="5">
        <v>28</v>
      </c>
      <c r="B27" s="9"/>
      <c r="C27" s="5"/>
      <c r="D27" s="7"/>
      <c r="E27" s="7"/>
      <c r="F27" s="7"/>
      <c r="G27" s="7"/>
      <c r="H27" s="7"/>
      <c r="I27" s="7"/>
      <c r="J27" s="7"/>
      <c r="K27" s="20"/>
      <c r="L27" s="5"/>
      <c r="M27" s="5"/>
      <c r="N27" s="5"/>
    </row>
    <row r="28" ht="15" customHeight="1" spans="1:14">
      <c r="A28" s="5">
        <v>31</v>
      </c>
      <c r="B28" s="9"/>
      <c r="C28" s="7"/>
      <c r="D28" s="7"/>
      <c r="E28" s="7"/>
      <c r="F28" s="7"/>
      <c r="G28" s="7"/>
      <c r="H28" s="7"/>
      <c r="I28" s="7"/>
      <c r="J28" s="7"/>
      <c r="K28" s="20"/>
      <c r="L28" s="5"/>
      <c r="M28" s="5"/>
      <c r="N28" s="5"/>
    </row>
    <row r="29" ht="15" customHeight="1" spans="1:14">
      <c r="A29" s="5">
        <v>32</v>
      </c>
      <c r="B29" s="6">
        <v>44298</v>
      </c>
      <c r="C29" s="7" t="s">
        <v>164</v>
      </c>
      <c r="D29" s="7" t="s">
        <v>38</v>
      </c>
      <c r="E29" s="7" t="s">
        <v>19</v>
      </c>
      <c r="F29" s="7" t="s">
        <v>18</v>
      </c>
      <c r="G29" s="7" t="s">
        <v>28</v>
      </c>
      <c r="H29" s="7" t="s">
        <v>17</v>
      </c>
      <c r="I29" s="7" t="s">
        <v>21</v>
      </c>
      <c r="J29" s="7" t="s">
        <v>24</v>
      </c>
      <c r="K29" s="20"/>
      <c r="L29" s="5">
        <v>6</v>
      </c>
      <c r="M29" s="5"/>
      <c r="N29" s="5">
        <v>200</v>
      </c>
    </row>
    <row r="30" ht="15" customHeight="1" spans="1:14">
      <c r="A30" s="5">
        <v>33</v>
      </c>
      <c r="B30" s="8"/>
      <c r="C30" s="7" t="s">
        <v>165</v>
      </c>
      <c r="D30" s="7" t="s">
        <v>42</v>
      </c>
      <c r="E30" s="7" t="s">
        <v>60</v>
      </c>
      <c r="F30" s="7" t="s">
        <v>61</v>
      </c>
      <c r="G30" s="7" t="s">
        <v>166</v>
      </c>
      <c r="H30" s="7" t="s">
        <v>59</v>
      </c>
      <c r="I30" s="7" t="s">
        <v>57</v>
      </c>
      <c r="J30" s="7" t="s">
        <v>170</v>
      </c>
      <c r="K30" s="20"/>
      <c r="L30" s="5">
        <v>6</v>
      </c>
      <c r="M30" s="5"/>
      <c r="N30" s="5">
        <v>200</v>
      </c>
    </row>
    <row r="31" s="3" customFormat="1" ht="15" customHeight="1" spans="1:14">
      <c r="A31" s="15">
        <v>34</v>
      </c>
      <c r="B31" s="16"/>
      <c r="C31" s="15"/>
      <c r="D31" s="15"/>
      <c r="E31" s="15"/>
      <c r="F31" s="15"/>
      <c r="G31" s="15"/>
      <c r="H31" s="15"/>
      <c r="I31" s="15"/>
      <c r="J31" s="15"/>
      <c r="K31" s="26"/>
      <c r="L31" s="15"/>
      <c r="M31" s="15"/>
      <c r="N31" s="15"/>
    </row>
    <row r="32" ht="15" customHeight="1" spans="1:14">
      <c r="A32" s="5"/>
      <c r="B32" s="8"/>
      <c r="C32" s="5"/>
      <c r="D32" s="7"/>
      <c r="E32" s="7"/>
      <c r="F32" s="7"/>
      <c r="G32" s="7"/>
      <c r="H32" s="7"/>
      <c r="I32" s="7"/>
      <c r="J32" s="7"/>
      <c r="K32" s="20"/>
      <c r="L32" s="5"/>
      <c r="M32" s="5"/>
      <c r="N32" s="5"/>
    </row>
    <row r="33" ht="15" customHeight="1" spans="1:14">
      <c r="A33" s="5">
        <v>35</v>
      </c>
      <c r="B33" s="6">
        <v>44299</v>
      </c>
      <c r="C33" s="7" t="s">
        <v>164</v>
      </c>
      <c r="D33" s="7" t="s">
        <v>38</v>
      </c>
      <c r="E33" s="7" t="s">
        <v>19</v>
      </c>
      <c r="F33" s="7" t="s">
        <v>18</v>
      </c>
      <c r="G33" s="7" t="s">
        <v>28</v>
      </c>
      <c r="H33" s="7" t="s">
        <v>17</v>
      </c>
      <c r="I33" s="7" t="s">
        <v>21</v>
      </c>
      <c r="J33" s="7" t="s">
        <v>24</v>
      </c>
      <c r="K33" s="20"/>
      <c r="L33" s="5">
        <v>6</v>
      </c>
      <c r="M33" s="5"/>
      <c r="N33" s="5">
        <v>200</v>
      </c>
    </row>
    <row r="34" ht="15" customHeight="1" spans="1:14">
      <c r="A34" s="5">
        <v>36</v>
      </c>
      <c r="B34" s="8"/>
      <c r="C34" s="7" t="s">
        <v>165</v>
      </c>
      <c r="D34" s="7" t="s">
        <v>42</v>
      </c>
      <c r="E34" s="5" t="s">
        <v>60</v>
      </c>
      <c r="F34" s="7" t="s">
        <v>166</v>
      </c>
      <c r="G34" s="7" t="s">
        <v>59</v>
      </c>
      <c r="H34" s="7" t="s">
        <v>57</v>
      </c>
      <c r="I34" s="7" t="s">
        <v>61</v>
      </c>
      <c r="J34" s="7" t="s">
        <v>170</v>
      </c>
      <c r="K34" s="20"/>
      <c r="L34" s="5">
        <v>6</v>
      </c>
      <c r="M34" s="5"/>
      <c r="N34" s="5">
        <v>200</v>
      </c>
    </row>
    <row r="35" s="3" customFormat="1" ht="15" customHeight="1" spans="1:14">
      <c r="A35" s="15">
        <v>37</v>
      </c>
      <c r="B35" s="16"/>
      <c r="C35" s="15"/>
      <c r="D35" s="15"/>
      <c r="E35" s="15"/>
      <c r="F35" s="15"/>
      <c r="G35" s="15"/>
      <c r="H35" s="15"/>
      <c r="I35" s="15"/>
      <c r="J35" s="15"/>
      <c r="K35" s="26"/>
      <c r="L35" s="15"/>
      <c r="M35" s="15"/>
      <c r="N35" s="15"/>
    </row>
    <row r="36" ht="15" customHeight="1" spans="1:14">
      <c r="A36" s="5"/>
      <c r="B36" s="8"/>
      <c r="C36" s="5"/>
      <c r="D36" s="7"/>
      <c r="E36" s="7"/>
      <c r="F36" s="7"/>
      <c r="G36" s="7"/>
      <c r="H36" s="7"/>
      <c r="I36" s="5"/>
      <c r="J36" s="5"/>
      <c r="K36" s="20"/>
      <c r="L36" s="5"/>
      <c r="M36" s="5"/>
      <c r="N36" s="5"/>
    </row>
    <row r="37" s="3" customFormat="1" ht="15" customHeight="1" spans="1:14">
      <c r="A37" s="15">
        <v>38</v>
      </c>
      <c r="B37" s="17">
        <v>44300</v>
      </c>
      <c r="C37" s="15"/>
      <c r="D37" s="15"/>
      <c r="E37" s="15"/>
      <c r="F37" s="15"/>
      <c r="G37" s="15"/>
      <c r="H37" s="15"/>
      <c r="I37" s="15"/>
      <c r="J37" s="15"/>
      <c r="K37" s="26"/>
      <c r="L37" s="15"/>
      <c r="M37" s="15"/>
      <c r="N37" s="15"/>
    </row>
    <row r="38" s="3" customFormat="1" ht="15" customHeight="1" spans="1:14">
      <c r="A38" s="15">
        <v>39</v>
      </c>
      <c r="B38" s="18"/>
      <c r="C38" s="15"/>
      <c r="D38" s="15"/>
      <c r="E38" s="15"/>
      <c r="F38" s="15"/>
      <c r="G38" s="15"/>
      <c r="H38" s="15"/>
      <c r="I38" s="15"/>
      <c r="J38" s="15"/>
      <c r="K38" s="26"/>
      <c r="L38" s="15"/>
      <c r="M38" s="15"/>
      <c r="N38" s="15"/>
    </row>
    <row r="39" ht="15" customHeight="1" spans="1:14">
      <c r="A39" s="5">
        <v>40</v>
      </c>
      <c r="B39" s="9"/>
      <c r="C39" s="7" t="s">
        <v>164</v>
      </c>
      <c r="D39" s="7" t="s">
        <v>38</v>
      </c>
      <c r="E39" s="7" t="s">
        <v>19</v>
      </c>
      <c r="F39" s="7" t="s">
        <v>18</v>
      </c>
      <c r="G39" s="7" t="s">
        <v>28</v>
      </c>
      <c r="H39" s="7" t="s">
        <v>17</v>
      </c>
      <c r="I39" s="7" t="s">
        <v>21</v>
      </c>
      <c r="J39" s="7" t="s">
        <v>24</v>
      </c>
      <c r="K39" s="20"/>
      <c r="L39" s="5">
        <v>6</v>
      </c>
      <c r="M39" s="5"/>
      <c r="N39" s="5">
        <v>200</v>
      </c>
    </row>
    <row r="40" ht="15" customHeight="1" spans="1:14">
      <c r="A40" s="5"/>
      <c r="B40" s="8"/>
      <c r="C40" s="7"/>
      <c r="D40" s="7"/>
      <c r="E40" s="19"/>
      <c r="F40" s="7"/>
      <c r="G40" s="7"/>
      <c r="H40" s="7"/>
      <c r="I40" s="7"/>
      <c r="J40" s="7"/>
      <c r="K40" s="20"/>
      <c r="L40" s="5"/>
      <c r="M40" s="5"/>
      <c r="N40" s="5"/>
    </row>
    <row r="41" ht="15" customHeight="1" spans="1:14">
      <c r="A41" s="5">
        <v>41</v>
      </c>
      <c r="B41" s="6">
        <v>44301</v>
      </c>
      <c r="C41" s="7" t="s">
        <v>165</v>
      </c>
      <c r="D41" s="7" t="s">
        <v>42</v>
      </c>
      <c r="E41" s="20" t="s">
        <v>60</v>
      </c>
      <c r="F41" s="7" t="s">
        <v>166</v>
      </c>
      <c r="G41" s="7" t="s">
        <v>59</v>
      </c>
      <c r="H41" s="7" t="s">
        <v>57</v>
      </c>
      <c r="I41" s="7" t="s">
        <v>61</v>
      </c>
      <c r="J41" s="7" t="s">
        <v>170</v>
      </c>
      <c r="K41" s="20"/>
      <c r="L41" s="5">
        <v>6</v>
      </c>
      <c r="M41" s="5"/>
      <c r="N41" s="5">
        <v>200</v>
      </c>
    </row>
    <row r="42" ht="15" customHeight="1" spans="1:14">
      <c r="A42" s="5">
        <v>42</v>
      </c>
      <c r="B42" s="8"/>
      <c r="C42" s="7" t="s">
        <v>164</v>
      </c>
      <c r="D42" s="7" t="s">
        <v>38</v>
      </c>
      <c r="E42" s="7" t="s">
        <v>19</v>
      </c>
      <c r="F42" s="7" t="s">
        <v>18</v>
      </c>
      <c r="G42" s="7" t="s">
        <v>28</v>
      </c>
      <c r="H42" s="7" t="s">
        <v>17</v>
      </c>
      <c r="I42" s="7" t="s">
        <v>21</v>
      </c>
      <c r="J42" s="7" t="s">
        <v>24</v>
      </c>
      <c r="K42" s="20"/>
      <c r="L42" s="5">
        <v>6</v>
      </c>
      <c r="M42" s="5"/>
      <c r="N42" s="5">
        <v>200</v>
      </c>
    </row>
    <row r="43" s="3" customFormat="1" ht="15" customHeight="1" spans="1:14">
      <c r="A43" s="15">
        <v>43</v>
      </c>
      <c r="B43" s="16"/>
      <c r="C43" s="15"/>
      <c r="D43" s="15"/>
      <c r="E43" s="15"/>
      <c r="F43" s="15"/>
      <c r="G43" s="15"/>
      <c r="H43" s="15"/>
      <c r="I43" s="27"/>
      <c r="J43" s="15"/>
      <c r="K43" s="26"/>
      <c r="L43" s="15"/>
      <c r="M43" s="15"/>
      <c r="N43" s="15"/>
    </row>
    <row r="44" ht="15" customHeight="1" spans="1:14">
      <c r="A44" s="5"/>
      <c r="B44" s="8"/>
      <c r="C44" s="5"/>
      <c r="D44" s="7"/>
      <c r="E44" s="7"/>
      <c r="F44" s="7"/>
      <c r="G44" s="7"/>
      <c r="H44" s="7"/>
      <c r="I44" s="24"/>
      <c r="J44" s="5"/>
      <c r="K44" s="20"/>
      <c r="L44" s="5"/>
      <c r="M44" s="5"/>
      <c r="N44" s="5"/>
    </row>
    <row r="45" s="3" customFormat="1" ht="15" customHeight="1" spans="1:14">
      <c r="A45" s="15">
        <v>44</v>
      </c>
      <c r="B45" s="17">
        <v>44302</v>
      </c>
      <c r="C45" s="15"/>
      <c r="D45" s="15"/>
      <c r="E45" s="15"/>
      <c r="F45" s="15"/>
      <c r="G45" s="15"/>
      <c r="H45" s="15"/>
      <c r="I45" s="15"/>
      <c r="J45" s="15"/>
      <c r="K45" s="26"/>
      <c r="L45" s="15"/>
      <c r="M45" s="15"/>
      <c r="N45" s="15"/>
    </row>
    <row r="46" ht="15" customHeight="1" spans="1:14">
      <c r="A46" s="5">
        <v>45</v>
      </c>
      <c r="B46" s="8"/>
      <c r="C46" s="7" t="s">
        <v>164</v>
      </c>
      <c r="D46" s="7" t="s">
        <v>38</v>
      </c>
      <c r="E46" s="7" t="s">
        <v>19</v>
      </c>
      <c r="F46" s="7" t="s">
        <v>18</v>
      </c>
      <c r="G46" s="7" t="s">
        <v>28</v>
      </c>
      <c r="H46" s="7" t="s">
        <v>17</v>
      </c>
      <c r="I46" s="7" t="s">
        <v>21</v>
      </c>
      <c r="J46" s="7" t="s">
        <v>24</v>
      </c>
      <c r="K46" s="20"/>
      <c r="L46" s="5">
        <v>6</v>
      </c>
      <c r="M46" s="5"/>
      <c r="N46" s="5">
        <v>200</v>
      </c>
    </row>
    <row r="47" ht="15" customHeight="1" spans="1:14">
      <c r="A47" s="5">
        <v>46</v>
      </c>
      <c r="B47" s="9"/>
      <c r="C47" s="7" t="s">
        <v>165</v>
      </c>
      <c r="D47" s="7" t="s">
        <v>42</v>
      </c>
      <c r="E47" s="20" t="s">
        <v>60</v>
      </c>
      <c r="F47" s="7" t="s">
        <v>166</v>
      </c>
      <c r="G47" s="7" t="s">
        <v>59</v>
      </c>
      <c r="H47" s="7" t="s">
        <v>57</v>
      </c>
      <c r="I47" s="7" t="s">
        <v>61</v>
      </c>
      <c r="J47" s="7" t="s">
        <v>170</v>
      </c>
      <c r="K47" s="20"/>
      <c r="L47" s="5">
        <v>6</v>
      </c>
      <c r="M47" s="5"/>
      <c r="N47" s="5">
        <v>200</v>
      </c>
    </row>
    <row r="48" ht="15" customHeight="1" spans="1:14">
      <c r="A48" s="5"/>
      <c r="B48" s="8"/>
      <c r="C48" s="7"/>
      <c r="D48" s="7"/>
      <c r="E48" s="20"/>
      <c r="F48" s="7"/>
      <c r="G48" s="7"/>
      <c r="H48" s="7"/>
      <c r="I48" s="7"/>
      <c r="J48" s="7"/>
      <c r="K48" s="20"/>
      <c r="L48" s="5"/>
      <c r="M48" s="5"/>
      <c r="N48" s="5"/>
    </row>
    <row r="49" ht="15" customHeight="1" spans="1:14">
      <c r="A49" s="5">
        <v>47</v>
      </c>
      <c r="B49" s="6">
        <v>44303</v>
      </c>
      <c r="C49" s="7" t="s">
        <v>164</v>
      </c>
      <c r="D49" s="7" t="s">
        <v>38</v>
      </c>
      <c r="E49" s="7" t="s">
        <v>19</v>
      </c>
      <c r="F49" s="7" t="s">
        <v>18</v>
      </c>
      <c r="G49" s="7" t="s">
        <v>28</v>
      </c>
      <c r="H49" s="7" t="s">
        <v>17</v>
      </c>
      <c r="I49" s="7" t="s">
        <v>21</v>
      </c>
      <c r="J49" s="7" t="s">
        <v>24</v>
      </c>
      <c r="K49" s="20"/>
      <c r="L49" s="5">
        <v>6</v>
      </c>
      <c r="M49" s="5"/>
      <c r="N49" s="5">
        <v>200</v>
      </c>
    </row>
    <row r="50" ht="15" customHeight="1" spans="1:14">
      <c r="A50" s="5">
        <v>48</v>
      </c>
      <c r="B50" s="8"/>
      <c r="C50" s="7" t="s">
        <v>165</v>
      </c>
      <c r="D50" s="7" t="s">
        <v>42</v>
      </c>
      <c r="E50" s="20" t="s">
        <v>60</v>
      </c>
      <c r="F50" s="7" t="s">
        <v>166</v>
      </c>
      <c r="G50" s="7" t="s">
        <v>59</v>
      </c>
      <c r="H50" s="7" t="s">
        <v>57</v>
      </c>
      <c r="I50" s="7" t="s">
        <v>61</v>
      </c>
      <c r="J50" s="7" t="s">
        <v>170</v>
      </c>
      <c r="K50" s="20"/>
      <c r="L50" s="5">
        <v>6</v>
      </c>
      <c r="M50" s="5"/>
      <c r="N50" s="5">
        <v>200</v>
      </c>
    </row>
    <row r="51" s="3" customFormat="1" ht="15" customHeight="1" spans="1:14">
      <c r="A51" s="15">
        <v>49</v>
      </c>
      <c r="B51" s="16"/>
      <c r="C51" s="15"/>
      <c r="D51" s="15"/>
      <c r="E51" s="15"/>
      <c r="F51" s="15"/>
      <c r="G51" s="15"/>
      <c r="H51" s="15"/>
      <c r="I51" s="15"/>
      <c r="J51" s="15"/>
      <c r="K51" s="26"/>
      <c r="L51" s="15"/>
      <c r="M51" s="15"/>
      <c r="N51" s="15"/>
    </row>
    <row r="52" ht="15" customHeight="1" spans="1:14">
      <c r="A52" s="5">
        <v>50</v>
      </c>
      <c r="B52" s="6"/>
      <c r="C52" s="5"/>
      <c r="D52" s="7"/>
      <c r="E52" s="7"/>
      <c r="F52" s="7"/>
      <c r="G52" s="7"/>
      <c r="H52" s="7"/>
      <c r="I52" s="7"/>
      <c r="J52" s="5"/>
      <c r="K52" s="20"/>
      <c r="L52" s="5"/>
      <c r="M52" s="5"/>
      <c r="N52" s="5"/>
    </row>
    <row r="53" s="3" customFormat="1" ht="15" customHeight="1" spans="1:14">
      <c r="A53" s="15">
        <v>53</v>
      </c>
      <c r="B53" s="17">
        <v>44305</v>
      </c>
      <c r="C53" s="15"/>
      <c r="D53" s="15"/>
      <c r="E53" s="15"/>
      <c r="F53" s="15"/>
      <c r="G53" s="15"/>
      <c r="H53" s="15"/>
      <c r="I53" s="27"/>
      <c r="J53" s="15"/>
      <c r="K53" s="26"/>
      <c r="L53" s="15"/>
      <c r="M53" s="15"/>
      <c r="N53" s="15"/>
    </row>
    <row r="54" ht="15" customHeight="1" spans="1:14">
      <c r="A54" s="5">
        <v>54</v>
      </c>
      <c r="B54" s="8"/>
      <c r="C54" s="7" t="s">
        <v>165</v>
      </c>
      <c r="D54" s="7" t="s">
        <v>42</v>
      </c>
      <c r="E54" s="7" t="s">
        <v>166</v>
      </c>
      <c r="F54" s="20" t="s">
        <v>60</v>
      </c>
      <c r="G54" s="7" t="s">
        <v>59</v>
      </c>
      <c r="H54" s="7" t="s">
        <v>57</v>
      </c>
      <c r="I54" s="7" t="s">
        <v>61</v>
      </c>
      <c r="J54" s="7" t="s">
        <v>170</v>
      </c>
      <c r="K54" s="19"/>
      <c r="L54" s="5">
        <v>6</v>
      </c>
      <c r="M54" s="5"/>
      <c r="N54" s="5">
        <v>200</v>
      </c>
    </row>
    <row r="55" ht="15" customHeight="1" spans="1:14">
      <c r="A55" s="5">
        <v>55</v>
      </c>
      <c r="B55" s="9"/>
      <c r="C55" s="7" t="s">
        <v>164</v>
      </c>
      <c r="D55" s="7" t="s">
        <v>38</v>
      </c>
      <c r="E55" s="7" t="s">
        <v>170</v>
      </c>
      <c r="F55" s="7" t="s">
        <v>28</v>
      </c>
      <c r="G55" s="7" t="s">
        <v>18</v>
      </c>
      <c r="H55" s="7" t="s">
        <v>17</v>
      </c>
      <c r="I55" s="7" t="s">
        <v>21</v>
      </c>
      <c r="J55" s="7" t="s">
        <v>24</v>
      </c>
      <c r="K55" s="19"/>
      <c r="L55" s="5">
        <v>6</v>
      </c>
      <c r="M55" s="5"/>
      <c r="N55" s="5">
        <v>200</v>
      </c>
    </row>
    <row r="56" ht="15" customHeight="1" spans="1:14">
      <c r="A56" s="5"/>
      <c r="B56" s="8"/>
      <c r="C56" s="7"/>
      <c r="D56" s="7"/>
      <c r="E56" s="19"/>
      <c r="F56" s="7"/>
      <c r="G56" s="7"/>
      <c r="H56" s="7"/>
      <c r="I56" s="7"/>
      <c r="J56" s="7"/>
      <c r="K56" s="19"/>
      <c r="L56" s="5"/>
      <c r="M56" s="5"/>
      <c r="N56" s="5"/>
    </row>
    <row r="57" ht="15" customHeight="1" spans="1:14">
      <c r="A57" s="5">
        <v>56</v>
      </c>
      <c r="B57" s="6">
        <v>44306</v>
      </c>
      <c r="C57" s="7" t="s">
        <v>165</v>
      </c>
      <c r="D57" s="7" t="s">
        <v>42</v>
      </c>
      <c r="E57" s="20" t="s">
        <v>60</v>
      </c>
      <c r="F57" s="7" t="s">
        <v>166</v>
      </c>
      <c r="G57" s="7" t="s">
        <v>59</v>
      </c>
      <c r="H57" s="7" t="s">
        <v>57</v>
      </c>
      <c r="I57" s="7" t="s">
        <v>61</v>
      </c>
      <c r="J57" s="7" t="s">
        <v>170</v>
      </c>
      <c r="K57" s="19"/>
      <c r="L57" s="5">
        <v>6</v>
      </c>
      <c r="M57" s="5"/>
      <c r="N57" s="5">
        <v>200</v>
      </c>
    </row>
    <row r="58" s="4" customFormat="1" ht="15" customHeight="1" spans="1:14">
      <c r="A58" s="21">
        <v>57</v>
      </c>
      <c r="B58" s="22"/>
      <c r="C58" s="21"/>
      <c r="D58" s="21"/>
      <c r="E58" s="21"/>
      <c r="F58" s="21"/>
      <c r="G58" s="21"/>
      <c r="H58" s="21"/>
      <c r="I58" s="21"/>
      <c r="J58" s="21"/>
      <c r="K58" s="28"/>
      <c r="L58" s="21"/>
      <c r="M58" s="21"/>
      <c r="N58" s="21"/>
    </row>
    <row r="59" ht="15" customHeight="1" spans="1:14">
      <c r="A59" s="5">
        <v>58</v>
      </c>
      <c r="B59" s="9"/>
      <c r="C59" s="5"/>
      <c r="D59" s="7"/>
      <c r="E59" s="7"/>
      <c r="F59" s="7"/>
      <c r="G59" s="7"/>
      <c r="H59" s="7"/>
      <c r="I59" s="7"/>
      <c r="J59" s="7"/>
      <c r="K59" s="19"/>
      <c r="L59" s="5"/>
      <c r="M59" s="5"/>
      <c r="N59" s="5"/>
    </row>
    <row r="60" s="4" customFormat="1" ht="15" customHeight="1" spans="1:14">
      <c r="A60" s="21">
        <v>60</v>
      </c>
      <c r="B60" s="22"/>
      <c r="C60" s="21"/>
      <c r="D60" s="21"/>
      <c r="E60" s="21"/>
      <c r="F60" s="21"/>
      <c r="G60" s="21"/>
      <c r="H60" s="21"/>
      <c r="I60" s="21"/>
      <c r="J60" s="21"/>
      <c r="K60" s="28"/>
      <c r="L60" s="21"/>
      <c r="M60" s="21"/>
      <c r="N60" s="21"/>
    </row>
    <row r="61" ht="15" customHeight="1" spans="1:14">
      <c r="A61" s="5">
        <v>61</v>
      </c>
      <c r="B61" s="9"/>
      <c r="C61" s="7" t="s">
        <v>165</v>
      </c>
      <c r="D61" s="7" t="s">
        <v>42</v>
      </c>
      <c r="E61" s="20" t="s">
        <v>60</v>
      </c>
      <c r="F61" s="7" t="s">
        <v>166</v>
      </c>
      <c r="G61" s="7" t="s">
        <v>59</v>
      </c>
      <c r="H61" s="7" t="s">
        <v>57</v>
      </c>
      <c r="I61" s="7" t="s">
        <v>61</v>
      </c>
      <c r="J61" s="7" t="s">
        <v>170</v>
      </c>
      <c r="K61" s="19"/>
      <c r="L61" s="5">
        <v>6</v>
      </c>
      <c r="M61" s="5"/>
      <c r="N61" s="5">
        <v>200</v>
      </c>
    </row>
    <row r="62" ht="15" customHeight="1" spans="1:14">
      <c r="A62" s="5"/>
      <c r="B62" s="8"/>
      <c r="C62" s="7"/>
      <c r="D62" s="7"/>
      <c r="E62" s="20"/>
      <c r="F62" s="7"/>
      <c r="G62" s="7"/>
      <c r="H62" s="7"/>
      <c r="I62" s="7"/>
      <c r="J62" s="7"/>
      <c r="K62" s="19"/>
      <c r="L62" s="5"/>
      <c r="M62" s="5"/>
      <c r="N62" s="5"/>
    </row>
    <row r="63" s="4" customFormat="1" ht="15" customHeight="1" spans="1:14">
      <c r="A63" s="21">
        <v>62</v>
      </c>
      <c r="B63" s="23">
        <v>44308</v>
      </c>
      <c r="C63" s="21"/>
      <c r="D63" s="21"/>
      <c r="E63" s="21"/>
      <c r="F63" s="21"/>
      <c r="G63" s="21"/>
      <c r="H63" s="21"/>
      <c r="I63" s="21"/>
      <c r="J63" s="21"/>
      <c r="K63" s="28"/>
      <c r="L63" s="21"/>
      <c r="M63" s="21"/>
      <c r="N63" s="21"/>
    </row>
    <row r="64" ht="15" customHeight="1" spans="1:14">
      <c r="A64" s="5">
        <v>63</v>
      </c>
      <c r="B64" s="8"/>
      <c r="C64" s="7" t="s">
        <v>165</v>
      </c>
      <c r="D64" s="7" t="s">
        <v>42</v>
      </c>
      <c r="E64" s="20" t="s">
        <v>60</v>
      </c>
      <c r="F64" s="7" t="s">
        <v>166</v>
      </c>
      <c r="G64" s="7" t="s">
        <v>59</v>
      </c>
      <c r="H64" s="7" t="s">
        <v>57</v>
      </c>
      <c r="I64" s="7" t="s">
        <v>61</v>
      </c>
      <c r="J64" s="7" t="s">
        <v>170</v>
      </c>
      <c r="K64" s="19"/>
      <c r="L64" s="5">
        <v>6</v>
      </c>
      <c r="M64" s="5"/>
      <c r="N64" s="5">
        <v>200</v>
      </c>
    </row>
    <row r="65" ht="15" customHeight="1" spans="1:14">
      <c r="A65" s="5">
        <v>64</v>
      </c>
      <c r="B65" s="9"/>
      <c r="C65" s="5"/>
      <c r="D65" s="7"/>
      <c r="E65" s="7"/>
      <c r="F65" s="7"/>
      <c r="G65" s="7"/>
      <c r="H65" s="7"/>
      <c r="I65" s="7"/>
      <c r="J65" s="7"/>
      <c r="K65" s="19"/>
      <c r="L65" s="5"/>
      <c r="M65" s="5"/>
      <c r="N65" s="5"/>
    </row>
    <row r="66" s="4" customFormat="1" ht="15" customHeight="1" spans="1:14">
      <c r="A66" s="21">
        <v>65</v>
      </c>
      <c r="B66" s="23">
        <v>44309</v>
      </c>
      <c r="C66" s="21"/>
      <c r="D66" s="21"/>
      <c r="E66" s="21"/>
      <c r="F66" s="21"/>
      <c r="G66" s="21"/>
      <c r="H66" s="21"/>
      <c r="I66" s="21"/>
      <c r="J66" s="21"/>
      <c r="K66" s="28"/>
      <c r="L66" s="21"/>
      <c r="M66" s="21"/>
      <c r="N66" s="21"/>
    </row>
    <row r="67" ht="15" customHeight="1" spans="1:14">
      <c r="A67" s="5">
        <v>66</v>
      </c>
      <c r="B67" s="8"/>
      <c r="C67" s="7" t="s">
        <v>165</v>
      </c>
      <c r="D67" s="7" t="s">
        <v>42</v>
      </c>
      <c r="E67" s="20" t="s">
        <v>60</v>
      </c>
      <c r="F67" s="7" t="s">
        <v>166</v>
      </c>
      <c r="G67" s="7" t="s">
        <v>59</v>
      </c>
      <c r="H67" s="7" t="s">
        <v>57</v>
      </c>
      <c r="I67" s="7" t="s">
        <v>61</v>
      </c>
      <c r="J67" s="7" t="s">
        <v>170</v>
      </c>
      <c r="K67" s="19"/>
      <c r="L67" s="5">
        <v>6</v>
      </c>
      <c r="M67" s="5"/>
      <c r="N67" s="5">
        <v>200</v>
      </c>
    </row>
    <row r="68" ht="15" customHeight="1" spans="1:14">
      <c r="A68" s="5">
        <v>67</v>
      </c>
      <c r="B68" s="9"/>
      <c r="C68" s="5"/>
      <c r="D68" s="7"/>
      <c r="E68" s="7"/>
      <c r="F68" s="7"/>
      <c r="G68" s="7"/>
      <c r="H68" s="7"/>
      <c r="I68" s="7"/>
      <c r="J68" s="7"/>
      <c r="K68" s="19"/>
      <c r="L68" s="5"/>
      <c r="M68" s="5"/>
      <c r="N68" s="5"/>
    </row>
    <row r="69" ht="15" customHeight="1" spans="1:14">
      <c r="A69" s="5">
        <v>68</v>
      </c>
      <c r="B69" s="6">
        <v>44310</v>
      </c>
      <c r="C69" s="7" t="s">
        <v>165</v>
      </c>
      <c r="D69" s="7" t="s">
        <v>42</v>
      </c>
      <c r="E69" s="20" t="s">
        <v>60</v>
      </c>
      <c r="F69" s="7" t="s">
        <v>166</v>
      </c>
      <c r="G69" s="7" t="s">
        <v>59</v>
      </c>
      <c r="H69" s="7" t="s">
        <v>57</v>
      </c>
      <c r="I69" s="7" t="s">
        <v>61</v>
      </c>
      <c r="J69" s="7"/>
      <c r="K69" s="19"/>
      <c r="L69" s="5">
        <v>6</v>
      </c>
      <c r="M69" s="5"/>
      <c r="N69" s="5">
        <v>200</v>
      </c>
    </row>
    <row r="70" s="4" customFormat="1" ht="15" customHeight="1" spans="1:14">
      <c r="A70" s="21">
        <v>69</v>
      </c>
      <c r="B70" s="22"/>
      <c r="C70" s="21"/>
      <c r="D70" s="21"/>
      <c r="E70" s="21"/>
      <c r="F70" s="21"/>
      <c r="G70" s="21"/>
      <c r="H70" s="21"/>
      <c r="I70" s="21"/>
      <c r="J70" s="21"/>
      <c r="K70" s="28"/>
      <c r="L70" s="21"/>
      <c r="M70" s="21"/>
      <c r="N70" s="21"/>
    </row>
    <row r="71" ht="15" customHeight="1" spans="1:14">
      <c r="A71" s="5">
        <v>70</v>
      </c>
      <c r="B71" s="9"/>
      <c r="C71" s="5"/>
      <c r="D71" s="7"/>
      <c r="E71" s="7"/>
      <c r="F71" s="7"/>
      <c r="G71" s="7"/>
      <c r="H71" s="7"/>
      <c r="I71" s="7"/>
      <c r="J71" s="7"/>
      <c r="K71" s="19"/>
      <c r="L71" s="5"/>
      <c r="M71" s="5"/>
      <c r="N71" s="5"/>
    </row>
    <row r="72" s="4" customFormat="1" ht="15" customHeight="1" spans="1:14">
      <c r="A72" s="21">
        <v>75</v>
      </c>
      <c r="B72" s="22"/>
      <c r="C72" s="21"/>
      <c r="D72" s="21"/>
      <c r="E72" s="21"/>
      <c r="F72" s="21"/>
      <c r="G72" s="21"/>
      <c r="H72" s="21"/>
      <c r="I72" s="21"/>
      <c r="J72" s="21"/>
      <c r="K72" s="28"/>
      <c r="L72" s="21"/>
      <c r="M72" s="21"/>
      <c r="N72" s="21"/>
    </row>
    <row r="73" ht="15" customHeight="1" spans="1:14">
      <c r="A73" s="5">
        <v>76</v>
      </c>
      <c r="B73" s="9"/>
      <c r="C73" s="7" t="s">
        <v>165</v>
      </c>
      <c r="D73" s="7" t="s">
        <v>42</v>
      </c>
      <c r="E73" s="20" t="s">
        <v>60</v>
      </c>
      <c r="F73" s="7" t="s">
        <v>166</v>
      </c>
      <c r="G73" s="7" t="s">
        <v>59</v>
      </c>
      <c r="H73" s="7" t="s">
        <v>57</v>
      </c>
      <c r="I73" s="7" t="s">
        <v>61</v>
      </c>
      <c r="J73" s="7"/>
      <c r="K73" s="19"/>
      <c r="L73" s="5">
        <v>6</v>
      </c>
      <c r="M73" s="5"/>
      <c r="N73" s="5">
        <v>200</v>
      </c>
    </row>
    <row r="74" ht="15" customHeight="1" spans="1:14">
      <c r="A74" s="5"/>
      <c r="B74" s="8"/>
      <c r="C74" s="7"/>
      <c r="D74" s="7"/>
      <c r="E74" s="20"/>
      <c r="F74" s="7"/>
      <c r="G74" s="7"/>
      <c r="H74" s="7"/>
      <c r="I74" s="7"/>
      <c r="J74" s="7"/>
      <c r="K74" s="19"/>
      <c r="L74" s="5"/>
      <c r="M74" s="5"/>
      <c r="N74" s="5"/>
    </row>
    <row r="75" s="4" customFormat="1" ht="15" customHeight="1" spans="1:14">
      <c r="A75" s="21">
        <v>77</v>
      </c>
      <c r="B75" s="23">
        <v>44313</v>
      </c>
      <c r="C75" s="21"/>
      <c r="D75" s="21"/>
      <c r="E75" s="21"/>
      <c r="F75" s="21"/>
      <c r="G75" s="21"/>
      <c r="H75" s="21"/>
      <c r="I75" s="21"/>
      <c r="J75" s="21"/>
      <c r="K75" s="28"/>
      <c r="L75" s="21"/>
      <c r="M75" s="21"/>
      <c r="N75" s="21"/>
    </row>
    <row r="76" ht="15" customHeight="1" spans="1:14">
      <c r="A76" s="5">
        <v>78</v>
      </c>
      <c r="B76" s="8"/>
      <c r="C76" s="7" t="s">
        <v>165</v>
      </c>
      <c r="D76" s="7" t="s">
        <v>42</v>
      </c>
      <c r="E76" s="20" t="s">
        <v>60</v>
      </c>
      <c r="F76" s="7" t="s">
        <v>166</v>
      </c>
      <c r="G76" s="7" t="s">
        <v>59</v>
      </c>
      <c r="H76" s="7" t="s">
        <v>57</v>
      </c>
      <c r="I76" s="7" t="s">
        <v>61</v>
      </c>
      <c r="J76" s="7"/>
      <c r="K76" s="19"/>
      <c r="L76" s="5">
        <v>6</v>
      </c>
      <c r="M76" s="5"/>
      <c r="N76" s="5">
        <v>200</v>
      </c>
    </row>
    <row r="77" ht="15" customHeight="1" spans="1:14">
      <c r="A77" s="5">
        <v>79</v>
      </c>
      <c r="B77" s="9"/>
      <c r="C77" s="5"/>
      <c r="D77" s="7"/>
      <c r="E77" s="7"/>
      <c r="F77" s="7"/>
      <c r="G77" s="7"/>
      <c r="H77" s="7"/>
      <c r="I77" s="7"/>
      <c r="J77" s="7"/>
      <c r="K77" s="19"/>
      <c r="L77" s="5"/>
      <c r="M77" s="5"/>
      <c r="N77" s="5"/>
    </row>
    <row r="78" s="4" customFormat="1" ht="15" customHeight="1" spans="1:14">
      <c r="A78" s="21">
        <v>81</v>
      </c>
      <c r="B78" s="22"/>
      <c r="C78" s="21"/>
      <c r="D78" s="21"/>
      <c r="E78" s="21"/>
      <c r="F78" s="21"/>
      <c r="G78" s="21"/>
      <c r="H78" s="21"/>
      <c r="I78" s="21"/>
      <c r="J78" s="21"/>
      <c r="K78" s="28"/>
      <c r="L78" s="21"/>
      <c r="M78" s="21"/>
      <c r="N78" s="21"/>
    </row>
    <row r="79" ht="15" customHeight="1" spans="1:14">
      <c r="A79" s="5">
        <v>82</v>
      </c>
      <c r="B79" s="9"/>
      <c r="C79" s="7" t="s">
        <v>165</v>
      </c>
      <c r="D79" s="7" t="s">
        <v>42</v>
      </c>
      <c r="E79" s="20" t="s">
        <v>60</v>
      </c>
      <c r="F79" s="7" t="s">
        <v>166</v>
      </c>
      <c r="G79" s="7" t="s">
        <v>59</v>
      </c>
      <c r="H79" s="7" t="s">
        <v>57</v>
      </c>
      <c r="I79" s="7" t="s">
        <v>61</v>
      </c>
      <c r="J79" s="7"/>
      <c r="K79" s="19"/>
      <c r="L79" s="5">
        <v>6</v>
      </c>
      <c r="M79" s="5"/>
      <c r="N79" s="5">
        <v>200</v>
      </c>
    </row>
    <row r="80" ht="15" customHeight="1" spans="1:14">
      <c r="A80" s="5"/>
      <c r="B80" s="8"/>
      <c r="C80" s="7"/>
      <c r="D80" s="7"/>
      <c r="E80" s="20"/>
      <c r="F80" s="7"/>
      <c r="G80" s="7"/>
      <c r="H80" s="7"/>
      <c r="I80" s="7"/>
      <c r="J80" s="7"/>
      <c r="K80" s="19"/>
      <c r="L80" s="5"/>
      <c r="M80" s="5"/>
      <c r="N80" s="5"/>
    </row>
    <row r="81" s="4" customFormat="1" ht="15" customHeight="1" spans="1:14">
      <c r="A81" s="21">
        <v>83</v>
      </c>
      <c r="B81" s="23">
        <v>44315</v>
      </c>
      <c r="C81" s="21"/>
      <c r="D81" s="21"/>
      <c r="E81" s="21"/>
      <c r="F81" s="21"/>
      <c r="G81" s="21"/>
      <c r="H81" s="21"/>
      <c r="I81" s="21"/>
      <c r="J81" s="21"/>
      <c r="K81" s="28"/>
      <c r="L81" s="21"/>
      <c r="M81" s="21"/>
      <c r="N81" s="21"/>
    </row>
    <row r="82" ht="15" customHeight="1" spans="1:14">
      <c r="A82" s="5">
        <v>84</v>
      </c>
      <c r="B82" s="8"/>
      <c r="C82" s="7" t="s">
        <v>165</v>
      </c>
      <c r="D82" s="7" t="s">
        <v>42</v>
      </c>
      <c r="E82" s="20" t="s">
        <v>60</v>
      </c>
      <c r="F82" s="7" t="s">
        <v>166</v>
      </c>
      <c r="G82" s="7" t="s">
        <v>59</v>
      </c>
      <c r="H82" s="7" t="s">
        <v>57</v>
      </c>
      <c r="I82" s="7" t="s">
        <v>61</v>
      </c>
      <c r="J82" s="7"/>
      <c r="K82" s="19"/>
      <c r="L82" s="5">
        <v>6</v>
      </c>
      <c r="M82" s="5"/>
      <c r="N82" s="5">
        <v>200</v>
      </c>
    </row>
    <row r="83" ht="15" customHeight="1" spans="1:1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>
        <f>SUM(N2:N82)</f>
        <v>8000</v>
      </c>
    </row>
  </sheetData>
  <mergeCells count="26">
    <mergeCell ref="D1:J1"/>
    <mergeCell ref="B2:B4"/>
    <mergeCell ref="B5:B7"/>
    <mergeCell ref="B8:B10"/>
    <mergeCell ref="B11:B13"/>
    <mergeCell ref="B14:B16"/>
    <mergeCell ref="B17:B19"/>
    <mergeCell ref="B20:B22"/>
    <mergeCell ref="B23:B24"/>
    <mergeCell ref="B25:B27"/>
    <mergeCell ref="B29:B31"/>
    <mergeCell ref="B33:B35"/>
    <mergeCell ref="B37:B39"/>
    <mergeCell ref="B41:B43"/>
    <mergeCell ref="B45:B47"/>
    <mergeCell ref="B49:B51"/>
    <mergeCell ref="B53:B55"/>
    <mergeCell ref="B57:B59"/>
    <mergeCell ref="B60:B61"/>
    <mergeCell ref="B63:B65"/>
    <mergeCell ref="B66:B68"/>
    <mergeCell ref="B69:B71"/>
    <mergeCell ref="B72:B73"/>
    <mergeCell ref="B75:B77"/>
    <mergeCell ref="B78:B79"/>
    <mergeCell ref="B81:B82"/>
  </mergeCells>
  <conditionalFormatting sqref="D23:J24">
    <cfRule type="duplicateValues" dxfId="0" priority="2"/>
  </conditionalFormatting>
  <conditionalFormatting sqref="D54:J55">
    <cfRule type="duplicateValues" dxfId="0" priority="1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workbookViewId="0">
      <selection activeCell="Q79" sqref="Q79"/>
    </sheetView>
  </sheetViews>
  <sheetFormatPr defaultColWidth="9" defaultRowHeight="13.5"/>
  <cols>
    <col min="1" max="1" width="3.75" customWidth="1"/>
    <col min="2" max="2" width="7.5" customWidth="1"/>
    <col min="3" max="3" width="9.875" customWidth="1"/>
    <col min="4" max="11" width="8.625" customWidth="1"/>
  </cols>
  <sheetData>
    <row r="1" ht="25" customHeight="1" spans="1:14">
      <c r="A1" s="5" t="s">
        <v>1</v>
      </c>
      <c r="B1" s="5" t="s">
        <v>131</v>
      </c>
      <c r="C1" s="5" t="s">
        <v>132</v>
      </c>
      <c r="D1" s="5" t="s">
        <v>133</v>
      </c>
      <c r="E1" s="5"/>
      <c r="F1" s="5"/>
      <c r="G1" s="5"/>
      <c r="H1" s="5"/>
      <c r="I1" s="5"/>
      <c r="J1" s="5"/>
      <c r="K1" s="24"/>
      <c r="L1" s="5" t="s">
        <v>134</v>
      </c>
      <c r="M1" s="5" t="s">
        <v>135</v>
      </c>
      <c r="N1" s="5" t="s">
        <v>14</v>
      </c>
    </row>
    <row r="2" ht="15" customHeight="1" spans="1:14">
      <c r="A2" s="5">
        <v>1</v>
      </c>
      <c r="B2" s="6">
        <v>44287</v>
      </c>
      <c r="C2" s="7" t="s">
        <v>164</v>
      </c>
      <c r="D2" s="7" t="s">
        <v>38</v>
      </c>
      <c r="E2" s="7" t="s">
        <v>19</v>
      </c>
      <c r="F2" s="7" t="s">
        <v>28</v>
      </c>
      <c r="G2" s="7" t="s">
        <v>18</v>
      </c>
      <c r="H2" s="7" t="s">
        <v>17</v>
      </c>
      <c r="I2" s="7" t="s">
        <v>21</v>
      </c>
      <c r="J2" s="7" t="s">
        <v>24</v>
      </c>
      <c r="K2" s="20"/>
      <c r="L2" s="5">
        <v>6</v>
      </c>
      <c r="M2" s="5"/>
      <c r="N2" s="5">
        <v>200</v>
      </c>
    </row>
    <row r="3" ht="15" customHeight="1" spans="1:14">
      <c r="A3" s="5">
        <v>2</v>
      </c>
      <c r="B3" s="8"/>
      <c r="C3" s="7" t="s">
        <v>165</v>
      </c>
      <c r="D3" s="7" t="s">
        <v>166</v>
      </c>
      <c r="E3" s="7" t="s">
        <v>59</v>
      </c>
      <c r="F3" s="7" t="s">
        <v>57</v>
      </c>
      <c r="G3" s="7" t="s">
        <v>61</v>
      </c>
      <c r="H3" s="7" t="s">
        <v>60</v>
      </c>
      <c r="I3" s="7" t="s">
        <v>160</v>
      </c>
      <c r="J3" s="7" t="s">
        <v>42</v>
      </c>
      <c r="K3" s="20" t="s">
        <v>25</v>
      </c>
      <c r="L3" s="5">
        <v>7</v>
      </c>
      <c r="M3" s="5"/>
      <c r="N3" s="5">
        <v>200</v>
      </c>
    </row>
    <row r="4" ht="15" customHeight="1" spans="1:14">
      <c r="A4" s="5">
        <v>3</v>
      </c>
      <c r="B4" s="9"/>
      <c r="C4" s="7"/>
      <c r="D4" s="7"/>
      <c r="E4" s="7"/>
      <c r="F4" s="7"/>
      <c r="G4" s="7"/>
      <c r="H4" s="7"/>
      <c r="I4" s="7"/>
      <c r="J4" s="7"/>
      <c r="K4" s="20"/>
      <c r="L4" s="5"/>
      <c r="M4" s="5"/>
      <c r="N4" s="5"/>
    </row>
    <row r="5" ht="15" customHeight="1" spans="1:14">
      <c r="A5" s="5">
        <v>4</v>
      </c>
      <c r="B5" s="6">
        <v>44288</v>
      </c>
      <c r="C5" s="7" t="s">
        <v>164</v>
      </c>
      <c r="D5" s="7" t="s">
        <v>38</v>
      </c>
      <c r="E5" s="7" t="s">
        <v>19</v>
      </c>
      <c r="F5" s="7" t="s">
        <v>18</v>
      </c>
      <c r="G5" s="7" t="s">
        <v>28</v>
      </c>
      <c r="H5" s="7" t="s">
        <v>17</v>
      </c>
      <c r="I5" s="7" t="s">
        <v>21</v>
      </c>
      <c r="J5" s="7" t="s">
        <v>24</v>
      </c>
      <c r="K5" s="20"/>
      <c r="L5" s="5">
        <v>6</v>
      </c>
      <c r="M5" s="5"/>
      <c r="N5" s="5">
        <v>200</v>
      </c>
    </row>
    <row r="6" ht="15" customHeight="1" spans="1:14">
      <c r="A6" s="5">
        <v>5</v>
      </c>
      <c r="B6" s="8"/>
      <c r="C6" s="7" t="s">
        <v>165</v>
      </c>
      <c r="D6" s="7" t="s">
        <v>166</v>
      </c>
      <c r="E6" s="7" t="s">
        <v>59</v>
      </c>
      <c r="F6" s="7" t="s">
        <v>57</v>
      </c>
      <c r="G6" s="7" t="s">
        <v>61</v>
      </c>
      <c r="H6" s="7" t="s">
        <v>60</v>
      </c>
      <c r="I6" s="7" t="s">
        <v>160</v>
      </c>
      <c r="J6" s="7" t="s">
        <v>42</v>
      </c>
      <c r="K6" s="20" t="s">
        <v>25</v>
      </c>
      <c r="L6" s="5">
        <v>6</v>
      </c>
      <c r="M6" s="5"/>
      <c r="N6" s="5">
        <v>200</v>
      </c>
    </row>
    <row r="7" ht="15" customHeight="1" spans="1:14">
      <c r="A7" s="5">
        <v>6</v>
      </c>
      <c r="B7" s="9"/>
      <c r="C7" s="7"/>
      <c r="D7" s="7"/>
      <c r="E7" s="7"/>
      <c r="F7" s="7"/>
      <c r="G7" s="7"/>
      <c r="H7" s="7"/>
      <c r="I7" s="7"/>
      <c r="J7" s="7"/>
      <c r="K7" s="20"/>
      <c r="L7" s="5"/>
      <c r="M7" s="5"/>
      <c r="N7" s="5"/>
    </row>
    <row r="8" ht="15" customHeight="1" spans="1:14">
      <c r="A8" s="5">
        <v>7</v>
      </c>
      <c r="B8" s="6">
        <v>44289</v>
      </c>
      <c r="C8" s="7" t="s">
        <v>164</v>
      </c>
      <c r="D8" s="7" t="s">
        <v>38</v>
      </c>
      <c r="E8" s="7" t="s">
        <v>19</v>
      </c>
      <c r="F8" s="7" t="s">
        <v>28</v>
      </c>
      <c r="G8" s="7" t="s">
        <v>18</v>
      </c>
      <c r="H8" s="7" t="s">
        <v>17</v>
      </c>
      <c r="I8" s="7" t="s">
        <v>21</v>
      </c>
      <c r="J8" s="7" t="s">
        <v>24</v>
      </c>
      <c r="K8" s="20"/>
      <c r="L8" s="5">
        <v>7</v>
      </c>
      <c r="M8" s="5"/>
      <c r="N8" s="5">
        <v>200</v>
      </c>
    </row>
    <row r="9" ht="15" customHeight="1" spans="1:14">
      <c r="A9" s="5">
        <v>8</v>
      </c>
      <c r="B9" s="8"/>
      <c r="C9" s="7" t="s">
        <v>165</v>
      </c>
      <c r="D9" s="7" t="s">
        <v>166</v>
      </c>
      <c r="E9" s="7" t="s">
        <v>59</v>
      </c>
      <c r="F9" s="7" t="s">
        <v>57</v>
      </c>
      <c r="G9" s="7" t="s">
        <v>61</v>
      </c>
      <c r="H9" s="7" t="s">
        <v>60</v>
      </c>
      <c r="I9" s="7" t="s">
        <v>160</v>
      </c>
      <c r="J9" s="7" t="s">
        <v>42</v>
      </c>
      <c r="K9" s="20" t="s">
        <v>25</v>
      </c>
      <c r="L9" s="5">
        <v>7</v>
      </c>
      <c r="M9" s="5"/>
      <c r="N9" s="5">
        <v>200</v>
      </c>
    </row>
    <row r="10" ht="15" customHeight="1" spans="1:14">
      <c r="A10" s="5">
        <v>9</v>
      </c>
      <c r="B10" s="9"/>
      <c r="C10" s="7"/>
      <c r="D10" s="7"/>
      <c r="E10" s="7"/>
      <c r="F10" s="7"/>
      <c r="G10" s="7"/>
      <c r="H10" s="7"/>
      <c r="I10" s="7"/>
      <c r="J10" s="7"/>
      <c r="K10" s="20"/>
      <c r="L10" s="5"/>
      <c r="M10" s="5"/>
      <c r="N10" s="5"/>
    </row>
    <row r="11" ht="15" customHeight="1" spans="1:14">
      <c r="A11" s="5">
        <v>13</v>
      </c>
      <c r="B11" s="6">
        <v>44291</v>
      </c>
      <c r="C11" s="7" t="s">
        <v>164</v>
      </c>
      <c r="D11" s="7" t="s">
        <v>38</v>
      </c>
      <c r="E11" s="7" t="s">
        <v>19</v>
      </c>
      <c r="F11" s="7" t="s">
        <v>18</v>
      </c>
      <c r="G11" s="7" t="s">
        <v>28</v>
      </c>
      <c r="H11" s="7" t="s">
        <v>17</v>
      </c>
      <c r="I11" s="7" t="s">
        <v>21</v>
      </c>
      <c r="J11" s="7" t="s">
        <v>24</v>
      </c>
      <c r="K11" s="20"/>
      <c r="L11" s="5">
        <v>7</v>
      </c>
      <c r="M11" s="5"/>
      <c r="N11" s="5">
        <v>200</v>
      </c>
    </row>
    <row r="12" ht="15" customHeight="1" spans="1:14">
      <c r="A12" s="5"/>
      <c r="B12" s="8"/>
      <c r="C12" s="7" t="s">
        <v>165</v>
      </c>
      <c r="D12" s="7" t="s">
        <v>166</v>
      </c>
      <c r="E12" s="7" t="s">
        <v>59</v>
      </c>
      <c r="F12" s="7" t="s">
        <v>57</v>
      </c>
      <c r="G12" s="7" t="s">
        <v>61</v>
      </c>
      <c r="H12" s="7" t="s">
        <v>60</v>
      </c>
      <c r="I12" s="7" t="s">
        <v>160</v>
      </c>
      <c r="J12" s="7" t="s">
        <v>42</v>
      </c>
      <c r="K12" s="20" t="s">
        <v>25</v>
      </c>
      <c r="L12" s="5">
        <v>6</v>
      </c>
      <c r="M12" s="5"/>
      <c r="N12" s="5">
        <v>200</v>
      </c>
    </row>
    <row r="13" ht="15" customHeight="1" spans="1:14">
      <c r="A13" s="5"/>
      <c r="B13" s="9"/>
      <c r="C13" s="7"/>
      <c r="D13" s="7"/>
      <c r="E13" s="7"/>
      <c r="F13" s="7"/>
      <c r="G13" s="7"/>
      <c r="H13" s="7"/>
      <c r="I13" s="7"/>
      <c r="J13" s="7"/>
      <c r="K13" s="20"/>
      <c r="L13" s="5"/>
      <c r="M13" s="5"/>
      <c r="N13" s="5"/>
    </row>
    <row r="14" ht="15" customHeight="1" spans="1:14">
      <c r="A14" s="5">
        <v>14</v>
      </c>
      <c r="B14" s="6">
        <v>44292</v>
      </c>
      <c r="C14" s="7" t="s">
        <v>165</v>
      </c>
      <c r="D14" s="7" t="s">
        <v>166</v>
      </c>
      <c r="E14" s="7" t="s">
        <v>59</v>
      </c>
      <c r="F14" s="7" t="s">
        <v>57</v>
      </c>
      <c r="G14" s="7" t="s">
        <v>61</v>
      </c>
      <c r="H14" s="7" t="s">
        <v>60</v>
      </c>
      <c r="I14" s="7" t="s">
        <v>160</v>
      </c>
      <c r="J14" s="7" t="s">
        <v>42</v>
      </c>
      <c r="K14" s="20" t="s">
        <v>25</v>
      </c>
      <c r="L14" s="5">
        <v>8</v>
      </c>
      <c r="M14" s="5"/>
      <c r="N14" s="5">
        <v>200</v>
      </c>
    </row>
    <row r="15" ht="15" customHeight="1" spans="1:14">
      <c r="A15" s="5">
        <v>15</v>
      </c>
      <c r="B15" s="8"/>
      <c r="C15" s="7" t="s">
        <v>164</v>
      </c>
      <c r="D15" s="7" t="s">
        <v>38</v>
      </c>
      <c r="E15" s="7" t="s">
        <v>19</v>
      </c>
      <c r="F15" s="7" t="s">
        <v>18</v>
      </c>
      <c r="G15" s="7" t="s">
        <v>28</v>
      </c>
      <c r="H15" s="7" t="s">
        <v>17</v>
      </c>
      <c r="I15" s="7" t="s">
        <v>21</v>
      </c>
      <c r="J15" s="7" t="s">
        <v>24</v>
      </c>
      <c r="K15" s="20"/>
      <c r="L15" s="5">
        <v>7</v>
      </c>
      <c r="M15" s="5"/>
      <c r="N15" s="5">
        <v>200</v>
      </c>
    </row>
    <row r="16" ht="15" customHeight="1" spans="1:14">
      <c r="A16" s="5">
        <v>16</v>
      </c>
      <c r="B16" s="9"/>
      <c r="C16" s="7"/>
      <c r="D16" s="7"/>
      <c r="E16" s="7"/>
      <c r="F16" s="7"/>
      <c r="G16" s="7"/>
      <c r="H16" s="7"/>
      <c r="I16" s="7"/>
      <c r="J16" s="7"/>
      <c r="K16" s="20"/>
      <c r="L16" s="5"/>
      <c r="M16" s="5"/>
      <c r="N16" s="5"/>
    </row>
    <row r="17" ht="15" customHeight="1" spans="1:14">
      <c r="A17" s="5">
        <v>17</v>
      </c>
      <c r="B17" s="6">
        <v>44293</v>
      </c>
      <c r="C17" s="7" t="s">
        <v>165</v>
      </c>
      <c r="D17" s="7" t="s">
        <v>166</v>
      </c>
      <c r="E17" s="7" t="s">
        <v>59</v>
      </c>
      <c r="F17" s="7" t="s">
        <v>57</v>
      </c>
      <c r="G17" s="7" t="s">
        <v>61</v>
      </c>
      <c r="H17" s="7" t="s">
        <v>60</v>
      </c>
      <c r="I17" s="7" t="s">
        <v>42</v>
      </c>
      <c r="J17" s="20" t="s">
        <v>25</v>
      </c>
      <c r="K17" s="20"/>
      <c r="L17" s="5">
        <v>7</v>
      </c>
      <c r="M17" s="5"/>
      <c r="N17" s="5">
        <v>200</v>
      </c>
    </row>
    <row r="18" ht="15" customHeight="1" spans="1:14">
      <c r="A18" s="5">
        <v>18</v>
      </c>
      <c r="B18" s="8"/>
      <c r="C18" s="7" t="s">
        <v>164</v>
      </c>
      <c r="D18" s="7" t="s">
        <v>38</v>
      </c>
      <c r="E18" s="7" t="s">
        <v>19</v>
      </c>
      <c r="F18" s="7" t="s">
        <v>18</v>
      </c>
      <c r="G18" s="7" t="s">
        <v>28</v>
      </c>
      <c r="H18" s="7" t="s">
        <v>17</v>
      </c>
      <c r="I18" s="7" t="s">
        <v>21</v>
      </c>
      <c r="J18" s="7" t="s">
        <v>24</v>
      </c>
      <c r="K18" s="20"/>
      <c r="L18" s="5">
        <v>7</v>
      </c>
      <c r="M18" s="5"/>
      <c r="N18" s="5">
        <v>200</v>
      </c>
    </row>
    <row r="19" ht="15" customHeight="1" spans="1:14">
      <c r="A19" s="5">
        <v>19</v>
      </c>
      <c r="B19" s="9"/>
      <c r="C19" s="7"/>
      <c r="D19" s="7"/>
      <c r="E19" s="7"/>
      <c r="F19" s="7"/>
      <c r="G19" s="7"/>
      <c r="H19" s="7"/>
      <c r="I19" s="7"/>
      <c r="J19" s="7"/>
      <c r="K19" s="20"/>
      <c r="L19" s="5">
        <v>6</v>
      </c>
      <c r="M19" s="5"/>
      <c r="N19" s="5">
        <v>200</v>
      </c>
    </row>
    <row r="20" ht="15" customHeight="1" spans="1:14">
      <c r="A20" s="5">
        <v>20</v>
      </c>
      <c r="B20" s="6">
        <v>44294</v>
      </c>
      <c r="C20" s="7" t="s">
        <v>164</v>
      </c>
      <c r="D20" s="7" t="s">
        <v>19</v>
      </c>
      <c r="E20" s="7" t="s">
        <v>18</v>
      </c>
      <c r="F20" s="7" t="s">
        <v>28</v>
      </c>
      <c r="G20" s="7" t="s">
        <v>17</v>
      </c>
      <c r="H20" s="7" t="s">
        <v>38</v>
      </c>
      <c r="I20" s="7" t="s">
        <v>21</v>
      </c>
      <c r="J20" s="7" t="s">
        <v>24</v>
      </c>
      <c r="K20" s="20"/>
      <c r="L20" s="5">
        <v>7</v>
      </c>
      <c r="M20" s="5"/>
      <c r="N20" s="5">
        <v>200</v>
      </c>
    </row>
    <row r="21" ht="15" customHeight="1" spans="1:14">
      <c r="A21" s="5">
        <v>21</v>
      </c>
      <c r="B21" s="8"/>
      <c r="C21" s="7" t="s">
        <v>165</v>
      </c>
      <c r="D21" s="7" t="s">
        <v>166</v>
      </c>
      <c r="E21" s="7" t="s">
        <v>59</v>
      </c>
      <c r="F21" s="7" t="s">
        <v>57</v>
      </c>
      <c r="G21" s="7" t="s">
        <v>61</v>
      </c>
      <c r="H21" s="7" t="s">
        <v>60</v>
      </c>
      <c r="I21" s="7" t="s">
        <v>42</v>
      </c>
      <c r="J21" s="20" t="s">
        <v>25</v>
      </c>
      <c r="K21" s="20"/>
      <c r="L21" s="5">
        <v>7</v>
      </c>
      <c r="M21" s="5"/>
      <c r="N21" s="5">
        <v>200</v>
      </c>
    </row>
    <row r="22" ht="15" customHeight="1" spans="1:14">
      <c r="A22" s="5">
        <v>22</v>
      </c>
      <c r="B22" s="9"/>
      <c r="C22" s="7"/>
      <c r="D22" s="7"/>
      <c r="E22" s="7"/>
      <c r="F22" s="7"/>
      <c r="G22" s="7"/>
      <c r="H22" s="10"/>
      <c r="I22" s="7"/>
      <c r="J22" s="7"/>
      <c r="K22" s="20"/>
      <c r="L22" s="5"/>
      <c r="M22" s="5"/>
      <c r="N22" s="5"/>
    </row>
    <row r="23" s="1" customFormat="1" ht="15" customHeight="1" spans="1:14">
      <c r="A23" s="11">
        <v>24</v>
      </c>
      <c r="B23" s="12">
        <v>44295</v>
      </c>
      <c r="C23" s="11" t="s">
        <v>165</v>
      </c>
      <c r="D23" s="11" t="s">
        <v>166</v>
      </c>
      <c r="E23" s="11" t="s">
        <v>59</v>
      </c>
      <c r="F23" s="11" t="s">
        <v>57</v>
      </c>
      <c r="G23" s="11" t="s">
        <v>61</v>
      </c>
      <c r="H23" s="11" t="s">
        <v>60</v>
      </c>
      <c r="I23" s="11" t="s">
        <v>42</v>
      </c>
      <c r="J23" s="25" t="s">
        <v>25</v>
      </c>
      <c r="K23" s="25"/>
      <c r="L23" s="11">
        <v>6</v>
      </c>
      <c r="M23" s="11"/>
      <c r="N23" s="11">
        <v>200</v>
      </c>
    </row>
    <row r="24" s="2" customFormat="1" ht="15" customHeight="1" spans="1:14">
      <c r="A24" s="7">
        <v>25</v>
      </c>
      <c r="B24" s="13"/>
      <c r="C24" s="7" t="s">
        <v>164</v>
      </c>
      <c r="D24" s="7" t="s">
        <v>38</v>
      </c>
      <c r="E24" s="7" t="s">
        <v>19</v>
      </c>
      <c r="F24" s="7" t="s">
        <v>18</v>
      </c>
      <c r="G24" s="7" t="s">
        <v>28</v>
      </c>
      <c r="H24" s="7" t="s">
        <v>17</v>
      </c>
      <c r="I24" s="7" t="s">
        <v>21</v>
      </c>
      <c r="J24" s="7" t="s">
        <v>24</v>
      </c>
      <c r="K24" s="19"/>
      <c r="L24" s="7">
        <v>7</v>
      </c>
      <c r="M24" s="7"/>
      <c r="N24" s="7">
        <v>200</v>
      </c>
    </row>
    <row r="25" ht="15" customHeight="1" spans="1:14">
      <c r="A25" s="5">
        <v>26</v>
      </c>
      <c r="B25" s="6">
        <v>44296</v>
      </c>
      <c r="C25" s="7" t="s">
        <v>165</v>
      </c>
      <c r="D25" s="7" t="s">
        <v>166</v>
      </c>
      <c r="E25" s="7" t="s">
        <v>59</v>
      </c>
      <c r="F25" s="7" t="s">
        <v>57</v>
      </c>
      <c r="G25" s="7" t="s">
        <v>61</v>
      </c>
      <c r="H25" s="7" t="s">
        <v>60</v>
      </c>
      <c r="I25" s="7" t="s">
        <v>42</v>
      </c>
      <c r="J25" s="20" t="s">
        <v>25</v>
      </c>
      <c r="K25" s="20"/>
      <c r="L25" s="5">
        <v>7</v>
      </c>
      <c r="M25" s="5"/>
      <c r="N25" s="5">
        <v>200</v>
      </c>
    </row>
    <row r="26" s="2" customFormat="1" ht="15" customHeight="1" spans="1:14">
      <c r="A26" s="7">
        <v>27</v>
      </c>
      <c r="B26" s="14"/>
      <c r="C26" s="7" t="s">
        <v>164</v>
      </c>
      <c r="D26" s="7" t="s">
        <v>38</v>
      </c>
      <c r="E26" s="7" t="s">
        <v>19</v>
      </c>
      <c r="F26" s="7" t="s">
        <v>18</v>
      </c>
      <c r="G26" s="7" t="s">
        <v>28</v>
      </c>
      <c r="H26" s="7" t="s">
        <v>17</v>
      </c>
      <c r="I26" s="7" t="s">
        <v>21</v>
      </c>
      <c r="J26" s="7" t="s">
        <v>24</v>
      </c>
      <c r="K26" s="19"/>
      <c r="L26" s="7">
        <v>7</v>
      </c>
      <c r="M26" s="7"/>
      <c r="N26" s="7">
        <v>200</v>
      </c>
    </row>
    <row r="27" ht="15" customHeight="1" spans="1:15">
      <c r="A27" s="5">
        <v>28</v>
      </c>
      <c r="B27" s="9"/>
      <c r="C27" s="5" t="s">
        <v>169</v>
      </c>
      <c r="D27" s="7" t="s">
        <v>47</v>
      </c>
      <c r="E27" s="7" t="s">
        <v>48</v>
      </c>
      <c r="F27" s="7" t="s">
        <v>33</v>
      </c>
      <c r="G27" s="7" t="s">
        <v>20</v>
      </c>
      <c r="H27" s="7" t="s">
        <v>49</v>
      </c>
      <c r="I27" s="7"/>
      <c r="J27" s="7"/>
      <c r="K27" s="20"/>
      <c r="L27" s="5">
        <v>5</v>
      </c>
      <c r="M27" s="5"/>
      <c r="N27" s="5">
        <v>0</v>
      </c>
      <c r="O27" s="3" t="s">
        <v>168</v>
      </c>
    </row>
    <row r="28" ht="15" customHeight="1" spans="1:14">
      <c r="A28" s="5">
        <v>31</v>
      </c>
      <c r="B28" s="9"/>
      <c r="C28" s="7"/>
      <c r="D28" s="7"/>
      <c r="E28" s="7"/>
      <c r="F28" s="7"/>
      <c r="G28" s="7"/>
      <c r="H28" s="7"/>
      <c r="I28" s="7"/>
      <c r="J28" s="7"/>
      <c r="K28" s="20"/>
      <c r="L28" s="5"/>
      <c r="M28" s="5"/>
      <c r="N28" s="5"/>
    </row>
    <row r="29" ht="15" customHeight="1" spans="1:14">
      <c r="A29" s="5">
        <v>32</v>
      </c>
      <c r="B29" s="6">
        <v>44298</v>
      </c>
      <c r="C29" s="7" t="s">
        <v>164</v>
      </c>
      <c r="D29" s="7" t="s">
        <v>38</v>
      </c>
      <c r="E29" s="7" t="s">
        <v>19</v>
      </c>
      <c r="F29" s="7" t="s">
        <v>18</v>
      </c>
      <c r="G29" s="7" t="s">
        <v>28</v>
      </c>
      <c r="H29" s="7" t="s">
        <v>17</v>
      </c>
      <c r="I29" s="7" t="s">
        <v>21</v>
      </c>
      <c r="J29" s="7" t="s">
        <v>24</v>
      </c>
      <c r="K29" s="20"/>
      <c r="L29" s="5">
        <v>6</v>
      </c>
      <c r="M29" s="5"/>
      <c r="N29" s="5">
        <v>200</v>
      </c>
    </row>
    <row r="30" ht="15" customHeight="1" spans="1:14">
      <c r="A30" s="5">
        <v>33</v>
      </c>
      <c r="B30" s="8"/>
      <c r="C30" s="7" t="s">
        <v>165</v>
      </c>
      <c r="D30" s="7" t="s">
        <v>42</v>
      </c>
      <c r="E30" s="7" t="s">
        <v>60</v>
      </c>
      <c r="F30" s="7" t="s">
        <v>61</v>
      </c>
      <c r="G30" s="7" t="s">
        <v>166</v>
      </c>
      <c r="H30" s="7" t="s">
        <v>59</v>
      </c>
      <c r="I30" s="7" t="s">
        <v>57</v>
      </c>
      <c r="J30" s="7" t="s">
        <v>170</v>
      </c>
      <c r="K30" s="20"/>
      <c r="L30" s="5">
        <v>6</v>
      </c>
      <c r="M30" s="5"/>
      <c r="N30" s="5">
        <v>200</v>
      </c>
    </row>
    <row r="31" s="3" customFormat="1" ht="15" customHeight="1" spans="1:15">
      <c r="A31" s="15">
        <v>34</v>
      </c>
      <c r="B31" s="16"/>
      <c r="C31" s="15" t="s">
        <v>169</v>
      </c>
      <c r="D31" s="15" t="s">
        <v>47</v>
      </c>
      <c r="E31" s="15" t="s">
        <v>48</v>
      </c>
      <c r="F31" s="15" t="s">
        <v>33</v>
      </c>
      <c r="G31" s="15" t="s">
        <v>20</v>
      </c>
      <c r="H31" s="15" t="s">
        <v>49</v>
      </c>
      <c r="I31" s="15"/>
      <c r="J31" s="15"/>
      <c r="K31" s="26"/>
      <c r="L31" s="15">
        <v>5</v>
      </c>
      <c r="M31" s="15"/>
      <c r="N31" s="15">
        <v>0</v>
      </c>
      <c r="O31" s="3" t="s">
        <v>168</v>
      </c>
    </row>
    <row r="32" ht="15" customHeight="1" spans="1:14">
      <c r="A32" s="5"/>
      <c r="B32" s="8"/>
      <c r="C32" s="5"/>
      <c r="D32" s="7"/>
      <c r="E32" s="7"/>
      <c r="F32" s="7"/>
      <c r="G32" s="7"/>
      <c r="H32" s="7"/>
      <c r="I32" s="7"/>
      <c r="J32" s="7"/>
      <c r="K32" s="20"/>
      <c r="L32" s="5"/>
      <c r="M32" s="5"/>
      <c r="N32" s="5"/>
    </row>
    <row r="33" ht="15" customHeight="1" spans="1:14">
      <c r="A33" s="5">
        <v>35</v>
      </c>
      <c r="B33" s="6">
        <v>44299</v>
      </c>
      <c r="C33" s="7" t="s">
        <v>164</v>
      </c>
      <c r="D33" s="7" t="s">
        <v>38</v>
      </c>
      <c r="E33" s="7" t="s">
        <v>19</v>
      </c>
      <c r="F33" s="7" t="s">
        <v>18</v>
      </c>
      <c r="G33" s="7" t="s">
        <v>28</v>
      </c>
      <c r="H33" s="7" t="s">
        <v>17</v>
      </c>
      <c r="I33" s="7" t="s">
        <v>21</v>
      </c>
      <c r="J33" s="7" t="s">
        <v>24</v>
      </c>
      <c r="K33" s="20"/>
      <c r="L33" s="5">
        <v>6</v>
      </c>
      <c r="M33" s="5"/>
      <c r="N33" s="5">
        <v>200</v>
      </c>
    </row>
    <row r="34" ht="15" customHeight="1" spans="1:14">
      <c r="A34" s="5">
        <v>36</v>
      </c>
      <c r="B34" s="8"/>
      <c r="C34" s="7" t="s">
        <v>165</v>
      </c>
      <c r="D34" s="7" t="s">
        <v>42</v>
      </c>
      <c r="E34" s="5" t="s">
        <v>60</v>
      </c>
      <c r="F34" s="7" t="s">
        <v>166</v>
      </c>
      <c r="G34" s="7" t="s">
        <v>59</v>
      </c>
      <c r="H34" s="7" t="s">
        <v>57</v>
      </c>
      <c r="I34" s="7" t="s">
        <v>61</v>
      </c>
      <c r="J34" s="7" t="s">
        <v>170</v>
      </c>
      <c r="K34" s="20"/>
      <c r="L34" s="5">
        <v>6</v>
      </c>
      <c r="M34" s="5"/>
      <c r="N34" s="5">
        <v>200</v>
      </c>
    </row>
    <row r="35" s="3" customFormat="1" ht="15" customHeight="1" spans="1:15">
      <c r="A35" s="15">
        <v>37</v>
      </c>
      <c r="B35" s="16"/>
      <c r="C35" s="15" t="s">
        <v>169</v>
      </c>
      <c r="D35" s="15" t="s">
        <v>47</v>
      </c>
      <c r="E35" s="15" t="s">
        <v>48</v>
      </c>
      <c r="F35" s="15" t="s">
        <v>33</v>
      </c>
      <c r="G35" s="15" t="s">
        <v>20</v>
      </c>
      <c r="H35" s="15" t="s">
        <v>49</v>
      </c>
      <c r="I35" s="15"/>
      <c r="J35" s="15"/>
      <c r="K35" s="26"/>
      <c r="L35" s="15">
        <v>5</v>
      </c>
      <c r="M35" s="15"/>
      <c r="N35" s="15">
        <v>0</v>
      </c>
      <c r="O35" s="3" t="s">
        <v>168</v>
      </c>
    </row>
    <row r="36" ht="15" customHeight="1" spans="1:14">
      <c r="A36" s="5"/>
      <c r="B36" s="8"/>
      <c r="C36" s="5"/>
      <c r="D36" s="7"/>
      <c r="E36" s="7"/>
      <c r="F36" s="7"/>
      <c r="G36" s="7"/>
      <c r="H36" s="7"/>
      <c r="I36" s="5"/>
      <c r="J36" s="5"/>
      <c r="K36" s="20"/>
      <c r="L36" s="5"/>
      <c r="M36" s="5"/>
      <c r="N36" s="5"/>
    </row>
    <row r="37" s="3" customFormat="1" ht="15" customHeight="1" spans="1:15">
      <c r="A37" s="15">
        <v>38</v>
      </c>
      <c r="B37" s="17">
        <v>44300</v>
      </c>
      <c r="C37" s="15" t="s">
        <v>169</v>
      </c>
      <c r="D37" s="15" t="s">
        <v>47</v>
      </c>
      <c r="E37" s="15" t="s">
        <v>48</v>
      </c>
      <c r="F37" s="15" t="s">
        <v>33</v>
      </c>
      <c r="G37" s="15" t="s">
        <v>20</v>
      </c>
      <c r="H37" s="15" t="s">
        <v>49</v>
      </c>
      <c r="I37" s="15"/>
      <c r="J37" s="15"/>
      <c r="K37" s="26"/>
      <c r="L37" s="15">
        <v>5</v>
      </c>
      <c r="M37" s="15"/>
      <c r="N37" s="15">
        <v>0</v>
      </c>
      <c r="O37" s="3" t="s">
        <v>168</v>
      </c>
    </row>
    <row r="38" s="3" customFormat="1" ht="15" customHeight="1" spans="1:14">
      <c r="A38" s="15">
        <v>39</v>
      </c>
      <c r="B38" s="18"/>
      <c r="C38" s="15" t="s">
        <v>165</v>
      </c>
      <c r="D38" s="15" t="s">
        <v>42</v>
      </c>
      <c r="E38" s="15" t="s">
        <v>60</v>
      </c>
      <c r="F38" s="15" t="s">
        <v>166</v>
      </c>
      <c r="G38" s="15" t="s">
        <v>59</v>
      </c>
      <c r="H38" s="15" t="s">
        <v>57</v>
      </c>
      <c r="I38" s="15" t="s">
        <v>61</v>
      </c>
      <c r="J38" s="15"/>
      <c r="K38" s="26"/>
      <c r="L38" s="15">
        <v>6</v>
      </c>
      <c r="M38" s="15"/>
      <c r="N38" s="15">
        <v>200</v>
      </c>
    </row>
    <row r="39" ht="15" customHeight="1" spans="1:14">
      <c r="A39" s="5">
        <v>40</v>
      </c>
      <c r="B39" s="9"/>
      <c r="C39" s="7" t="s">
        <v>164</v>
      </c>
      <c r="D39" s="7" t="s">
        <v>38</v>
      </c>
      <c r="E39" s="7" t="s">
        <v>19</v>
      </c>
      <c r="F39" s="7" t="s">
        <v>18</v>
      </c>
      <c r="G39" s="7" t="s">
        <v>28</v>
      </c>
      <c r="H39" s="7" t="s">
        <v>17</v>
      </c>
      <c r="I39" s="7" t="s">
        <v>21</v>
      </c>
      <c r="J39" s="7" t="s">
        <v>24</v>
      </c>
      <c r="K39" s="20"/>
      <c r="L39" s="5">
        <v>6</v>
      </c>
      <c r="M39" s="5"/>
      <c r="N39" s="5">
        <v>200</v>
      </c>
    </row>
    <row r="40" ht="15" customHeight="1" spans="1:14">
      <c r="A40" s="5"/>
      <c r="B40" s="8"/>
      <c r="C40" s="7"/>
      <c r="D40" s="7"/>
      <c r="E40" s="19"/>
      <c r="F40" s="7"/>
      <c r="G40" s="7"/>
      <c r="H40" s="7"/>
      <c r="I40" s="7"/>
      <c r="J40" s="7"/>
      <c r="K40" s="20"/>
      <c r="L40" s="5"/>
      <c r="M40" s="5"/>
      <c r="N40" s="5"/>
    </row>
    <row r="41" ht="15" customHeight="1" spans="1:14">
      <c r="A41" s="5">
        <v>41</v>
      </c>
      <c r="B41" s="6">
        <v>44301</v>
      </c>
      <c r="C41" s="7" t="s">
        <v>165</v>
      </c>
      <c r="D41" s="7" t="s">
        <v>42</v>
      </c>
      <c r="E41" s="20" t="s">
        <v>60</v>
      </c>
      <c r="F41" s="7" t="s">
        <v>166</v>
      </c>
      <c r="G41" s="7" t="s">
        <v>59</v>
      </c>
      <c r="H41" s="7" t="s">
        <v>57</v>
      </c>
      <c r="I41" s="7" t="s">
        <v>61</v>
      </c>
      <c r="J41" s="7" t="s">
        <v>170</v>
      </c>
      <c r="K41" s="20"/>
      <c r="L41" s="5">
        <v>6</v>
      </c>
      <c r="M41" s="5"/>
      <c r="N41" s="5">
        <v>200</v>
      </c>
    </row>
    <row r="42" ht="15" customHeight="1" spans="1:14">
      <c r="A42" s="5">
        <v>42</v>
      </c>
      <c r="B42" s="8"/>
      <c r="C42" s="7" t="s">
        <v>164</v>
      </c>
      <c r="D42" s="7" t="s">
        <v>38</v>
      </c>
      <c r="E42" s="7" t="s">
        <v>19</v>
      </c>
      <c r="F42" s="7" t="s">
        <v>18</v>
      </c>
      <c r="G42" s="7" t="s">
        <v>28</v>
      </c>
      <c r="H42" s="7" t="s">
        <v>17</v>
      </c>
      <c r="I42" s="7" t="s">
        <v>21</v>
      </c>
      <c r="J42" s="7" t="s">
        <v>24</v>
      </c>
      <c r="K42" s="20"/>
      <c r="L42" s="5">
        <v>6</v>
      </c>
      <c r="M42" s="5"/>
      <c r="N42" s="5">
        <v>200</v>
      </c>
    </row>
    <row r="43" s="3" customFormat="1" ht="15" customHeight="1" spans="1:15">
      <c r="A43" s="15">
        <v>43</v>
      </c>
      <c r="B43" s="16"/>
      <c r="C43" s="15" t="s">
        <v>169</v>
      </c>
      <c r="D43" s="15" t="s">
        <v>47</v>
      </c>
      <c r="E43" s="15" t="s">
        <v>48</v>
      </c>
      <c r="F43" s="15" t="s">
        <v>33</v>
      </c>
      <c r="G43" s="15" t="s">
        <v>20</v>
      </c>
      <c r="H43" s="15" t="s">
        <v>49</v>
      </c>
      <c r="I43" s="27"/>
      <c r="J43" s="15"/>
      <c r="K43" s="26"/>
      <c r="L43" s="15">
        <v>5</v>
      </c>
      <c r="M43" s="15"/>
      <c r="N43" s="15">
        <v>0</v>
      </c>
      <c r="O43" s="3" t="s">
        <v>168</v>
      </c>
    </row>
    <row r="44" ht="15" customHeight="1" spans="1:14">
      <c r="A44" s="5"/>
      <c r="B44" s="8"/>
      <c r="C44" s="5"/>
      <c r="D44" s="7"/>
      <c r="E44" s="7"/>
      <c r="F44" s="7"/>
      <c r="G44" s="7"/>
      <c r="H44" s="7"/>
      <c r="I44" s="24"/>
      <c r="J44" s="5"/>
      <c r="K44" s="20"/>
      <c r="L44" s="5"/>
      <c r="M44" s="5"/>
      <c r="N44" s="5"/>
    </row>
    <row r="45" s="3" customFormat="1" ht="15" customHeight="1" spans="1:15">
      <c r="A45" s="15">
        <v>44</v>
      </c>
      <c r="B45" s="17">
        <v>44302</v>
      </c>
      <c r="C45" s="15" t="s">
        <v>169</v>
      </c>
      <c r="D45" s="15" t="s">
        <v>47</v>
      </c>
      <c r="E45" s="15" t="s">
        <v>48</v>
      </c>
      <c r="F45" s="15" t="s">
        <v>33</v>
      </c>
      <c r="G45" s="15" t="s">
        <v>20</v>
      </c>
      <c r="H45" s="15" t="s">
        <v>49</v>
      </c>
      <c r="I45" s="15"/>
      <c r="J45" s="15"/>
      <c r="K45" s="26"/>
      <c r="L45" s="15">
        <v>5</v>
      </c>
      <c r="M45" s="15"/>
      <c r="N45" s="15">
        <v>0</v>
      </c>
      <c r="O45" s="3" t="s">
        <v>168</v>
      </c>
    </row>
    <row r="46" ht="15" customHeight="1" spans="1:14">
      <c r="A46" s="5">
        <v>45</v>
      </c>
      <c r="B46" s="8"/>
      <c r="C46" s="7" t="s">
        <v>164</v>
      </c>
      <c r="D46" s="7" t="s">
        <v>38</v>
      </c>
      <c r="E46" s="7" t="s">
        <v>19</v>
      </c>
      <c r="F46" s="7" t="s">
        <v>18</v>
      </c>
      <c r="G46" s="7" t="s">
        <v>28</v>
      </c>
      <c r="H46" s="7" t="s">
        <v>17</v>
      </c>
      <c r="I46" s="7" t="s">
        <v>21</v>
      </c>
      <c r="J46" s="7" t="s">
        <v>24</v>
      </c>
      <c r="K46" s="20"/>
      <c r="L46" s="5">
        <v>6</v>
      </c>
      <c r="M46" s="5"/>
      <c r="N46" s="5">
        <v>200</v>
      </c>
    </row>
    <row r="47" ht="15" customHeight="1" spans="1:14">
      <c r="A47" s="5">
        <v>46</v>
      </c>
      <c r="B47" s="9"/>
      <c r="C47" s="7" t="s">
        <v>165</v>
      </c>
      <c r="D47" s="7" t="s">
        <v>42</v>
      </c>
      <c r="E47" s="20" t="s">
        <v>60</v>
      </c>
      <c r="F47" s="7" t="s">
        <v>166</v>
      </c>
      <c r="G47" s="7" t="s">
        <v>59</v>
      </c>
      <c r="H47" s="7" t="s">
        <v>57</v>
      </c>
      <c r="I47" s="7" t="s">
        <v>61</v>
      </c>
      <c r="J47" s="7" t="s">
        <v>170</v>
      </c>
      <c r="K47" s="20"/>
      <c r="L47" s="5">
        <v>6</v>
      </c>
      <c r="M47" s="5"/>
      <c r="N47" s="5">
        <v>200</v>
      </c>
    </row>
    <row r="48" ht="15" customHeight="1" spans="1:14">
      <c r="A48" s="5"/>
      <c r="B48" s="8"/>
      <c r="C48" s="7"/>
      <c r="D48" s="7"/>
      <c r="E48" s="20"/>
      <c r="F48" s="7"/>
      <c r="G48" s="7"/>
      <c r="H48" s="7"/>
      <c r="I48" s="7"/>
      <c r="J48" s="7"/>
      <c r="K48" s="20"/>
      <c r="L48" s="5"/>
      <c r="M48" s="5"/>
      <c r="N48" s="5"/>
    </row>
    <row r="49" ht="15" customHeight="1" spans="1:14">
      <c r="A49" s="5">
        <v>47</v>
      </c>
      <c r="B49" s="6">
        <v>44303</v>
      </c>
      <c r="C49" s="7" t="s">
        <v>164</v>
      </c>
      <c r="D49" s="7" t="s">
        <v>38</v>
      </c>
      <c r="E49" s="7" t="s">
        <v>19</v>
      </c>
      <c r="F49" s="7" t="s">
        <v>18</v>
      </c>
      <c r="G49" s="7" t="s">
        <v>28</v>
      </c>
      <c r="H49" s="7" t="s">
        <v>17</v>
      </c>
      <c r="I49" s="7" t="s">
        <v>21</v>
      </c>
      <c r="J49" s="7" t="s">
        <v>24</v>
      </c>
      <c r="K49" s="20"/>
      <c r="L49" s="5">
        <v>6</v>
      </c>
      <c r="M49" s="5"/>
      <c r="N49" s="5">
        <v>200</v>
      </c>
    </row>
    <row r="50" ht="15" customHeight="1" spans="1:14">
      <c r="A50" s="5">
        <v>48</v>
      </c>
      <c r="B50" s="8"/>
      <c r="C50" s="7" t="s">
        <v>165</v>
      </c>
      <c r="D50" s="7" t="s">
        <v>42</v>
      </c>
      <c r="E50" s="20" t="s">
        <v>60</v>
      </c>
      <c r="F50" s="7" t="s">
        <v>166</v>
      </c>
      <c r="G50" s="7" t="s">
        <v>59</v>
      </c>
      <c r="H50" s="7" t="s">
        <v>57</v>
      </c>
      <c r="I50" s="7" t="s">
        <v>61</v>
      </c>
      <c r="J50" s="7" t="s">
        <v>170</v>
      </c>
      <c r="K50" s="20"/>
      <c r="L50" s="5">
        <v>6</v>
      </c>
      <c r="M50" s="5"/>
      <c r="N50" s="5">
        <v>200</v>
      </c>
    </row>
    <row r="51" s="3" customFormat="1" ht="15" customHeight="1" spans="1:15">
      <c r="A51" s="15">
        <v>49</v>
      </c>
      <c r="B51" s="16"/>
      <c r="C51" s="15" t="s">
        <v>169</v>
      </c>
      <c r="D51" s="15" t="s">
        <v>47</v>
      </c>
      <c r="E51" s="15" t="s">
        <v>48</v>
      </c>
      <c r="F51" s="15" t="s">
        <v>33</v>
      </c>
      <c r="G51" s="15" t="s">
        <v>20</v>
      </c>
      <c r="H51" s="15" t="s">
        <v>49</v>
      </c>
      <c r="I51" s="15"/>
      <c r="J51" s="15"/>
      <c r="K51" s="26"/>
      <c r="L51" s="15">
        <v>5</v>
      </c>
      <c r="M51" s="15"/>
      <c r="N51" s="15">
        <v>0</v>
      </c>
      <c r="O51" s="3" t="s">
        <v>168</v>
      </c>
    </row>
    <row r="52" ht="15" customHeight="1" spans="1:14">
      <c r="A52" s="5">
        <v>50</v>
      </c>
      <c r="B52" s="6"/>
      <c r="C52" s="5"/>
      <c r="D52" s="7"/>
      <c r="E52" s="7"/>
      <c r="F52" s="7"/>
      <c r="G52" s="7"/>
      <c r="H52" s="7"/>
      <c r="I52" s="7"/>
      <c r="J52" s="5"/>
      <c r="K52" s="20"/>
      <c r="L52" s="5"/>
      <c r="M52" s="5"/>
      <c r="N52" s="5"/>
    </row>
    <row r="53" s="3" customFormat="1" ht="15" customHeight="1" spans="1:15">
      <c r="A53" s="15">
        <v>53</v>
      </c>
      <c r="B53" s="17">
        <v>44305</v>
      </c>
      <c r="C53" s="15" t="s">
        <v>169</v>
      </c>
      <c r="D53" s="15" t="s">
        <v>47</v>
      </c>
      <c r="E53" s="15" t="s">
        <v>48</v>
      </c>
      <c r="F53" s="15" t="s">
        <v>33</v>
      </c>
      <c r="G53" s="15" t="s">
        <v>20</v>
      </c>
      <c r="H53" s="15" t="s">
        <v>49</v>
      </c>
      <c r="I53" s="27"/>
      <c r="J53" s="15"/>
      <c r="K53" s="26"/>
      <c r="L53" s="15">
        <v>5</v>
      </c>
      <c r="M53" s="15"/>
      <c r="N53" s="15">
        <v>0</v>
      </c>
      <c r="O53" s="3" t="s">
        <v>168</v>
      </c>
    </row>
    <row r="54" ht="15" customHeight="1" spans="1:14">
      <c r="A54" s="5">
        <v>54</v>
      </c>
      <c r="B54" s="8"/>
      <c r="C54" s="7" t="s">
        <v>165</v>
      </c>
      <c r="D54" s="7" t="s">
        <v>42</v>
      </c>
      <c r="E54" s="7" t="s">
        <v>166</v>
      </c>
      <c r="F54" s="20" t="s">
        <v>60</v>
      </c>
      <c r="G54" s="7" t="s">
        <v>59</v>
      </c>
      <c r="H54" s="7" t="s">
        <v>57</v>
      </c>
      <c r="I54" s="7" t="s">
        <v>61</v>
      </c>
      <c r="J54" s="7" t="s">
        <v>170</v>
      </c>
      <c r="K54" s="19"/>
      <c r="L54" s="5">
        <v>6</v>
      </c>
      <c r="M54" s="5"/>
      <c r="N54" s="5">
        <v>200</v>
      </c>
    </row>
    <row r="55" ht="15" customHeight="1" spans="1:15">
      <c r="A55" s="5">
        <v>55</v>
      </c>
      <c r="B55" s="9"/>
      <c r="C55" s="7" t="s">
        <v>164</v>
      </c>
      <c r="D55" s="7" t="s">
        <v>38</v>
      </c>
      <c r="E55" s="7" t="s">
        <v>170</v>
      </c>
      <c r="F55" s="7" t="s">
        <v>28</v>
      </c>
      <c r="G55" s="7" t="s">
        <v>18</v>
      </c>
      <c r="H55" s="7" t="s">
        <v>17</v>
      </c>
      <c r="I55" s="7" t="s">
        <v>21</v>
      </c>
      <c r="J55" s="7" t="s">
        <v>24</v>
      </c>
      <c r="K55" s="19"/>
      <c r="L55" s="5">
        <v>5</v>
      </c>
      <c r="M55" s="5"/>
      <c r="N55" s="5">
        <v>0</v>
      </c>
      <c r="O55" s="3" t="s">
        <v>168</v>
      </c>
    </row>
    <row r="56" ht="15" customHeight="1" spans="1:14">
      <c r="A56" s="5"/>
      <c r="B56" s="8"/>
      <c r="C56" s="7"/>
      <c r="D56" s="7"/>
      <c r="E56" s="19"/>
      <c r="F56" s="7"/>
      <c r="G56" s="7"/>
      <c r="H56" s="7"/>
      <c r="I56" s="7"/>
      <c r="J56" s="7"/>
      <c r="K56" s="19"/>
      <c r="L56" s="5"/>
      <c r="M56" s="5"/>
      <c r="N56" s="5"/>
    </row>
    <row r="57" ht="15" customHeight="1" spans="1:14">
      <c r="A57" s="5">
        <v>56</v>
      </c>
      <c r="B57" s="6">
        <v>44306</v>
      </c>
      <c r="C57" s="7" t="s">
        <v>165</v>
      </c>
      <c r="D57" s="7" t="s">
        <v>42</v>
      </c>
      <c r="E57" s="20" t="s">
        <v>60</v>
      </c>
      <c r="F57" s="7" t="s">
        <v>166</v>
      </c>
      <c r="G57" s="7" t="s">
        <v>59</v>
      </c>
      <c r="H57" s="7" t="s">
        <v>57</v>
      </c>
      <c r="I57" s="7" t="s">
        <v>61</v>
      </c>
      <c r="J57" s="7" t="s">
        <v>170</v>
      </c>
      <c r="K57" s="19"/>
      <c r="L57" s="5">
        <v>6</v>
      </c>
      <c r="M57" s="5"/>
      <c r="N57" s="5">
        <v>200</v>
      </c>
    </row>
    <row r="58" s="4" customFormat="1" ht="15" customHeight="1" spans="1:14">
      <c r="A58" s="21">
        <v>57</v>
      </c>
      <c r="B58" s="22"/>
      <c r="C58" s="21" t="s">
        <v>172</v>
      </c>
      <c r="D58" s="21" t="s">
        <v>38</v>
      </c>
      <c r="E58" s="21" t="s">
        <v>170</v>
      </c>
      <c r="F58" s="21" t="s">
        <v>18</v>
      </c>
      <c r="G58" s="21" t="s">
        <v>17</v>
      </c>
      <c r="H58" s="21" t="s">
        <v>21</v>
      </c>
      <c r="I58" s="21" t="s">
        <v>53</v>
      </c>
      <c r="J58" s="21" t="s">
        <v>24</v>
      </c>
      <c r="K58" s="28"/>
      <c r="L58" s="21">
        <v>6</v>
      </c>
      <c r="M58" s="21"/>
      <c r="N58" s="21">
        <v>200</v>
      </c>
    </row>
    <row r="59" ht="15" customHeight="1" spans="1:14">
      <c r="A59" s="5">
        <v>58</v>
      </c>
      <c r="B59" s="9"/>
      <c r="C59" s="5"/>
      <c r="D59" s="7"/>
      <c r="E59" s="7"/>
      <c r="F59" s="7"/>
      <c r="G59" s="7"/>
      <c r="H59" s="7"/>
      <c r="I59" s="7"/>
      <c r="J59" s="7"/>
      <c r="K59" s="19"/>
      <c r="L59" s="5"/>
      <c r="M59" s="5"/>
      <c r="N59" s="5"/>
    </row>
    <row r="60" s="4" customFormat="1" ht="15" customHeight="1" spans="1:14">
      <c r="A60" s="21">
        <v>60</v>
      </c>
      <c r="B60" s="22"/>
      <c r="C60" s="21" t="s">
        <v>172</v>
      </c>
      <c r="D60" s="21" t="s">
        <v>38</v>
      </c>
      <c r="E60" s="21" t="s">
        <v>21</v>
      </c>
      <c r="F60" s="21" t="s">
        <v>170</v>
      </c>
      <c r="G60" s="21" t="s">
        <v>18</v>
      </c>
      <c r="H60" s="21" t="s">
        <v>17</v>
      </c>
      <c r="I60" s="21" t="s">
        <v>53</v>
      </c>
      <c r="J60" s="21" t="s">
        <v>24</v>
      </c>
      <c r="K60" s="28"/>
      <c r="L60" s="21">
        <v>6</v>
      </c>
      <c r="M60" s="21"/>
      <c r="N60" s="21">
        <v>200</v>
      </c>
    </row>
    <row r="61" ht="15" customHeight="1" spans="1:14">
      <c r="A61" s="5">
        <v>61</v>
      </c>
      <c r="B61" s="9"/>
      <c r="C61" s="7" t="s">
        <v>165</v>
      </c>
      <c r="D61" s="7" t="s">
        <v>42</v>
      </c>
      <c r="E61" s="20" t="s">
        <v>60</v>
      </c>
      <c r="F61" s="7" t="s">
        <v>166</v>
      </c>
      <c r="G61" s="7" t="s">
        <v>59</v>
      </c>
      <c r="H61" s="7" t="s">
        <v>57</v>
      </c>
      <c r="I61" s="7" t="s">
        <v>61</v>
      </c>
      <c r="J61" s="7" t="s">
        <v>170</v>
      </c>
      <c r="K61" s="19"/>
      <c r="L61" s="5">
        <v>6</v>
      </c>
      <c r="M61" s="5"/>
      <c r="N61" s="5">
        <v>200</v>
      </c>
    </row>
    <row r="62" ht="15" customHeight="1" spans="1:14">
      <c r="A62" s="5"/>
      <c r="B62" s="8"/>
      <c r="C62" s="7"/>
      <c r="D62" s="7"/>
      <c r="E62" s="20"/>
      <c r="F62" s="7"/>
      <c r="G62" s="7"/>
      <c r="H62" s="7"/>
      <c r="I62" s="7"/>
      <c r="J62" s="7"/>
      <c r="K62" s="19"/>
      <c r="L62" s="5"/>
      <c r="M62" s="5"/>
      <c r="N62" s="5"/>
    </row>
    <row r="63" s="4" customFormat="1" ht="15" customHeight="1" spans="1:14">
      <c r="A63" s="21">
        <v>62</v>
      </c>
      <c r="B63" s="23">
        <v>44308</v>
      </c>
      <c r="C63" s="21" t="s">
        <v>172</v>
      </c>
      <c r="D63" s="21" t="s">
        <v>38</v>
      </c>
      <c r="E63" s="21" t="s">
        <v>21</v>
      </c>
      <c r="F63" s="21" t="s">
        <v>18</v>
      </c>
      <c r="G63" s="21" t="s">
        <v>17</v>
      </c>
      <c r="H63" s="21" t="s">
        <v>170</v>
      </c>
      <c r="I63" s="21" t="s">
        <v>53</v>
      </c>
      <c r="J63" s="21" t="s">
        <v>24</v>
      </c>
      <c r="K63" s="28"/>
      <c r="L63" s="21">
        <v>6</v>
      </c>
      <c r="M63" s="21"/>
      <c r="N63" s="21">
        <v>200</v>
      </c>
    </row>
    <row r="64" ht="15" customHeight="1" spans="1:14">
      <c r="A64" s="5">
        <v>63</v>
      </c>
      <c r="B64" s="8"/>
      <c r="C64" s="7" t="s">
        <v>165</v>
      </c>
      <c r="D64" s="7" t="s">
        <v>42</v>
      </c>
      <c r="E64" s="20" t="s">
        <v>60</v>
      </c>
      <c r="F64" s="7" t="s">
        <v>166</v>
      </c>
      <c r="G64" s="7" t="s">
        <v>59</v>
      </c>
      <c r="H64" s="7" t="s">
        <v>57</v>
      </c>
      <c r="I64" s="7" t="s">
        <v>61</v>
      </c>
      <c r="J64" s="7" t="s">
        <v>170</v>
      </c>
      <c r="K64" s="19"/>
      <c r="L64" s="5">
        <v>6</v>
      </c>
      <c r="M64" s="5"/>
      <c r="N64" s="5">
        <v>200</v>
      </c>
    </row>
    <row r="65" ht="15" customHeight="1" spans="1:14">
      <c r="A65" s="5">
        <v>64</v>
      </c>
      <c r="B65" s="9"/>
      <c r="C65" s="5"/>
      <c r="D65" s="7"/>
      <c r="E65" s="7"/>
      <c r="F65" s="7"/>
      <c r="G65" s="7"/>
      <c r="H65" s="7"/>
      <c r="I65" s="7"/>
      <c r="J65" s="7"/>
      <c r="K65" s="19"/>
      <c r="L65" s="5"/>
      <c r="M65" s="5"/>
      <c r="N65" s="5"/>
    </row>
    <row r="66" s="4" customFormat="1" ht="15" customHeight="1" spans="1:14">
      <c r="A66" s="21">
        <v>65</v>
      </c>
      <c r="B66" s="23">
        <v>44309</v>
      </c>
      <c r="C66" s="21" t="s">
        <v>172</v>
      </c>
      <c r="D66" s="21" t="s">
        <v>38</v>
      </c>
      <c r="E66" s="21" t="s">
        <v>21</v>
      </c>
      <c r="F66" s="21" t="s">
        <v>24</v>
      </c>
      <c r="G66" s="21" t="s">
        <v>18</v>
      </c>
      <c r="H66" s="21" t="s">
        <v>17</v>
      </c>
      <c r="I66" s="21" t="s">
        <v>53</v>
      </c>
      <c r="J66" s="21" t="s">
        <v>24</v>
      </c>
      <c r="K66" s="28"/>
      <c r="L66" s="21">
        <v>6</v>
      </c>
      <c r="M66" s="21"/>
      <c r="N66" s="21">
        <v>200</v>
      </c>
    </row>
    <row r="67" ht="15" customHeight="1" spans="1:14">
      <c r="A67" s="5">
        <v>66</v>
      </c>
      <c r="B67" s="8"/>
      <c r="C67" s="7" t="s">
        <v>165</v>
      </c>
      <c r="D67" s="7" t="s">
        <v>42</v>
      </c>
      <c r="E67" s="20" t="s">
        <v>60</v>
      </c>
      <c r="F67" s="7" t="s">
        <v>166</v>
      </c>
      <c r="G67" s="7" t="s">
        <v>59</v>
      </c>
      <c r="H67" s="7" t="s">
        <v>57</v>
      </c>
      <c r="I67" s="7" t="s">
        <v>61</v>
      </c>
      <c r="J67" s="7" t="s">
        <v>170</v>
      </c>
      <c r="K67" s="19"/>
      <c r="L67" s="5">
        <v>6</v>
      </c>
      <c r="M67" s="5"/>
      <c r="N67" s="5">
        <v>200</v>
      </c>
    </row>
    <row r="68" ht="15" customHeight="1" spans="1:14">
      <c r="A68" s="5">
        <v>67</v>
      </c>
      <c r="B68" s="9"/>
      <c r="C68" s="5"/>
      <c r="D68" s="7"/>
      <c r="E68" s="7"/>
      <c r="F68" s="7"/>
      <c r="G68" s="7"/>
      <c r="H68" s="7"/>
      <c r="I68" s="7"/>
      <c r="J68" s="7"/>
      <c r="K68" s="19"/>
      <c r="L68" s="5"/>
      <c r="M68" s="5"/>
      <c r="N68" s="5"/>
    </row>
    <row r="69" ht="15" customHeight="1" spans="1:14">
      <c r="A69" s="5">
        <v>68</v>
      </c>
      <c r="B69" s="6">
        <v>44310</v>
      </c>
      <c r="C69" s="7" t="s">
        <v>165</v>
      </c>
      <c r="D69" s="7" t="s">
        <v>42</v>
      </c>
      <c r="E69" s="20" t="s">
        <v>60</v>
      </c>
      <c r="F69" s="7" t="s">
        <v>166</v>
      </c>
      <c r="G69" s="7" t="s">
        <v>59</v>
      </c>
      <c r="H69" s="7" t="s">
        <v>57</v>
      </c>
      <c r="I69" s="7" t="s">
        <v>61</v>
      </c>
      <c r="J69" s="7"/>
      <c r="K69" s="19"/>
      <c r="L69" s="5">
        <v>6</v>
      </c>
      <c r="M69" s="5"/>
      <c r="N69" s="5">
        <v>200</v>
      </c>
    </row>
    <row r="70" s="4" customFormat="1" ht="15" customHeight="1" spans="1:14">
      <c r="A70" s="21">
        <v>69</v>
      </c>
      <c r="B70" s="22"/>
      <c r="C70" s="21" t="s">
        <v>172</v>
      </c>
      <c r="D70" s="21" t="s">
        <v>38</v>
      </c>
      <c r="E70" s="21" t="s">
        <v>170</v>
      </c>
      <c r="F70" s="21" t="s">
        <v>24</v>
      </c>
      <c r="G70" s="21" t="s">
        <v>53</v>
      </c>
      <c r="H70" s="21" t="s">
        <v>21</v>
      </c>
      <c r="I70" s="21" t="s">
        <v>18</v>
      </c>
      <c r="J70" s="21"/>
      <c r="K70" s="28"/>
      <c r="L70" s="21">
        <v>6</v>
      </c>
      <c r="M70" s="21"/>
      <c r="N70" s="21">
        <v>200</v>
      </c>
    </row>
    <row r="71" ht="15" customHeight="1" spans="1:14">
      <c r="A71" s="5">
        <v>70</v>
      </c>
      <c r="B71" s="9"/>
      <c r="C71" s="5"/>
      <c r="D71" s="7"/>
      <c r="E71" s="7"/>
      <c r="F71" s="7"/>
      <c r="G71" s="7"/>
      <c r="H71" s="7"/>
      <c r="I71" s="7"/>
      <c r="J71" s="7"/>
      <c r="K71" s="19"/>
      <c r="L71" s="5"/>
      <c r="M71" s="5"/>
      <c r="N71" s="5"/>
    </row>
    <row r="72" s="4" customFormat="1" ht="15" customHeight="1" spans="1:14">
      <c r="A72" s="21">
        <v>75</v>
      </c>
      <c r="B72" s="22"/>
      <c r="C72" s="21" t="s">
        <v>172</v>
      </c>
      <c r="D72" s="21" t="s">
        <v>38</v>
      </c>
      <c r="E72" s="21" t="s">
        <v>24</v>
      </c>
      <c r="F72" s="21" t="s">
        <v>21</v>
      </c>
      <c r="G72" s="21" t="s">
        <v>18</v>
      </c>
      <c r="H72" s="21" t="s">
        <v>17</v>
      </c>
      <c r="I72" s="21" t="s">
        <v>170</v>
      </c>
      <c r="J72" s="21" t="s">
        <v>53</v>
      </c>
      <c r="K72" s="28"/>
      <c r="L72" s="21">
        <v>6</v>
      </c>
      <c r="M72" s="21"/>
      <c r="N72" s="21">
        <v>200</v>
      </c>
    </row>
    <row r="73" ht="15" customHeight="1" spans="1:15">
      <c r="A73" s="5">
        <v>76</v>
      </c>
      <c r="B73" s="9"/>
      <c r="C73" s="7" t="s">
        <v>165</v>
      </c>
      <c r="D73" s="7" t="s">
        <v>42</v>
      </c>
      <c r="E73" s="20" t="s">
        <v>60</v>
      </c>
      <c r="F73" s="7" t="s">
        <v>166</v>
      </c>
      <c r="G73" s="7" t="s">
        <v>59</v>
      </c>
      <c r="H73" s="7" t="s">
        <v>57</v>
      </c>
      <c r="I73" s="7" t="s">
        <v>61</v>
      </c>
      <c r="J73" s="7"/>
      <c r="K73" s="19"/>
      <c r="L73" s="5">
        <v>5</v>
      </c>
      <c r="M73" s="5"/>
      <c r="N73" s="5">
        <v>0</v>
      </c>
      <c r="O73" s="3" t="s">
        <v>168</v>
      </c>
    </row>
    <row r="74" ht="15" customHeight="1" spans="1:14">
      <c r="A74" s="5"/>
      <c r="B74" s="8"/>
      <c r="C74" s="7"/>
      <c r="D74" s="7"/>
      <c r="E74" s="20"/>
      <c r="F74" s="7"/>
      <c r="G74" s="7"/>
      <c r="H74" s="7"/>
      <c r="I74" s="7"/>
      <c r="J74" s="7"/>
      <c r="K74" s="19"/>
      <c r="L74" s="5"/>
      <c r="M74" s="5"/>
      <c r="N74" s="5"/>
    </row>
    <row r="75" s="4" customFormat="1" ht="15" customHeight="1" spans="1:14">
      <c r="A75" s="21">
        <v>77</v>
      </c>
      <c r="B75" s="23">
        <v>44313</v>
      </c>
      <c r="C75" s="21" t="s">
        <v>172</v>
      </c>
      <c r="D75" s="21" t="s">
        <v>38</v>
      </c>
      <c r="E75" s="21" t="s">
        <v>24</v>
      </c>
      <c r="F75" s="21" t="s">
        <v>21</v>
      </c>
      <c r="G75" s="21" t="s">
        <v>18</v>
      </c>
      <c r="H75" s="21" t="s">
        <v>17</v>
      </c>
      <c r="I75" s="21" t="s">
        <v>170</v>
      </c>
      <c r="J75" s="21" t="s">
        <v>53</v>
      </c>
      <c r="K75" s="28"/>
      <c r="L75" s="21">
        <v>6</v>
      </c>
      <c r="M75" s="21"/>
      <c r="N75" s="21">
        <v>200</v>
      </c>
    </row>
    <row r="76" ht="15" customHeight="1" spans="1:15">
      <c r="A76" s="5">
        <v>78</v>
      </c>
      <c r="B76" s="8"/>
      <c r="C76" s="7" t="s">
        <v>165</v>
      </c>
      <c r="D76" s="7" t="s">
        <v>42</v>
      </c>
      <c r="E76" s="20" t="s">
        <v>60</v>
      </c>
      <c r="F76" s="7" t="s">
        <v>166</v>
      </c>
      <c r="G76" s="7" t="s">
        <v>59</v>
      </c>
      <c r="H76" s="7" t="s">
        <v>57</v>
      </c>
      <c r="I76" s="7" t="s">
        <v>61</v>
      </c>
      <c r="J76" s="7"/>
      <c r="K76" s="19"/>
      <c r="L76" s="5">
        <v>5</v>
      </c>
      <c r="M76" s="5"/>
      <c r="N76" s="5">
        <v>0</v>
      </c>
      <c r="O76" s="3" t="s">
        <v>168</v>
      </c>
    </row>
    <row r="77" ht="15" customHeight="1" spans="1:14">
      <c r="A77" s="5">
        <v>79</v>
      </c>
      <c r="B77" s="9"/>
      <c r="C77" s="5"/>
      <c r="D77" s="7"/>
      <c r="E77" s="7"/>
      <c r="F77" s="7"/>
      <c r="G77" s="7"/>
      <c r="H77" s="7"/>
      <c r="I77" s="7"/>
      <c r="J77" s="7"/>
      <c r="K77" s="19"/>
      <c r="L77" s="5"/>
      <c r="M77" s="5"/>
      <c r="N77" s="5"/>
    </row>
    <row r="78" s="2" customFormat="1" ht="15" customHeight="1" spans="1:14">
      <c r="A78" s="7">
        <v>81</v>
      </c>
      <c r="B78" s="14"/>
      <c r="C78" s="7" t="s">
        <v>172</v>
      </c>
      <c r="D78" s="7" t="s">
        <v>38</v>
      </c>
      <c r="E78" s="7" t="s">
        <v>24</v>
      </c>
      <c r="F78" s="7" t="s">
        <v>21</v>
      </c>
      <c r="G78" s="7" t="s">
        <v>18</v>
      </c>
      <c r="H78" s="7" t="s">
        <v>17</v>
      </c>
      <c r="I78" s="7" t="s">
        <v>170</v>
      </c>
      <c r="J78" s="7" t="s">
        <v>53</v>
      </c>
      <c r="K78" s="19"/>
      <c r="L78" s="7">
        <v>6</v>
      </c>
      <c r="M78" s="7"/>
      <c r="N78" s="7">
        <v>200</v>
      </c>
    </row>
    <row r="79" ht="15" customHeight="1" spans="1:15">
      <c r="A79" s="5">
        <v>82</v>
      </c>
      <c r="B79" s="9"/>
      <c r="C79" s="7" t="s">
        <v>165</v>
      </c>
      <c r="D79" s="7" t="s">
        <v>42</v>
      </c>
      <c r="E79" s="20" t="s">
        <v>60</v>
      </c>
      <c r="F79" s="7" t="s">
        <v>166</v>
      </c>
      <c r="G79" s="7" t="s">
        <v>59</v>
      </c>
      <c r="H79" s="7" t="s">
        <v>57</v>
      </c>
      <c r="I79" s="7" t="s">
        <v>61</v>
      </c>
      <c r="J79" s="7"/>
      <c r="K79" s="19"/>
      <c r="L79" s="5">
        <v>5</v>
      </c>
      <c r="M79" s="5"/>
      <c r="N79" s="5">
        <v>0</v>
      </c>
      <c r="O79" s="3" t="s">
        <v>168</v>
      </c>
    </row>
    <row r="80" ht="15" customHeight="1" spans="1:14">
      <c r="A80" s="5"/>
      <c r="B80" s="8"/>
      <c r="C80" s="7"/>
      <c r="D80" s="7"/>
      <c r="E80" s="20"/>
      <c r="F80" s="7"/>
      <c r="G80" s="7"/>
      <c r="H80" s="7"/>
      <c r="I80" s="7"/>
      <c r="J80" s="7"/>
      <c r="K80" s="19"/>
      <c r="L80" s="5"/>
      <c r="M80" s="5"/>
      <c r="N80" s="5"/>
    </row>
    <row r="81" s="2" customFormat="1" ht="15" customHeight="1" spans="1:14">
      <c r="A81" s="7">
        <v>83</v>
      </c>
      <c r="B81" s="29">
        <v>44315</v>
      </c>
      <c r="C81" s="7" t="s">
        <v>172</v>
      </c>
      <c r="D81" s="7" t="s">
        <v>38</v>
      </c>
      <c r="E81" s="7" t="s">
        <v>24</v>
      </c>
      <c r="F81" s="7" t="s">
        <v>21</v>
      </c>
      <c r="G81" s="7" t="s">
        <v>18</v>
      </c>
      <c r="H81" s="7" t="s">
        <v>17</v>
      </c>
      <c r="I81" s="7" t="s">
        <v>170</v>
      </c>
      <c r="J81" s="7" t="s">
        <v>53</v>
      </c>
      <c r="K81" s="19"/>
      <c r="L81" s="7">
        <v>6</v>
      </c>
      <c r="M81" s="7"/>
      <c r="N81" s="7">
        <v>200</v>
      </c>
    </row>
    <row r="82" ht="15" customHeight="1" spans="1:15">
      <c r="A82" s="5">
        <v>84</v>
      </c>
      <c r="B82" s="8"/>
      <c r="C82" s="7" t="s">
        <v>165</v>
      </c>
      <c r="D82" s="7" t="s">
        <v>42</v>
      </c>
      <c r="E82" s="20" t="s">
        <v>60</v>
      </c>
      <c r="F82" s="7" t="s">
        <v>166</v>
      </c>
      <c r="G82" s="7" t="s">
        <v>59</v>
      </c>
      <c r="H82" s="7" t="s">
        <v>57</v>
      </c>
      <c r="I82" s="7" t="s">
        <v>61</v>
      </c>
      <c r="J82" s="7"/>
      <c r="K82" s="19"/>
      <c r="L82" s="5">
        <v>5</v>
      </c>
      <c r="M82" s="5"/>
      <c r="N82" s="5">
        <v>0</v>
      </c>
      <c r="O82" s="3" t="s">
        <v>168</v>
      </c>
    </row>
    <row r="83" ht="15" customHeight="1" spans="1:1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>
        <f>SUM(N2:N82)</f>
        <v>9200</v>
      </c>
    </row>
    <row r="85" ht="20.25" spans="3:3">
      <c r="C85" s="30" t="s">
        <v>174</v>
      </c>
    </row>
    <row r="86" ht="20.25" spans="3:3">
      <c r="C86" s="30" t="s">
        <v>175</v>
      </c>
    </row>
    <row r="87" ht="20.25" spans="3:3">
      <c r="C87" s="30" t="s">
        <v>176</v>
      </c>
    </row>
    <row r="88" ht="20.25" spans="3:3">
      <c r="C88" s="30" t="s">
        <v>177</v>
      </c>
    </row>
    <row r="89" ht="20.25" spans="3:3">
      <c r="C89" s="30" t="s">
        <v>178</v>
      </c>
    </row>
    <row r="90" ht="20.25" spans="3:3">
      <c r="C90" s="30" t="s">
        <v>179</v>
      </c>
    </row>
    <row r="91" ht="20.25" spans="3:3">
      <c r="C91" s="30" t="s">
        <v>180</v>
      </c>
    </row>
    <row r="92" ht="20.25" spans="3:3">
      <c r="C92" s="30" t="s">
        <v>181</v>
      </c>
    </row>
  </sheetData>
  <mergeCells count="26">
    <mergeCell ref="D1:J1"/>
    <mergeCell ref="B2:B4"/>
    <mergeCell ref="B5:B7"/>
    <mergeCell ref="B8:B10"/>
    <mergeCell ref="B11:B13"/>
    <mergeCell ref="B14:B16"/>
    <mergeCell ref="B17:B19"/>
    <mergeCell ref="B20:B22"/>
    <mergeCell ref="B23:B24"/>
    <mergeCell ref="B25:B27"/>
    <mergeCell ref="B29:B31"/>
    <mergeCell ref="B33:B35"/>
    <mergeCell ref="B37:B39"/>
    <mergeCell ref="B41:B43"/>
    <mergeCell ref="B45:B47"/>
    <mergeCell ref="B49:B51"/>
    <mergeCell ref="B53:B55"/>
    <mergeCell ref="B57:B59"/>
    <mergeCell ref="B60:B61"/>
    <mergeCell ref="B63:B65"/>
    <mergeCell ref="B66:B68"/>
    <mergeCell ref="B69:B71"/>
    <mergeCell ref="B72:B73"/>
    <mergeCell ref="B75:B77"/>
    <mergeCell ref="B78:B79"/>
    <mergeCell ref="B81:B82"/>
  </mergeCells>
  <conditionalFormatting sqref="D2:J3">
    <cfRule type="duplicateValues" dxfId="0" priority="20"/>
  </conditionalFormatting>
  <conditionalFormatting sqref="D5:J6">
    <cfRule type="duplicateValues" dxfId="0" priority="19"/>
  </conditionalFormatting>
  <conditionalFormatting sqref="D8:K9">
    <cfRule type="duplicateValues" dxfId="0" priority="18"/>
  </conditionalFormatting>
  <conditionalFormatting sqref="D11:K12">
    <cfRule type="duplicateValues" dxfId="0" priority="17"/>
  </conditionalFormatting>
  <conditionalFormatting sqref="D14:J15">
    <cfRule type="duplicateValues" dxfId="0" priority="16"/>
  </conditionalFormatting>
  <conditionalFormatting sqref="D17:J18">
    <cfRule type="duplicateValues" dxfId="0" priority="15"/>
  </conditionalFormatting>
  <conditionalFormatting sqref="D20:J24">
    <cfRule type="duplicateValues" dxfId="0" priority="14"/>
  </conditionalFormatting>
  <conditionalFormatting sqref="D29:J30">
    <cfRule type="duplicateValues" dxfId="0" priority="13"/>
  </conditionalFormatting>
  <conditionalFormatting sqref="D33:J34">
    <cfRule type="duplicateValues" dxfId="0" priority="12"/>
  </conditionalFormatting>
  <conditionalFormatting sqref="D38:J39">
    <cfRule type="duplicateValues" dxfId="0" priority="11"/>
  </conditionalFormatting>
  <conditionalFormatting sqref="D49:J50">
    <cfRule type="duplicateValues" dxfId="0" priority="10"/>
  </conditionalFormatting>
  <conditionalFormatting sqref="D54:J55">
    <cfRule type="duplicateValues" dxfId="0" priority="9"/>
  </conditionalFormatting>
  <conditionalFormatting sqref="D60:J61">
    <cfRule type="duplicateValues" dxfId="0" priority="8"/>
  </conditionalFormatting>
  <conditionalFormatting sqref="D63:J64">
    <cfRule type="duplicateValues" dxfId="0" priority="7"/>
  </conditionalFormatting>
  <conditionalFormatting sqref="D66:J67">
    <cfRule type="duplicateValues" dxfId="0" priority="6"/>
  </conditionalFormatting>
  <conditionalFormatting sqref="D69:I70">
    <cfRule type="duplicateValues" dxfId="0" priority="5"/>
  </conditionalFormatting>
  <conditionalFormatting sqref="D72:J73">
    <cfRule type="duplicateValues" dxfId="0" priority="4"/>
  </conditionalFormatting>
  <conditionalFormatting sqref="D75:J76">
    <cfRule type="duplicateValues" dxfId="0" priority="3"/>
  </conditionalFormatting>
  <conditionalFormatting sqref="D78:J79">
    <cfRule type="duplicateValues" dxfId="0" priority="2"/>
  </conditionalFormatting>
  <conditionalFormatting sqref="D81:J82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劳务费</vt:lpstr>
      <vt:lpstr>小吕 宏达祥</vt:lpstr>
      <vt:lpstr>奖罚</vt:lpstr>
      <vt:lpstr>车补明细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2021-05-26T10:57:55Z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