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390" tabRatio="940" firstSheet="17" activeTab="23"/>
  </bookViews>
  <sheets>
    <sheet name="2019年11月末资产清查（问题及处理意见）汇总" sheetId="75" state="hidden" r:id="rId1"/>
    <sheet name="现金汇总" sheetId="65" state="hidden" r:id="rId2"/>
    <sheet name="货币资金（现金）1" sheetId="3" state="hidden" r:id="rId3"/>
    <sheet name="货币资金（银行存款+其他货币资金）汇总" sheetId="72" state="hidden" r:id="rId4"/>
    <sheet name="货币资金（银行存款+其他货币资金）2" sheetId="62" state="hidden" r:id="rId5"/>
    <sheet name="附件-银行存款余额调节表" sheetId="7" state="hidden" r:id="rId6"/>
    <sheet name="应收票据汇总" sheetId="66" state="hidden" r:id="rId7"/>
    <sheet name="应收票据3" sheetId="8" state="hidden" r:id="rId8"/>
    <sheet name="应收利息4" sheetId="10" state="hidden" r:id="rId9"/>
    <sheet name="应收股利5" sheetId="11" state="hidden" r:id="rId10"/>
    <sheet name="存货-仓存修理备件9" sheetId="14" state="hidden" r:id="rId11"/>
    <sheet name="库存-其他10" sheetId="12" state="hidden" r:id="rId12"/>
    <sheet name="库存内-低值易耗品11" sheetId="18" state="hidden" r:id="rId13"/>
    <sheet name="在用周转-低值易耗品12" sheetId="47" state="hidden" r:id="rId14"/>
    <sheet name="产成品-仓存产品14" sheetId="42" state="hidden" r:id="rId15"/>
    <sheet name="长期股权投资汇总" sheetId="74" state="hidden" r:id="rId16"/>
    <sheet name="长期股权投资明细表18" sheetId="73" state="hidden" r:id="rId17"/>
    <sheet name="固定资产" sheetId="90" r:id="rId18"/>
    <sheet name="固定资产-房屋1" sheetId="40" r:id="rId19"/>
    <sheet name="固定资产-机器设备2" sheetId="89" r:id="rId20"/>
    <sheet name="固定资产-运输工具3" sheetId="86" r:id="rId21"/>
    <sheet name="固定资产-办公电子设备4" sheetId="87" r:id="rId22"/>
    <sheet name="固定资产-模具配件6" sheetId="85" r:id="rId23"/>
    <sheet name="固定资产-其它7" sheetId="88" r:id="rId24"/>
    <sheet name="投资性房地产汇总" sheetId="70" state="hidden" r:id="rId25"/>
    <sheet name="投资性房地产31" sheetId="21" state="hidden" r:id="rId26"/>
    <sheet name="存货-商品房34" sheetId="15" state="hidden" r:id="rId27"/>
    <sheet name="盘点要求" sheetId="78" state="hidden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19" hidden="1">'固定资产-机器设备2'!$A$4:$AK$20</definedName>
    <definedName name="_xlnm._FilterDatabase" localSheetId="22" hidden="1">'固定资产-模具配件6'!$A$4:$AK$58</definedName>
    <definedName name="_______?" localSheetId="14">#REF!</definedName>
    <definedName name="_______?" localSheetId="26">#REF!</definedName>
    <definedName name="_______?" localSheetId="18">#REF!</definedName>
    <definedName name="_______?" localSheetId="13">#REF!</definedName>
    <definedName name="_______?" localSheetId="16">#REF!</definedName>
    <definedName name="_______?">#REF!</definedName>
    <definedName name="________??????" localSheetId="14">#REF!</definedName>
    <definedName name="________??????" localSheetId="26">#REF!</definedName>
    <definedName name="________??????" localSheetId="18">#REF!</definedName>
    <definedName name="________??????" localSheetId="13">#REF!</definedName>
    <definedName name="________??????" localSheetId="16">#REF!</definedName>
    <definedName name="________??????">#REF!</definedName>
    <definedName name="_xlnm._FilterDatabase" localSheetId="3" hidden="1">'货币资金（银行存款+其他货币资金）汇总'!$A$2:$N$22</definedName>
    <definedName name="_xlnm._FilterDatabase" localSheetId="11" hidden="1">'库存-其他10'!$A$3:$Q$15</definedName>
    <definedName name="_xlnm._FilterDatabase" localSheetId="24" hidden="1">投资性房地产汇总!$A$2:$L$24</definedName>
    <definedName name="_xlnm._FilterDatabase" localSheetId="1" hidden="1">现金汇总!$A$2:$J$12</definedName>
    <definedName name="_xlnm._FilterDatabase" localSheetId="6" hidden="1">应收票据汇总!$A$2:$F$19</definedName>
    <definedName name="_xlnm.Print_Area" localSheetId="3">'货币资金（银行存款+其他货币资金）汇总'!$A$1:$N$4</definedName>
    <definedName name="_xlnm.Print_Area" localSheetId="27">盘点要求!$B$1:$B$42</definedName>
    <definedName name="_xlnm.Print_Area" localSheetId="1">现金汇总!$A$1:$J$5</definedName>
    <definedName name="_xlnm.Print_Area" localSheetId="6">应收票据汇总!$A$1:$F$5</definedName>
    <definedName name="Print_Area_MI" localSheetId="14">#REF!</definedName>
    <definedName name="Print_Area_MI" localSheetId="26">#REF!</definedName>
    <definedName name="Print_Area_MI" localSheetId="18">#REF!</definedName>
    <definedName name="Print_Area_MI" localSheetId="13">#REF!</definedName>
    <definedName name="Print_Area_MI" localSheetId="16">#REF!</definedName>
    <definedName name="Print_Area_MI">#REF!</definedName>
    <definedName name="核定">'[1]Sheet1 (11)'!$A$5</definedName>
    <definedName name="序号">'[2]Sheet1 (11)'!$A$5</definedName>
    <definedName name="_______?" localSheetId="22">#REF!</definedName>
    <definedName name="________??????" localSheetId="22">#REF!</definedName>
    <definedName name="Print_Area_MI" localSheetId="22">#REF!</definedName>
    <definedName name="核定" localSheetId="22">'[3]Sheet1 (11)'!$A$5</definedName>
    <definedName name="序号" localSheetId="22">'[4]Sheet1 (11)'!$A$5</definedName>
    <definedName name="_______?" localSheetId="20">#REF!</definedName>
    <definedName name="________??????" localSheetId="20">#REF!</definedName>
    <definedName name="_xlnm._FilterDatabase" localSheetId="20" hidden="1">'固定资产-运输工具3'!#REF!</definedName>
    <definedName name="Print_Area_MI" localSheetId="20">#REF!</definedName>
    <definedName name="核定" localSheetId="20">'[3]Sheet1 (11)'!$A$5</definedName>
    <definedName name="序号" localSheetId="20">'[4]Sheet1 (11)'!$A$5</definedName>
    <definedName name="_______?" localSheetId="21">#REF!</definedName>
    <definedName name="________??????" localSheetId="21">#REF!</definedName>
    <definedName name="_xlnm._FilterDatabase" localSheetId="21" hidden="1">'固定资产-办公电子设备4'!$A$3:$S$37</definedName>
    <definedName name="Print_Area_MI" localSheetId="21">#REF!</definedName>
    <definedName name="核定" localSheetId="21">'[3]Sheet1 (11)'!$A$5</definedName>
    <definedName name="序号" localSheetId="21">'[4]Sheet1 (11)'!$A$5</definedName>
    <definedName name="_______?" localSheetId="23">#REF!</definedName>
    <definedName name="________??????" localSheetId="23">#REF!</definedName>
    <definedName name="Print_Area_MI" localSheetId="23">#REF!</definedName>
    <definedName name="核定" localSheetId="23">'[3]Sheet1 (11)'!$A$5</definedName>
    <definedName name="序号" localSheetId="23">'[4]Sheet1 (11)'!$A$5</definedName>
    <definedName name="_______?" localSheetId="19">#REF!</definedName>
    <definedName name="________??????" localSheetId="19">#REF!</definedName>
    <definedName name="Print_Area_MI" localSheetId="19">#REF!</definedName>
    <definedName name="核定" localSheetId="19">'[3]Sheet1 (11)'!$A$5</definedName>
    <definedName name="序号" localSheetId="19">'[4]Sheet1 (11)'!$A$5</definedName>
    <definedName name="_______?" localSheetId="17">#REF!</definedName>
    <definedName name="________??????" localSheetId="17">#REF!</definedName>
    <definedName name="Print_Area_MI" localSheetId="17">#REF!</definedName>
    <definedName name="核定" localSheetId="17">'[3]Sheet1 (11)'!$A$5</definedName>
    <definedName name="序号" localSheetId="17">'[4]Sheet1 (11)'!$A$5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经济副9个，前翻17个</t>
        </r>
      </text>
    </comment>
    <comment ref="D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M4副司机工装</t>
        </r>
      </text>
    </comment>
    <comment ref="D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M4正司机工装</t>
        </r>
      </text>
    </comment>
    <comment ref="D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M4副司机工装</t>
        </r>
      </text>
    </comment>
    <comment ref="D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M4正副座椅总成检具</t>
        </r>
      </text>
    </comment>
    <comment ref="D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M4正司机工装</t>
        </r>
      </text>
    </comment>
  </commentList>
</comments>
</file>

<file path=xl/sharedStrings.xml><?xml version="1.0" encoding="utf-8"?>
<sst xmlns="http://schemas.openxmlformats.org/spreadsheetml/2006/main" count="1627" uniqueCount="610">
  <si>
    <t>资产清查（问题及处理意见）汇总</t>
  </si>
  <si>
    <t>序号</t>
  </si>
  <si>
    <t>单位名称</t>
  </si>
  <si>
    <t>资产金额</t>
  </si>
  <si>
    <t>资产清查问题</t>
  </si>
  <si>
    <t>单位                跟进人</t>
  </si>
  <si>
    <t>问题处理意见及方法</t>
  </si>
  <si>
    <t>各事业部处理意见</t>
  </si>
  <si>
    <t>集团建议</t>
  </si>
  <si>
    <t>审计意见</t>
  </si>
  <si>
    <t>备注：集团下属各事业部核算单位：</t>
  </si>
  <si>
    <t>集团财务负责人：</t>
  </si>
  <si>
    <t>核算单位财务负责人：</t>
  </si>
  <si>
    <t>报表人：</t>
  </si>
  <si>
    <t xml:space="preserve"> 年 月 日资产清查（现金）汇总表</t>
  </si>
  <si>
    <t>单位：元</t>
  </si>
  <si>
    <t>公司名称</t>
  </si>
  <si>
    <t>现金账面余额</t>
  </si>
  <si>
    <t>现金盘点数</t>
  </si>
  <si>
    <t>差异数</t>
  </si>
  <si>
    <t>加：收入凭证未记账</t>
  </si>
  <si>
    <t>减：付出凭证未记账</t>
  </si>
  <si>
    <t>减：借款</t>
  </si>
  <si>
    <t>调整后差异数</t>
  </si>
  <si>
    <t>备注</t>
  </si>
  <si>
    <t>总   合    计</t>
  </si>
  <si>
    <t>库存现金盘点表--表1</t>
  </si>
  <si>
    <t>填报日期：  年  月  日</t>
  </si>
  <si>
    <t>清点现金（人民币）</t>
  </si>
  <si>
    <t>清点现金（外币）</t>
  </si>
  <si>
    <t>账面数（人民币）</t>
  </si>
  <si>
    <t>账面数（外币）</t>
  </si>
  <si>
    <t>货币面额</t>
  </si>
  <si>
    <t>张数</t>
  </si>
  <si>
    <t>金额</t>
  </si>
  <si>
    <t>汇率</t>
  </si>
  <si>
    <t>人民币</t>
  </si>
  <si>
    <t>项目</t>
  </si>
  <si>
    <t>返回</t>
  </si>
  <si>
    <t>调整后现金余额</t>
  </si>
  <si>
    <t>实盘现金</t>
  </si>
  <si>
    <t>长款或短款</t>
  </si>
  <si>
    <t>说明：</t>
  </si>
  <si>
    <t>小计</t>
  </si>
  <si>
    <t>现金盘点日：</t>
  </si>
  <si>
    <t>盘点人员：</t>
  </si>
  <si>
    <t>出纳：</t>
  </si>
  <si>
    <t>1、现金应进行不定期抽查盘点。表样如上，作为现金盘点必备附件，包括库存现金及存在银行卡里的现金两部分；</t>
  </si>
  <si>
    <t>2、银行卡盘点完毕后应备有附件，即银行卡复印件，复印件上应标明卡片性质及所属人姓名，手写余额、查看人姓名及监查人姓名（会计主管）；</t>
  </si>
  <si>
    <t>3、此盘点结果所列金额应与和现金日记账余额相符才行；如有未入账凭证可应根据原始单据推导出现金是否准确；</t>
  </si>
  <si>
    <t>年月日资产清查（银行存款）汇总表</t>
  </si>
  <si>
    <t>保证金户              对账单余额</t>
  </si>
  <si>
    <t>保证金户              账面余额</t>
  </si>
  <si>
    <t>保证金差异金额</t>
  </si>
  <si>
    <t>一般户或基本户        对账单余额</t>
  </si>
  <si>
    <t>一般户或基本户        账面余额</t>
  </si>
  <si>
    <t>一般户或基本户差异金额</t>
  </si>
  <si>
    <t>加：单位已收银行未收金额</t>
  </si>
  <si>
    <t>减：单位已付银行未付金额</t>
  </si>
  <si>
    <t>加：银行已收单位未收金额</t>
  </si>
  <si>
    <t>减：银行已付单位未支金额</t>
  </si>
  <si>
    <t>控股合计</t>
  </si>
  <si>
    <t>华泰4s店合计</t>
  </si>
  <si>
    <t>华泰地产合计</t>
  </si>
  <si>
    <t>华泰汽车集团合计</t>
  </si>
  <si>
    <t>国际集团合计</t>
  </si>
  <si>
    <t>银行存款余额表--表2</t>
  </si>
  <si>
    <t>银行名称</t>
  </si>
  <si>
    <t>账号类别</t>
  </si>
  <si>
    <t>账号</t>
  </si>
  <si>
    <t>银行对账单合计余额</t>
  </si>
  <si>
    <t>银行存款日记账余额</t>
  </si>
  <si>
    <t>差异</t>
  </si>
  <si>
    <t>建行安华支行</t>
  </si>
  <si>
    <t>基本户</t>
  </si>
  <si>
    <t>平</t>
  </si>
  <si>
    <t>保证金</t>
  </si>
  <si>
    <t>民生银行亚运村支行</t>
  </si>
  <si>
    <t>一般户</t>
  </si>
  <si>
    <t xml:space="preserve"> 光大银行建国门内支行</t>
  </si>
  <si>
    <t>美元户</t>
  </si>
  <si>
    <t>美元待核查</t>
  </si>
  <si>
    <t>保理户</t>
  </si>
  <si>
    <t>保证金户</t>
  </si>
  <si>
    <t>单位财务负责人：***</t>
  </si>
  <si>
    <t>会计审核人：***</t>
  </si>
  <si>
    <t>银行存款余额调节表</t>
  </si>
  <si>
    <t>开户银行名称：</t>
  </si>
  <si>
    <t>账号：</t>
  </si>
  <si>
    <t>银行对账单余额：</t>
  </si>
  <si>
    <t>银行存款日记账余额：</t>
  </si>
  <si>
    <t>内  容</t>
  </si>
  <si>
    <t>发生日期</t>
  </si>
  <si>
    <t>小   计</t>
  </si>
  <si>
    <t>小    计</t>
  </si>
  <si>
    <t>调整后银行对账单余额</t>
  </si>
  <si>
    <t>调整后银行日记账余额</t>
  </si>
  <si>
    <t>评估人员复核及提供调整事项与会计分录：</t>
  </si>
  <si>
    <t>填表人：</t>
  </si>
  <si>
    <t>填表日期：    年  月  日</t>
  </si>
  <si>
    <t>每个银行账户作一个调节表，向下增加。</t>
  </si>
  <si>
    <t>年 月 日资产清查（应收票据）汇总表</t>
  </si>
  <si>
    <t xml:space="preserve">                 单位：元</t>
  </si>
  <si>
    <t>账面金额</t>
  </si>
  <si>
    <t>实盘金额</t>
  </si>
  <si>
    <t>差额</t>
  </si>
  <si>
    <t xml:space="preserve">总   合    计 </t>
  </si>
  <si>
    <t>应收票据--表3</t>
  </si>
  <si>
    <t>出票银行</t>
  </si>
  <si>
    <t>票号</t>
  </si>
  <si>
    <t>帐面票据金额</t>
  </si>
  <si>
    <t>实盘票据</t>
  </si>
  <si>
    <t>票据说明</t>
  </si>
  <si>
    <t>清查实际数</t>
  </si>
  <si>
    <t>差异情况</t>
  </si>
  <si>
    <t>形成时间</t>
  </si>
  <si>
    <t>开票事项</t>
  </si>
  <si>
    <t>首付款</t>
  </si>
  <si>
    <t>赎票打入款</t>
  </si>
  <si>
    <t>贴现</t>
  </si>
  <si>
    <t>票据实际金额</t>
  </si>
  <si>
    <t>合  计</t>
  </si>
  <si>
    <t>审核人：</t>
  </si>
  <si>
    <t>填表日期：  年  月  日</t>
  </si>
  <si>
    <t>应收利息--表4</t>
  </si>
  <si>
    <t xml:space="preserve">单位：元   </t>
  </si>
  <si>
    <t>欠款单位名称</t>
  </si>
  <si>
    <t>本金</t>
  </si>
  <si>
    <t>利息所属期</t>
  </si>
  <si>
    <t>利息率</t>
  </si>
  <si>
    <t>帐面价值</t>
  </si>
  <si>
    <t>调整后帐面值</t>
  </si>
  <si>
    <t>评估价值</t>
  </si>
  <si>
    <t>增值率</t>
  </si>
  <si>
    <t>应收股利--表5</t>
  </si>
  <si>
    <t>名称</t>
  </si>
  <si>
    <t>股利所属期间</t>
  </si>
  <si>
    <t>合计</t>
  </si>
  <si>
    <t>财产物资清查盘点表（存货-配件--修理用备件）--表9</t>
  </si>
  <si>
    <t>填报日期：</t>
  </si>
  <si>
    <t>资产编码</t>
  </si>
  <si>
    <t>型号</t>
  </si>
  <si>
    <t>类别</t>
  </si>
  <si>
    <t>计量单位</t>
  </si>
  <si>
    <t>购买日期</t>
  </si>
  <si>
    <t>存放地点</t>
  </si>
  <si>
    <t>库存天数</t>
  </si>
  <si>
    <t>保管人</t>
  </si>
  <si>
    <t>帐面数</t>
  </si>
  <si>
    <t>清查数</t>
  </si>
  <si>
    <t>盘盈</t>
  </si>
  <si>
    <t>盘亏</t>
  </si>
  <si>
    <t>使用情况打V</t>
  </si>
  <si>
    <t>质量分类</t>
  </si>
  <si>
    <t>是否帐外资产</t>
  </si>
  <si>
    <r>
      <rPr>
        <sz val="12"/>
        <color theme="1"/>
        <rFont val="Times New Roman"/>
        <charset val="134"/>
      </rPr>
      <t>QAD</t>
    </r>
    <r>
      <rPr>
        <sz val="12"/>
        <color theme="1"/>
        <rFont val="宋体"/>
        <charset val="134"/>
      </rPr>
      <t>编码</t>
    </r>
  </si>
  <si>
    <t>实物编码</t>
  </si>
  <si>
    <t>数量</t>
  </si>
  <si>
    <t>单价</t>
  </si>
  <si>
    <t>自用</t>
  </si>
  <si>
    <t>出租</t>
  </si>
  <si>
    <t>出借</t>
  </si>
  <si>
    <t>投资</t>
  </si>
  <si>
    <t>闲置</t>
  </si>
  <si>
    <t xml:space="preserve">待报废 </t>
  </si>
  <si>
    <t>核销</t>
  </si>
  <si>
    <t>注释：可加行，注意公式。</t>
  </si>
  <si>
    <t>财产物资清查盘点表（库存-其他）--表10</t>
  </si>
  <si>
    <t>库存内-低值易耗品（工具、模具、夹具、量检具）--表11</t>
  </si>
  <si>
    <r>
      <rPr>
        <b/>
        <sz val="12"/>
        <color theme="1"/>
        <rFont val="Times New Roman"/>
        <charset val="134"/>
      </rPr>
      <t>QAD</t>
    </r>
    <r>
      <rPr>
        <b/>
        <sz val="12"/>
        <color theme="1"/>
        <rFont val="宋体"/>
        <charset val="134"/>
      </rPr>
      <t>编码</t>
    </r>
  </si>
  <si>
    <t>在用周转-低值易耗品（工具、模具、夹具、量检具）--表12</t>
  </si>
  <si>
    <t>财产物资清查盘点表（存货-商品）--表15</t>
  </si>
  <si>
    <t>年 月 日资产清查（长期股权投资）汇总表</t>
  </si>
  <si>
    <t xml:space="preserve">              单位：元           </t>
  </si>
  <si>
    <t xml:space="preserve">盘点金额  </t>
  </si>
  <si>
    <t>盈亏</t>
  </si>
  <si>
    <t>资产清查--长期股权投资明细表长期股权投资明细表--表18</t>
  </si>
  <si>
    <t>被投资单位名称</t>
  </si>
  <si>
    <t>投资金额</t>
  </si>
  <si>
    <t>清查金额</t>
  </si>
  <si>
    <t>盘盈金额</t>
  </si>
  <si>
    <t>盘亏金额</t>
  </si>
  <si>
    <t>投资比例</t>
  </si>
  <si>
    <t>合    计</t>
  </si>
  <si>
    <t>财产物资清查盘点汇总表（固定资产）--表19</t>
  </si>
  <si>
    <t xml:space="preserve">单位：元  </t>
  </si>
  <si>
    <t>原值</t>
  </si>
  <si>
    <t>净值</t>
  </si>
  <si>
    <t>固定资产-房屋、建筑物</t>
  </si>
  <si>
    <t>固定资产-机器设备</t>
  </si>
  <si>
    <t>固定资产-运输工具</t>
  </si>
  <si>
    <t>固定资产-办公电子设备</t>
  </si>
  <si>
    <t>固定资产-模具</t>
  </si>
  <si>
    <t>固定资产-其它</t>
  </si>
  <si>
    <t>固定资产-外协资产</t>
  </si>
  <si>
    <t>固定资产-外借资产</t>
  </si>
  <si>
    <t>注释：可加行，注意公式;按资产净值统计。</t>
  </si>
  <si>
    <t>固定资产清查--房屋表、建筑物--表1</t>
  </si>
  <si>
    <t>清查基准日: 年 月 日</t>
  </si>
  <si>
    <t>填报日期201*年  月  日</t>
  </si>
  <si>
    <t>固定资产名称</t>
  </si>
  <si>
    <t>结构类型</t>
  </si>
  <si>
    <t>总层数</t>
  </si>
  <si>
    <t>总栋数</t>
  </si>
  <si>
    <t>建造年月</t>
  </si>
  <si>
    <r>
      <rPr>
        <sz val="10"/>
        <rFont val="宋体"/>
        <charset val="134"/>
      </rPr>
      <t>建筑面积(M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)</t>
    </r>
  </si>
  <si>
    <t>建筑总造价(元)</t>
  </si>
  <si>
    <t>建筑净值（元）</t>
  </si>
  <si>
    <t>资产使用性质</t>
  </si>
  <si>
    <t>资产使用情况</t>
  </si>
  <si>
    <r>
      <rPr>
        <sz val="10"/>
        <rFont val="宋体"/>
        <charset val="134"/>
      </rPr>
      <t>出租(借)面积(M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)</t>
    </r>
  </si>
  <si>
    <t>出租(借)协议说明</t>
  </si>
  <si>
    <t>有无房产证</t>
  </si>
  <si>
    <t>房屋产权证号</t>
  </si>
  <si>
    <t>房产证所有权人</t>
  </si>
  <si>
    <r>
      <rPr>
        <sz val="10"/>
        <rFont val="宋体"/>
        <charset val="134"/>
      </rPr>
      <t>土地使用权面积(M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)</t>
    </r>
  </si>
  <si>
    <t>土地用途</t>
  </si>
  <si>
    <t>土地使用权证号</t>
  </si>
  <si>
    <t>土地所有权   证号</t>
  </si>
  <si>
    <r>
      <rPr>
        <sz val="10"/>
        <rFont val="宋体"/>
        <charset val="134"/>
      </rPr>
      <t>下属单位房屋使用面积(M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)</t>
    </r>
  </si>
  <si>
    <t>固定资产的名称</t>
  </si>
  <si>
    <t>01钢砼02砖砼03木结构04砖木结构05钢结构06其他</t>
  </si>
  <si>
    <t>房屋的总层数</t>
  </si>
  <si>
    <t>房屋的总栋数</t>
  </si>
  <si>
    <t>房屋的建造年月</t>
  </si>
  <si>
    <t>房屋的建筑面积</t>
  </si>
  <si>
    <t>房屋的总造价</t>
  </si>
  <si>
    <t>房屋的净值</t>
  </si>
  <si>
    <r>
      <rPr>
        <sz val="10"/>
        <rFont val="Times New Roman"/>
        <charset val="134"/>
      </rPr>
      <t>01</t>
    </r>
    <r>
      <rPr>
        <sz val="10"/>
        <rFont val="宋体"/>
        <charset val="134"/>
      </rPr>
      <t>经营性</t>
    </r>
    <r>
      <rPr>
        <sz val="10"/>
        <rFont val="Times New Roman"/>
        <charset val="134"/>
      </rPr>
      <t xml:space="preserve">      02</t>
    </r>
    <r>
      <rPr>
        <sz val="10"/>
        <rFont val="宋体"/>
        <charset val="134"/>
      </rPr>
      <t>非经营性</t>
    </r>
  </si>
  <si>
    <t>01自用02出借03出租04其他</t>
  </si>
  <si>
    <r>
      <rPr>
        <sz val="10"/>
        <rFont val="宋体"/>
        <charset val="134"/>
      </rPr>
      <t>房屋的出租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借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面积</t>
    </r>
    <r>
      <rPr>
        <sz val="10"/>
        <rFont val="Times New Roman"/>
        <charset val="134"/>
      </rPr>
      <t>,</t>
    </r>
  </si>
  <si>
    <t>01有  02无</t>
  </si>
  <si>
    <t>房屋的房产证号</t>
  </si>
  <si>
    <t>房屋的产权所有人</t>
  </si>
  <si>
    <t>房屋的使用权面积</t>
  </si>
  <si>
    <t>01商业02工业03综合04住宅05仓储06其他</t>
  </si>
  <si>
    <t>房屋的土地使用权证号</t>
  </si>
  <si>
    <t>房屋的土地所有权证号</t>
  </si>
  <si>
    <t>如果该房屋具有下属单位使用,请输入该项目</t>
  </si>
  <si>
    <t>活动板房</t>
  </si>
  <si>
    <t>彩钢板</t>
  </si>
  <si>
    <t>/</t>
  </si>
  <si>
    <t>非经营性</t>
  </si>
  <si>
    <t>无</t>
  </si>
  <si>
    <t>36㎡</t>
  </si>
  <si>
    <t>其他</t>
  </si>
  <si>
    <t>本表反映单位所拥有的生产性和非生产性的各种房屋、建筑物及与其不可分割并配套使用的各种附属设施及房屋、建筑物的结构、数量、价值、使用年限。</t>
  </si>
  <si>
    <t>1、房屋建筑物结构分为：①钢结构（承重的构件主要是用钢材建造的，包括悬索结构）；②钢、钢筋混凝土结构（承重的主要构件是用钢、钢筋混凝土建造的）；③钢筋混凝土结构（承重的主要构件是用钢筋混凝土建造的）；④混合结构（承重的主要构件是用钢筋混凝土和砖木建造的）；⑤砖木结构（承重的主要构件是用砖和木材建造的）；⑥其他结构（凡不属于上述结构的均归入此类）。</t>
  </si>
  <si>
    <t>2、用途分为：住宅；工业用房；交通用房；仓储用房；教育用房；医疗卫生用房；科研用房；文化用房；体育用房；办公用房；监狱用房（包括看守所用房）；其他用房。</t>
  </si>
  <si>
    <t>3、有房产证和土地证的应提供复印件。</t>
  </si>
  <si>
    <t>财产物资清查盘点表（固定资产-机器设备）--表23</t>
  </si>
  <si>
    <t>入账日期</t>
  </si>
  <si>
    <t>至8月末已使用月数</t>
  </si>
  <si>
    <t>MWF0200001</t>
  </si>
  <si>
    <t>净水设备WS-1546</t>
  </si>
  <si>
    <t>入账时无实物</t>
  </si>
  <si>
    <t>MWF0200002</t>
  </si>
  <si>
    <t>净水设备WS-2110</t>
  </si>
  <si>
    <t>MWF0100001</t>
  </si>
  <si>
    <t>铝材皮带线(K1)</t>
  </si>
  <si>
    <t>K1生产线</t>
  </si>
  <si>
    <t>MWF0100002</t>
  </si>
  <si>
    <t>蒸汽发生器</t>
  </si>
  <si>
    <t>M4生产线</t>
  </si>
  <si>
    <t>MWF0100003</t>
  </si>
  <si>
    <t>欧马可生产线</t>
  </si>
  <si>
    <t>生产车间</t>
  </si>
  <si>
    <t>MWF0100004</t>
  </si>
  <si>
    <t>发泡生产线</t>
  </si>
  <si>
    <t>黄骅荣昌</t>
  </si>
  <si>
    <t>MWF0100007</t>
  </si>
  <si>
    <t>油桶加热器</t>
  </si>
  <si>
    <t>机物料室</t>
  </si>
  <si>
    <t>MWF0100008</t>
  </si>
  <si>
    <t>软化水设备</t>
  </si>
  <si>
    <t>软化水室</t>
  </si>
  <si>
    <t>MWF0100010</t>
  </si>
  <si>
    <t>空压机E-30A</t>
  </si>
  <si>
    <t>MWF0100011</t>
  </si>
  <si>
    <t>空压机GA22PA10FA</t>
  </si>
  <si>
    <t>MWF0100012</t>
  </si>
  <si>
    <t>皮带线18m</t>
  </si>
  <si>
    <t>MWF0100013</t>
  </si>
  <si>
    <t>皮带线11m</t>
  </si>
  <si>
    <t>MWF0100009</t>
  </si>
  <si>
    <t>柜式离心风机</t>
  </si>
  <si>
    <t>财产物资清查盘点表（固定资产-运输工具）--表24</t>
  </si>
  <si>
    <t>VWF0100001</t>
  </si>
  <si>
    <t>北汽SUV</t>
  </si>
  <si>
    <t>北京牌BJ6471U6XCB</t>
  </si>
  <si>
    <t>v02</t>
  </si>
  <si>
    <t>辆</t>
  </si>
  <si>
    <t>VWF0200001</t>
  </si>
  <si>
    <t>台励福叉车</t>
  </si>
  <si>
    <t>VWF0100002</t>
  </si>
  <si>
    <t>合力叉车CPC30</t>
  </si>
  <si>
    <t>财产物资清查盘点表（固定资产-电子设备）--表25</t>
  </si>
  <si>
    <t>EWF0200001</t>
  </si>
  <si>
    <t>笔记本电脑</t>
  </si>
  <si>
    <t>联想M40-70</t>
  </si>
  <si>
    <t>E02</t>
  </si>
  <si>
    <t>台</t>
  </si>
  <si>
    <t>技术质量科</t>
  </si>
  <si>
    <t>张金霞</t>
  </si>
  <si>
    <t>EWF0200002</t>
  </si>
  <si>
    <t>空调</t>
  </si>
  <si>
    <t>奥克斯 (AUX)KFR-25GW/SQB+3</t>
  </si>
  <si>
    <t>综合管理科</t>
  </si>
  <si>
    <t>李霞</t>
  </si>
  <si>
    <t>EWF0200003</t>
  </si>
  <si>
    <t>联想</t>
  </si>
  <si>
    <t>厂长办</t>
  </si>
  <si>
    <t>滕令超</t>
  </si>
  <si>
    <t>EWF0200004</t>
  </si>
  <si>
    <t>投影仪</t>
  </si>
  <si>
    <t>明基MS504</t>
  </si>
  <si>
    <t>EWF0200005</t>
  </si>
  <si>
    <t>打印机</t>
  </si>
  <si>
    <t>联想M7400</t>
  </si>
  <si>
    <t>EWF0200006</t>
  </si>
  <si>
    <t>数码相机</t>
  </si>
  <si>
    <t>索尼</t>
  </si>
  <si>
    <t>EWF0200007</t>
  </si>
  <si>
    <t>电脑</t>
  </si>
  <si>
    <t>财务管理科</t>
  </si>
  <si>
    <t>张晨红</t>
  </si>
  <si>
    <t>EWF0200008</t>
  </si>
  <si>
    <t>生产制造科</t>
  </si>
  <si>
    <t>马倩</t>
  </si>
  <si>
    <t>EWF0200009</t>
  </si>
  <si>
    <t>1.5P奥克斯</t>
  </si>
  <si>
    <t>EWF0200010</t>
  </si>
  <si>
    <t>联想天逸310</t>
  </si>
  <si>
    <t>EWF0200011</t>
  </si>
  <si>
    <t>1.5P海信</t>
  </si>
  <si>
    <t>EWF0200012</t>
  </si>
  <si>
    <t>组装版</t>
  </si>
  <si>
    <t>综合管理科
生产管理科</t>
  </si>
  <si>
    <t>李霞
马长发</t>
  </si>
  <si>
    <t>EWF0200013</t>
  </si>
  <si>
    <t>戴尔</t>
  </si>
  <si>
    <t>EWF0100001</t>
  </si>
  <si>
    <t>监控系统</t>
  </si>
  <si>
    <t>E01</t>
  </si>
  <si>
    <t>套</t>
  </si>
  <si>
    <t>EWF0200014</t>
  </si>
  <si>
    <t>赵艳</t>
  </si>
  <si>
    <t>EWF0100002</t>
  </si>
  <si>
    <t>生产管理科</t>
  </si>
  <si>
    <t>李林峰</t>
  </si>
  <si>
    <t>EWF0100003</t>
  </si>
  <si>
    <t>热水器</t>
  </si>
  <si>
    <t>EWF0100004</t>
  </si>
  <si>
    <t>孙玉芳</t>
  </si>
  <si>
    <t>EWF0100005</t>
  </si>
  <si>
    <t>条码打印机科诚-G500</t>
  </si>
  <si>
    <t>EWF0200015</t>
  </si>
  <si>
    <t>无线AP H3C-WA5530</t>
  </si>
  <si>
    <t>个</t>
  </si>
  <si>
    <t>EWF0200016</t>
  </si>
  <si>
    <t>爱普生彩色喷墨打印机</t>
  </si>
  <si>
    <t>EPSON-7720</t>
  </si>
  <si>
    <t>EWF0100006</t>
  </si>
  <si>
    <t>DM激光扫描枪</t>
  </si>
  <si>
    <t>把</t>
  </si>
  <si>
    <t>张永</t>
  </si>
  <si>
    <t>EWF0100007</t>
  </si>
  <si>
    <t>PD43打印机</t>
  </si>
  <si>
    <t>EWF0100008</t>
  </si>
  <si>
    <t>汇控工控机</t>
  </si>
  <si>
    <t>EWF0100009</t>
  </si>
  <si>
    <t>ML110Gen10服务器</t>
  </si>
  <si>
    <t>EWF0200017</t>
  </si>
  <si>
    <t>台式电脑</t>
  </si>
  <si>
    <t>综合办公室</t>
  </si>
  <si>
    <t>EWF0200018</t>
  </si>
  <si>
    <t>李洪</t>
  </si>
  <si>
    <t>EWF0200019</t>
  </si>
  <si>
    <t>笔记本联想</t>
  </si>
  <si>
    <t>EWF0100011</t>
  </si>
  <si>
    <t>条码打印机（一物一码）</t>
  </si>
  <si>
    <t>生产办公室</t>
  </si>
  <si>
    <t>EWF0100012</t>
  </si>
  <si>
    <t>电脑（一物一码）</t>
  </si>
  <si>
    <t>EWF0200020</t>
  </si>
  <si>
    <t>空调（美的W30）</t>
  </si>
  <si>
    <t>李君</t>
  </si>
  <si>
    <t>EWF0100010</t>
  </si>
  <si>
    <t>张龙振
孙玉芳
李庆威
王娜娜</t>
  </si>
  <si>
    <t>财产物资清查盘点表（模具、备件）--表27</t>
  </si>
  <si>
    <t>TWF0100038</t>
  </si>
  <si>
    <t>J6F驾驶员左侧护板本体模具</t>
  </si>
  <si>
    <t>J6F</t>
  </si>
  <si>
    <t>模具</t>
  </si>
  <si>
    <t>件</t>
  </si>
  <si>
    <t>河北荣昌</t>
  </si>
  <si>
    <t>刘长乔</t>
  </si>
  <si>
    <t>TWF0100039</t>
  </si>
  <si>
    <t>小背置物盒模具</t>
  </si>
  <si>
    <t>M4-1730</t>
  </si>
  <si>
    <t>TWF0100021</t>
  </si>
  <si>
    <t>330104400200</t>
  </si>
  <si>
    <t>m41730副驾小靠背治具</t>
  </si>
  <si>
    <t>治具</t>
  </si>
  <si>
    <t>梁国胤</t>
  </si>
  <si>
    <t>TWF0100024</t>
  </si>
  <si>
    <t>330104303400</t>
  </si>
  <si>
    <t>m41730副驾座垫治具</t>
  </si>
  <si>
    <t>TWF0100020</t>
  </si>
  <si>
    <t>m41730副驾小靠背检具</t>
  </si>
  <si>
    <t>TWF0100023</t>
  </si>
  <si>
    <t>m41730副驾座垫检具</t>
  </si>
  <si>
    <t>TWF0100044</t>
  </si>
  <si>
    <t>GR-C30DB-CF-03</t>
  </si>
  <si>
    <t>C30DB后排座椅总成检具</t>
  </si>
  <si>
    <t>C30DB</t>
  </si>
  <si>
    <t>检具</t>
  </si>
  <si>
    <t>潍坊工厂</t>
  </si>
  <si>
    <t>李志成</t>
  </si>
  <si>
    <t>TWF0100016</t>
  </si>
  <si>
    <t>1730座椅总成检具</t>
  </si>
  <si>
    <t>食堂</t>
  </si>
  <si>
    <t>TWF0100036</t>
  </si>
  <si>
    <t>前排座椅检具-GR-J6F-CF-001</t>
  </si>
  <si>
    <t>生产现场</t>
  </si>
  <si>
    <t>TWF0100037</t>
  </si>
  <si>
    <t>后排座椅总成检具GR-J6F-CF-002</t>
  </si>
  <si>
    <t>TWF0100001</t>
  </si>
  <si>
    <t>泡沫工装</t>
  </si>
  <si>
    <t>1.8M*1.0M*1.8M</t>
  </si>
  <si>
    <t>工装</t>
  </si>
  <si>
    <t>零部件库房</t>
  </si>
  <si>
    <t>TWF0100002</t>
  </si>
  <si>
    <t>下线周转工装（高）</t>
  </si>
  <si>
    <t>1.9M*1.6M*1.4M</t>
  </si>
  <si>
    <t>成品库房</t>
  </si>
  <si>
    <t>TWF0100010</t>
  </si>
  <si>
    <t>经济副司机工装/前翻工装</t>
  </si>
  <si>
    <t>2M*1.35M*2.05M2M*1.35M*2.05M</t>
  </si>
  <si>
    <t>TWF0100011</t>
  </si>
  <si>
    <t>成品工装（高）</t>
  </si>
  <si>
    <t>TWF0100028</t>
  </si>
  <si>
    <t>TWF0100009</t>
  </si>
  <si>
    <t>高位货架</t>
  </si>
  <si>
    <t>2.4M*1M*2.5M</t>
  </si>
  <si>
    <t>货架</t>
  </si>
  <si>
    <t>TWF0100015</t>
  </si>
  <si>
    <t>TWF0100013</t>
  </si>
  <si>
    <t>TWF0100006</t>
  </si>
  <si>
    <t>TWF0100031</t>
  </si>
  <si>
    <t>自制M4成品工装</t>
  </si>
  <si>
    <t>2.2M*1.4M*1.8M</t>
  </si>
  <si>
    <t>诸城</t>
  </si>
  <si>
    <t>TWF0100005</t>
  </si>
  <si>
    <t>主驾驶员座椅工装</t>
  </si>
  <si>
    <t>S0198</t>
  </si>
  <si>
    <t>TWF0100007</t>
  </si>
  <si>
    <t>副驾驶员座椅工装</t>
  </si>
  <si>
    <t>S0199</t>
  </si>
  <si>
    <t>TWF0100008</t>
  </si>
  <si>
    <t>卧铺工装</t>
  </si>
  <si>
    <t>S0200</t>
  </si>
  <si>
    <t>TWF0100030</t>
  </si>
  <si>
    <t>自制中卡卧铺泡沫工装</t>
  </si>
  <si>
    <t>2.06M*0.7M*2M</t>
  </si>
  <si>
    <t>TWF0100029</t>
  </si>
  <si>
    <t>自制J6F成品工装</t>
  </si>
  <si>
    <t>1.67M*1.15M*1.07M</t>
  </si>
  <si>
    <t>TWF0100012</t>
  </si>
  <si>
    <t>TWF0100014</t>
  </si>
  <si>
    <t>TWF0100033</t>
  </si>
  <si>
    <t>M4副司机总座罩壳M4-6906002-R</t>
  </si>
  <si>
    <t>雍丰</t>
  </si>
  <si>
    <t>TWF0100034</t>
  </si>
  <si>
    <t>M4司机总座罩壳M4-6906003-R</t>
  </si>
  <si>
    <t>TWF0100035</t>
  </si>
  <si>
    <t>M4正司机座椅工装</t>
  </si>
  <si>
    <t>TWF0100042</t>
  </si>
  <si>
    <t xml:space="preserve">J6F正司机座椅工装 </t>
  </si>
  <si>
    <t>青岛</t>
  </si>
  <si>
    <t>TWF0100043</t>
  </si>
  <si>
    <t xml:space="preserve"> J6F副司机座椅工装 </t>
  </si>
  <si>
    <t>TWF0100045</t>
  </si>
  <si>
    <t>主座椅器具</t>
  </si>
  <si>
    <t>TWF0100046</t>
  </si>
  <si>
    <t>副座椅器具</t>
  </si>
  <si>
    <t>TWF0100032</t>
  </si>
  <si>
    <t>C30DB工装</t>
  </si>
  <si>
    <t>TWF0100040</t>
  </si>
  <si>
    <t>J6F驾驶员右侧护板</t>
  </si>
  <si>
    <t>TWF0100041</t>
  </si>
  <si>
    <t>J6F驾驶员调角器手柄</t>
  </si>
  <si>
    <t>TWF0100003</t>
  </si>
  <si>
    <t>K1窄车加长一排单人座工装</t>
  </si>
  <si>
    <t>TWF0100047</t>
  </si>
  <si>
    <t>M4副司机成品工装</t>
  </si>
  <si>
    <t>TWF0100048</t>
  </si>
  <si>
    <t>大方格工装（低）</t>
  </si>
  <si>
    <t>TWF0100049</t>
  </si>
  <si>
    <t>大方格工装（高）</t>
  </si>
  <si>
    <t>TWF0100050</t>
  </si>
  <si>
    <t>轻卡正司机工装</t>
  </si>
  <si>
    <t>TWF0100051</t>
  </si>
  <si>
    <t>轻卡副司机工装</t>
  </si>
  <si>
    <t>TWF0100052</t>
  </si>
  <si>
    <t>卧铺工装（轻卡）</t>
  </si>
  <si>
    <t>TWF0100053</t>
  </si>
  <si>
    <t>中卡工装</t>
  </si>
  <si>
    <t>TWF0100054</t>
  </si>
  <si>
    <t>卧铺工装（中卡）</t>
  </si>
  <si>
    <t>TWF0100055</t>
  </si>
  <si>
    <t>发泡工装（三层）</t>
  </si>
  <si>
    <t>发泡库房</t>
  </si>
  <si>
    <t>TWF0100056</t>
  </si>
  <si>
    <t>司机座盆冲压模具（一套五付）</t>
  </si>
  <si>
    <t>广亿</t>
  </si>
  <si>
    <t>TWF0100057</t>
  </si>
  <si>
    <t>右侧调角器上连接板冲压模具（一套五付）</t>
  </si>
  <si>
    <t>TWF0100058</t>
  </si>
  <si>
    <t>副司机座盆冲压模具（一套五付）</t>
  </si>
  <si>
    <t>TWF0100004</t>
  </si>
  <si>
    <t>K1窄车加长双人连体座工装</t>
  </si>
  <si>
    <t>财产物资清查盘点表（固定资产-其它）--表28</t>
  </si>
  <si>
    <t>QWF0200001</t>
  </si>
  <si>
    <t>太阳能热水器</t>
  </si>
  <si>
    <t>桑乐牌</t>
  </si>
  <si>
    <t>QWF0100001</t>
  </si>
  <si>
    <t>蒸车</t>
  </si>
  <si>
    <t>双开门24层</t>
  </si>
  <si>
    <t xml:space="preserve">台 </t>
  </si>
  <si>
    <t>QWF0200002</t>
  </si>
  <si>
    <t>双炒单温锅灶</t>
  </si>
  <si>
    <t xml:space="preserve">1.8米 </t>
  </si>
  <si>
    <t>QWF0200003</t>
  </si>
  <si>
    <t>冷藏柜</t>
  </si>
  <si>
    <t>1000立升</t>
  </si>
  <si>
    <t>QWF0200004</t>
  </si>
  <si>
    <t>消毒柜</t>
  </si>
  <si>
    <t>双开门</t>
  </si>
  <si>
    <t>QWF0200005</t>
  </si>
  <si>
    <t>大锅灶</t>
  </si>
  <si>
    <t>80#</t>
  </si>
  <si>
    <t xml:space="preserve">个 </t>
  </si>
  <si>
    <t>QWF0200006</t>
  </si>
  <si>
    <t>保温售饭车</t>
  </si>
  <si>
    <t>5格1.8米*1米</t>
  </si>
  <si>
    <t>QWF0200007</t>
  </si>
  <si>
    <t>电饼铛</t>
  </si>
  <si>
    <t>1.2米*0.6米</t>
  </si>
  <si>
    <t>QWF0100002</t>
  </si>
  <si>
    <t>电子秤</t>
  </si>
  <si>
    <t>QWF0100003</t>
  </si>
  <si>
    <t>事故池</t>
  </si>
  <si>
    <t>厂房北侧</t>
  </si>
  <si>
    <t>QWF0200009</t>
  </si>
  <si>
    <t>铁皮文件柜</t>
  </si>
  <si>
    <t>QWF0200010</t>
  </si>
  <si>
    <t>办公椅子</t>
  </si>
  <si>
    <t>弓形</t>
  </si>
  <si>
    <t>QWF0200011</t>
  </si>
  <si>
    <t>电扳机</t>
  </si>
  <si>
    <t>QWF0200012</t>
  </si>
  <si>
    <t>电改锥</t>
  </si>
  <si>
    <t>QWF0200013</t>
  </si>
  <si>
    <t>气扳机</t>
  </si>
  <si>
    <t>QWF0100005</t>
  </si>
  <si>
    <t>小型空压机</t>
  </si>
  <si>
    <t>QWF0200014</t>
  </si>
  <si>
    <t>C型钉枪</t>
  </si>
  <si>
    <t>QWF0100004</t>
  </si>
  <si>
    <t>卡钉枪</t>
  </si>
  <si>
    <t xml:space="preserve"> 年 月 日资产清查（投资性房地产）汇总表</t>
  </si>
  <si>
    <t>*</t>
  </si>
  <si>
    <t>总  合  计</t>
  </si>
  <si>
    <t>固定资产清查--房屋表-投资性房地产--表31</t>
  </si>
  <si>
    <t>财产物资清查盘点表（存货-商品房）--表34</t>
  </si>
  <si>
    <t>待报废</t>
  </si>
  <si>
    <t xml:space="preserve"> 核销</t>
  </si>
  <si>
    <t>存货盘点要求</t>
  </si>
  <si>
    <t>1、盘点时间：2019年2月01-2019年12月03日，可自行安排11月30日至12月1日）</t>
  </si>
  <si>
    <t>2、盘点表数据截止时间：2019年11月30日；</t>
  </si>
  <si>
    <t>3、盘点后贴标识，对于不使用的物料封存，整齐码放，对于使用的物料，登记物料卡（物料号及数量、批次）</t>
  </si>
  <si>
    <t>4、盘点无数据的（例如：原再生车间物资），《账外物资-物料》此表内进行单独登记，并在表内状态栏内进行标注；</t>
  </si>
  <si>
    <t>5、委外加工物资：委外加工尚未收回的物料，首先核对实物，再与供应商核对账目.(系统委外加工供应商约为20个）</t>
  </si>
  <si>
    <t>资产的盘点要求</t>
  </si>
  <si>
    <t>1、盘点后贴标识</t>
  </si>
  <si>
    <t>填表要求：</t>
  </si>
  <si>
    <t>封面，填写本事业部的信息</t>
  </si>
  <si>
    <t>资产清查问题及处理意见：各事业部，汇总自己在盘点过程中发现的问题及解决措施</t>
  </si>
  <si>
    <t>资产盘点汇总表：汇总所有盘点数据的合计数</t>
  </si>
  <si>
    <t>存货按类别汇总表：汇总存货的盘点的合计数</t>
  </si>
  <si>
    <t>存货-原材料：原材料科目下核算的明细表</t>
  </si>
  <si>
    <t>存货-半成品</t>
  </si>
  <si>
    <t>存货-在产品</t>
  </si>
  <si>
    <t>存货-库存商品</t>
  </si>
  <si>
    <t>存货-发出商品-按客户</t>
  </si>
  <si>
    <t>存货-外协物资</t>
  </si>
  <si>
    <t>存货-外借物资</t>
  </si>
  <si>
    <t>固定资产-电子设备</t>
  </si>
  <si>
    <t>固定资产-办公设备</t>
  </si>
  <si>
    <t>本公司寄存在外部物资</t>
  </si>
  <si>
    <t>外部寄存在我公司的资产</t>
  </si>
  <si>
    <t>外借未还的资产</t>
  </si>
  <si>
    <t>账外物资-材料</t>
  </si>
  <si>
    <t>账外物资-资产</t>
  </si>
  <si>
    <t>账外物资-其他</t>
  </si>
  <si>
    <t>需要处理-材料</t>
  </si>
  <si>
    <t>需要处理-资产</t>
  </si>
  <si>
    <t>本单位闲置6个月以上可调配其他公司使用的材料</t>
  </si>
  <si>
    <t>其他问题</t>
  </si>
</sst>
</file>

<file path=xl/styles.xml><?xml version="1.0" encoding="utf-8"?>
<styleSheet xmlns="http://schemas.openxmlformats.org/spreadsheetml/2006/main">
  <numFmts count="14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.00_-;\-* #,##0.00_-;_-* &quot;-&quot;??_-;_-@_-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mmm\ dd\,\ yy"/>
    <numFmt numFmtId="178" formatCode="0.00_ "/>
    <numFmt numFmtId="179" formatCode="_-* #,##0_-;\-* #,##0_-;_-* &quot;-&quot;_-;_-@_-"/>
    <numFmt numFmtId="180" formatCode="_(&quot;$&quot;* #,##0_);_(&quot;$&quot;* \(#,##0\);_(&quot;$&quot;* &quot;-&quot;??_);_(@_)"/>
    <numFmt numFmtId="181" formatCode="mm/dd/yy_)"/>
    <numFmt numFmtId="182" formatCode="_(&quot;$&quot;* #,##0.0_);_(&quot;$&quot;* \(#,##0.0\);_(&quot;$&quot;* &quot;-&quot;??_);_(@_)"/>
    <numFmt numFmtId="183" formatCode="#,##0.00_);[Red]\(#,##0.00\)"/>
    <numFmt numFmtId="184" formatCode="0.00_);[Red]\(0.00\)"/>
    <numFmt numFmtId="185" formatCode="#,##0.00_ "/>
  </numFmts>
  <fonts count="6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indexed="48"/>
      <name val="宋体"/>
      <charset val="134"/>
    </font>
    <font>
      <sz val="12"/>
      <name val="宋体"/>
      <charset val="134"/>
    </font>
    <font>
      <u/>
      <sz val="12"/>
      <color theme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6"/>
      <name val="宋体"/>
      <charset val="134"/>
    </font>
    <font>
      <sz val="10"/>
      <name val="Times New Roman"/>
      <charset val="134"/>
    </font>
    <font>
      <u/>
      <sz val="10"/>
      <color theme="10"/>
      <name val="宋体"/>
      <charset val="134"/>
    </font>
    <font>
      <b/>
      <sz val="16"/>
      <name val="楷体_GB2312"/>
      <charset val="134"/>
    </font>
    <font>
      <sz val="12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indexed="48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6"/>
      <name val="仿宋"/>
      <charset val="134"/>
    </font>
    <font>
      <sz val="14"/>
      <name val="仿宋"/>
      <charset val="134"/>
    </font>
    <font>
      <sz val="16"/>
      <name val="楷体_GB2312"/>
      <charset val="134"/>
    </font>
    <font>
      <b/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华文细黑"/>
      <charset val="134"/>
    </font>
    <font>
      <sz val="14"/>
      <name val="宋体"/>
      <charset val="134"/>
    </font>
    <font>
      <u/>
      <sz val="14"/>
      <color theme="10"/>
      <name val="宋体"/>
      <charset val="134"/>
    </font>
    <font>
      <b/>
      <sz val="2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蹈框"/>
      <charset val="134"/>
    </font>
    <font>
      <sz val="10"/>
      <name val="Arial"/>
      <charset val="134"/>
    </font>
    <font>
      <vertAlign val="superscript"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5" fillId="16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2" borderId="32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36" applyNumberFormat="0" applyFill="0" applyAlignment="0" applyProtection="0">
      <alignment vertical="center"/>
    </xf>
    <xf numFmtId="0" fontId="54" fillId="0" borderId="36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53" fillId="25" borderId="37" applyNumberFormat="0" applyAlignment="0" applyProtection="0">
      <alignment vertical="center"/>
    </xf>
    <xf numFmtId="180" fontId="7" fillId="0" borderId="0" applyFont="0" applyFill="0" applyBorder="0" applyAlignment="0" applyProtection="0"/>
    <xf numFmtId="0" fontId="57" fillId="25" borderId="34" applyNumberFormat="0" applyAlignment="0" applyProtection="0">
      <alignment vertical="center"/>
    </xf>
    <xf numFmtId="43" fontId="13" fillId="0" borderId="0" applyFont="0" applyFill="0" applyBorder="0" applyAlignment="0" applyProtection="0"/>
    <xf numFmtId="0" fontId="56" fillId="29" borderId="38" applyNumberFormat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58" fillId="0" borderId="39" applyNumberFormat="0" applyFill="0" applyAlignment="0" applyProtection="0">
      <alignment vertical="center"/>
    </xf>
    <xf numFmtId="181" fontId="7" fillId="0" borderId="0" applyFont="0" applyFill="0" applyBorder="0" applyAlignment="0" applyProtection="0"/>
    <xf numFmtId="0" fontId="59" fillId="3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7" fillId="0" borderId="0"/>
    <xf numFmtId="0" fontId="42" fillId="8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13" fillId="0" borderId="0"/>
    <xf numFmtId="41" fontId="13" fillId="0" borderId="0" applyFont="0" applyFill="0" applyBorder="0" applyAlignment="0" applyProtection="0"/>
    <xf numFmtId="179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0" fillId="0" borderId="0"/>
    <xf numFmtId="0" fontId="61" fillId="0" borderId="0"/>
  </cellStyleXfs>
  <cellXfs count="33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/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14" fontId="2" fillId="0" borderId="2" xfId="0" applyNumberFormat="1" applyFont="1" applyBorder="1">
      <alignment vertical="center"/>
    </xf>
    <xf numFmtId="0" fontId="2" fillId="0" borderId="0" xfId="0" applyFont="1" applyAlignment="1"/>
    <xf numFmtId="0" fontId="6" fillId="0" borderId="2" xfId="54" applyFont="1" applyBorder="1" applyAlignment="1">
      <alignment horizontal="center" vertical="center" wrapText="1"/>
    </xf>
    <xf numFmtId="49" fontId="7" fillId="0" borderId="2" xfId="54" applyNumberFormat="1" applyFont="1" applyBorder="1" applyAlignment="1">
      <alignment horizontal="center" vertical="center" wrapText="1"/>
    </xf>
    <xf numFmtId="0" fontId="7" fillId="0" borderId="2" xfId="54" applyFont="1" applyBorder="1" applyAlignment="1">
      <alignment horizontal="center" vertical="center"/>
    </xf>
    <xf numFmtId="0" fontId="7" fillId="0" borderId="2" xfId="54" applyFont="1" applyBorder="1" applyAlignment="1">
      <alignment horizontal="center" vertical="justify" wrapText="1"/>
    </xf>
    <xf numFmtId="0" fontId="7" fillId="0" borderId="2" xfId="54" applyFont="1" applyBorder="1" applyAlignment="1">
      <alignment horizontal="center" vertical="center" wrapText="1"/>
    </xf>
    <xf numFmtId="0" fontId="7" fillId="0" borderId="0" xfId="54" applyFont="1" applyAlignment="1">
      <alignment vertical="center"/>
    </xf>
    <xf numFmtId="0" fontId="7" fillId="0" borderId="0" xfId="54"/>
    <xf numFmtId="0" fontId="8" fillId="0" borderId="0" xfId="11" applyAlignment="1" applyProtection="1">
      <alignment horizontal="center" vertical="center"/>
    </xf>
    <xf numFmtId="0" fontId="9" fillId="0" borderId="0" xfId="54" applyFont="1" applyAlignment="1">
      <alignment horizontal="center" vertical="center" wrapText="1"/>
    </xf>
    <xf numFmtId="0" fontId="9" fillId="0" borderId="0" xfId="54" applyFont="1" applyAlignment="1">
      <alignment vertical="center" wrapText="1"/>
    </xf>
    <xf numFmtId="0" fontId="10" fillId="0" borderId="0" xfId="54" applyFont="1" applyAlignment="1">
      <alignment vertical="center"/>
    </xf>
    <xf numFmtId="0" fontId="10" fillId="0" borderId="0" xfId="54" applyFont="1" applyAlignment="1">
      <alignment horizontal="center" vertical="center" wrapText="1"/>
    </xf>
    <xf numFmtId="0" fontId="10" fillId="0" borderId="0" xfId="54" applyFont="1" applyAlignment="1">
      <alignment vertical="center" wrapText="1"/>
    </xf>
    <xf numFmtId="0" fontId="11" fillId="0" borderId="0" xfId="0" applyFont="1">
      <alignment vertical="center"/>
    </xf>
    <xf numFmtId="0" fontId="12" fillId="0" borderId="0" xfId="54" applyFont="1" applyBorder="1" applyAlignment="1">
      <alignment horizontal="center" vertical="center"/>
    </xf>
    <xf numFmtId="0" fontId="10" fillId="0" borderId="0" xfId="54" applyFont="1" applyBorder="1" applyAlignment="1">
      <alignment vertical="center"/>
    </xf>
    <xf numFmtId="49" fontId="10" fillId="0" borderId="1" xfId="54" applyNumberFormat="1" applyFont="1" applyBorder="1" applyAlignment="1">
      <alignment vertical="center"/>
    </xf>
    <xf numFmtId="49" fontId="10" fillId="0" borderId="1" xfId="54" applyNumberFormat="1" applyFont="1" applyBorder="1" applyAlignment="1">
      <alignment horizontal="center" vertical="center"/>
    </xf>
    <xf numFmtId="0" fontId="10" fillId="0" borderId="0" xfId="54" applyFont="1" applyBorder="1" applyAlignment="1">
      <alignment horizontal="center" vertical="center"/>
    </xf>
    <xf numFmtId="0" fontId="10" fillId="0" borderId="2" xfId="54" applyFont="1" applyBorder="1" applyAlignment="1" applyProtection="1">
      <alignment horizontal="center" vertical="center" wrapText="1"/>
      <protection locked="0"/>
    </xf>
    <xf numFmtId="49" fontId="10" fillId="0" borderId="2" xfId="54" applyNumberFormat="1" applyFont="1" applyBorder="1" applyAlignment="1">
      <alignment horizontal="center" vertical="center" wrapText="1"/>
    </xf>
    <xf numFmtId="49" fontId="13" fillId="0" borderId="2" xfId="54" applyNumberFormat="1" applyFont="1" applyBorder="1" applyAlignment="1">
      <alignment horizontal="center" vertical="center" wrapText="1"/>
    </xf>
    <xf numFmtId="0" fontId="10" fillId="0" borderId="2" xfId="54" applyFont="1" applyBorder="1" applyAlignment="1">
      <alignment vertical="center"/>
    </xf>
    <xf numFmtId="0" fontId="10" fillId="0" borderId="3" xfId="54" applyFont="1" applyBorder="1" applyAlignment="1">
      <alignment vertical="center"/>
    </xf>
    <xf numFmtId="0" fontId="10" fillId="0" borderId="0" xfId="54" applyFont="1" applyBorder="1" applyAlignment="1">
      <alignment vertical="justify"/>
    </xf>
    <xf numFmtId="0" fontId="10" fillId="0" borderId="1" xfId="54" applyFont="1" applyBorder="1" applyAlignment="1">
      <alignment vertical="center"/>
    </xf>
    <xf numFmtId="0" fontId="10" fillId="0" borderId="1" xfId="54" applyFont="1" applyBorder="1" applyAlignment="1">
      <alignment horizontal="center" vertical="center"/>
    </xf>
    <xf numFmtId="0" fontId="10" fillId="0" borderId="2" xfId="54" applyFont="1" applyBorder="1" applyAlignment="1">
      <alignment horizontal="center" vertical="center" wrapText="1"/>
    </xf>
    <xf numFmtId="0" fontId="10" fillId="0" borderId="2" xfId="54" applyFont="1" applyBorder="1" applyAlignment="1">
      <alignment vertical="center" wrapText="1"/>
    </xf>
    <xf numFmtId="0" fontId="10" fillId="0" borderId="0" xfId="54" applyFont="1"/>
    <xf numFmtId="0" fontId="14" fillId="0" borderId="0" xfId="11" applyFont="1" applyAlignment="1" applyProtection="1">
      <alignment horizontal="center" vertical="center"/>
    </xf>
    <xf numFmtId="0" fontId="7" fillId="0" borderId="0" xfId="54" applyFont="1" applyFill="1" applyAlignment="1">
      <alignment vertical="center"/>
    </xf>
    <xf numFmtId="0" fontId="7" fillId="0" borderId="0" xfId="54" applyFont="1" applyFill="1"/>
    <xf numFmtId="0" fontId="10" fillId="0" borderId="0" xfId="54" applyFont="1" applyFill="1" applyAlignment="1">
      <alignment horizontal="center"/>
    </xf>
    <xf numFmtId="0" fontId="7" fillId="0" borderId="0" xfId="54" applyFont="1" applyFill="1" applyAlignment="1">
      <alignment horizontal="center"/>
    </xf>
    <xf numFmtId="184" fontId="7" fillId="0" borderId="0" xfId="54" applyNumberFormat="1" applyFont="1" applyFill="1" applyAlignment="1">
      <alignment horizontal="center"/>
    </xf>
    <xf numFmtId="43" fontId="7" fillId="0" borderId="0" xfId="9" applyFont="1" applyFill="1" applyAlignment="1">
      <alignment horizontal="center"/>
    </xf>
    <xf numFmtId="0" fontId="15" fillId="0" borderId="0" xfId="54" applyFont="1" applyFill="1" applyAlignment="1">
      <alignment horizontal="center" vertical="center"/>
    </xf>
    <xf numFmtId="184" fontId="15" fillId="0" borderId="0" xfId="54" applyNumberFormat="1" applyFont="1" applyFill="1" applyAlignment="1">
      <alignment horizontal="center" vertical="center"/>
    </xf>
    <xf numFmtId="0" fontId="7" fillId="0" borderId="2" xfId="54" applyFont="1" applyFill="1" applyBorder="1" applyAlignment="1">
      <alignment horizontal="center" vertical="center"/>
    </xf>
    <xf numFmtId="0" fontId="7" fillId="3" borderId="2" xfId="54" applyFont="1" applyFill="1" applyBorder="1" applyAlignment="1">
      <alignment horizontal="center" vertical="center" wrapText="1"/>
    </xf>
    <xf numFmtId="184" fontId="7" fillId="3" borderId="2" xfId="54" applyNumberFormat="1" applyFont="1" applyFill="1" applyBorder="1" applyAlignment="1">
      <alignment horizontal="center" vertical="center" wrapText="1"/>
    </xf>
    <xf numFmtId="43" fontId="7" fillId="3" borderId="2" xfId="9" applyFont="1" applyFill="1" applyBorder="1" applyAlignment="1">
      <alignment horizontal="center" vertical="center" wrapText="1"/>
    </xf>
    <xf numFmtId="0" fontId="7" fillId="3" borderId="2" xfId="54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3" fontId="10" fillId="0" borderId="2" xfId="9" applyFont="1" applyFill="1" applyBorder="1" applyAlignment="1">
      <alignment horizontal="center"/>
    </xf>
    <xf numFmtId="0" fontId="10" fillId="0" borderId="2" xfId="54" applyFont="1" applyFill="1" applyBorder="1" applyAlignment="1">
      <alignment horizontal="center"/>
    </xf>
    <xf numFmtId="43" fontId="10" fillId="0" borderId="2" xfId="54" applyNumberFormat="1" applyFont="1" applyFill="1" applyBorder="1" applyAlignment="1">
      <alignment horizontal="center"/>
    </xf>
    <xf numFmtId="0" fontId="7" fillId="0" borderId="2" xfId="54" applyFont="1" applyFill="1" applyBorder="1" applyAlignment="1">
      <alignment horizontal="center"/>
    </xf>
    <xf numFmtId="0" fontId="10" fillId="0" borderId="2" xfId="54" applyFont="1" applyFill="1" applyBorder="1" applyAlignment="1">
      <alignment horizontal="left"/>
    </xf>
    <xf numFmtId="0" fontId="7" fillId="0" borderId="2" xfId="54" applyFont="1" applyFill="1" applyBorder="1"/>
    <xf numFmtId="184" fontId="7" fillId="0" borderId="2" xfId="54" applyNumberFormat="1" applyFont="1" applyFill="1" applyBorder="1" applyAlignment="1">
      <alignment horizontal="center"/>
    </xf>
    <xf numFmtId="0" fontId="7" fillId="0" borderId="0" xfId="54" applyFont="1" applyFill="1" applyBorder="1"/>
    <xf numFmtId="0" fontId="10" fillId="0" borderId="0" xfId="54" applyFont="1" applyFill="1" applyBorder="1" applyAlignment="1">
      <alignment horizontal="center"/>
    </xf>
    <xf numFmtId="43" fontId="10" fillId="0" borderId="0" xfId="9" applyFont="1" applyFill="1" applyBorder="1" applyAlignment="1">
      <alignment horizontal="center"/>
    </xf>
    <xf numFmtId="184" fontId="7" fillId="0" borderId="0" xfId="54" applyNumberFormat="1" applyFont="1" applyFill="1" applyBorder="1" applyAlignment="1">
      <alignment horizontal="center"/>
    </xf>
    <xf numFmtId="0" fontId="7" fillId="0" borderId="0" xfId="54" applyFont="1" applyFill="1" applyBorder="1" applyAlignment="1">
      <alignment horizontal="center"/>
    </xf>
    <xf numFmtId="43" fontId="10" fillId="0" borderId="0" xfId="54" applyNumberFormat="1" applyFont="1" applyFill="1" applyBorder="1" applyAlignment="1">
      <alignment horizontal="center"/>
    </xf>
    <xf numFmtId="0" fontId="9" fillId="0" borderId="0" xfId="54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0" xfId="54" applyFill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7" fillId="4" borderId="2" xfId="54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2" xfId="54" applyFont="1" applyBorder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/>
    </xf>
    <xf numFmtId="14" fontId="2" fillId="0" borderId="2" xfId="0" applyNumberFormat="1" applyFont="1" applyFill="1" applyBorder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178" fontId="16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2" xfId="0" applyFont="1" applyFill="1" applyBorder="1" applyAlignment="1"/>
    <xf numFmtId="0" fontId="2" fillId="0" borderId="0" xfId="0" applyFont="1" applyFill="1" applyBorder="1">
      <alignment vertical="center"/>
    </xf>
    <xf numFmtId="0" fontId="7" fillId="0" borderId="0" xfId="54" applyFont="1"/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2" fillId="0" borderId="0" xfId="0" applyFont="1" applyAlignment="1">
      <alignment horizontal="center"/>
    </xf>
    <xf numFmtId="0" fontId="7" fillId="0" borderId="0" xfId="54" applyFont="1" applyAlignment="1">
      <alignment horizontal="center" vertical="center" wrapText="1"/>
    </xf>
    <xf numFmtId="49" fontId="10" fillId="0" borderId="0" xfId="54" applyNumberFormat="1" applyFont="1" applyBorder="1" applyAlignment="1">
      <alignment vertical="center"/>
    </xf>
    <xf numFmtId="49" fontId="10" fillId="0" borderId="0" xfId="54" applyNumberFormat="1" applyFont="1" applyBorder="1" applyAlignment="1">
      <alignment horizontal="center" vertical="center"/>
    </xf>
    <xf numFmtId="0" fontId="10" fillId="0" borderId="2" xfId="54" applyFont="1" applyFill="1" applyBorder="1" applyAlignment="1" applyProtection="1">
      <alignment horizontal="center" vertical="center" wrapText="1"/>
      <protection locked="0"/>
    </xf>
    <xf numFmtId="49" fontId="10" fillId="0" borderId="2" xfId="54" applyNumberFormat="1" applyFont="1" applyFill="1" applyBorder="1" applyAlignment="1">
      <alignment horizontal="center" vertical="center" wrapText="1"/>
    </xf>
    <xf numFmtId="0" fontId="9" fillId="0" borderId="0" xfId="54" applyFont="1" applyAlignment="1">
      <alignment vertical="center"/>
    </xf>
    <xf numFmtId="0" fontId="6" fillId="0" borderId="6" xfId="54" applyFont="1" applyBorder="1" applyAlignment="1">
      <alignment horizontal="center" vertical="center" wrapText="1"/>
    </xf>
    <xf numFmtId="0" fontId="6" fillId="0" borderId="7" xfId="54" applyFont="1" applyBorder="1" applyAlignment="1">
      <alignment horizontal="center" vertical="center" wrapText="1"/>
    </xf>
    <xf numFmtId="0" fontId="6" fillId="0" borderId="8" xfId="54" applyFont="1" applyBorder="1" applyAlignment="1">
      <alignment horizontal="center" vertical="center" wrapText="1"/>
    </xf>
    <xf numFmtId="0" fontId="2" fillId="0" borderId="9" xfId="0" applyFont="1" applyBorder="1">
      <alignment vertical="center"/>
    </xf>
    <xf numFmtId="0" fontId="7" fillId="0" borderId="0" xfId="54" applyFont="1" applyAlignment="1">
      <alignment vertical="center" wrapText="1"/>
    </xf>
    <xf numFmtId="0" fontId="12" fillId="0" borderId="0" xfId="54" applyFont="1" applyAlignment="1">
      <alignment horizontal="center"/>
    </xf>
    <xf numFmtId="0" fontId="3" fillId="0" borderId="0" xfId="54" applyFont="1" applyBorder="1"/>
    <xf numFmtId="0" fontId="3" fillId="0" borderId="0" xfId="54" applyFont="1" applyBorder="1" applyAlignment="1"/>
    <xf numFmtId="0" fontId="3" fillId="0" borderId="0" xfId="54" applyFont="1"/>
    <xf numFmtId="0" fontId="3" fillId="0" borderId="0" xfId="54" applyFont="1" applyAlignment="1">
      <alignment horizontal="right"/>
    </xf>
    <xf numFmtId="0" fontId="3" fillId="0" borderId="10" xfId="54" applyFont="1" applyBorder="1" applyAlignment="1">
      <alignment horizontal="center" vertical="center"/>
    </xf>
    <xf numFmtId="0" fontId="3" fillId="0" borderId="11" xfId="54" applyFont="1" applyBorder="1" applyAlignment="1">
      <alignment horizontal="center" vertical="center"/>
    </xf>
    <xf numFmtId="0" fontId="3" fillId="0" borderId="12" xfId="54" applyFont="1" applyBorder="1" applyAlignment="1">
      <alignment horizontal="center" vertical="center"/>
    </xf>
    <xf numFmtId="0" fontId="3" fillId="0" borderId="13" xfId="54" applyFont="1" applyBorder="1"/>
    <xf numFmtId="0" fontId="3" fillId="0" borderId="2" xfId="54" applyFont="1" applyBorder="1"/>
    <xf numFmtId="0" fontId="3" fillId="0" borderId="6" xfId="54" applyFont="1" applyBorder="1"/>
    <xf numFmtId="0" fontId="3" fillId="0" borderId="14" xfId="54" applyFont="1" applyBorder="1"/>
    <xf numFmtId="0" fontId="3" fillId="0" borderId="15" xfId="54" applyFont="1" applyBorder="1"/>
    <xf numFmtId="0" fontId="3" fillId="0" borderId="16" xfId="54" applyFont="1" applyBorder="1" applyAlignment="1">
      <alignment horizontal="center"/>
    </xf>
    <xf numFmtId="0" fontId="3" fillId="0" borderId="17" xfId="54" applyFont="1" applyBorder="1" applyAlignment="1">
      <alignment horizontal="center"/>
    </xf>
    <xf numFmtId="0" fontId="3" fillId="0" borderId="18" xfId="54" applyFont="1" applyBorder="1" applyAlignment="1"/>
    <xf numFmtId="0" fontId="3" fillId="0" borderId="19" xfId="54" applyFont="1" applyBorder="1" applyAlignment="1"/>
    <xf numFmtId="0" fontId="3" fillId="0" borderId="20" xfId="54" applyFont="1" applyBorder="1" applyAlignment="1">
      <alignment horizontal="right"/>
    </xf>
    <xf numFmtId="0" fontId="12" fillId="0" borderId="0" xfId="54" applyFont="1" applyFill="1" applyAlignment="1">
      <alignment horizontal="center"/>
    </xf>
    <xf numFmtId="0" fontId="3" fillId="0" borderId="0" xfId="54" applyFont="1" applyFill="1" applyBorder="1" applyAlignment="1">
      <alignment horizontal="left"/>
    </xf>
    <xf numFmtId="0" fontId="3" fillId="0" borderId="0" xfId="54" applyFont="1" applyFill="1"/>
    <xf numFmtId="0" fontId="3" fillId="0" borderId="0" xfId="54" applyFont="1" applyFill="1" applyAlignment="1">
      <alignment horizontal="right"/>
    </xf>
    <xf numFmtId="0" fontId="3" fillId="0" borderId="21" xfId="54" applyFont="1" applyFill="1" applyBorder="1" applyAlignment="1">
      <alignment horizontal="center" vertical="center"/>
    </xf>
    <xf numFmtId="0" fontId="3" fillId="3" borderId="22" xfId="54" applyFont="1" applyFill="1" applyBorder="1" applyAlignment="1">
      <alignment horizontal="center" vertical="center"/>
    </xf>
    <xf numFmtId="0" fontId="3" fillId="3" borderId="10" xfId="54" applyFont="1" applyFill="1" applyBorder="1" applyAlignment="1">
      <alignment horizontal="center" vertical="center"/>
    </xf>
    <xf numFmtId="0" fontId="3" fillId="3" borderId="11" xfId="54" applyFont="1" applyFill="1" applyBorder="1" applyAlignment="1">
      <alignment horizontal="center" vertical="center"/>
    </xf>
    <xf numFmtId="0" fontId="3" fillId="3" borderId="12" xfId="54" applyFont="1" applyFill="1" applyBorder="1" applyAlignment="1">
      <alignment horizontal="center" vertical="center"/>
    </xf>
    <xf numFmtId="0" fontId="3" fillId="0" borderId="23" xfId="54" applyFont="1" applyFill="1" applyBorder="1" applyAlignment="1">
      <alignment horizontal="center" vertical="center"/>
    </xf>
    <xf numFmtId="0" fontId="3" fillId="0" borderId="5" xfId="54" applyFont="1" applyFill="1" applyBorder="1" applyAlignment="1">
      <alignment horizontal="center" vertical="center"/>
    </xf>
    <xf numFmtId="0" fontId="3" fillId="0" borderId="24" xfId="54" applyFont="1" applyFill="1" applyBorder="1" applyAlignment="1">
      <alignment horizontal="center" vertical="center"/>
    </xf>
    <xf numFmtId="0" fontId="3" fillId="0" borderId="25" xfId="54" applyFont="1" applyFill="1" applyBorder="1" applyAlignment="1">
      <alignment horizontal="center" vertical="center"/>
    </xf>
    <xf numFmtId="0" fontId="3" fillId="0" borderId="16" xfId="54" applyFont="1" applyFill="1" applyBorder="1" applyAlignment="1">
      <alignment horizontal="center" vertical="center"/>
    </xf>
    <xf numFmtId="0" fontId="3" fillId="0" borderId="17" xfId="54" applyFont="1" applyFill="1" applyBorder="1" applyAlignment="1">
      <alignment horizontal="center" vertical="center"/>
    </xf>
    <xf numFmtId="185" fontId="3" fillId="0" borderId="19" xfId="54" applyNumberFormat="1" applyFont="1" applyFill="1" applyBorder="1" applyAlignment="1"/>
    <xf numFmtId="0" fontId="3" fillId="0" borderId="20" xfId="54" applyFont="1" applyFill="1" applyBorder="1" applyAlignment="1">
      <alignment horizontal="right"/>
    </xf>
    <xf numFmtId="0" fontId="3" fillId="0" borderId="0" xfId="54" applyFont="1" applyFill="1" applyBorder="1" applyAlignment="1">
      <alignment horizontal="center" vertical="center"/>
    </xf>
    <xf numFmtId="185" fontId="3" fillId="0" borderId="0" xfId="54" applyNumberFormat="1" applyFont="1" applyFill="1" applyBorder="1" applyAlignment="1"/>
    <xf numFmtId="0" fontId="3" fillId="0" borderId="0" xfId="54" applyFont="1" applyFill="1" applyBorder="1" applyAlignment="1">
      <alignment horizontal="right"/>
    </xf>
    <xf numFmtId="0" fontId="8" fillId="0" borderId="0" xfId="11" applyFill="1" applyAlignment="1" applyProtection="1">
      <alignment horizontal="center" vertical="center"/>
    </xf>
    <xf numFmtId="0" fontId="9" fillId="0" borderId="0" xfId="54" applyFont="1" applyFill="1" applyAlignment="1">
      <alignment vertical="center"/>
    </xf>
    <xf numFmtId="0" fontId="11" fillId="0" borderId="0" xfId="0" applyFont="1" applyFill="1">
      <alignment vertical="center"/>
    </xf>
    <xf numFmtId="0" fontId="18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54" applyFont="1" applyBorder="1" applyAlignment="1">
      <alignment horizontal="center" vertical="center" wrapText="1"/>
    </xf>
    <xf numFmtId="49" fontId="23" fillId="0" borderId="2" xfId="54" applyNumberFormat="1" applyFont="1" applyBorder="1" applyAlignment="1">
      <alignment horizontal="center" vertical="center" wrapText="1"/>
    </xf>
    <xf numFmtId="0" fontId="23" fillId="0" borderId="2" xfId="54" applyFont="1" applyBorder="1" applyAlignment="1">
      <alignment horizontal="center" vertical="center"/>
    </xf>
    <xf numFmtId="0" fontId="23" fillId="0" borderId="2" xfId="54" applyFont="1" applyBorder="1" applyAlignment="1">
      <alignment horizontal="center" vertical="justify" wrapText="1"/>
    </xf>
    <xf numFmtId="0" fontId="23" fillId="0" borderId="2" xfId="54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2" fillId="0" borderId="2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24" fillId="0" borderId="2" xfId="0" applyFont="1" applyBorder="1" applyAlignment="1">
      <alignment horizontal="center" vertical="center"/>
    </xf>
    <xf numFmtId="14" fontId="0" fillId="0" borderId="2" xfId="0" applyNumberForma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25" fillId="0" borderId="0" xfId="0" applyFont="1" applyAlignment="1"/>
    <xf numFmtId="0" fontId="26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1" fillId="0" borderId="2" xfId="0" applyFont="1" applyBorder="1" applyAlignment="1">
      <alignment vertical="center"/>
    </xf>
    <xf numFmtId="0" fontId="3" fillId="0" borderId="2" xfId="0" applyFont="1" applyBorder="1" applyAlignment="1"/>
    <xf numFmtId="0" fontId="3" fillId="0" borderId="0" xfId="0" applyFont="1" applyBorder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5" fillId="0" borderId="0" xfId="0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1" fillId="0" borderId="0" xfId="0" applyFont="1" applyAlignment="1"/>
    <xf numFmtId="0" fontId="2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3" fontId="11" fillId="0" borderId="2" xfId="0" applyNumberFormat="1" applyFont="1" applyFill="1" applyBorder="1">
      <alignment vertical="center"/>
    </xf>
    <xf numFmtId="43" fontId="11" fillId="0" borderId="2" xfId="0" applyNumberFormat="1" applyFont="1" applyBorder="1" applyAlignment="1">
      <alignment horizontal="right" vertical="center"/>
    </xf>
    <xf numFmtId="43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0" applyNumberFormat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43" fontId="0" fillId="0" borderId="0" xfId="0" applyNumberFormat="1" applyBorder="1">
      <alignment vertical="center"/>
    </xf>
    <xf numFmtId="43" fontId="0" fillId="0" borderId="0" xfId="0" applyNumberFormat="1" applyBorder="1" applyAlignment="1">
      <alignment horizontal="right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3" fillId="0" borderId="6" xfId="0" applyFont="1" applyBorder="1" applyAlignment="1">
      <alignment horizontal="right"/>
    </xf>
    <xf numFmtId="0" fontId="23" fillId="0" borderId="7" xfId="0" applyFont="1" applyBorder="1" applyAlignment="1">
      <alignment horizontal="right"/>
    </xf>
    <xf numFmtId="0" fontId="23" fillId="0" borderId="8" xfId="0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2" xfId="0" applyFont="1" applyBorder="1" applyAlignment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5" borderId="0" xfId="54" applyFont="1" applyFill="1" applyAlignment="1">
      <alignment vertical="center"/>
    </xf>
    <xf numFmtId="0" fontId="0" fillId="5" borderId="0" xfId="0" applyFill="1">
      <alignment vertical="center"/>
    </xf>
    <xf numFmtId="0" fontId="7" fillId="5" borderId="0" xfId="54" applyFill="1"/>
    <xf numFmtId="0" fontId="8" fillId="5" borderId="0" xfId="11" applyFill="1" applyAlignment="1" applyProtection="1">
      <alignment horizontal="center" vertical="center"/>
    </xf>
    <xf numFmtId="0" fontId="9" fillId="5" borderId="0" xfId="54" applyFont="1" applyFill="1" applyAlignment="1">
      <alignment horizontal="center" vertical="center" wrapText="1"/>
    </xf>
    <xf numFmtId="0" fontId="9" fillId="5" borderId="0" xfId="54" applyFont="1" applyFill="1" applyAlignment="1">
      <alignment vertical="center" wrapText="1"/>
    </xf>
    <xf numFmtId="0" fontId="32" fillId="0" borderId="0" xfId="0" applyFont="1" applyAlignment="1"/>
    <xf numFmtId="0" fontId="7" fillId="0" borderId="0" xfId="0" applyFont="1" applyBorder="1" applyAlignment="1"/>
    <xf numFmtId="0" fontId="33" fillId="0" borderId="2" xfId="0" applyFont="1" applyFill="1" applyBorder="1" applyAlignment="1">
      <alignment horizontal="center" wrapText="1"/>
    </xf>
    <xf numFmtId="0" fontId="33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/>
    </xf>
    <xf numFmtId="49" fontId="33" fillId="0" borderId="2" xfId="0" applyNumberFormat="1" applyFont="1" applyFill="1" applyBorder="1" applyAlignment="1">
      <alignment horizontal="center"/>
    </xf>
    <xf numFmtId="185" fontId="11" fillId="0" borderId="2" xfId="9" applyNumberFormat="1" applyFont="1" applyFill="1" applyBorder="1" applyAlignment="1"/>
    <xf numFmtId="0" fontId="34" fillId="5" borderId="2" xfId="0" applyFont="1" applyFill="1" applyBorder="1" applyAlignment="1">
      <alignment horizontal="center"/>
    </xf>
    <xf numFmtId="185" fontId="11" fillId="0" borderId="2" xfId="0" applyNumberFormat="1" applyFont="1" applyFill="1" applyBorder="1" applyAlignment="1"/>
    <xf numFmtId="0" fontId="34" fillId="0" borderId="2" xfId="0" applyFont="1" applyFill="1" applyBorder="1" applyAlignment="1">
      <alignment horizontal="center"/>
    </xf>
    <xf numFmtId="183" fontId="11" fillId="0" borderId="2" xfId="0" applyNumberFormat="1" applyFont="1" applyFill="1" applyBorder="1" applyAlignment="1"/>
    <xf numFmtId="0" fontId="33" fillId="0" borderId="4" xfId="0" applyFont="1" applyFill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/>
    </xf>
    <xf numFmtId="0" fontId="33" fillId="0" borderId="26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49" fontId="34" fillId="0" borderId="4" xfId="0" applyNumberFormat="1" applyFont="1" applyFill="1" applyBorder="1" applyAlignment="1">
      <alignment horizontal="center"/>
    </xf>
    <xf numFmtId="185" fontId="11" fillId="0" borderId="4" xfId="0" applyNumberFormat="1" applyFont="1" applyFill="1" applyBorder="1" applyAlignment="1"/>
    <xf numFmtId="185" fontId="11" fillId="0" borderId="2" xfId="0" applyNumberFormat="1" applyFont="1" applyFill="1" applyBorder="1" applyAlignment="1">
      <alignment horizontal="right"/>
    </xf>
    <xf numFmtId="185" fontId="11" fillId="5" borderId="2" xfId="0" applyNumberFormat="1" applyFont="1" applyFill="1" applyBorder="1" applyAlignment="1">
      <alignment horizontal="right"/>
    </xf>
    <xf numFmtId="0" fontId="33" fillId="0" borderId="5" xfId="0" applyFont="1" applyFill="1" applyBorder="1" applyAlignment="1">
      <alignment horizontal="center"/>
    </xf>
    <xf numFmtId="49" fontId="34" fillId="0" borderId="5" xfId="0" applyNumberFormat="1" applyFont="1" applyFill="1" applyBorder="1" applyAlignment="1">
      <alignment horizontal="center"/>
    </xf>
    <xf numFmtId="185" fontId="11" fillId="0" borderId="5" xfId="0" applyNumberFormat="1" applyFont="1" applyFill="1" applyBorder="1" applyAlignment="1"/>
    <xf numFmtId="49" fontId="11" fillId="0" borderId="4" xfId="0" applyNumberFormat="1" applyFont="1" applyFill="1" applyBorder="1" applyAlignment="1">
      <alignment horizontal="center"/>
    </xf>
    <xf numFmtId="49" fontId="11" fillId="0" borderId="26" xfId="0" applyNumberFormat="1" applyFont="1" applyFill="1" applyBorder="1" applyAlignment="1">
      <alignment horizontal="center"/>
    </xf>
    <xf numFmtId="0" fontId="33" fillId="6" borderId="5" xfId="0" applyFont="1" applyFill="1" applyBorder="1" applyAlignment="1">
      <alignment horizontal="center"/>
    </xf>
    <xf numFmtId="0" fontId="35" fillId="6" borderId="5" xfId="0" applyFont="1" applyFill="1" applyBorder="1" applyAlignment="1">
      <alignment horizontal="left"/>
    </xf>
    <xf numFmtId="185" fontId="34" fillId="0" borderId="5" xfId="0" applyNumberFormat="1" applyFont="1" applyFill="1" applyBorder="1" applyAlignment="1"/>
    <xf numFmtId="185" fontId="34" fillId="0" borderId="2" xfId="0" applyNumberFormat="1" applyFont="1" applyFill="1" applyBorder="1" applyAlignment="1"/>
    <xf numFmtId="0" fontId="0" fillId="0" borderId="0" xfId="0" applyFont="1">
      <alignment vertical="center"/>
    </xf>
    <xf numFmtId="0" fontId="36" fillId="0" borderId="0" xfId="0" applyFont="1" applyAlignment="1"/>
    <xf numFmtId="0" fontId="12" fillId="0" borderId="0" xfId="0" applyFont="1" applyAlignment="1">
      <alignment horizontal="center"/>
    </xf>
    <xf numFmtId="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/>
    </xf>
    <xf numFmtId="0" fontId="28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 wrapText="1"/>
    </xf>
    <xf numFmtId="43" fontId="34" fillId="0" borderId="2" xfId="0" applyNumberFormat="1" applyFont="1" applyFill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Fill="1" applyBorder="1">
      <alignment vertical="center"/>
    </xf>
    <xf numFmtId="43" fontId="11" fillId="0" borderId="0" xfId="0" applyNumberFormat="1" applyFont="1" applyFill="1" applyBorder="1">
      <alignment vertical="center"/>
    </xf>
    <xf numFmtId="0" fontId="0" fillId="3" borderId="27" xfId="0" applyFill="1" applyBorder="1" applyAlignment="1">
      <alignment horizontal="center" vertical="center"/>
    </xf>
    <xf numFmtId="185" fontId="0" fillId="7" borderId="27" xfId="0" applyNumberFormat="1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9" borderId="27" xfId="0" applyFill="1" applyBorder="1" applyAlignment="1">
      <alignment horizontal="center" vertical="center"/>
    </xf>
    <xf numFmtId="0" fontId="0" fillId="10" borderId="27" xfId="0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36" fillId="0" borderId="0" xfId="0" applyFont="1" applyFill="1" applyAlignment="1"/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wrapText="1"/>
    </xf>
    <xf numFmtId="0" fontId="38" fillId="0" borderId="0" xfId="0" applyFont="1" applyAlignment="1"/>
    <xf numFmtId="0" fontId="39" fillId="11" borderId="0" xfId="11" applyFont="1" applyFill="1" applyAlignment="1" applyProtection="1">
      <alignment horizontal="center" vertical="center"/>
    </xf>
    <xf numFmtId="0" fontId="38" fillId="0" borderId="0" xfId="54" applyFont="1" applyAlignment="1">
      <alignment vertical="center"/>
    </xf>
    <xf numFmtId="4" fontId="7" fillId="0" borderId="2" xfId="0" applyNumberFormat="1" applyFont="1" applyBorder="1" applyAlignment="1"/>
    <xf numFmtId="0" fontId="38" fillId="0" borderId="0" xfId="54" applyFont="1" applyAlignment="1">
      <alignment horizontal="center" vertical="center" wrapText="1"/>
    </xf>
    <xf numFmtId="0" fontId="36" fillId="0" borderId="0" xfId="0" applyFont="1">
      <alignment vertical="center"/>
    </xf>
    <xf numFmtId="0" fontId="38" fillId="0" borderId="0" xfId="54" applyFont="1" applyAlignment="1">
      <alignment vertical="center" wrapText="1"/>
    </xf>
    <xf numFmtId="0" fontId="38" fillId="0" borderId="0" xfId="54" applyFont="1"/>
    <xf numFmtId="0" fontId="39" fillId="0" borderId="0" xfId="11" applyFont="1" applyAlignment="1" applyProtection="1">
      <alignment horizontal="center" vertical="center"/>
    </xf>
    <xf numFmtId="0" fontId="7" fillId="0" borderId="28" xfId="0" applyFont="1" applyBorder="1" applyAlignment="1">
      <alignment horizontal="left" vertical="top"/>
    </xf>
    <xf numFmtId="0" fontId="7" fillId="0" borderId="29" xfId="0" applyFont="1" applyBorder="1" applyAlignment="1">
      <alignment horizontal="left" vertical="top"/>
    </xf>
    <xf numFmtId="0" fontId="7" fillId="0" borderId="30" xfId="0" applyFont="1" applyBorder="1" applyAlignment="1">
      <alignment horizontal="left" vertical="top"/>
    </xf>
    <xf numFmtId="0" fontId="7" fillId="0" borderId="31" xfId="0" applyFont="1" applyBorder="1" applyAlignment="1">
      <alignment horizontal="left" vertical="top"/>
    </xf>
    <xf numFmtId="0" fontId="37" fillId="0" borderId="0" xfId="0" applyFont="1" applyAlignment="1">
      <alignment vertical="center"/>
    </xf>
    <xf numFmtId="0" fontId="37" fillId="0" borderId="0" xfId="0" applyFont="1" applyAlignment="1">
      <alignment wrapText="1"/>
    </xf>
    <xf numFmtId="0" fontId="18" fillId="0" borderId="0" xfId="0" applyFont="1" applyFill="1" applyBorder="1" applyAlignment="1">
      <alignment horizontal="center" vertical="center"/>
    </xf>
    <xf numFmtId="185" fontId="11" fillId="0" borderId="2" xfId="0" applyNumberFormat="1" applyFont="1" applyFill="1" applyBorder="1">
      <alignment vertical="center"/>
    </xf>
    <xf numFmtId="0" fontId="11" fillId="0" borderId="2" xfId="0" applyFont="1" applyFill="1" applyBorder="1">
      <alignment vertical="center"/>
    </xf>
    <xf numFmtId="4" fontId="11" fillId="0" borderId="2" xfId="0" applyNumberFormat="1" applyFont="1" applyFill="1" applyBorder="1">
      <alignment vertical="center"/>
    </xf>
    <xf numFmtId="4" fontId="11" fillId="0" borderId="0" xfId="0" applyNumberFormat="1" applyFont="1" applyFill="1" applyBorder="1">
      <alignment vertical="center"/>
    </xf>
    <xf numFmtId="0" fontId="11" fillId="2" borderId="2" xfId="0" applyFont="1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Border="1">
      <alignment vertical="center"/>
    </xf>
    <xf numFmtId="0" fontId="0" fillId="0" borderId="0" xfId="0" applyAlignment="1">
      <alignment vertical="center" wrapText="1"/>
    </xf>
    <xf numFmtId="0" fontId="24" fillId="0" borderId="0" xfId="0" applyFont="1">
      <alignment vertical="center"/>
    </xf>
    <xf numFmtId="0" fontId="2" fillId="0" borderId="2" xfId="0" applyFont="1" applyFill="1" applyBorder="1" quotePrefix="1">
      <alignment vertical="center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霓付 [0]_97MBO" xfId="26"/>
    <cellStyle name="计算" xfId="27" builtinId="22"/>
    <cellStyle name="千分位_ 白土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烹拳_97MBO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千位分隔 2" xfId="57"/>
    <cellStyle name="烹拳 [0]_97MBO" xfId="58"/>
    <cellStyle name="普通_ 白土" xfId="59"/>
    <cellStyle name="千分位[0]_ 白土" xfId="60"/>
    <cellStyle name="千位[0]_laroux" xfId="61"/>
    <cellStyle name="千位_laroux" xfId="62"/>
    <cellStyle name="千位分隔 2 2" xfId="63"/>
    <cellStyle name="千位分隔 3" xfId="64"/>
    <cellStyle name="钎霖_laroux" xfId="65"/>
    <cellStyle name="样式 1" xfId="66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2DCDB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haredStrings" Target="sharedStrings.xml"/><Relationship Id="rId36" Type="http://schemas.openxmlformats.org/officeDocument/2006/relationships/styles" Target="style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6.xml"/><Relationship Id="rId33" Type="http://schemas.openxmlformats.org/officeDocument/2006/relationships/externalLink" Target="externalLinks/externalLink5.xml"/><Relationship Id="rId32" Type="http://schemas.openxmlformats.org/officeDocument/2006/relationships/externalLink" Target="externalLinks/externalLink4.xml"/><Relationship Id="rId31" Type="http://schemas.openxmlformats.org/officeDocument/2006/relationships/externalLink" Target="externalLinks/externalLink3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19051</xdr:colOff>
      <xdr:row>16</xdr:row>
      <xdr:rowOff>38099</xdr:rowOff>
    </xdr:from>
    <xdr:to>
      <xdr:col>1</xdr:col>
      <xdr:colOff>657226</xdr:colOff>
      <xdr:row>16</xdr:row>
      <xdr:rowOff>485774</xdr:rowOff>
    </xdr:to>
    <xdr:cxnSp>
      <xdr:nvCxnSpPr>
        <xdr:cNvPr id="3" name="直接连接符 2"/>
        <xdr:cNvCxnSpPr/>
      </xdr:nvCxnSpPr>
      <xdr:spPr>
        <a:xfrm rot="10800000" flipV="1">
          <a:off x="1047750" y="6616065"/>
          <a:ext cx="514350" cy="447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19052</xdr:colOff>
      <xdr:row>16</xdr:row>
      <xdr:rowOff>38099</xdr:rowOff>
    </xdr:from>
    <xdr:to>
      <xdr:col>4</xdr:col>
      <xdr:colOff>1028700</xdr:colOff>
      <xdr:row>16</xdr:row>
      <xdr:rowOff>485772</xdr:rowOff>
    </xdr:to>
    <xdr:cxnSp>
      <xdr:nvCxnSpPr>
        <xdr:cNvPr id="4" name="直接连接符 3"/>
        <xdr:cNvCxnSpPr/>
      </xdr:nvCxnSpPr>
      <xdr:spPr>
        <a:xfrm rot="10800000" flipV="1">
          <a:off x="3514725" y="6616065"/>
          <a:ext cx="514350" cy="447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www.yw.gov.cn\My%20Documents\XWM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www.yw.gov.cn\&#22269;&#31246;\share\XWM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yw.gov.cn\My%20Documents\XWM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yw.gov.cn\&#22269;&#31246;\share\XWM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9.&#30424;&#28857;\2020&#24180;6&#26376;&#30424;&#28857;&#25253;&#21578;&#24213;&#31295;\&#28493;&#22346;&#24037;&#21378;&#30424;&#28857;&#34920;2020.0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9.&#30424;&#28857;\2020&#24180;6&#26376;&#30424;&#28857;&#25253;&#21578;&#24213;&#31295;\QAD&#22266;&#23450;&#36164;&#201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1)"/>
      <sheetName val="Sheet1 (17)"/>
      <sheetName val="Sheet1 (16)"/>
      <sheetName val="Sheet1 (15)"/>
      <sheetName val="Sheet1 (14)"/>
      <sheetName val="Sheet1 (13)"/>
      <sheetName val="Sheet1 (12)"/>
      <sheetName val="Sheet1 (10)"/>
      <sheetName val="Sheet1 (9)"/>
      <sheetName val="Sheet1 (8)"/>
      <sheetName val="Sheet1 (7)"/>
      <sheetName val="Sheet1 (6)"/>
      <sheetName val="Sheet1 (5)"/>
      <sheetName val="Sheet1 (4)"/>
      <sheetName val="Sheet1 (3)"/>
      <sheetName val="Sheet1 (2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7)"/>
      <sheetName val="Sheet1 (16)"/>
      <sheetName val="Sheet1 (15)"/>
      <sheetName val="Sheet1 (14)"/>
      <sheetName val="Sheet1 (13)"/>
      <sheetName val="Sheet1 (12)"/>
      <sheetName val="Sheet1 (11)"/>
      <sheetName val="Sheet1 (10)"/>
      <sheetName val="Sheet1 (9)"/>
      <sheetName val="Sheet1 (8)"/>
      <sheetName val="Sheet1 (7)"/>
      <sheetName val="Sheet1 (6)"/>
      <sheetName val="Sheet1 (5)"/>
      <sheetName val="Sheet1 (4)"/>
      <sheetName val="Sheet1 (3)"/>
      <sheetName val="Sheet1 (2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1)"/>
      <sheetName val="Sheet1 (17)"/>
      <sheetName val="Sheet1 (16)"/>
      <sheetName val="Sheet1 (15)"/>
      <sheetName val="Sheet1 (14)"/>
      <sheetName val="Sheet1 (13)"/>
      <sheetName val="Sheet1 (12)"/>
      <sheetName val="Sheet1 (10)"/>
      <sheetName val="Sheet1 (9)"/>
      <sheetName val="Sheet1 (8)"/>
      <sheetName val="Sheet1 (7)"/>
      <sheetName val="Sheet1 (6)"/>
      <sheetName val="Sheet1 (5)"/>
      <sheetName val="Sheet1 (4)"/>
      <sheetName val="Sheet1 (3)"/>
      <sheetName val="Sheet1 (2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7)"/>
      <sheetName val="Sheet1 (16)"/>
      <sheetName val="Sheet1 (15)"/>
      <sheetName val="Sheet1 (14)"/>
      <sheetName val="Sheet1 (13)"/>
      <sheetName val="Sheet1 (12)"/>
      <sheetName val="Sheet1 (11)"/>
      <sheetName val="Sheet1 (10)"/>
      <sheetName val="Sheet1 (9)"/>
      <sheetName val="Sheet1 (8)"/>
      <sheetName val="Sheet1 (7)"/>
      <sheetName val="Sheet1 (6)"/>
      <sheetName val="Sheet1 (5)"/>
      <sheetName val="Sheet1 (4)"/>
      <sheetName val="Sheet1 (3)"/>
      <sheetName val="Sheet1 (2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2019年11月末资产清查（问题及处理意见）汇总"/>
      <sheetName val="资产清查责任部门划分"/>
      <sheetName val="现金汇总"/>
      <sheetName val="货币资金（现金）1"/>
      <sheetName val="货币资金（银行存款+其他货币资金）汇总"/>
      <sheetName val="货币资金（银行存款+其他货币资金）2"/>
      <sheetName val="附件-银行存款余额调节表"/>
      <sheetName val="应收票据汇总"/>
      <sheetName val="应收票据3"/>
      <sheetName val="应收利息4"/>
      <sheetName val="应收股利5"/>
      <sheetName val="资产盘点汇总表"/>
      <sheetName val="存货按类别汇总表"/>
      <sheetName val="存货差异原因简易说明"/>
      <sheetName val="存货--原材料1-实仓"/>
      <sheetName val="存货--原材料 1-虚仓"/>
      <sheetName val="存货-仓存修理备件9"/>
      <sheetName val="库存-其他10"/>
      <sheetName val="库存内-低值易耗品11"/>
      <sheetName val="在用周转-低值易耗品12"/>
      <sheetName val="存货-库存商品4"/>
      <sheetName val="存货-发出商品库-按客户5"/>
      <sheetName val="固定资产"/>
      <sheetName val="固定资产-房屋1"/>
      <sheetName val="固定资产-机器设备2"/>
      <sheetName val="固定资产-运输工具3"/>
      <sheetName val="固定资产-办公电子设备4"/>
      <sheetName val="固定资产-模具配件6"/>
      <sheetName val="固定资产-其它7"/>
      <sheetName val="存货-在产品3"/>
      <sheetName val="产成品-仓存产品14"/>
      <sheetName val="存货-外协物资6"/>
      <sheetName val="存货-外借物资7"/>
      <sheetName val="长期股权投资汇总"/>
      <sheetName val="长期股权投资明细表18"/>
      <sheetName val="固定资产-外协资产8"/>
      <sheetName val="固定资产-外借资产9"/>
      <sheetName val="投资性房地产汇总"/>
      <sheetName val="投资性房地产31"/>
      <sheetName val="在建工程汇总 "/>
      <sheetName val="在建工程1"/>
      <sheetName val="工程物资2"/>
      <sheetName val="存货-商品房34"/>
      <sheetName val="无形资产"/>
      <sheetName val="无形资产--土地1"/>
      <sheetName val="资产-低值易耗品及办公用品"/>
      <sheetName val="备查账37"/>
      <sheetName val="盘点要求"/>
      <sheetName val="本公司寄存在外部物资"/>
      <sheetName val="外部寄存在我公司的资产"/>
      <sheetName val="外借未还的资产"/>
      <sheetName val="账外物资--材料"/>
      <sheetName val="固定资产-账外物资-生产"/>
      <sheetName val="账外物资-资产-综合管理部"/>
      <sheetName val="账外物资--资产-质量技术部"/>
      <sheetName val="账外物资--其它"/>
      <sheetName val="需要处理--材料"/>
      <sheetName val="需要处理-固定资产"/>
      <sheetName val="本单位闲置6个月以上可调配其它公司使用材料"/>
      <sheetName val="2020年1-6月份投入产出差异表"/>
      <sheetName val="其他问题"/>
    </sheetNames>
    <sheetDataSet>
      <sheetData sheetId="0">
        <row r="5">
          <cell r="A5" t="str">
            <v>单位名称：*****</v>
          </cell>
        </row>
        <row r="8">
          <cell r="A8" t="str">
            <v>单位总经理：***</v>
          </cell>
        </row>
        <row r="9">
          <cell r="A9" t="str">
            <v>单位财务负责人：***</v>
          </cell>
        </row>
        <row r="10">
          <cell r="A10" t="str">
            <v>单位物资部门负责人：***</v>
          </cell>
        </row>
        <row r="11">
          <cell r="A11" t="str">
            <v>会计审核人：***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折旧"/>
      <sheetName val="固定资产"/>
      <sheetName val="电子设备"/>
      <sheetName val="电子设备实盘"/>
      <sheetName val="工装及模具"/>
      <sheetName val="工装及模具 (2)"/>
      <sheetName val="模具实盘"/>
      <sheetName val="机器设备"/>
      <sheetName val="机器设备实盘"/>
      <sheetName val="运输工具"/>
      <sheetName val="其他"/>
      <sheetName val="其他实际盘点数"/>
      <sheetName val="1"/>
    </sheetNames>
    <sheetDataSet>
      <sheetData sheetId="0" refreshError="1"/>
      <sheetData sheetId="1" refreshError="1"/>
      <sheetData sheetId="2" refreshError="1">
        <row r="1">
          <cell r="B1" t="str">
            <v>编号</v>
          </cell>
          <cell r="C1" t="str">
            <v>类别</v>
          </cell>
          <cell r="D1" t="str">
            <v>资产类别</v>
          </cell>
          <cell r="E1" t="str">
            <v>固定资产名称</v>
          </cell>
          <cell r="F1" t="str">
            <v>数量</v>
          </cell>
          <cell r="G1" t="str">
            <v>金额</v>
          </cell>
        </row>
        <row r="2">
          <cell r="B2" t="str">
            <v>EWF0200001</v>
          </cell>
          <cell r="C2" t="str">
            <v>E02</v>
          </cell>
          <cell r="D2" t="str">
            <v>电子设备</v>
          </cell>
          <cell r="E2" t="str">
            <v>联想电脑</v>
          </cell>
          <cell r="F2">
            <v>1</v>
          </cell>
          <cell r="G2">
            <v>12552.99</v>
          </cell>
        </row>
        <row r="3">
          <cell r="B3" t="str">
            <v>EWF0200002</v>
          </cell>
          <cell r="C3" t="str">
            <v>E02</v>
          </cell>
          <cell r="D3" t="str">
            <v>电子设备</v>
          </cell>
          <cell r="E3" t="str">
            <v>奥克斯空调</v>
          </cell>
          <cell r="F3">
            <v>1</v>
          </cell>
          <cell r="G3">
            <v>5315.89</v>
          </cell>
        </row>
        <row r="4">
          <cell r="B4" t="str">
            <v>EWF0200003</v>
          </cell>
          <cell r="C4" t="str">
            <v>E02</v>
          </cell>
          <cell r="D4" t="str">
            <v>电子设备</v>
          </cell>
          <cell r="E4" t="str">
            <v>笔记本</v>
          </cell>
          <cell r="F4">
            <v>1</v>
          </cell>
          <cell r="G4">
            <v>4550</v>
          </cell>
        </row>
        <row r="5">
          <cell r="B5" t="str">
            <v>EWF0200004</v>
          </cell>
          <cell r="C5" t="str">
            <v>E02</v>
          </cell>
          <cell r="D5" t="str">
            <v>电子设备</v>
          </cell>
          <cell r="E5" t="str">
            <v>投影仪</v>
          </cell>
          <cell r="F5">
            <v>1</v>
          </cell>
          <cell r="G5">
            <v>643.4</v>
          </cell>
        </row>
        <row r="6">
          <cell r="B6" t="str">
            <v>EWF0200005</v>
          </cell>
          <cell r="C6" t="str">
            <v>E02</v>
          </cell>
          <cell r="D6" t="str">
            <v>电子设备</v>
          </cell>
          <cell r="E6" t="str">
            <v>联想打印机</v>
          </cell>
          <cell r="F6">
            <v>1</v>
          </cell>
          <cell r="G6">
            <v>370.36</v>
          </cell>
        </row>
        <row r="7">
          <cell r="B7" t="str">
            <v>EWF0200006</v>
          </cell>
          <cell r="C7" t="str">
            <v>E02</v>
          </cell>
          <cell r="D7" t="str">
            <v>电子设备</v>
          </cell>
          <cell r="E7" t="str">
            <v>索尼相机</v>
          </cell>
          <cell r="F7">
            <v>1</v>
          </cell>
          <cell r="G7">
            <v>276.28</v>
          </cell>
        </row>
        <row r="8">
          <cell r="B8" t="str">
            <v>EWF0200007</v>
          </cell>
          <cell r="C8" t="str">
            <v>E02</v>
          </cell>
          <cell r="D8" t="str">
            <v>电子设备</v>
          </cell>
          <cell r="E8" t="str">
            <v>电脑</v>
          </cell>
          <cell r="F8">
            <v>1</v>
          </cell>
          <cell r="G8">
            <v>2692.31</v>
          </cell>
        </row>
        <row r="9">
          <cell r="B9" t="str">
            <v>EWF0200008</v>
          </cell>
          <cell r="C9" t="str">
            <v>E02</v>
          </cell>
          <cell r="D9" t="str">
            <v>电子设备</v>
          </cell>
          <cell r="E9" t="str">
            <v>电脑</v>
          </cell>
          <cell r="F9">
            <v>1</v>
          </cell>
          <cell r="G9">
            <v>2692.31</v>
          </cell>
        </row>
        <row r="10">
          <cell r="B10" t="str">
            <v>EWF0200009</v>
          </cell>
          <cell r="C10" t="str">
            <v>E02</v>
          </cell>
          <cell r="D10" t="str">
            <v>电子设备</v>
          </cell>
          <cell r="E10" t="str">
            <v>空调</v>
          </cell>
          <cell r="F10">
            <v>2</v>
          </cell>
          <cell r="G10">
            <v>3416.94</v>
          </cell>
        </row>
        <row r="11">
          <cell r="B11" t="str">
            <v>EWF0200010</v>
          </cell>
          <cell r="C11" t="str">
            <v>E02</v>
          </cell>
          <cell r="D11" t="str">
            <v>电子设备</v>
          </cell>
          <cell r="E11" t="str">
            <v>电脑</v>
          </cell>
          <cell r="F11">
            <v>1</v>
          </cell>
          <cell r="G11">
            <v>3376.07</v>
          </cell>
        </row>
        <row r="12">
          <cell r="B12" t="str">
            <v>EWF0200011</v>
          </cell>
          <cell r="C12" t="str">
            <v>E02</v>
          </cell>
          <cell r="D12" t="str">
            <v>电子设备</v>
          </cell>
          <cell r="E12" t="str">
            <v>空调</v>
          </cell>
          <cell r="F12">
            <v>1</v>
          </cell>
          <cell r="G12">
            <v>1793.87</v>
          </cell>
        </row>
        <row r="13">
          <cell r="B13" t="str">
            <v>EWF0200012</v>
          </cell>
          <cell r="C13" t="str">
            <v>E02</v>
          </cell>
          <cell r="D13" t="str">
            <v>电子设备</v>
          </cell>
          <cell r="E13" t="str">
            <v>电脑</v>
          </cell>
          <cell r="F13">
            <v>2</v>
          </cell>
          <cell r="G13">
            <v>6500</v>
          </cell>
        </row>
        <row r="14">
          <cell r="B14" t="str">
            <v>EWF0200013</v>
          </cell>
          <cell r="C14" t="str">
            <v>E02</v>
          </cell>
          <cell r="D14" t="str">
            <v>电子设备</v>
          </cell>
          <cell r="E14" t="str">
            <v>电脑</v>
          </cell>
          <cell r="F14">
            <v>1</v>
          </cell>
          <cell r="G14">
            <v>840</v>
          </cell>
        </row>
        <row r="15">
          <cell r="B15" t="str">
            <v>EWF0100001</v>
          </cell>
          <cell r="C15" t="str">
            <v>E01</v>
          </cell>
          <cell r="D15" t="str">
            <v>电子设备</v>
          </cell>
          <cell r="E15" t="str">
            <v>监控设备</v>
          </cell>
          <cell r="F15">
            <v>1</v>
          </cell>
          <cell r="G15">
            <v>7517</v>
          </cell>
        </row>
        <row r="16">
          <cell r="B16" t="str">
            <v>EWF0200014</v>
          </cell>
          <cell r="C16" t="str">
            <v>E02</v>
          </cell>
          <cell r="D16" t="str">
            <v>电子设备</v>
          </cell>
          <cell r="E16" t="str">
            <v>电脑</v>
          </cell>
          <cell r="F16">
            <v>1</v>
          </cell>
          <cell r="G16">
            <v>3250</v>
          </cell>
        </row>
        <row r="17">
          <cell r="B17" t="str">
            <v>EWF0100002</v>
          </cell>
          <cell r="C17" t="str">
            <v>E01</v>
          </cell>
          <cell r="D17" t="str">
            <v>电子设备</v>
          </cell>
          <cell r="E17" t="str">
            <v>电脑</v>
          </cell>
          <cell r="F17">
            <v>1</v>
          </cell>
          <cell r="G17">
            <v>3250</v>
          </cell>
        </row>
        <row r="18">
          <cell r="B18" t="str">
            <v>EWF0100003</v>
          </cell>
          <cell r="C18" t="str">
            <v>E01</v>
          </cell>
          <cell r="D18" t="str">
            <v>电子设备</v>
          </cell>
          <cell r="E18" t="str">
            <v>天力热水器</v>
          </cell>
          <cell r="F18">
            <v>1</v>
          </cell>
          <cell r="G18">
            <v>488</v>
          </cell>
        </row>
        <row r="19">
          <cell r="B19" t="str">
            <v>EWF0100004</v>
          </cell>
          <cell r="C19" t="str">
            <v>E01</v>
          </cell>
          <cell r="D19" t="str">
            <v>电子设备</v>
          </cell>
          <cell r="E19" t="str">
            <v>打印机730K</v>
          </cell>
          <cell r="F19">
            <v>1</v>
          </cell>
          <cell r="G19">
            <v>1100</v>
          </cell>
        </row>
        <row r="20">
          <cell r="B20" t="str">
            <v>EWF0100005</v>
          </cell>
          <cell r="C20" t="str">
            <v>E01</v>
          </cell>
          <cell r="D20" t="str">
            <v>电子设备</v>
          </cell>
          <cell r="E20" t="str">
            <v>条码打印机科诚-G500</v>
          </cell>
          <cell r="F20">
            <v>1</v>
          </cell>
          <cell r="G20">
            <v>1350</v>
          </cell>
        </row>
        <row r="21">
          <cell r="B21" t="str">
            <v>EWF0200015</v>
          </cell>
          <cell r="C21" t="str">
            <v>E02</v>
          </cell>
          <cell r="D21" t="str">
            <v>电子设备</v>
          </cell>
          <cell r="E21" t="str">
            <v>无线AP H3C-WA5530</v>
          </cell>
          <cell r="F21">
            <v>1</v>
          </cell>
          <cell r="G21">
            <v>7018.2</v>
          </cell>
        </row>
        <row r="22">
          <cell r="B22" t="str">
            <v>EWF0200016</v>
          </cell>
          <cell r="C22" t="str">
            <v>E02</v>
          </cell>
          <cell r="D22" t="str">
            <v>电子设备</v>
          </cell>
          <cell r="E22" t="str">
            <v>ESPON7720打印机</v>
          </cell>
          <cell r="F22">
            <v>1</v>
          </cell>
          <cell r="G22">
            <v>3938.05</v>
          </cell>
        </row>
        <row r="23">
          <cell r="B23" t="str">
            <v>EWF0100006</v>
          </cell>
          <cell r="C23" t="str">
            <v>E01</v>
          </cell>
          <cell r="D23" t="str">
            <v>电子设备</v>
          </cell>
          <cell r="E23" t="str">
            <v>DM激光扫描枪</v>
          </cell>
          <cell r="F23">
            <v>2</v>
          </cell>
          <cell r="G23">
            <v>7256.64</v>
          </cell>
        </row>
        <row r="24">
          <cell r="B24" t="str">
            <v>EWF0100007</v>
          </cell>
          <cell r="C24" t="str">
            <v>E01</v>
          </cell>
          <cell r="D24" t="str">
            <v>电子设备</v>
          </cell>
          <cell r="E24" t="str">
            <v>PD43打印机</v>
          </cell>
          <cell r="F24">
            <v>1</v>
          </cell>
          <cell r="G24">
            <v>5044.25</v>
          </cell>
        </row>
        <row r="25">
          <cell r="B25" t="str">
            <v>EWF0100008</v>
          </cell>
          <cell r="C25" t="str">
            <v>E01</v>
          </cell>
          <cell r="D25" t="str">
            <v>电子设备</v>
          </cell>
          <cell r="E25" t="str">
            <v>汇控工控机</v>
          </cell>
          <cell r="F25">
            <v>1</v>
          </cell>
          <cell r="G25">
            <v>9411.5</v>
          </cell>
        </row>
        <row r="26">
          <cell r="B26" t="str">
            <v>EWF0100009</v>
          </cell>
          <cell r="C26" t="str">
            <v>E01</v>
          </cell>
          <cell r="D26" t="str">
            <v>电子设备</v>
          </cell>
          <cell r="E26" t="str">
            <v>ML110Gen10服务器</v>
          </cell>
          <cell r="F26">
            <v>1</v>
          </cell>
          <cell r="G26">
            <v>10973.45</v>
          </cell>
        </row>
        <row r="27">
          <cell r="B27" t="str">
            <v>EWF0100010</v>
          </cell>
          <cell r="C27" t="str">
            <v>E02</v>
          </cell>
          <cell r="D27" t="str">
            <v>电子设备</v>
          </cell>
          <cell r="E27" t="str">
            <v>电脑</v>
          </cell>
          <cell r="F27">
            <v>4</v>
          </cell>
          <cell r="G27">
            <v>10619.46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7"/>
  <sheetViews>
    <sheetView workbookViewId="0">
      <selection activeCell="E26" sqref="E26"/>
    </sheetView>
  </sheetViews>
  <sheetFormatPr defaultColWidth="9" defaultRowHeight="13.5"/>
  <cols>
    <col min="1" max="1" width="4.625" customWidth="1"/>
    <col min="2" max="2" width="14.375" customWidth="1"/>
    <col min="3" max="3" width="9.125" customWidth="1"/>
    <col min="4" max="4" width="24.875" customWidth="1"/>
    <col min="5" max="5" width="7.375" customWidth="1"/>
    <col min="6" max="6" width="25.25" customWidth="1"/>
    <col min="7" max="7" width="23.375" customWidth="1"/>
    <col min="8" max="8" width="12.75" customWidth="1"/>
    <col min="9" max="9" width="9.625" customWidth="1"/>
  </cols>
  <sheetData>
    <row r="1" ht="25.5" spans="1:8">
      <c r="A1" s="323" t="s">
        <v>0</v>
      </c>
      <c r="B1" s="323"/>
      <c r="C1" s="323"/>
      <c r="D1" s="323"/>
      <c r="E1" s="323"/>
      <c r="F1" s="323"/>
      <c r="G1" s="323"/>
      <c r="H1" s="323"/>
    </row>
    <row r="2" ht="39.75" customHeight="1" spans="1:11">
      <c r="A2" s="324" t="s">
        <v>1</v>
      </c>
      <c r="B2" s="325" t="s">
        <v>2</v>
      </c>
      <c r="C2" s="325" t="s">
        <v>3</v>
      </c>
      <c r="D2" s="325" t="s">
        <v>4</v>
      </c>
      <c r="E2" s="325" t="s">
        <v>5</v>
      </c>
      <c r="F2" s="325" t="s">
        <v>6</v>
      </c>
      <c r="G2" s="325" t="s">
        <v>7</v>
      </c>
      <c r="H2" s="325" t="s">
        <v>8</v>
      </c>
      <c r="I2" s="325" t="s">
        <v>9</v>
      </c>
      <c r="K2" s="334"/>
    </row>
    <row r="3" ht="25.5" customHeight="1" spans="1:9">
      <c r="A3" s="326">
        <v>1</v>
      </c>
      <c r="B3" s="283"/>
      <c r="C3" s="283"/>
      <c r="D3" s="327"/>
      <c r="E3" s="328"/>
      <c r="F3" s="329"/>
      <c r="G3" s="329"/>
      <c r="H3" s="329"/>
      <c r="I3" s="173"/>
    </row>
    <row r="4" ht="25.5" customHeight="1" spans="1:9">
      <c r="A4" s="326">
        <v>2</v>
      </c>
      <c r="B4" s="330"/>
      <c r="C4" s="330"/>
      <c r="D4" s="327"/>
      <c r="E4" s="328"/>
      <c r="F4" s="329"/>
      <c r="G4" s="329"/>
      <c r="H4" s="329"/>
      <c r="I4" s="173"/>
    </row>
    <row r="5" ht="25.5" customHeight="1" spans="1:9">
      <c r="A5" s="326">
        <v>3</v>
      </c>
      <c r="B5" s="330"/>
      <c r="C5" s="330"/>
      <c r="D5" s="327"/>
      <c r="E5" s="328"/>
      <c r="F5" s="329"/>
      <c r="G5" s="329"/>
      <c r="H5" s="329"/>
      <c r="I5" s="173"/>
    </row>
    <row r="6" ht="25.5" customHeight="1" spans="1:9">
      <c r="A6" s="326">
        <v>4</v>
      </c>
      <c r="B6" s="283"/>
      <c r="C6" s="283"/>
      <c r="D6" s="327"/>
      <c r="E6" s="172"/>
      <c r="F6" s="329"/>
      <c r="G6" s="329"/>
      <c r="H6" s="329"/>
      <c r="I6" s="173"/>
    </row>
    <row r="7" ht="25.5" customHeight="1" spans="1:9">
      <c r="A7" s="326">
        <v>5</v>
      </c>
      <c r="B7" s="283"/>
      <c r="C7" s="283"/>
      <c r="D7" s="327"/>
      <c r="E7" s="9"/>
      <c r="F7" s="329"/>
      <c r="G7" s="329"/>
      <c r="H7" s="329"/>
      <c r="I7" s="173"/>
    </row>
    <row r="8" ht="25.5" customHeight="1" spans="1:9">
      <c r="A8" s="326">
        <v>6</v>
      </c>
      <c r="B8" s="283"/>
      <c r="C8" s="283"/>
      <c r="D8" s="327"/>
      <c r="E8" s="214"/>
      <c r="F8" s="329"/>
      <c r="G8" s="329"/>
      <c r="H8" s="329"/>
      <c r="I8" s="173"/>
    </row>
    <row r="9" ht="25.5" customHeight="1" spans="1:9">
      <c r="A9" s="326">
        <v>7</v>
      </c>
      <c r="B9" s="283"/>
      <c r="C9" s="283"/>
      <c r="D9" s="327"/>
      <c r="E9" s="214"/>
      <c r="F9" s="173"/>
      <c r="G9" s="173"/>
      <c r="H9" s="173"/>
      <c r="I9" s="173"/>
    </row>
    <row r="10" ht="25.5" customHeight="1" spans="1:9">
      <c r="A10" s="326">
        <v>8</v>
      </c>
      <c r="B10" s="283"/>
      <c r="C10" s="283"/>
      <c r="D10" s="327"/>
      <c r="E10" s="214"/>
      <c r="F10" s="173"/>
      <c r="G10" s="173"/>
      <c r="H10" s="173"/>
      <c r="I10" s="173"/>
    </row>
    <row r="11" ht="25.5" customHeight="1" spans="1:9">
      <c r="A11" s="326">
        <v>9</v>
      </c>
      <c r="B11" s="283"/>
      <c r="C11" s="283"/>
      <c r="D11" s="327"/>
      <c r="E11" s="214"/>
      <c r="F11" s="173"/>
      <c r="G11" s="173"/>
      <c r="H11" s="173"/>
      <c r="I11" s="173"/>
    </row>
    <row r="12" ht="25.5" customHeight="1" spans="1:9">
      <c r="A12" s="326">
        <v>10</v>
      </c>
      <c r="B12" s="330"/>
      <c r="C12" s="330"/>
      <c r="D12" s="327"/>
      <c r="E12" s="173"/>
      <c r="F12" s="173"/>
      <c r="G12" s="173"/>
      <c r="H12" s="173"/>
      <c r="I12" s="173"/>
    </row>
    <row r="13" ht="25.5" customHeight="1" spans="1:9">
      <c r="A13" s="326">
        <v>11</v>
      </c>
      <c r="B13" s="330"/>
      <c r="C13" s="330"/>
      <c r="D13" s="331"/>
      <c r="E13" s="332"/>
      <c r="F13" s="332"/>
      <c r="G13" s="332"/>
      <c r="H13" s="173"/>
      <c r="I13" s="173"/>
    </row>
    <row r="14" ht="25.5" customHeight="1" spans="1:9">
      <c r="A14" s="326">
        <v>12</v>
      </c>
      <c r="B14" s="59"/>
      <c r="C14" s="59"/>
      <c r="D14" s="173"/>
      <c r="E14" s="173"/>
      <c r="F14" s="173"/>
      <c r="G14" s="173"/>
      <c r="H14" s="173"/>
      <c r="I14" s="173"/>
    </row>
    <row r="15" ht="21.75" customHeight="1" spans="2:2">
      <c r="B15" t="s">
        <v>10</v>
      </c>
    </row>
    <row r="16" spans="2:9">
      <c r="B16" s="333"/>
      <c r="C16" s="333"/>
      <c r="D16" s="333"/>
      <c r="E16" s="333"/>
      <c r="F16" s="333"/>
      <c r="G16" s="333"/>
      <c r="H16" s="333"/>
      <c r="I16" s="333"/>
    </row>
    <row r="17" spans="2:7">
      <c r="B17" t="s">
        <v>11</v>
      </c>
      <c r="E17" t="s">
        <v>12</v>
      </c>
      <c r="G17" t="s">
        <v>13</v>
      </c>
    </row>
  </sheetData>
  <mergeCells count="1">
    <mergeCell ref="A1:H1"/>
  </mergeCells>
  <pageMargins left="0.708661417322835" right="0.708661417322835" top="0.748031496062992" bottom="0.748031496062992" header="0.31496062992126" footer="0.31496062992126"/>
  <pageSetup paperSize="9" scale="80" orientation="landscape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pane ySplit="3" topLeftCell="A4" activePane="bottomLeft" state="frozen"/>
      <selection/>
      <selection pane="bottomLeft" activeCell="K27" sqref="K27"/>
    </sheetView>
  </sheetViews>
  <sheetFormatPr defaultColWidth="9" defaultRowHeight="13.5"/>
  <cols>
    <col min="1" max="1" width="7.25" customWidth="1"/>
    <col min="2" max="2" width="15" customWidth="1"/>
    <col min="3" max="3" width="13" customWidth="1"/>
    <col min="4" max="4" width="19.125" customWidth="1"/>
    <col min="5" max="5" width="13" customWidth="1"/>
    <col min="6" max="6" width="19.125" customWidth="1"/>
    <col min="7" max="7" width="13" customWidth="1"/>
    <col min="8" max="8" width="17.625" customWidth="1"/>
    <col min="9" max="9" width="7.25" customWidth="1"/>
  </cols>
  <sheetData>
    <row r="1" ht="20.25" spans="1:9">
      <c r="A1" s="2" t="s">
        <v>134</v>
      </c>
      <c r="B1" s="2"/>
      <c r="C1" s="2"/>
      <c r="D1" s="2"/>
      <c r="E1" s="2"/>
      <c r="F1" s="2"/>
      <c r="G1" s="2"/>
      <c r="H1" s="2"/>
      <c r="I1" s="2"/>
    </row>
    <row r="2" s="7" customFormat="1" ht="39" customHeight="1" spans="1:11">
      <c r="A2" s="101" t="e">
        <f>#REF!</f>
        <v>#REF!</v>
      </c>
      <c r="B2" s="101"/>
      <c r="C2" s="5"/>
      <c r="D2" s="6"/>
      <c r="E2" s="14" t="e">
        <f>#REF!</f>
        <v>#REF!</v>
      </c>
      <c r="F2" s="8"/>
      <c r="G2" s="8"/>
      <c r="H2" s="178" t="s">
        <v>125</v>
      </c>
      <c r="I2" s="178"/>
      <c r="J2" s="8"/>
      <c r="K2" s="8"/>
    </row>
    <row r="3" s="7" customFormat="1" ht="21.75" customHeight="1" spans="1:9">
      <c r="A3" s="179" t="s">
        <v>1</v>
      </c>
      <c r="B3" s="179" t="s">
        <v>135</v>
      </c>
      <c r="C3" s="179" t="s">
        <v>92</v>
      </c>
      <c r="D3" s="179" t="s">
        <v>136</v>
      </c>
      <c r="E3" s="179" t="s">
        <v>130</v>
      </c>
      <c r="F3" s="179" t="s">
        <v>131</v>
      </c>
      <c r="G3" s="179" t="s">
        <v>132</v>
      </c>
      <c r="H3" s="179" t="s">
        <v>133</v>
      </c>
      <c r="I3" s="179" t="s">
        <v>24</v>
      </c>
    </row>
    <row r="4" ht="14.25" spans="1:10">
      <c r="A4" s="179">
        <v>1</v>
      </c>
      <c r="B4" s="179"/>
      <c r="C4" s="179"/>
      <c r="D4" s="179"/>
      <c r="E4" s="179"/>
      <c r="F4" s="179"/>
      <c r="G4" s="179"/>
      <c r="H4" s="179"/>
      <c r="I4" s="179"/>
      <c r="J4" s="20"/>
    </row>
    <row r="5" ht="14.25" spans="1:12">
      <c r="A5" s="179">
        <v>2</v>
      </c>
      <c r="B5" s="179"/>
      <c r="C5" s="179"/>
      <c r="D5" s="179"/>
      <c r="E5" s="179"/>
      <c r="F5" s="179"/>
      <c r="G5" s="179"/>
      <c r="H5" s="179"/>
      <c r="I5" s="179"/>
      <c r="J5" s="20"/>
      <c r="K5" s="21"/>
      <c r="L5" s="21"/>
    </row>
    <row r="6" ht="14.25" spans="1:12">
      <c r="A6" s="179">
        <v>3</v>
      </c>
      <c r="B6" s="179"/>
      <c r="C6" s="179"/>
      <c r="D6" s="179"/>
      <c r="E6" s="179"/>
      <c r="F6" s="179"/>
      <c r="G6" s="179"/>
      <c r="H6" s="179"/>
      <c r="I6" s="179"/>
      <c r="J6" s="20"/>
      <c r="K6" s="22"/>
      <c r="L6" s="21"/>
    </row>
    <row r="7" ht="14.25" spans="1:12">
      <c r="A7" s="179">
        <v>4</v>
      </c>
      <c r="B7" s="179"/>
      <c r="C7" s="179"/>
      <c r="D7" s="179"/>
      <c r="E7" s="179"/>
      <c r="F7" s="179"/>
      <c r="G7" s="179"/>
      <c r="H7" s="179"/>
      <c r="I7" s="179"/>
      <c r="J7" s="20"/>
      <c r="K7" s="23"/>
      <c r="L7" s="21"/>
    </row>
    <row r="8" ht="14.25" spans="1:12">
      <c r="A8" s="179">
        <v>5</v>
      </c>
      <c r="B8" s="179"/>
      <c r="C8" s="179"/>
      <c r="D8" s="179"/>
      <c r="E8" s="179"/>
      <c r="F8" s="179"/>
      <c r="G8" s="179"/>
      <c r="H8" s="179"/>
      <c r="I8" s="179"/>
      <c r="J8" s="20"/>
      <c r="K8" s="24"/>
      <c r="L8" s="21"/>
    </row>
    <row r="9" ht="14.25" spans="1:12">
      <c r="A9" s="179">
        <v>6</v>
      </c>
      <c r="B9" s="179"/>
      <c r="C9" s="179"/>
      <c r="D9" s="179"/>
      <c r="E9" s="179"/>
      <c r="F9" s="179"/>
      <c r="G9" s="179"/>
      <c r="H9" s="179"/>
      <c r="I9" s="179"/>
      <c r="J9" s="20"/>
      <c r="K9" s="21"/>
      <c r="L9" s="21"/>
    </row>
    <row r="10" ht="14.25" spans="1:12">
      <c r="A10" s="179">
        <v>7</v>
      </c>
      <c r="B10" s="179"/>
      <c r="C10" s="179"/>
      <c r="D10" s="179"/>
      <c r="E10" s="179"/>
      <c r="F10" s="179"/>
      <c r="G10" s="179"/>
      <c r="H10" s="179"/>
      <c r="I10" s="179"/>
      <c r="J10" s="20"/>
      <c r="K10" s="21"/>
      <c r="L10" s="21"/>
    </row>
    <row r="11" ht="14.25" spans="1:9">
      <c r="A11" s="179">
        <v>8</v>
      </c>
      <c r="B11" s="179"/>
      <c r="C11" s="179"/>
      <c r="D11" s="179"/>
      <c r="E11" s="179"/>
      <c r="F11" s="179"/>
      <c r="G11" s="179"/>
      <c r="H11" s="179"/>
      <c r="I11" s="179"/>
    </row>
    <row r="12" ht="14.25" spans="1:9">
      <c r="A12" s="179">
        <v>9</v>
      </c>
      <c r="B12" s="179"/>
      <c r="C12" s="179"/>
      <c r="D12" s="179"/>
      <c r="E12" s="179"/>
      <c r="F12" s="179"/>
      <c r="G12" s="179"/>
      <c r="H12" s="179"/>
      <c r="I12" s="179"/>
    </row>
    <row r="13" ht="14.25" spans="1:9">
      <c r="A13" s="179" t="s">
        <v>137</v>
      </c>
      <c r="B13" s="179"/>
      <c r="C13" s="179"/>
      <c r="D13" s="179"/>
      <c r="E13" s="179">
        <f>SUM(E4:E12)</f>
        <v>0</v>
      </c>
      <c r="F13" s="179">
        <f>SUM(F4:F12)</f>
        <v>0</v>
      </c>
      <c r="G13" s="179"/>
      <c r="H13" s="179"/>
      <c r="I13" s="179"/>
    </row>
    <row r="14" ht="14.25" spans="1:9">
      <c r="A14" s="7"/>
      <c r="B14" s="7"/>
      <c r="C14" s="7"/>
      <c r="D14" s="7"/>
      <c r="E14" s="7"/>
      <c r="F14" s="7"/>
      <c r="G14" s="7"/>
      <c r="H14" s="7"/>
      <c r="I14" s="7"/>
    </row>
    <row r="15" ht="14.25" spans="1:9">
      <c r="A15" s="7"/>
      <c r="B15" s="7"/>
      <c r="C15" s="7"/>
      <c r="D15" s="7"/>
      <c r="E15" s="7"/>
      <c r="F15" s="7"/>
      <c r="G15" s="7"/>
      <c r="H15" s="7"/>
      <c r="I15" s="7"/>
    </row>
    <row r="16" ht="20.25" spans="1:11">
      <c r="A16" s="180" t="e">
        <f>#REF!</f>
        <v>#REF!</v>
      </c>
      <c r="B16" s="180"/>
      <c r="C16" s="5"/>
      <c r="D16" s="181" t="e">
        <f>#REF!</f>
        <v>#REF!</v>
      </c>
      <c r="E16" s="181"/>
      <c r="F16" s="181" t="s">
        <v>98</v>
      </c>
      <c r="G16" s="181"/>
      <c r="H16" s="181"/>
      <c r="I16" s="182" t="s">
        <v>123</v>
      </c>
      <c r="J16" s="183"/>
      <c r="K16" s="183"/>
    </row>
    <row r="17" ht="14.25" spans="1:9">
      <c r="A17" s="7"/>
      <c r="B17" s="7"/>
      <c r="C17" s="7"/>
      <c r="D17" s="7"/>
      <c r="E17" s="7"/>
      <c r="F17" s="7"/>
      <c r="G17" s="7"/>
      <c r="H17" s="7"/>
      <c r="I17" s="7"/>
    </row>
  </sheetData>
  <mergeCells count="4">
    <mergeCell ref="A1:I1"/>
    <mergeCell ref="A2:B2"/>
    <mergeCell ref="H2:I2"/>
    <mergeCell ref="A16:B16"/>
  </mergeCells>
  <pageMargins left="0.7" right="0.7" top="0.75" bottom="0.75" header="0.3" footer="0.3"/>
  <pageSetup paperSize="9" orientation="portrait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AG17"/>
  <sheetViews>
    <sheetView workbookViewId="0">
      <pane ySplit="4" topLeftCell="A5" activePane="bottomLeft" state="frozen"/>
      <selection/>
      <selection pane="bottomLeft" activeCell="I33" sqref="I33:I34"/>
    </sheetView>
  </sheetViews>
  <sheetFormatPr defaultColWidth="9" defaultRowHeight="13.5"/>
  <cols>
    <col min="1" max="1" width="5.375" customWidth="1"/>
    <col min="2" max="2" width="11.75" customWidth="1"/>
    <col min="3" max="3" width="13.375" customWidth="1"/>
    <col min="4" max="4" width="13" customWidth="1"/>
    <col min="5" max="6" width="13.875" customWidth="1"/>
    <col min="7" max="7" width="14.625" customWidth="1"/>
    <col min="8" max="9" width="16.25" customWidth="1"/>
    <col min="10" max="10" width="15.625" customWidth="1"/>
    <col min="14" max="17" width="7.5" customWidth="1"/>
    <col min="18" max="18" width="9.5" customWidth="1"/>
  </cols>
  <sheetData>
    <row r="1" ht="34.5" customHeight="1" spans="1:26">
      <c r="A1" s="2" t="s">
        <v>138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="7" customFormat="1" ht="39" customHeight="1" spans="1:26">
      <c r="A2" s="4" t="e">
        <f>#REF!</f>
        <v>#REF!</v>
      </c>
      <c r="B2" s="4"/>
      <c r="C2" s="5"/>
      <c r="D2" s="6"/>
      <c r="G2" s="8"/>
      <c r="I2" s="177" t="e">
        <f>#REF!</f>
        <v>#REF!</v>
      </c>
      <c r="J2" s="177"/>
      <c r="K2" s="8"/>
      <c r="N2" s="177" t="s">
        <v>139</v>
      </c>
      <c r="O2" s="177"/>
      <c r="Z2" s="8" t="s">
        <v>125</v>
      </c>
    </row>
    <row r="3" s="7" customFormat="1" ht="18.75" customHeight="1" spans="1:33">
      <c r="A3" s="9" t="s">
        <v>1</v>
      </c>
      <c r="B3" s="9" t="s">
        <v>140</v>
      </c>
      <c r="C3" s="9"/>
      <c r="D3" s="9" t="s">
        <v>135</v>
      </c>
      <c r="E3" s="9" t="s">
        <v>141</v>
      </c>
      <c r="F3" s="9" t="s">
        <v>142</v>
      </c>
      <c r="G3" s="9" t="s">
        <v>143</v>
      </c>
      <c r="H3" s="9" t="s">
        <v>144</v>
      </c>
      <c r="I3" s="9" t="s">
        <v>145</v>
      </c>
      <c r="J3" s="9" t="s">
        <v>146</v>
      </c>
      <c r="K3" s="9" t="s">
        <v>147</v>
      </c>
      <c r="L3" s="15" t="s">
        <v>148</v>
      </c>
      <c r="M3" s="15"/>
      <c r="N3" s="15"/>
      <c r="O3" s="15" t="s">
        <v>149</v>
      </c>
      <c r="P3" s="15"/>
      <c r="Q3" s="15"/>
      <c r="R3" s="15" t="s">
        <v>150</v>
      </c>
      <c r="S3" s="15"/>
      <c r="T3" s="15"/>
      <c r="U3" s="15" t="s">
        <v>151</v>
      </c>
      <c r="V3" s="15"/>
      <c r="W3" s="15"/>
      <c r="X3" s="17" t="s">
        <v>152</v>
      </c>
      <c r="Y3" s="17"/>
      <c r="Z3" s="17"/>
      <c r="AA3" s="17"/>
      <c r="AB3" s="17"/>
      <c r="AC3" s="17"/>
      <c r="AD3" s="17"/>
      <c r="AE3" s="9" t="s">
        <v>153</v>
      </c>
      <c r="AF3" s="18" t="s">
        <v>154</v>
      </c>
      <c r="AG3" s="9" t="s">
        <v>24</v>
      </c>
    </row>
    <row r="4" s="7" customFormat="1" ht="15.75" spans="1:33">
      <c r="A4" s="9">
        <v>1</v>
      </c>
      <c r="B4" s="10" t="s">
        <v>155</v>
      </c>
      <c r="C4" s="11" t="s">
        <v>156</v>
      </c>
      <c r="D4" s="9"/>
      <c r="E4" s="9"/>
      <c r="F4" s="9"/>
      <c r="G4" s="9"/>
      <c r="H4" s="9"/>
      <c r="I4" s="9"/>
      <c r="J4" s="9"/>
      <c r="K4" s="9"/>
      <c r="L4" s="16" t="s">
        <v>157</v>
      </c>
      <c r="M4" s="16" t="s">
        <v>158</v>
      </c>
      <c r="N4" s="16" t="s">
        <v>34</v>
      </c>
      <c r="O4" s="16" t="s">
        <v>157</v>
      </c>
      <c r="P4" s="16" t="s">
        <v>158</v>
      </c>
      <c r="Q4" s="16" t="s">
        <v>34</v>
      </c>
      <c r="R4" s="16" t="s">
        <v>157</v>
      </c>
      <c r="S4" s="16" t="s">
        <v>158</v>
      </c>
      <c r="T4" s="16" t="s">
        <v>34</v>
      </c>
      <c r="U4" s="16" t="s">
        <v>157</v>
      </c>
      <c r="V4" s="16" t="s">
        <v>158</v>
      </c>
      <c r="W4" s="16" t="s">
        <v>34</v>
      </c>
      <c r="X4" s="17" t="s">
        <v>159</v>
      </c>
      <c r="Y4" s="17" t="s">
        <v>160</v>
      </c>
      <c r="Z4" s="17" t="s">
        <v>161</v>
      </c>
      <c r="AA4" s="17" t="s">
        <v>162</v>
      </c>
      <c r="AB4" s="17" t="s">
        <v>163</v>
      </c>
      <c r="AC4" s="17" t="s">
        <v>164</v>
      </c>
      <c r="AD4" s="19" t="s">
        <v>165</v>
      </c>
      <c r="AE4" s="9"/>
      <c r="AF4" s="18"/>
      <c r="AG4" s="9"/>
    </row>
    <row r="5" ht="14.25" spans="1:33">
      <c r="A5" s="172">
        <v>1</v>
      </c>
      <c r="B5" s="173"/>
      <c r="C5" s="173"/>
      <c r="D5" s="173"/>
      <c r="E5" s="173"/>
      <c r="F5" s="174"/>
      <c r="G5" s="174"/>
      <c r="H5" s="174"/>
      <c r="I5" s="174"/>
      <c r="J5" s="173"/>
      <c r="K5" s="173"/>
      <c r="L5" s="173"/>
      <c r="M5" s="173"/>
      <c r="N5" s="173"/>
      <c r="O5" s="173"/>
      <c r="P5" s="173"/>
      <c r="Q5" s="173"/>
      <c r="R5" s="12">
        <f>IF((O5-L5)&gt;0,O5-L5,0)</f>
        <v>0</v>
      </c>
      <c r="S5" s="12"/>
      <c r="T5" s="12">
        <f>IF((Q5-N5)&gt;0,Q5-N5,0)</f>
        <v>0</v>
      </c>
      <c r="U5" s="12">
        <f>IF((O5-L5)&lt;0,O5-L5,0)</f>
        <v>0</v>
      </c>
      <c r="V5" s="12"/>
      <c r="W5" s="12">
        <f>IF((Q5-N5)&lt;0,Q5-N5,0)</f>
        <v>0</v>
      </c>
      <c r="X5" s="173"/>
      <c r="Y5" s="173"/>
      <c r="Z5" s="173"/>
      <c r="AA5" s="173"/>
      <c r="AB5" s="173"/>
      <c r="AC5" s="173"/>
      <c r="AD5" s="173"/>
      <c r="AE5" s="173"/>
      <c r="AF5" s="173"/>
      <c r="AG5" s="173"/>
    </row>
    <row r="6" ht="14.25" spans="1:33">
      <c r="A6" s="172">
        <v>2</v>
      </c>
      <c r="B6" s="173"/>
      <c r="C6" s="173"/>
      <c r="D6" s="173"/>
      <c r="E6" s="173"/>
      <c r="F6" s="175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2">
        <f t="shared" ref="R6:R14" si="0">IF((O6-L6)&gt;0,O6-L6,0)</f>
        <v>0</v>
      </c>
      <c r="S6" s="12"/>
      <c r="T6" s="12">
        <f t="shared" ref="T6:T14" si="1">IF((Q6-N6)&gt;0,Q6-N6,0)</f>
        <v>0</v>
      </c>
      <c r="U6" s="12">
        <f t="shared" ref="U6:U14" si="2">IF((O6-L6)&lt;0,O6-L6,0)</f>
        <v>0</v>
      </c>
      <c r="V6" s="12"/>
      <c r="W6" s="12">
        <f t="shared" ref="W6:W14" si="3">IF((Q6-N6)&lt;0,Q6-N6,0)</f>
        <v>0</v>
      </c>
      <c r="X6" s="173"/>
      <c r="Y6" s="173"/>
      <c r="Z6" s="173"/>
      <c r="AA6" s="173"/>
      <c r="AB6" s="173"/>
      <c r="AC6" s="173"/>
      <c r="AD6" s="173"/>
      <c r="AE6" s="173"/>
      <c r="AF6" s="173"/>
      <c r="AG6" s="173"/>
    </row>
    <row r="7" ht="14.25" spans="1:33">
      <c r="A7" s="172">
        <v>3</v>
      </c>
      <c r="B7" s="173"/>
      <c r="C7" s="173"/>
      <c r="D7" s="173"/>
      <c r="E7" s="173"/>
      <c r="F7" s="175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2">
        <f t="shared" si="0"/>
        <v>0</v>
      </c>
      <c r="S7" s="12"/>
      <c r="T7" s="12">
        <f t="shared" si="1"/>
        <v>0</v>
      </c>
      <c r="U7" s="12">
        <f t="shared" si="2"/>
        <v>0</v>
      </c>
      <c r="V7" s="12"/>
      <c r="W7" s="12">
        <f t="shared" si="3"/>
        <v>0</v>
      </c>
      <c r="X7" s="173"/>
      <c r="Y7" s="173"/>
      <c r="Z7" s="173"/>
      <c r="AA7" s="173"/>
      <c r="AB7" s="173"/>
      <c r="AC7" s="173"/>
      <c r="AD7" s="173"/>
      <c r="AE7" s="173"/>
      <c r="AF7" s="173"/>
      <c r="AG7" s="173"/>
    </row>
    <row r="8" ht="14.25" spans="1:33">
      <c r="A8" s="172">
        <v>4</v>
      </c>
      <c r="B8" s="173"/>
      <c r="C8" s="173"/>
      <c r="D8" s="173"/>
      <c r="E8" s="173"/>
      <c r="F8" s="175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2">
        <f t="shared" si="0"/>
        <v>0</v>
      </c>
      <c r="S8" s="12"/>
      <c r="T8" s="12">
        <f t="shared" si="1"/>
        <v>0</v>
      </c>
      <c r="U8" s="12">
        <f t="shared" si="2"/>
        <v>0</v>
      </c>
      <c r="V8" s="12"/>
      <c r="W8" s="12">
        <f t="shared" si="3"/>
        <v>0</v>
      </c>
      <c r="X8" s="173"/>
      <c r="Y8" s="173"/>
      <c r="Z8" s="173"/>
      <c r="AA8" s="173"/>
      <c r="AB8" s="173"/>
      <c r="AC8" s="173"/>
      <c r="AD8" s="173"/>
      <c r="AE8" s="173"/>
      <c r="AF8" s="173"/>
      <c r="AG8" s="173"/>
    </row>
    <row r="9" ht="14.25" spans="1:33">
      <c r="A9" s="172">
        <v>5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2">
        <f t="shared" si="0"/>
        <v>0</v>
      </c>
      <c r="S9" s="12"/>
      <c r="T9" s="12">
        <f t="shared" si="1"/>
        <v>0</v>
      </c>
      <c r="U9" s="12">
        <f t="shared" si="2"/>
        <v>0</v>
      </c>
      <c r="V9" s="12"/>
      <c r="W9" s="12">
        <f t="shared" si="3"/>
        <v>0</v>
      </c>
      <c r="X9" s="173"/>
      <c r="Y9" s="173"/>
      <c r="Z9" s="173"/>
      <c r="AA9" s="173"/>
      <c r="AB9" s="173"/>
      <c r="AC9" s="173"/>
      <c r="AD9" s="173"/>
      <c r="AE9" s="173"/>
      <c r="AF9" s="173"/>
      <c r="AG9" s="173"/>
    </row>
    <row r="10" ht="14.25" spans="1:33">
      <c r="A10" s="172">
        <v>6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2">
        <f t="shared" si="0"/>
        <v>0</v>
      </c>
      <c r="S10" s="12"/>
      <c r="T10" s="12">
        <f t="shared" si="1"/>
        <v>0</v>
      </c>
      <c r="U10" s="12">
        <f t="shared" si="2"/>
        <v>0</v>
      </c>
      <c r="V10" s="12"/>
      <c r="W10" s="12">
        <f t="shared" si="3"/>
        <v>0</v>
      </c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</row>
    <row r="11" ht="14.25" spans="1:33">
      <c r="A11" s="172">
        <v>7</v>
      </c>
      <c r="B11" s="173"/>
      <c r="C11" s="173"/>
      <c r="D11" s="173"/>
      <c r="E11" s="173"/>
      <c r="F11" s="175"/>
      <c r="G11" s="173"/>
      <c r="H11" s="173"/>
      <c r="I11" s="17"/>
      <c r="J11" s="173"/>
      <c r="K11" s="173"/>
      <c r="L11" s="173"/>
      <c r="M11" s="173"/>
      <c r="N11" s="173"/>
      <c r="O11" s="173"/>
      <c r="P11" s="173"/>
      <c r="Q11" s="173"/>
      <c r="R11" s="12">
        <f t="shared" si="0"/>
        <v>0</v>
      </c>
      <c r="S11" s="12"/>
      <c r="T11" s="12">
        <f t="shared" si="1"/>
        <v>0</v>
      </c>
      <c r="U11" s="12">
        <f t="shared" si="2"/>
        <v>0</v>
      </c>
      <c r="V11" s="12"/>
      <c r="W11" s="12">
        <f t="shared" si="3"/>
        <v>0</v>
      </c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</row>
    <row r="12" ht="14.25" spans="1:33">
      <c r="A12" s="172">
        <v>8</v>
      </c>
      <c r="B12" s="173"/>
      <c r="C12" s="173"/>
      <c r="D12" s="173"/>
      <c r="E12" s="173"/>
      <c r="F12" s="175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2">
        <f t="shared" si="0"/>
        <v>0</v>
      </c>
      <c r="S12" s="12"/>
      <c r="T12" s="12">
        <f t="shared" si="1"/>
        <v>0</v>
      </c>
      <c r="U12" s="12">
        <f t="shared" si="2"/>
        <v>0</v>
      </c>
      <c r="V12" s="12"/>
      <c r="W12" s="12">
        <f t="shared" si="3"/>
        <v>0</v>
      </c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</row>
    <row r="13" ht="14.25" spans="1:33">
      <c r="A13" s="172">
        <v>9</v>
      </c>
      <c r="B13" s="173"/>
      <c r="C13" s="173"/>
      <c r="D13" s="173"/>
      <c r="E13" s="173"/>
      <c r="F13" s="175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2">
        <f t="shared" si="0"/>
        <v>0</v>
      </c>
      <c r="S13" s="12"/>
      <c r="T13" s="12">
        <f t="shared" si="1"/>
        <v>0</v>
      </c>
      <c r="U13" s="12">
        <f t="shared" si="2"/>
        <v>0</v>
      </c>
      <c r="V13" s="12"/>
      <c r="W13" s="12">
        <f t="shared" si="3"/>
        <v>0</v>
      </c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</row>
    <row r="14" ht="14.25" spans="1:33">
      <c r="A14" s="172">
        <v>10</v>
      </c>
      <c r="B14" s="173"/>
      <c r="C14" s="173"/>
      <c r="D14" s="173"/>
      <c r="E14" s="173"/>
      <c r="F14" s="175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2">
        <f t="shared" si="0"/>
        <v>0</v>
      </c>
      <c r="S14" s="12"/>
      <c r="T14" s="12">
        <f t="shared" si="1"/>
        <v>0</v>
      </c>
      <c r="U14" s="12">
        <f t="shared" si="2"/>
        <v>0</v>
      </c>
      <c r="V14" s="12"/>
      <c r="W14" s="12">
        <f t="shared" si="3"/>
        <v>0</v>
      </c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</row>
    <row r="15" s="7" customFormat="1" ht="14.25" spans="1:33">
      <c r="A15" s="9" t="s">
        <v>137</v>
      </c>
      <c r="B15" s="9"/>
      <c r="C15" s="12"/>
      <c r="D15" s="12"/>
      <c r="E15" s="12"/>
      <c r="F15" s="13"/>
      <c r="G15" s="12"/>
      <c r="H15" s="12"/>
      <c r="I15" s="12"/>
      <c r="J15" s="12"/>
      <c r="K15" s="12"/>
      <c r="L15" s="12">
        <f>SUM(L5:L14)</f>
        <v>0</v>
      </c>
      <c r="M15" s="12"/>
      <c r="N15" s="12">
        <f>SUM(N5:N14)</f>
        <v>0</v>
      </c>
      <c r="O15" s="12">
        <f>SUM(O5:O14)</f>
        <v>0</v>
      </c>
      <c r="P15" s="12"/>
      <c r="Q15" s="12">
        <f>SUM(Q5:Q14)</f>
        <v>0</v>
      </c>
      <c r="R15" s="12">
        <f>SUM(R5:R14)</f>
        <v>0</v>
      </c>
      <c r="S15" s="12"/>
      <c r="T15" s="12">
        <f>SUM(T5:T14)</f>
        <v>0</v>
      </c>
      <c r="U15" s="12">
        <f>SUM(U5:U14)</f>
        <v>0</v>
      </c>
      <c r="V15" s="12"/>
      <c r="W15" s="12">
        <f>SUM(W5:W14)</f>
        <v>0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="7" customFormat="1" ht="14.25" spans="1:1">
      <c r="A16" s="7" t="s">
        <v>166</v>
      </c>
    </row>
    <row r="17" s="7" customFormat="1" ht="14.25" spans="1:16">
      <c r="A17" s="176" t="e">
        <f>#REF!</f>
        <v>#REF!</v>
      </c>
      <c r="E17" s="7" t="e">
        <f>#REF!</f>
        <v>#REF!</v>
      </c>
      <c r="H17" s="7" t="e">
        <f>#REF!</f>
        <v>#REF!</v>
      </c>
      <c r="K17" s="7" t="e">
        <f>#REF!</f>
        <v>#REF!</v>
      </c>
      <c r="P17" s="7" t="s">
        <v>45</v>
      </c>
    </row>
  </sheetData>
  <mergeCells count="22">
    <mergeCell ref="A1:Z1"/>
    <mergeCell ref="I2:J2"/>
    <mergeCell ref="N2:O2"/>
    <mergeCell ref="B3:C3"/>
    <mergeCell ref="L3:N3"/>
    <mergeCell ref="O3:Q3"/>
    <mergeCell ref="R3:T3"/>
    <mergeCell ref="U3:W3"/>
    <mergeCell ref="X3:AD3"/>
    <mergeCell ref="A15:B15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AE3:AE4"/>
    <mergeCell ref="AF3:AF4"/>
    <mergeCell ref="AG3:AG4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AI17"/>
  <sheetViews>
    <sheetView workbookViewId="0">
      <pane ySplit="4" topLeftCell="A5" activePane="bottomLeft" state="frozen"/>
      <selection/>
      <selection pane="bottomLeft" activeCell="B4" sqref="B4"/>
    </sheetView>
  </sheetViews>
  <sheetFormatPr defaultColWidth="9" defaultRowHeight="13.5"/>
  <cols>
    <col min="1" max="1" width="5.375" customWidth="1"/>
    <col min="2" max="2" width="11.75" customWidth="1"/>
    <col min="3" max="3" width="13.75" customWidth="1"/>
    <col min="4" max="9" width="11.875" customWidth="1"/>
    <col min="10" max="10" width="11.625" customWidth="1"/>
    <col min="14" max="14" width="11.875" customWidth="1"/>
    <col min="15" max="16" width="7.5" customWidth="1"/>
    <col min="17" max="17" width="11" customWidth="1"/>
    <col min="18" max="18" width="9.5" customWidth="1"/>
    <col min="23" max="23" width="13.875" customWidth="1"/>
    <col min="27" max="27" width="9" style="169"/>
  </cols>
  <sheetData>
    <row r="1" ht="34.5" customHeight="1" spans="1:26">
      <c r="A1" s="2" t="s">
        <v>167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="7" customFormat="1" ht="39" customHeight="1" spans="1:27">
      <c r="A2" s="4" t="e">
        <f>#REF!</f>
        <v>#REF!</v>
      </c>
      <c r="B2" s="4"/>
      <c r="C2" s="5"/>
      <c r="D2" s="6"/>
      <c r="G2" s="8"/>
      <c r="J2" s="14" t="e">
        <f>#REF!</f>
        <v>#REF!</v>
      </c>
      <c r="K2" s="8"/>
      <c r="M2" s="101"/>
      <c r="N2" s="101"/>
      <c r="Q2" s="101" t="s">
        <v>139</v>
      </c>
      <c r="R2" s="101"/>
      <c r="Z2" s="8" t="s">
        <v>125</v>
      </c>
      <c r="AA2" s="171"/>
    </row>
    <row r="3" s="7" customFormat="1" ht="18.75" customHeight="1" spans="1:33">
      <c r="A3" s="9" t="s">
        <v>1</v>
      </c>
      <c r="B3" s="9" t="s">
        <v>140</v>
      </c>
      <c r="C3" s="9"/>
      <c r="D3" s="9" t="s">
        <v>135</v>
      </c>
      <c r="E3" s="9" t="s">
        <v>141</v>
      </c>
      <c r="F3" s="9" t="s">
        <v>142</v>
      </c>
      <c r="G3" s="9" t="s">
        <v>143</v>
      </c>
      <c r="H3" s="9" t="s">
        <v>144</v>
      </c>
      <c r="I3" s="9" t="s">
        <v>145</v>
      </c>
      <c r="J3" s="9" t="s">
        <v>146</v>
      </c>
      <c r="K3" s="9" t="s">
        <v>147</v>
      </c>
      <c r="L3" s="15" t="s">
        <v>148</v>
      </c>
      <c r="M3" s="15"/>
      <c r="N3" s="15"/>
      <c r="O3" s="15" t="s">
        <v>149</v>
      </c>
      <c r="P3" s="15"/>
      <c r="Q3" s="15"/>
      <c r="R3" s="15" t="s">
        <v>150</v>
      </c>
      <c r="S3" s="15"/>
      <c r="T3" s="15"/>
      <c r="U3" s="15" t="s">
        <v>151</v>
      </c>
      <c r="V3" s="15"/>
      <c r="W3" s="15"/>
      <c r="X3" s="17" t="s">
        <v>152</v>
      </c>
      <c r="Y3" s="17"/>
      <c r="Z3" s="17"/>
      <c r="AA3" s="17"/>
      <c r="AB3" s="17"/>
      <c r="AC3" s="17"/>
      <c r="AD3" s="17"/>
      <c r="AE3" s="9" t="s">
        <v>153</v>
      </c>
      <c r="AF3" s="18" t="s">
        <v>154</v>
      </c>
      <c r="AG3" s="9" t="s">
        <v>24</v>
      </c>
    </row>
    <row r="4" s="7" customFormat="1" ht="15.75" spans="1:35">
      <c r="A4" s="9">
        <v>1</v>
      </c>
      <c r="B4" s="10" t="s">
        <v>155</v>
      </c>
      <c r="C4" s="11" t="s">
        <v>156</v>
      </c>
      <c r="D4" s="9"/>
      <c r="E4" s="9"/>
      <c r="F4" s="9"/>
      <c r="G4" s="9"/>
      <c r="H4" s="9"/>
      <c r="I4" s="9"/>
      <c r="J4" s="9"/>
      <c r="K4" s="9"/>
      <c r="L4" s="16" t="s">
        <v>157</v>
      </c>
      <c r="M4" s="16" t="s">
        <v>158</v>
      </c>
      <c r="N4" s="16" t="s">
        <v>34</v>
      </c>
      <c r="O4" s="16" t="s">
        <v>157</v>
      </c>
      <c r="P4" s="16" t="s">
        <v>158</v>
      </c>
      <c r="Q4" s="16" t="s">
        <v>34</v>
      </c>
      <c r="R4" s="16" t="s">
        <v>157</v>
      </c>
      <c r="S4" s="16" t="s">
        <v>158</v>
      </c>
      <c r="T4" s="16" t="s">
        <v>34</v>
      </c>
      <c r="U4" s="16" t="s">
        <v>157</v>
      </c>
      <c r="V4" s="16" t="s">
        <v>158</v>
      </c>
      <c r="W4" s="16" t="s">
        <v>34</v>
      </c>
      <c r="X4" s="17" t="s">
        <v>159</v>
      </c>
      <c r="Y4" s="17" t="s">
        <v>160</v>
      </c>
      <c r="Z4" s="17" t="s">
        <v>161</v>
      </c>
      <c r="AA4" s="17" t="s">
        <v>162</v>
      </c>
      <c r="AB4" s="17" t="s">
        <v>163</v>
      </c>
      <c r="AC4" s="17" t="s">
        <v>164</v>
      </c>
      <c r="AD4" s="19" t="s">
        <v>165</v>
      </c>
      <c r="AE4" s="9"/>
      <c r="AF4" s="18"/>
      <c r="AG4" s="9"/>
      <c r="AH4" s="100"/>
      <c r="AI4" s="100"/>
    </row>
    <row r="5" s="7" customFormat="1" ht="14.25" spans="1:33">
      <c r="A5" s="9">
        <v>1</v>
      </c>
      <c r="B5" s="12"/>
      <c r="C5" s="12"/>
      <c r="D5" s="12"/>
      <c r="E5" s="12"/>
      <c r="F5" s="9"/>
      <c r="G5" s="9"/>
      <c r="H5" s="9"/>
      <c r="I5" s="9"/>
      <c r="J5" s="12"/>
      <c r="K5" s="12"/>
      <c r="L5" s="12"/>
      <c r="M5" s="12"/>
      <c r="N5" s="170"/>
      <c r="O5" s="12"/>
      <c r="P5" s="12"/>
      <c r="Q5" s="170"/>
      <c r="R5" s="12">
        <f>IF((O5-L5)&gt;0,O5-L5,0)</f>
        <v>0</v>
      </c>
      <c r="S5" s="12"/>
      <c r="T5" s="12">
        <f>IF((Q5-N5)&gt;0,Q5-N5,0)</f>
        <v>0</v>
      </c>
      <c r="U5" s="12">
        <f>IF((O5-L5)&lt;0,O5-L5,0)</f>
        <v>0</v>
      </c>
      <c r="V5" s="12"/>
      <c r="W5" s="12">
        <f>IF((Q5-N5)&lt;0,Q5-N5,0)</f>
        <v>0</v>
      </c>
      <c r="X5" s="12"/>
      <c r="Y5" s="12"/>
      <c r="Z5" s="12"/>
      <c r="AA5" s="9"/>
      <c r="AB5" s="12"/>
      <c r="AC5" s="12"/>
      <c r="AD5" s="12"/>
      <c r="AE5" s="12"/>
      <c r="AF5" s="12"/>
      <c r="AG5" s="12"/>
    </row>
    <row r="6" s="7" customFormat="1" ht="14.25" spans="1:33">
      <c r="A6" s="9">
        <v>2</v>
      </c>
      <c r="B6" s="12"/>
      <c r="C6" s="12"/>
      <c r="D6" s="12"/>
      <c r="E6" s="12"/>
      <c r="F6" s="13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>
        <f t="shared" ref="R6:R14" si="0">IF((O6-L6)&gt;0,O6-L6,0)</f>
        <v>0</v>
      </c>
      <c r="S6" s="12"/>
      <c r="T6" s="12">
        <f t="shared" ref="T6:T14" si="1">IF((Q6-N6)&gt;0,Q6-N6,0)</f>
        <v>0</v>
      </c>
      <c r="U6" s="12">
        <f t="shared" ref="U6:U14" si="2">IF((O6-L6)&lt;0,O6-L6,0)</f>
        <v>0</v>
      </c>
      <c r="V6" s="12"/>
      <c r="W6" s="12">
        <f t="shared" ref="W6:W14" si="3">IF((Q6-N6)&lt;0,Q6-N6,0)</f>
        <v>0</v>
      </c>
      <c r="X6" s="12"/>
      <c r="Y6" s="12"/>
      <c r="Z6" s="12"/>
      <c r="AA6" s="9"/>
      <c r="AB6" s="12"/>
      <c r="AC6" s="12"/>
      <c r="AD6" s="12"/>
      <c r="AE6" s="12"/>
      <c r="AF6" s="12"/>
      <c r="AG6" s="12"/>
    </row>
    <row r="7" s="7" customFormat="1" ht="14.25" spans="1:33">
      <c r="A7" s="9">
        <v>3</v>
      </c>
      <c r="B7" s="12"/>
      <c r="C7" s="12"/>
      <c r="D7" s="12"/>
      <c r="E7" s="12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>
        <f t="shared" si="0"/>
        <v>0</v>
      </c>
      <c r="S7" s="12"/>
      <c r="T7" s="12">
        <f t="shared" si="1"/>
        <v>0</v>
      </c>
      <c r="U7" s="12">
        <f t="shared" si="2"/>
        <v>0</v>
      </c>
      <c r="V7" s="12"/>
      <c r="W7" s="12">
        <f t="shared" si="3"/>
        <v>0</v>
      </c>
      <c r="X7" s="12"/>
      <c r="Y7" s="12"/>
      <c r="Z7" s="12"/>
      <c r="AA7" s="9"/>
      <c r="AB7" s="12"/>
      <c r="AC7" s="12"/>
      <c r="AD7" s="12"/>
      <c r="AE7" s="12"/>
      <c r="AF7" s="12"/>
      <c r="AG7" s="12"/>
    </row>
    <row r="8" s="7" customFormat="1" ht="14.25" spans="1:33">
      <c r="A8" s="9">
        <v>4</v>
      </c>
      <c r="B8" s="12"/>
      <c r="C8" s="12"/>
      <c r="D8" s="12"/>
      <c r="E8" s="12"/>
      <c r="F8" s="1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>
        <f t="shared" si="0"/>
        <v>0</v>
      </c>
      <c r="S8" s="12"/>
      <c r="T8" s="12">
        <f t="shared" si="1"/>
        <v>0</v>
      </c>
      <c r="U8" s="12">
        <f t="shared" si="2"/>
        <v>0</v>
      </c>
      <c r="V8" s="12"/>
      <c r="W8" s="12">
        <f t="shared" si="3"/>
        <v>0</v>
      </c>
      <c r="X8" s="12"/>
      <c r="Y8" s="12"/>
      <c r="Z8" s="12"/>
      <c r="AA8" s="9"/>
      <c r="AB8" s="12"/>
      <c r="AC8" s="12"/>
      <c r="AD8" s="12"/>
      <c r="AE8" s="12"/>
      <c r="AF8" s="12"/>
      <c r="AG8" s="12"/>
    </row>
    <row r="9" s="7" customFormat="1" ht="14.25" spans="1:33">
      <c r="A9" s="9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f t="shared" si="0"/>
        <v>0</v>
      </c>
      <c r="S9" s="12"/>
      <c r="T9" s="12">
        <f t="shared" si="1"/>
        <v>0</v>
      </c>
      <c r="U9" s="12">
        <f t="shared" si="2"/>
        <v>0</v>
      </c>
      <c r="V9" s="12"/>
      <c r="W9" s="12">
        <f t="shared" si="3"/>
        <v>0</v>
      </c>
      <c r="X9" s="12"/>
      <c r="Y9" s="12"/>
      <c r="Z9" s="12"/>
      <c r="AA9" s="9"/>
      <c r="AB9" s="12"/>
      <c r="AC9" s="12"/>
      <c r="AD9" s="12"/>
      <c r="AE9" s="12"/>
      <c r="AF9" s="12"/>
      <c r="AG9" s="12"/>
    </row>
    <row r="10" s="7" customFormat="1" ht="14.25" spans="1:33">
      <c r="A10" s="9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f t="shared" si="0"/>
        <v>0</v>
      </c>
      <c r="S10" s="12"/>
      <c r="T10" s="12">
        <f t="shared" si="1"/>
        <v>0</v>
      </c>
      <c r="U10" s="12">
        <f t="shared" si="2"/>
        <v>0</v>
      </c>
      <c r="V10" s="12"/>
      <c r="W10" s="12">
        <f t="shared" si="3"/>
        <v>0</v>
      </c>
      <c r="X10" s="12"/>
      <c r="Y10" s="12"/>
      <c r="Z10" s="12"/>
      <c r="AA10" s="9"/>
      <c r="AB10" s="12"/>
      <c r="AC10" s="12"/>
      <c r="AD10" s="12"/>
      <c r="AE10" s="12"/>
      <c r="AF10" s="12"/>
      <c r="AG10" s="12"/>
    </row>
    <row r="11" s="7" customFormat="1" ht="14.25" spans="1:33">
      <c r="A11" s="9">
        <v>7</v>
      </c>
      <c r="B11" s="12"/>
      <c r="C11" s="12"/>
      <c r="D11" s="12"/>
      <c r="E11" s="12"/>
      <c r="F11" s="13"/>
      <c r="G11" s="12"/>
      <c r="H11" s="12"/>
      <c r="I11" s="17"/>
      <c r="J11" s="12"/>
      <c r="K11" s="12"/>
      <c r="L11" s="12"/>
      <c r="M11" s="12"/>
      <c r="N11" s="12"/>
      <c r="O11" s="12"/>
      <c r="P11" s="12"/>
      <c r="Q11" s="12"/>
      <c r="R11" s="12">
        <f t="shared" si="0"/>
        <v>0</v>
      </c>
      <c r="S11" s="12"/>
      <c r="T11" s="12">
        <f t="shared" si="1"/>
        <v>0</v>
      </c>
      <c r="U11" s="12">
        <f t="shared" si="2"/>
        <v>0</v>
      </c>
      <c r="V11" s="12"/>
      <c r="W11" s="12">
        <f t="shared" si="3"/>
        <v>0</v>
      </c>
      <c r="X11" s="12"/>
      <c r="Y11" s="12"/>
      <c r="Z11" s="12"/>
      <c r="AA11" s="9"/>
      <c r="AB11" s="12"/>
      <c r="AC11" s="12"/>
      <c r="AD11" s="12"/>
      <c r="AE11" s="12"/>
      <c r="AF11" s="12"/>
      <c r="AG11" s="12"/>
    </row>
    <row r="12" s="7" customFormat="1" ht="14.25" spans="1:33">
      <c r="A12" s="9">
        <v>8</v>
      </c>
      <c r="B12" s="12"/>
      <c r="C12" s="12"/>
      <c r="D12" s="12"/>
      <c r="E12" s="12"/>
      <c r="F12" s="1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f t="shared" si="0"/>
        <v>0</v>
      </c>
      <c r="S12" s="12"/>
      <c r="T12" s="12">
        <f t="shared" si="1"/>
        <v>0</v>
      </c>
      <c r="U12" s="12">
        <f t="shared" si="2"/>
        <v>0</v>
      </c>
      <c r="V12" s="12"/>
      <c r="W12" s="12">
        <f t="shared" si="3"/>
        <v>0</v>
      </c>
      <c r="X12" s="12"/>
      <c r="Y12" s="12"/>
      <c r="Z12" s="12"/>
      <c r="AA12" s="9"/>
      <c r="AB12" s="12"/>
      <c r="AC12" s="12"/>
      <c r="AD12" s="12"/>
      <c r="AE12" s="12"/>
      <c r="AF12" s="12"/>
      <c r="AG12" s="12"/>
    </row>
    <row r="13" s="7" customFormat="1" ht="14.25" spans="1:33">
      <c r="A13" s="9">
        <v>9</v>
      </c>
      <c r="B13" s="12"/>
      <c r="C13" s="12"/>
      <c r="D13" s="12"/>
      <c r="E13" s="12"/>
      <c r="F13" s="1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>
        <f t="shared" si="0"/>
        <v>0</v>
      </c>
      <c r="S13" s="12"/>
      <c r="T13" s="12">
        <f t="shared" si="1"/>
        <v>0</v>
      </c>
      <c r="U13" s="12">
        <f t="shared" si="2"/>
        <v>0</v>
      </c>
      <c r="V13" s="12"/>
      <c r="W13" s="12">
        <f t="shared" si="3"/>
        <v>0</v>
      </c>
      <c r="X13" s="12"/>
      <c r="Y13" s="12"/>
      <c r="Z13" s="12"/>
      <c r="AA13" s="9"/>
      <c r="AB13" s="12"/>
      <c r="AC13" s="12"/>
      <c r="AD13" s="12"/>
      <c r="AE13" s="12"/>
      <c r="AF13" s="12"/>
      <c r="AG13" s="12"/>
    </row>
    <row r="14" s="7" customFormat="1" ht="14.25" spans="1:33">
      <c r="A14" s="9">
        <v>10</v>
      </c>
      <c r="B14" s="12"/>
      <c r="C14" s="12"/>
      <c r="D14" s="12"/>
      <c r="E14" s="12"/>
      <c r="F14" s="13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>
        <f t="shared" si="0"/>
        <v>0</v>
      </c>
      <c r="S14" s="12"/>
      <c r="T14" s="12">
        <f t="shared" si="1"/>
        <v>0</v>
      </c>
      <c r="U14" s="12">
        <f t="shared" si="2"/>
        <v>0</v>
      </c>
      <c r="V14" s="12"/>
      <c r="W14" s="12">
        <f t="shared" si="3"/>
        <v>0</v>
      </c>
      <c r="X14" s="12"/>
      <c r="Y14" s="12"/>
      <c r="Z14" s="12"/>
      <c r="AA14" s="9"/>
      <c r="AB14" s="12"/>
      <c r="AC14" s="12"/>
      <c r="AD14" s="12"/>
      <c r="AE14" s="12"/>
      <c r="AF14" s="12"/>
      <c r="AG14" s="12"/>
    </row>
    <row r="15" s="7" customFormat="1" ht="14.25" spans="1:33">
      <c r="A15" s="9" t="s">
        <v>137</v>
      </c>
      <c r="B15" s="9"/>
      <c r="C15" s="12"/>
      <c r="D15" s="12"/>
      <c r="E15" s="12"/>
      <c r="F15" s="13"/>
      <c r="G15" s="12"/>
      <c r="H15" s="12"/>
      <c r="I15" s="12"/>
      <c r="J15" s="12"/>
      <c r="K15" s="12"/>
      <c r="L15" s="12">
        <f>SUM(L5:L14)</f>
        <v>0</v>
      </c>
      <c r="M15" s="12"/>
      <c r="N15" s="12">
        <f>SUM(N5:N14)</f>
        <v>0</v>
      </c>
      <c r="O15" s="12">
        <f>SUM(O5:O14)</f>
        <v>0</v>
      </c>
      <c r="P15" s="12"/>
      <c r="Q15" s="12">
        <f>SUM(Q5:Q14)</f>
        <v>0</v>
      </c>
      <c r="R15" s="12">
        <f>SUM(R5:R14)</f>
        <v>0</v>
      </c>
      <c r="S15" s="12"/>
      <c r="T15" s="12">
        <f>SUM(T5:T14)</f>
        <v>0</v>
      </c>
      <c r="U15" s="12">
        <f>SUM(U5:U14)</f>
        <v>0</v>
      </c>
      <c r="V15" s="12"/>
      <c r="W15" s="12">
        <f>SUM(W5:W14)</f>
        <v>0</v>
      </c>
      <c r="X15" s="12"/>
      <c r="Y15" s="12"/>
      <c r="Z15" s="12"/>
      <c r="AA15" s="9"/>
      <c r="AB15" s="12"/>
      <c r="AC15" s="12"/>
      <c r="AD15" s="12"/>
      <c r="AE15" s="12"/>
      <c r="AF15" s="12"/>
      <c r="AG15" s="12"/>
    </row>
    <row r="16" s="7" customFormat="1" ht="14.25" spans="1:27">
      <c r="A16" s="7" t="s">
        <v>166</v>
      </c>
      <c r="AA16" s="171"/>
    </row>
    <row r="17" s="7" customFormat="1" ht="14.25" spans="1:27">
      <c r="A17" s="7" t="e">
        <f>#REF!</f>
        <v>#REF!</v>
      </c>
      <c r="E17" s="7" t="e">
        <f>#REF!</f>
        <v>#REF!</v>
      </c>
      <c r="H17" s="7" t="e">
        <f>#REF!</f>
        <v>#REF!</v>
      </c>
      <c r="K17" s="7" t="e">
        <f>#REF!</f>
        <v>#REF!</v>
      </c>
      <c r="Q17" s="7" t="s">
        <v>45</v>
      </c>
      <c r="AA17" s="171"/>
    </row>
  </sheetData>
  <mergeCells count="22">
    <mergeCell ref="A1:Z1"/>
    <mergeCell ref="M2:N2"/>
    <mergeCell ref="Q2:R2"/>
    <mergeCell ref="B3:C3"/>
    <mergeCell ref="L3:N3"/>
    <mergeCell ref="O3:Q3"/>
    <mergeCell ref="R3:T3"/>
    <mergeCell ref="U3:W3"/>
    <mergeCell ref="X3:AD3"/>
    <mergeCell ref="A15:B15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AE3:AE4"/>
    <mergeCell ref="AF3:AF4"/>
    <mergeCell ref="AG3:AG4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AH17"/>
  <sheetViews>
    <sheetView workbookViewId="0">
      <pane ySplit="4" topLeftCell="A5" activePane="bottomLeft" state="frozen"/>
      <selection/>
      <selection pane="bottomLeft" activeCell="B4" sqref="B4"/>
    </sheetView>
  </sheetViews>
  <sheetFormatPr defaultColWidth="9" defaultRowHeight="13.5"/>
  <cols>
    <col min="1" max="1" width="5.375" customWidth="1"/>
    <col min="2" max="2" width="14.25" customWidth="1"/>
    <col min="3" max="3" width="11.625" customWidth="1"/>
    <col min="4" max="4" width="13" customWidth="1"/>
    <col min="5" max="5" width="10.875" customWidth="1"/>
    <col min="6" max="6" width="11.375" customWidth="1"/>
    <col min="7" max="7" width="11.125" customWidth="1"/>
    <col min="8" max="8" width="11.625" customWidth="1"/>
    <col min="9" max="9" width="12.625" customWidth="1"/>
    <col min="10" max="10" width="11.5" customWidth="1"/>
    <col min="16" max="21" width="7.5" customWidth="1"/>
    <col min="22" max="22" width="9.5" customWidth="1"/>
  </cols>
  <sheetData>
    <row r="1" ht="34.5" customHeight="1" spans="1:31">
      <c r="A1" s="2" t="s">
        <v>168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="7" customFormat="1" ht="39" customHeight="1" spans="1:31">
      <c r="A2" s="4" t="e">
        <f>#REF!</f>
        <v>#REF!</v>
      </c>
      <c r="B2" s="4"/>
      <c r="C2" s="5"/>
      <c r="D2" s="6"/>
      <c r="G2" s="8"/>
      <c r="J2" s="14" t="e">
        <f>#REF!</f>
        <v>#REF!</v>
      </c>
      <c r="K2" s="8"/>
      <c r="L2" s="8"/>
      <c r="P2" s="8" t="s">
        <v>139</v>
      </c>
      <c r="AE2" s="8" t="s">
        <v>125</v>
      </c>
    </row>
    <row r="3" s="7" customFormat="1" ht="18.75" customHeight="1" spans="1:33">
      <c r="A3" s="161" t="s">
        <v>1</v>
      </c>
      <c r="B3" s="161" t="s">
        <v>140</v>
      </c>
      <c r="C3" s="161"/>
      <c r="D3" s="161" t="s">
        <v>135</v>
      </c>
      <c r="E3" s="161" t="s">
        <v>141</v>
      </c>
      <c r="F3" s="161" t="s">
        <v>142</v>
      </c>
      <c r="G3" s="161" t="s">
        <v>143</v>
      </c>
      <c r="H3" s="161" t="s">
        <v>144</v>
      </c>
      <c r="I3" s="161" t="s">
        <v>145</v>
      </c>
      <c r="J3" s="161" t="s">
        <v>146</v>
      </c>
      <c r="K3" s="161" t="s">
        <v>147</v>
      </c>
      <c r="L3" s="164" t="s">
        <v>148</v>
      </c>
      <c r="M3" s="164"/>
      <c r="N3" s="164"/>
      <c r="O3" s="164" t="s">
        <v>149</v>
      </c>
      <c r="P3" s="164"/>
      <c r="Q3" s="164"/>
      <c r="R3" s="164" t="s">
        <v>150</v>
      </c>
      <c r="S3" s="164"/>
      <c r="T3" s="164"/>
      <c r="U3" s="164" t="s">
        <v>151</v>
      </c>
      <c r="V3" s="164"/>
      <c r="W3" s="164"/>
      <c r="X3" s="166" t="s">
        <v>152</v>
      </c>
      <c r="Y3" s="166"/>
      <c r="Z3" s="166"/>
      <c r="AA3" s="166"/>
      <c r="AB3" s="166"/>
      <c r="AC3" s="166"/>
      <c r="AD3" s="166"/>
      <c r="AE3" s="161" t="s">
        <v>153</v>
      </c>
      <c r="AF3" s="167" t="s">
        <v>154</v>
      </c>
      <c r="AG3" s="161" t="s">
        <v>24</v>
      </c>
    </row>
    <row r="4" s="7" customFormat="1" ht="15.75" spans="1:33">
      <c r="A4" s="161">
        <v>1</v>
      </c>
      <c r="B4" s="162" t="s">
        <v>169</v>
      </c>
      <c r="C4" s="163" t="s">
        <v>156</v>
      </c>
      <c r="D4" s="161"/>
      <c r="E4" s="161"/>
      <c r="F4" s="161"/>
      <c r="G4" s="161"/>
      <c r="H4" s="161"/>
      <c r="I4" s="161"/>
      <c r="J4" s="161"/>
      <c r="K4" s="161"/>
      <c r="L4" s="165" t="s">
        <v>157</v>
      </c>
      <c r="M4" s="165" t="s">
        <v>158</v>
      </c>
      <c r="N4" s="165" t="s">
        <v>34</v>
      </c>
      <c r="O4" s="165" t="s">
        <v>157</v>
      </c>
      <c r="P4" s="165" t="s">
        <v>158</v>
      </c>
      <c r="Q4" s="165" t="s">
        <v>34</v>
      </c>
      <c r="R4" s="165" t="s">
        <v>157</v>
      </c>
      <c r="S4" s="165" t="s">
        <v>158</v>
      </c>
      <c r="T4" s="165" t="s">
        <v>34</v>
      </c>
      <c r="U4" s="165" t="s">
        <v>157</v>
      </c>
      <c r="V4" s="165" t="s">
        <v>158</v>
      </c>
      <c r="W4" s="165" t="s">
        <v>34</v>
      </c>
      <c r="X4" s="166" t="s">
        <v>159</v>
      </c>
      <c r="Y4" s="166" t="s">
        <v>160</v>
      </c>
      <c r="Z4" s="166" t="s">
        <v>161</v>
      </c>
      <c r="AA4" s="166" t="s">
        <v>162</v>
      </c>
      <c r="AB4" s="166" t="s">
        <v>163</v>
      </c>
      <c r="AC4" s="166" t="s">
        <v>164</v>
      </c>
      <c r="AD4" s="168" t="s">
        <v>165</v>
      </c>
      <c r="AE4" s="161"/>
      <c r="AF4" s="167"/>
      <c r="AG4" s="161"/>
    </row>
    <row r="5" s="7" customFormat="1" ht="14.25" spans="1:34">
      <c r="A5" s="9">
        <v>1</v>
      </c>
      <c r="B5" s="12"/>
      <c r="C5" s="12"/>
      <c r="D5" s="12"/>
      <c r="E5" s="12"/>
      <c r="F5" s="12"/>
      <c r="G5" s="161"/>
      <c r="H5" s="161"/>
      <c r="I5" s="161"/>
      <c r="J5" s="161"/>
      <c r="K5" s="12"/>
      <c r="L5" s="12"/>
      <c r="M5" s="12"/>
      <c r="N5" s="12"/>
      <c r="O5" s="12"/>
      <c r="P5" s="12"/>
      <c r="Q5" s="12"/>
      <c r="R5" s="12">
        <f>IF((O5-L5)&gt;0,O5-L5,0)</f>
        <v>0</v>
      </c>
      <c r="S5" s="12"/>
      <c r="T5" s="12">
        <f>IF((Q5-N5)&gt;0,Q5-N5,0)</f>
        <v>0</v>
      </c>
      <c r="U5" s="12">
        <f>IF((O5-L5)&lt;0,O5-L5,0)</f>
        <v>0</v>
      </c>
      <c r="V5" s="12"/>
      <c r="W5" s="12">
        <f>IF((Q5-N5)&lt;0,Q5-N5,0)</f>
        <v>0</v>
      </c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00"/>
    </row>
    <row r="6" s="7" customFormat="1" ht="14.25" spans="1:34">
      <c r="A6" s="9">
        <v>2</v>
      </c>
      <c r="B6" s="12"/>
      <c r="C6" s="12"/>
      <c r="D6" s="12"/>
      <c r="E6" s="12"/>
      <c r="F6" s="12"/>
      <c r="G6" s="13"/>
      <c r="H6" s="12"/>
      <c r="I6" s="12"/>
      <c r="J6" s="12"/>
      <c r="K6" s="12"/>
      <c r="L6" s="12"/>
      <c r="M6" s="12"/>
      <c r="N6" s="12"/>
      <c r="O6" s="12"/>
      <c r="P6" s="12"/>
      <c r="Q6" s="12"/>
      <c r="R6" s="12">
        <f t="shared" ref="R6:R13" si="0">IF((O6-L6)&gt;0,O6-L6,0)</f>
        <v>0</v>
      </c>
      <c r="S6" s="12"/>
      <c r="T6" s="12">
        <f t="shared" ref="T6:T13" si="1">IF((Q6-N6)&gt;0,Q6-N6,0)</f>
        <v>0</v>
      </c>
      <c r="U6" s="12">
        <f t="shared" ref="U6:U13" si="2">IF((O6-L6)&lt;0,O6-L6,0)</f>
        <v>0</v>
      </c>
      <c r="V6" s="12"/>
      <c r="W6" s="12">
        <f t="shared" ref="W6:W13" si="3">IF((Q6-N6)&lt;0,Q6-N6,0)</f>
        <v>0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00"/>
    </row>
    <row r="7" s="7" customFormat="1" ht="14.25" spans="1:34">
      <c r="A7" s="9">
        <v>3</v>
      </c>
      <c r="B7" s="12"/>
      <c r="C7" s="12"/>
      <c r="D7" s="12"/>
      <c r="E7" s="12"/>
      <c r="F7" s="12"/>
      <c r="G7" s="13"/>
      <c r="H7" s="12"/>
      <c r="I7" s="12"/>
      <c r="J7" s="12"/>
      <c r="K7" s="12"/>
      <c r="L7" s="12"/>
      <c r="M7" s="12"/>
      <c r="N7" s="12"/>
      <c r="O7" s="12"/>
      <c r="P7" s="12"/>
      <c r="Q7" s="12"/>
      <c r="R7" s="12">
        <f t="shared" si="0"/>
        <v>0</v>
      </c>
      <c r="S7" s="12"/>
      <c r="T7" s="12">
        <f t="shared" si="1"/>
        <v>0</v>
      </c>
      <c r="U7" s="12">
        <f t="shared" si="2"/>
        <v>0</v>
      </c>
      <c r="V7" s="12"/>
      <c r="W7" s="12">
        <f t="shared" si="3"/>
        <v>0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00"/>
    </row>
    <row r="8" s="7" customFormat="1" ht="14.25" spans="1:34">
      <c r="A8" s="9">
        <v>4</v>
      </c>
      <c r="B8" s="12"/>
      <c r="C8" s="12"/>
      <c r="D8" s="12"/>
      <c r="E8" s="12"/>
      <c r="F8" s="12"/>
      <c r="G8" s="13"/>
      <c r="H8" s="12"/>
      <c r="I8" s="12"/>
      <c r="J8" s="12"/>
      <c r="K8" s="12"/>
      <c r="L8" s="12"/>
      <c r="M8" s="12"/>
      <c r="N8" s="12"/>
      <c r="O8" s="12"/>
      <c r="P8" s="12"/>
      <c r="Q8" s="12"/>
      <c r="R8" s="12">
        <f t="shared" si="0"/>
        <v>0</v>
      </c>
      <c r="S8" s="12"/>
      <c r="T8" s="12">
        <f t="shared" si="1"/>
        <v>0</v>
      </c>
      <c r="U8" s="12">
        <f t="shared" si="2"/>
        <v>0</v>
      </c>
      <c r="V8" s="12"/>
      <c r="W8" s="12">
        <f t="shared" si="3"/>
        <v>0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00"/>
    </row>
    <row r="9" s="7" customFormat="1" ht="14.25" spans="1:34">
      <c r="A9" s="9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f t="shared" si="0"/>
        <v>0</v>
      </c>
      <c r="S9" s="12"/>
      <c r="T9" s="12">
        <f t="shared" si="1"/>
        <v>0</v>
      </c>
      <c r="U9" s="12">
        <f t="shared" si="2"/>
        <v>0</v>
      </c>
      <c r="V9" s="12"/>
      <c r="W9" s="12">
        <f t="shared" si="3"/>
        <v>0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00"/>
    </row>
    <row r="10" s="7" customFormat="1" ht="14.25" spans="1:34">
      <c r="A10" s="9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f t="shared" si="0"/>
        <v>0</v>
      </c>
      <c r="S10" s="12"/>
      <c r="T10" s="12">
        <f t="shared" si="1"/>
        <v>0</v>
      </c>
      <c r="U10" s="12">
        <f t="shared" si="2"/>
        <v>0</v>
      </c>
      <c r="V10" s="12"/>
      <c r="W10" s="12">
        <f t="shared" si="3"/>
        <v>0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00"/>
    </row>
    <row r="11" s="7" customFormat="1" ht="14.25" spans="1:33">
      <c r="A11" s="9">
        <v>7</v>
      </c>
      <c r="B11" s="12"/>
      <c r="C11" s="12"/>
      <c r="D11" s="12"/>
      <c r="E11" s="12"/>
      <c r="F11" s="12"/>
      <c r="G11" s="13"/>
      <c r="H11" s="12"/>
      <c r="I11" s="12"/>
      <c r="J11" s="17"/>
      <c r="K11" s="12"/>
      <c r="L11" s="12"/>
      <c r="M11" s="12"/>
      <c r="N11" s="12"/>
      <c r="O11" s="12"/>
      <c r="P11" s="12"/>
      <c r="Q11" s="12"/>
      <c r="R11" s="12">
        <f t="shared" si="0"/>
        <v>0</v>
      </c>
      <c r="S11" s="12"/>
      <c r="T11" s="12">
        <f t="shared" si="1"/>
        <v>0</v>
      </c>
      <c r="U11" s="12">
        <f t="shared" si="2"/>
        <v>0</v>
      </c>
      <c r="V11" s="12"/>
      <c r="W11" s="12">
        <f t="shared" si="3"/>
        <v>0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="7" customFormat="1" ht="14.25" spans="1:33">
      <c r="A12" s="9">
        <v>8</v>
      </c>
      <c r="B12" s="12"/>
      <c r="C12" s="12"/>
      <c r="D12" s="12"/>
      <c r="E12" s="12"/>
      <c r="F12" s="12"/>
      <c r="G12" s="1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f t="shared" si="0"/>
        <v>0</v>
      </c>
      <c r="S12" s="12"/>
      <c r="T12" s="12">
        <f t="shared" si="1"/>
        <v>0</v>
      </c>
      <c r="U12" s="12">
        <f t="shared" si="2"/>
        <v>0</v>
      </c>
      <c r="V12" s="12"/>
      <c r="W12" s="12">
        <f t="shared" si="3"/>
        <v>0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="7" customFormat="1" ht="14.25" spans="1:33">
      <c r="A13" s="9">
        <v>9</v>
      </c>
      <c r="B13" s="12"/>
      <c r="C13" s="12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>
        <f t="shared" si="0"/>
        <v>0</v>
      </c>
      <c r="S13" s="12"/>
      <c r="T13" s="12">
        <f t="shared" si="1"/>
        <v>0</v>
      </c>
      <c r="U13" s="12">
        <f t="shared" si="2"/>
        <v>0</v>
      </c>
      <c r="V13" s="12"/>
      <c r="W13" s="12">
        <f t="shared" si="3"/>
        <v>0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="7" customFormat="1" ht="14.25" spans="1:33">
      <c r="A14" s="9">
        <v>10</v>
      </c>
      <c r="B14" s="12"/>
      <c r="C14" s="12"/>
      <c r="D14" s="12"/>
      <c r="E14" s="12"/>
      <c r="F14" s="12"/>
      <c r="G14" s="1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="7" customFormat="1" ht="14.25" spans="1:33">
      <c r="A15" s="9" t="s">
        <v>137</v>
      </c>
      <c r="B15" s="9"/>
      <c r="C15" s="12"/>
      <c r="D15" s="12"/>
      <c r="E15" s="12"/>
      <c r="F15" s="12"/>
      <c r="G15" s="13"/>
      <c r="H15" s="12"/>
      <c r="I15" s="12"/>
      <c r="J15" s="12"/>
      <c r="K15" s="12"/>
      <c r="L15" s="12">
        <f>SUM(L5:L14)</f>
        <v>0</v>
      </c>
      <c r="M15" s="12"/>
      <c r="N15" s="12">
        <f>SUM(N5:N14)</f>
        <v>0</v>
      </c>
      <c r="O15" s="12">
        <f>SUM(O5:O14)</f>
        <v>0</v>
      </c>
      <c r="P15" s="12"/>
      <c r="Q15" s="12">
        <f>SUM(Q5:Q14)</f>
        <v>0</v>
      </c>
      <c r="R15" s="12">
        <f>SUM(R5:R14)</f>
        <v>0</v>
      </c>
      <c r="S15" s="12"/>
      <c r="T15" s="12">
        <f>SUM(T5:T14)</f>
        <v>0</v>
      </c>
      <c r="U15" s="12">
        <f>SUM(U5:U14)</f>
        <v>0</v>
      </c>
      <c r="V15" s="12"/>
      <c r="W15" s="12">
        <f>SUM(W5:W14)</f>
        <v>0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="7" customFormat="1" ht="14.25" spans="1:1">
      <c r="A16" s="7" t="s">
        <v>166</v>
      </c>
    </row>
    <row r="17" s="7" customFormat="1" ht="14.25" spans="1:17">
      <c r="A17" s="7" t="e">
        <f>#REF!</f>
        <v>#REF!</v>
      </c>
      <c r="E17" s="7" t="e">
        <f>#REF!</f>
        <v>#REF!</v>
      </c>
      <c r="H17" s="7" t="e">
        <f>#REF!</f>
        <v>#REF!</v>
      </c>
      <c r="K17" s="7" t="e">
        <f>#REF!</f>
        <v>#REF!</v>
      </c>
      <c r="Q17" s="7" t="s">
        <v>45</v>
      </c>
    </row>
  </sheetData>
  <mergeCells count="20">
    <mergeCell ref="A1:AE1"/>
    <mergeCell ref="B3:C3"/>
    <mergeCell ref="L3:N3"/>
    <mergeCell ref="O3:Q3"/>
    <mergeCell ref="R3:T3"/>
    <mergeCell ref="U3:W3"/>
    <mergeCell ref="X3:AD3"/>
    <mergeCell ref="A15:B15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AE3:AE4"/>
    <mergeCell ref="AF3:AF4"/>
    <mergeCell ref="AG3:AG4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AH17"/>
  <sheetViews>
    <sheetView topLeftCell="B1" workbookViewId="0">
      <selection activeCell="B4" sqref="B4"/>
    </sheetView>
  </sheetViews>
  <sheetFormatPr defaultColWidth="9" defaultRowHeight="13.5"/>
  <cols>
    <col min="1" max="1" width="5.375" customWidth="1"/>
    <col min="2" max="2" width="14.25" customWidth="1"/>
    <col min="3" max="3" width="17.25" customWidth="1"/>
    <col min="4" max="4" width="13" customWidth="1"/>
    <col min="5" max="6" width="13.875" customWidth="1"/>
    <col min="7" max="7" width="14.625" customWidth="1"/>
    <col min="8" max="9" width="16.25" customWidth="1"/>
    <col min="10" max="10" width="15.625" customWidth="1"/>
    <col min="16" max="21" width="7.5" customWidth="1"/>
    <col min="22" max="22" width="9.5" customWidth="1"/>
  </cols>
  <sheetData>
    <row r="1" ht="34.5" customHeight="1" spans="1:31">
      <c r="A1" s="2" t="s">
        <v>170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="7" customFormat="1" ht="39" customHeight="1" spans="1:31">
      <c r="A2" s="4" t="e">
        <f>#REF!</f>
        <v>#REF!</v>
      </c>
      <c r="B2" s="4"/>
      <c r="C2" s="5"/>
      <c r="D2" s="6"/>
      <c r="G2" s="8"/>
      <c r="J2" s="14" t="e">
        <f>#REF!</f>
        <v>#REF!</v>
      </c>
      <c r="K2" s="8"/>
      <c r="L2" s="8"/>
      <c r="P2" s="8" t="s">
        <v>139</v>
      </c>
      <c r="AE2" s="8" t="s">
        <v>125</v>
      </c>
    </row>
    <row r="3" s="7" customFormat="1" ht="18.75" customHeight="1" spans="1:33">
      <c r="A3" s="161" t="s">
        <v>1</v>
      </c>
      <c r="B3" s="161" t="s">
        <v>140</v>
      </c>
      <c r="C3" s="161"/>
      <c r="D3" s="161" t="s">
        <v>135</v>
      </c>
      <c r="E3" s="161" t="s">
        <v>141</v>
      </c>
      <c r="F3" s="161" t="s">
        <v>142</v>
      </c>
      <c r="G3" s="161" t="s">
        <v>143</v>
      </c>
      <c r="H3" s="161" t="s">
        <v>144</v>
      </c>
      <c r="I3" s="161" t="s">
        <v>145</v>
      </c>
      <c r="J3" s="161" t="s">
        <v>146</v>
      </c>
      <c r="K3" s="161" t="s">
        <v>147</v>
      </c>
      <c r="L3" s="164" t="s">
        <v>148</v>
      </c>
      <c r="M3" s="164"/>
      <c r="N3" s="164"/>
      <c r="O3" s="164" t="s">
        <v>149</v>
      </c>
      <c r="P3" s="164"/>
      <c r="Q3" s="164"/>
      <c r="R3" s="164" t="s">
        <v>150</v>
      </c>
      <c r="S3" s="164"/>
      <c r="T3" s="164"/>
      <c r="U3" s="164" t="s">
        <v>151</v>
      </c>
      <c r="V3" s="164"/>
      <c r="W3" s="164"/>
      <c r="X3" s="166" t="s">
        <v>152</v>
      </c>
      <c r="Y3" s="166"/>
      <c r="Z3" s="166"/>
      <c r="AA3" s="166"/>
      <c r="AB3" s="166"/>
      <c r="AC3" s="166"/>
      <c r="AD3" s="166"/>
      <c r="AE3" s="161" t="s">
        <v>153</v>
      </c>
      <c r="AF3" s="167" t="s">
        <v>154</v>
      </c>
      <c r="AG3" s="161" t="s">
        <v>24</v>
      </c>
    </row>
    <row r="4" s="7" customFormat="1" ht="15.75" spans="1:33">
      <c r="A4" s="161">
        <v>1</v>
      </c>
      <c r="B4" s="162" t="s">
        <v>169</v>
      </c>
      <c r="C4" s="163" t="s">
        <v>156</v>
      </c>
      <c r="D4" s="161"/>
      <c r="E4" s="161"/>
      <c r="F4" s="161"/>
      <c r="G4" s="161"/>
      <c r="H4" s="161"/>
      <c r="I4" s="161"/>
      <c r="J4" s="161"/>
      <c r="K4" s="161"/>
      <c r="L4" s="165" t="s">
        <v>157</v>
      </c>
      <c r="M4" s="165" t="s">
        <v>158</v>
      </c>
      <c r="N4" s="165" t="s">
        <v>34</v>
      </c>
      <c r="O4" s="165" t="s">
        <v>157</v>
      </c>
      <c r="P4" s="165" t="s">
        <v>158</v>
      </c>
      <c r="Q4" s="165" t="s">
        <v>34</v>
      </c>
      <c r="R4" s="165" t="s">
        <v>157</v>
      </c>
      <c r="S4" s="165" t="s">
        <v>158</v>
      </c>
      <c r="T4" s="165" t="s">
        <v>34</v>
      </c>
      <c r="U4" s="165" t="s">
        <v>157</v>
      </c>
      <c r="V4" s="165" t="s">
        <v>158</v>
      </c>
      <c r="W4" s="165" t="s">
        <v>34</v>
      </c>
      <c r="X4" s="166" t="s">
        <v>159</v>
      </c>
      <c r="Y4" s="166" t="s">
        <v>160</v>
      </c>
      <c r="Z4" s="166" t="s">
        <v>161</v>
      </c>
      <c r="AA4" s="166" t="s">
        <v>162</v>
      </c>
      <c r="AB4" s="166" t="s">
        <v>163</v>
      </c>
      <c r="AC4" s="166" t="s">
        <v>164</v>
      </c>
      <c r="AD4" s="168" t="s">
        <v>165</v>
      </c>
      <c r="AE4" s="161"/>
      <c r="AF4" s="167"/>
      <c r="AG4" s="161"/>
    </row>
    <row r="5" s="7" customFormat="1" ht="14.25" spans="1:34">
      <c r="A5" s="9">
        <v>1</v>
      </c>
      <c r="B5" s="12"/>
      <c r="C5" s="12"/>
      <c r="D5" s="12"/>
      <c r="E5" s="12"/>
      <c r="F5" s="12"/>
      <c r="G5" s="161"/>
      <c r="H5" s="161"/>
      <c r="I5" s="161"/>
      <c r="J5" s="161"/>
      <c r="K5" s="12"/>
      <c r="L5" s="12"/>
      <c r="M5" s="12"/>
      <c r="N5" s="12"/>
      <c r="O5" s="12"/>
      <c r="P5" s="12"/>
      <c r="Q5" s="12"/>
      <c r="R5" s="12">
        <f>IF((O5-L5)&gt;0,O5-L5,0)</f>
        <v>0</v>
      </c>
      <c r="S5" s="12"/>
      <c r="T5" s="12">
        <f>IF((Q5-N5)&gt;0,Q5-N5,0)</f>
        <v>0</v>
      </c>
      <c r="U5" s="12">
        <f>IF((O5-L5)&lt;0,O5-L5,0)</f>
        <v>0</v>
      </c>
      <c r="V5" s="12"/>
      <c r="W5" s="12">
        <f>IF((Q5-N5)&lt;0,Q5-N5,0)</f>
        <v>0</v>
      </c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00"/>
    </row>
    <row r="6" s="7" customFormat="1" ht="14.25" spans="1:34">
      <c r="A6" s="9">
        <v>2</v>
      </c>
      <c r="B6" s="12"/>
      <c r="C6" s="12"/>
      <c r="D6" s="12"/>
      <c r="E6" s="12"/>
      <c r="F6" s="12"/>
      <c r="G6" s="13"/>
      <c r="H6" s="12"/>
      <c r="I6" s="12"/>
      <c r="J6" s="12"/>
      <c r="K6" s="12"/>
      <c r="L6" s="12"/>
      <c r="M6" s="12"/>
      <c r="N6" s="12"/>
      <c r="O6" s="12"/>
      <c r="P6" s="12"/>
      <c r="Q6" s="12"/>
      <c r="R6" s="12">
        <f t="shared" ref="R6:R14" si="0">IF((O6-L6)&gt;0,O6-L6,0)</f>
        <v>0</v>
      </c>
      <c r="S6" s="12"/>
      <c r="T6" s="12">
        <f t="shared" ref="T6:T14" si="1">IF((Q6-N6)&gt;0,Q6-N6,0)</f>
        <v>0</v>
      </c>
      <c r="U6" s="12">
        <f t="shared" ref="U6:U14" si="2">IF((O6-L6)&lt;0,O6-L6,0)</f>
        <v>0</v>
      </c>
      <c r="V6" s="12"/>
      <c r="W6" s="12">
        <f t="shared" ref="W6:W14" si="3">IF((Q6-N6)&lt;0,Q6-N6,0)</f>
        <v>0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00"/>
    </row>
    <row r="7" s="7" customFormat="1" ht="14.25" spans="1:34">
      <c r="A7" s="9">
        <v>3</v>
      </c>
      <c r="B7" s="12"/>
      <c r="C7" s="12"/>
      <c r="D7" s="12"/>
      <c r="E7" s="12"/>
      <c r="F7" s="12"/>
      <c r="G7" s="13"/>
      <c r="H7" s="12"/>
      <c r="I7" s="12"/>
      <c r="J7" s="12"/>
      <c r="K7" s="12"/>
      <c r="L7" s="12"/>
      <c r="M7" s="12"/>
      <c r="N7" s="12"/>
      <c r="O7" s="12"/>
      <c r="P7" s="12"/>
      <c r="Q7" s="12"/>
      <c r="R7" s="12">
        <f t="shared" si="0"/>
        <v>0</v>
      </c>
      <c r="S7" s="12"/>
      <c r="T7" s="12">
        <f t="shared" si="1"/>
        <v>0</v>
      </c>
      <c r="U7" s="12">
        <f t="shared" si="2"/>
        <v>0</v>
      </c>
      <c r="V7" s="12"/>
      <c r="W7" s="12">
        <f t="shared" si="3"/>
        <v>0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00"/>
    </row>
    <row r="8" s="7" customFormat="1" ht="14.25" spans="1:34">
      <c r="A8" s="9">
        <v>4</v>
      </c>
      <c r="B8" s="12"/>
      <c r="C8" s="12"/>
      <c r="D8" s="12"/>
      <c r="E8" s="12"/>
      <c r="F8" s="12"/>
      <c r="G8" s="13"/>
      <c r="H8" s="12"/>
      <c r="I8" s="12"/>
      <c r="J8" s="12"/>
      <c r="K8" s="12"/>
      <c r="L8" s="12"/>
      <c r="M8" s="12"/>
      <c r="N8" s="12"/>
      <c r="O8" s="12"/>
      <c r="P8" s="12"/>
      <c r="Q8" s="12"/>
      <c r="R8" s="12">
        <f t="shared" si="0"/>
        <v>0</v>
      </c>
      <c r="S8" s="12"/>
      <c r="T8" s="12">
        <f t="shared" si="1"/>
        <v>0</v>
      </c>
      <c r="U8" s="12">
        <f t="shared" si="2"/>
        <v>0</v>
      </c>
      <c r="V8" s="12"/>
      <c r="W8" s="12">
        <f t="shared" si="3"/>
        <v>0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00"/>
    </row>
    <row r="9" s="7" customFormat="1" ht="14.25" spans="1:34">
      <c r="A9" s="9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f t="shared" si="0"/>
        <v>0</v>
      </c>
      <c r="S9" s="12"/>
      <c r="T9" s="12">
        <f t="shared" si="1"/>
        <v>0</v>
      </c>
      <c r="U9" s="12">
        <f t="shared" si="2"/>
        <v>0</v>
      </c>
      <c r="V9" s="12"/>
      <c r="W9" s="12">
        <f t="shared" si="3"/>
        <v>0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00"/>
    </row>
    <row r="10" s="7" customFormat="1" ht="14.25" spans="1:34">
      <c r="A10" s="9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f t="shared" si="0"/>
        <v>0</v>
      </c>
      <c r="S10" s="12"/>
      <c r="T10" s="12">
        <f t="shared" si="1"/>
        <v>0</v>
      </c>
      <c r="U10" s="12">
        <f t="shared" si="2"/>
        <v>0</v>
      </c>
      <c r="V10" s="12"/>
      <c r="W10" s="12">
        <f t="shared" si="3"/>
        <v>0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00"/>
    </row>
    <row r="11" s="7" customFormat="1" ht="14.25" spans="1:33">
      <c r="A11" s="9">
        <v>7</v>
      </c>
      <c r="B11" s="12"/>
      <c r="C11" s="12"/>
      <c r="D11" s="12"/>
      <c r="E11" s="12"/>
      <c r="F11" s="12"/>
      <c r="G11" s="13"/>
      <c r="H11" s="12"/>
      <c r="I11" s="12"/>
      <c r="J11" s="17"/>
      <c r="K11" s="12"/>
      <c r="L11" s="12"/>
      <c r="M11" s="12"/>
      <c r="N11" s="12"/>
      <c r="O11" s="12"/>
      <c r="P11" s="12"/>
      <c r="Q11" s="12"/>
      <c r="R11" s="12">
        <f t="shared" si="0"/>
        <v>0</v>
      </c>
      <c r="S11" s="12"/>
      <c r="T11" s="12">
        <f t="shared" si="1"/>
        <v>0</v>
      </c>
      <c r="U11" s="12">
        <f t="shared" si="2"/>
        <v>0</v>
      </c>
      <c r="V11" s="12"/>
      <c r="W11" s="12">
        <f t="shared" si="3"/>
        <v>0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="7" customFormat="1" ht="14.25" spans="1:33">
      <c r="A12" s="9">
        <v>8</v>
      </c>
      <c r="B12" s="12"/>
      <c r="C12" s="12"/>
      <c r="D12" s="12"/>
      <c r="E12" s="12"/>
      <c r="F12" s="12"/>
      <c r="G12" s="1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f t="shared" si="0"/>
        <v>0</v>
      </c>
      <c r="S12" s="12"/>
      <c r="T12" s="12">
        <f t="shared" si="1"/>
        <v>0</v>
      </c>
      <c r="U12" s="12">
        <f t="shared" si="2"/>
        <v>0</v>
      </c>
      <c r="V12" s="12"/>
      <c r="W12" s="12">
        <f t="shared" si="3"/>
        <v>0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="7" customFormat="1" ht="14.25" spans="1:33">
      <c r="A13" s="9">
        <v>9</v>
      </c>
      <c r="B13" s="12"/>
      <c r="C13" s="12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>
        <f t="shared" si="0"/>
        <v>0</v>
      </c>
      <c r="S13" s="12"/>
      <c r="T13" s="12">
        <f t="shared" si="1"/>
        <v>0</v>
      </c>
      <c r="U13" s="12">
        <f t="shared" si="2"/>
        <v>0</v>
      </c>
      <c r="V13" s="12"/>
      <c r="W13" s="12">
        <f t="shared" si="3"/>
        <v>0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="7" customFormat="1" ht="14.25" spans="1:33">
      <c r="A14" s="9">
        <v>10</v>
      </c>
      <c r="B14" s="12"/>
      <c r="C14" s="12"/>
      <c r="D14" s="12"/>
      <c r="E14" s="12"/>
      <c r="F14" s="12"/>
      <c r="G14" s="1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>
        <f t="shared" si="0"/>
        <v>0</v>
      </c>
      <c r="S14" s="12"/>
      <c r="T14" s="12">
        <f t="shared" si="1"/>
        <v>0</v>
      </c>
      <c r="U14" s="12">
        <f t="shared" si="2"/>
        <v>0</v>
      </c>
      <c r="V14" s="12"/>
      <c r="W14" s="12">
        <f t="shared" si="3"/>
        <v>0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="7" customFormat="1" ht="14.25" spans="1:33">
      <c r="A15" s="9" t="s">
        <v>137</v>
      </c>
      <c r="B15" s="9"/>
      <c r="C15" s="12"/>
      <c r="D15" s="12"/>
      <c r="E15" s="12"/>
      <c r="F15" s="12"/>
      <c r="G15" s="13"/>
      <c r="H15" s="12"/>
      <c r="I15" s="12"/>
      <c r="J15" s="12"/>
      <c r="K15" s="12"/>
      <c r="L15" s="12">
        <f>SUM(L5:L14)</f>
        <v>0</v>
      </c>
      <c r="M15" s="12"/>
      <c r="N15" s="12">
        <f>SUM(N5:N14)</f>
        <v>0</v>
      </c>
      <c r="O15" s="12">
        <f>SUM(O5:O14)</f>
        <v>0</v>
      </c>
      <c r="P15" s="12"/>
      <c r="Q15" s="12">
        <f>SUM(Q5:Q14)</f>
        <v>0</v>
      </c>
      <c r="R15" s="12">
        <f>SUM(R5:R14)</f>
        <v>0</v>
      </c>
      <c r="S15" s="12"/>
      <c r="T15" s="12">
        <f>SUM(T5:T14)</f>
        <v>0</v>
      </c>
      <c r="U15" s="12">
        <f>SUM(U5:U14)</f>
        <v>0</v>
      </c>
      <c r="V15" s="12"/>
      <c r="W15" s="12">
        <f>SUM(W5:W14)</f>
        <v>0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="7" customFormat="1" ht="14.25" spans="1:1">
      <c r="A16" s="7" t="s">
        <v>166</v>
      </c>
    </row>
    <row r="17" s="7" customFormat="1" ht="14.25" spans="1:14">
      <c r="A17" s="7" t="e">
        <f>#REF!</f>
        <v>#REF!</v>
      </c>
      <c r="E17" s="7" t="e">
        <f>#REF!</f>
        <v>#REF!</v>
      </c>
      <c r="H17" s="7" t="e">
        <f>#REF!</f>
        <v>#REF!</v>
      </c>
      <c r="J17" s="7" t="e">
        <f>#REF!</f>
        <v>#REF!</v>
      </c>
      <c r="N17" s="7" t="s">
        <v>45</v>
      </c>
    </row>
  </sheetData>
  <mergeCells count="20">
    <mergeCell ref="A1:AE1"/>
    <mergeCell ref="B3:C3"/>
    <mergeCell ref="L3:N3"/>
    <mergeCell ref="O3:Q3"/>
    <mergeCell ref="R3:T3"/>
    <mergeCell ref="U3:W3"/>
    <mergeCell ref="X3:AD3"/>
    <mergeCell ref="A15:B15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AE3:AE4"/>
    <mergeCell ref="AF3:AF4"/>
    <mergeCell ref="AG3:AG4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AG17"/>
  <sheetViews>
    <sheetView workbookViewId="0">
      <pane ySplit="4" topLeftCell="A5" activePane="bottomLeft" state="frozen"/>
      <selection/>
      <selection pane="bottomLeft" activeCell="M36" sqref="M36"/>
    </sheetView>
  </sheetViews>
  <sheetFormatPr defaultColWidth="9" defaultRowHeight="13.5"/>
  <cols>
    <col min="1" max="1" width="5.375" customWidth="1"/>
    <col min="2" max="2" width="11.75" customWidth="1"/>
    <col min="3" max="3" width="14.125" customWidth="1"/>
    <col min="4" max="4" width="13" customWidth="1"/>
    <col min="5" max="6" width="13.875" customWidth="1"/>
    <col min="7" max="7" width="14.625" customWidth="1"/>
    <col min="8" max="9" width="16.25" customWidth="1"/>
    <col min="10" max="10" width="15.625" customWidth="1"/>
    <col min="14" max="17" width="7.5" customWidth="1"/>
    <col min="18" max="18" width="9.5" customWidth="1"/>
  </cols>
  <sheetData>
    <row r="1" ht="34.5" customHeight="1" spans="1:26">
      <c r="A1" s="160" t="s">
        <v>171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</row>
    <row r="2" s="7" customFormat="1" ht="39" customHeight="1" spans="1:26">
      <c r="A2" s="4" t="e">
        <f>#REF!</f>
        <v>#REF!</v>
      </c>
      <c r="B2" s="4"/>
      <c r="C2" s="5"/>
      <c r="D2" s="6"/>
      <c r="G2" s="8"/>
      <c r="I2" s="14" t="e">
        <f>#REF!</f>
        <v>#REF!</v>
      </c>
      <c r="K2" s="8"/>
      <c r="Q2" s="8" t="s">
        <v>139</v>
      </c>
      <c r="Z2" s="8" t="s">
        <v>125</v>
      </c>
    </row>
    <row r="3" s="7" customFormat="1" ht="18.75" customHeight="1" spans="1:33">
      <c r="A3" s="9" t="s">
        <v>1</v>
      </c>
      <c r="B3" s="9" t="s">
        <v>140</v>
      </c>
      <c r="C3" s="9"/>
      <c r="D3" s="9" t="s">
        <v>135</v>
      </c>
      <c r="E3" s="9" t="s">
        <v>141</v>
      </c>
      <c r="F3" s="9" t="s">
        <v>142</v>
      </c>
      <c r="G3" s="9" t="s">
        <v>143</v>
      </c>
      <c r="H3" s="9" t="s">
        <v>144</v>
      </c>
      <c r="I3" s="9" t="s">
        <v>145</v>
      </c>
      <c r="J3" s="9" t="s">
        <v>146</v>
      </c>
      <c r="K3" s="9" t="s">
        <v>147</v>
      </c>
      <c r="L3" s="15" t="s">
        <v>148</v>
      </c>
      <c r="M3" s="15"/>
      <c r="N3" s="15"/>
      <c r="O3" s="15" t="s">
        <v>149</v>
      </c>
      <c r="P3" s="15"/>
      <c r="Q3" s="15"/>
      <c r="R3" s="15" t="s">
        <v>150</v>
      </c>
      <c r="S3" s="15"/>
      <c r="T3" s="15"/>
      <c r="U3" s="15" t="s">
        <v>151</v>
      </c>
      <c r="V3" s="15"/>
      <c r="W3" s="15"/>
      <c r="X3" s="17" t="s">
        <v>152</v>
      </c>
      <c r="Y3" s="17"/>
      <c r="Z3" s="17"/>
      <c r="AA3" s="17"/>
      <c r="AB3" s="17"/>
      <c r="AC3" s="17"/>
      <c r="AD3" s="17"/>
      <c r="AE3" s="9" t="s">
        <v>153</v>
      </c>
      <c r="AF3" s="18" t="s">
        <v>154</v>
      </c>
      <c r="AG3" s="9" t="s">
        <v>24</v>
      </c>
    </row>
    <row r="4" s="7" customFormat="1" ht="15.75" spans="1:33">
      <c r="A4" s="9">
        <v>1</v>
      </c>
      <c r="B4" s="10" t="s">
        <v>155</v>
      </c>
      <c r="C4" s="11" t="s">
        <v>156</v>
      </c>
      <c r="D4" s="9"/>
      <c r="E4" s="9"/>
      <c r="F4" s="9"/>
      <c r="G4" s="9"/>
      <c r="H4" s="9"/>
      <c r="I4" s="9"/>
      <c r="J4" s="9"/>
      <c r="K4" s="9"/>
      <c r="L4" s="16" t="s">
        <v>157</v>
      </c>
      <c r="M4" s="16" t="s">
        <v>158</v>
      </c>
      <c r="N4" s="16" t="s">
        <v>34</v>
      </c>
      <c r="O4" s="16" t="s">
        <v>157</v>
      </c>
      <c r="P4" s="16" t="s">
        <v>158</v>
      </c>
      <c r="Q4" s="16" t="s">
        <v>34</v>
      </c>
      <c r="R4" s="16" t="s">
        <v>157</v>
      </c>
      <c r="S4" s="16" t="s">
        <v>158</v>
      </c>
      <c r="T4" s="16" t="s">
        <v>34</v>
      </c>
      <c r="U4" s="16" t="s">
        <v>157</v>
      </c>
      <c r="V4" s="16" t="s">
        <v>158</v>
      </c>
      <c r="W4" s="16" t="s">
        <v>34</v>
      </c>
      <c r="X4" s="17" t="s">
        <v>159</v>
      </c>
      <c r="Y4" s="17" t="s">
        <v>160</v>
      </c>
      <c r="Z4" s="17" t="s">
        <v>161</v>
      </c>
      <c r="AA4" s="17" t="s">
        <v>162</v>
      </c>
      <c r="AB4" s="17" t="s">
        <v>163</v>
      </c>
      <c r="AC4" s="17" t="s">
        <v>164</v>
      </c>
      <c r="AD4" s="19" t="s">
        <v>165</v>
      </c>
      <c r="AE4" s="9"/>
      <c r="AF4" s="18"/>
      <c r="AG4" s="9"/>
    </row>
    <row r="5" s="7" customFormat="1" ht="14.25" spans="1:33">
      <c r="A5" s="9">
        <v>1</v>
      </c>
      <c r="B5" s="12"/>
      <c r="C5" s="12"/>
      <c r="D5" s="12"/>
      <c r="E5" s="12"/>
      <c r="F5" s="9"/>
      <c r="G5" s="9"/>
      <c r="H5" s="9"/>
      <c r="I5" s="9"/>
      <c r="J5" s="12"/>
      <c r="K5" s="12"/>
      <c r="L5" s="12"/>
      <c r="M5" s="12"/>
      <c r="N5" s="12"/>
      <c r="O5" s="12"/>
      <c r="P5" s="12"/>
      <c r="Q5" s="12"/>
      <c r="R5" s="12">
        <f>IF((O5-L5)&gt;0,O5-L5,0)</f>
        <v>0</v>
      </c>
      <c r="S5" s="12"/>
      <c r="T5" s="12">
        <f>IF((Q5-N5)&gt;0,Q5-N5,0)</f>
        <v>0</v>
      </c>
      <c r="U5" s="12">
        <f>IF((O5-L5)&lt;0,O5-L5,0)</f>
        <v>0</v>
      </c>
      <c r="V5" s="12"/>
      <c r="W5" s="12">
        <f>IF((Q5-N5)&lt;0,Q5-N5,0)</f>
        <v>0</v>
      </c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="7" customFormat="1" ht="14.25" spans="1:33">
      <c r="A6" s="9">
        <v>2</v>
      </c>
      <c r="B6" s="12"/>
      <c r="C6" s="12"/>
      <c r="D6" s="12"/>
      <c r="E6" s="12"/>
      <c r="F6" s="13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>
        <f t="shared" ref="R6:R14" si="0">IF((O6-L6)&gt;0,O6-L6,0)</f>
        <v>0</v>
      </c>
      <c r="S6" s="12"/>
      <c r="T6" s="12">
        <f t="shared" ref="T6:T14" si="1">IF((Q6-N6)&gt;0,Q6-N6,0)</f>
        <v>0</v>
      </c>
      <c r="U6" s="12">
        <f t="shared" ref="U6:U14" si="2">IF((O6-L6)&lt;0,O6-L6,0)</f>
        <v>0</v>
      </c>
      <c r="V6" s="12"/>
      <c r="W6" s="12">
        <f t="shared" ref="W6:W14" si="3">IF((Q6-N6)&lt;0,Q6-N6,0)</f>
        <v>0</v>
      </c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="7" customFormat="1" ht="14.25" spans="1:33">
      <c r="A7" s="9">
        <v>3</v>
      </c>
      <c r="B7" s="12"/>
      <c r="C7" s="12"/>
      <c r="D7" s="12"/>
      <c r="E7" s="12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>
        <f t="shared" si="0"/>
        <v>0</v>
      </c>
      <c r="S7" s="12"/>
      <c r="T7" s="12">
        <f t="shared" si="1"/>
        <v>0</v>
      </c>
      <c r="U7" s="12">
        <f t="shared" si="2"/>
        <v>0</v>
      </c>
      <c r="V7" s="12"/>
      <c r="W7" s="12">
        <f t="shared" si="3"/>
        <v>0</v>
      </c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="7" customFormat="1" ht="14.25" spans="1:33">
      <c r="A8" s="9">
        <v>4</v>
      </c>
      <c r="B8" s="12"/>
      <c r="C8" s="12"/>
      <c r="D8" s="12"/>
      <c r="E8" s="12"/>
      <c r="F8" s="1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>
        <f t="shared" si="0"/>
        <v>0</v>
      </c>
      <c r="S8" s="12"/>
      <c r="T8" s="12">
        <f t="shared" si="1"/>
        <v>0</v>
      </c>
      <c r="U8" s="12">
        <f t="shared" si="2"/>
        <v>0</v>
      </c>
      <c r="V8" s="12"/>
      <c r="W8" s="12">
        <f t="shared" si="3"/>
        <v>0</v>
      </c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="7" customFormat="1" ht="14.25" spans="1:33">
      <c r="A9" s="9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f t="shared" si="0"/>
        <v>0</v>
      </c>
      <c r="S9" s="12"/>
      <c r="T9" s="12">
        <f t="shared" si="1"/>
        <v>0</v>
      </c>
      <c r="U9" s="12">
        <f t="shared" si="2"/>
        <v>0</v>
      </c>
      <c r="V9" s="12"/>
      <c r="W9" s="12">
        <f t="shared" si="3"/>
        <v>0</v>
      </c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="7" customFormat="1" ht="14.25" spans="1:33">
      <c r="A10" s="9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f t="shared" si="0"/>
        <v>0</v>
      </c>
      <c r="S10" s="12"/>
      <c r="T10" s="12">
        <f t="shared" si="1"/>
        <v>0</v>
      </c>
      <c r="U10" s="12">
        <f t="shared" si="2"/>
        <v>0</v>
      </c>
      <c r="V10" s="12"/>
      <c r="W10" s="12">
        <f t="shared" si="3"/>
        <v>0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="7" customFormat="1" ht="14.25" spans="1:33">
      <c r="A11" s="9">
        <v>7</v>
      </c>
      <c r="B11" s="12"/>
      <c r="C11" s="12"/>
      <c r="D11" s="12"/>
      <c r="E11" s="12"/>
      <c r="F11" s="13"/>
      <c r="G11" s="12"/>
      <c r="H11" s="12"/>
      <c r="I11" s="17"/>
      <c r="J11" s="12"/>
      <c r="K11" s="12"/>
      <c r="L11" s="12"/>
      <c r="M11" s="12"/>
      <c r="N11" s="12"/>
      <c r="O11" s="12"/>
      <c r="P11" s="12"/>
      <c r="Q11" s="12"/>
      <c r="R11" s="12">
        <f t="shared" si="0"/>
        <v>0</v>
      </c>
      <c r="S11" s="12"/>
      <c r="T11" s="12">
        <f t="shared" si="1"/>
        <v>0</v>
      </c>
      <c r="U11" s="12">
        <f t="shared" si="2"/>
        <v>0</v>
      </c>
      <c r="V11" s="12"/>
      <c r="W11" s="12">
        <f t="shared" si="3"/>
        <v>0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="7" customFormat="1" ht="14.25" spans="1:33">
      <c r="A12" s="9">
        <v>8</v>
      </c>
      <c r="B12" s="12"/>
      <c r="C12" s="12"/>
      <c r="D12" s="12"/>
      <c r="E12" s="12"/>
      <c r="F12" s="1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f t="shared" si="0"/>
        <v>0</v>
      </c>
      <c r="S12" s="12"/>
      <c r="T12" s="12">
        <f t="shared" si="1"/>
        <v>0</v>
      </c>
      <c r="U12" s="12">
        <f t="shared" si="2"/>
        <v>0</v>
      </c>
      <c r="V12" s="12"/>
      <c r="W12" s="12">
        <f t="shared" si="3"/>
        <v>0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="7" customFormat="1" ht="14.25" spans="1:33">
      <c r="A13" s="9">
        <v>9</v>
      </c>
      <c r="B13" s="12"/>
      <c r="C13" s="12"/>
      <c r="D13" s="12"/>
      <c r="E13" s="12"/>
      <c r="F13" s="1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>
        <f t="shared" si="0"/>
        <v>0</v>
      </c>
      <c r="S13" s="12"/>
      <c r="T13" s="12">
        <f t="shared" si="1"/>
        <v>0</v>
      </c>
      <c r="U13" s="12">
        <f t="shared" si="2"/>
        <v>0</v>
      </c>
      <c r="V13" s="12"/>
      <c r="W13" s="12">
        <f t="shared" si="3"/>
        <v>0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="7" customFormat="1" ht="14.25" spans="1:33">
      <c r="A14" s="9">
        <v>10</v>
      </c>
      <c r="B14" s="12"/>
      <c r="C14" s="12"/>
      <c r="D14" s="12"/>
      <c r="E14" s="12"/>
      <c r="F14" s="13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>
        <f t="shared" si="0"/>
        <v>0</v>
      </c>
      <c r="S14" s="12"/>
      <c r="T14" s="12">
        <f t="shared" si="1"/>
        <v>0</v>
      </c>
      <c r="U14" s="12">
        <f t="shared" si="2"/>
        <v>0</v>
      </c>
      <c r="V14" s="12"/>
      <c r="W14" s="12">
        <f t="shared" si="3"/>
        <v>0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="7" customFormat="1" ht="14.25" spans="1:33">
      <c r="A15" s="9" t="s">
        <v>137</v>
      </c>
      <c r="B15" s="9"/>
      <c r="C15" s="12"/>
      <c r="D15" s="12"/>
      <c r="E15" s="12"/>
      <c r="F15" s="13"/>
      <c r="G15" s="12"/>
      <c r="H15" s="12"/>
      <c r="I15" s="12"/>
      <c r="J15" s="12"/>
      <c r="K15" s="12"/>
      <c r="L15" s="12">
        <f>SUM(L5:L14)</f>
        <v>0</v>
      </c>
      <c r="M15" s="12"/>
      <c r="N15" s="12">
        <f>SUM(N5:N14)</f>
        <v>0</v>
      </c>
      <c r="O15" s="12">
        <f>SUM(O5:O14)</f>
        <v>0</v>
      </c>
      <c r="P15" s="12"/>
      <c r="Q15" s="12">
        <f>SUM(Q5:Q14)</f>
        <v>0</v>
      </c>
      <c r="R15" s="12">
        <f>SUM(R5:R14)</f>
        <v>0</v>
      </c>
      <c r="S15" s="12"/>
      <c r="T15" s="12">
        <f>SUM(T5:T14)</f>
        <v>0</v>
      </c>
      <c r="U15" s="12">
        <f>SUM(U5:U14)</f>
        <v>0</v>
      </c>
      <c r="V15" s="12"/>
      <c r="W15" s="12">
        <f>SUM(W5:W14)</f>
        <v>0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="7" customFormat="1" ht="14.25" spans="1:1">
      <c r="A16" s="7" t="s">
        <v>166</v>
      </c>
    </row>
    <row r="17" s="7" customFormat="1" ht="14.25" spans="1:19">
      <c r="A17" s="7" t="e">
        <f>#REF!</f>
        <v>#REF!</v>
      </c>
      <c r="E17" s="7" t="e">
        <f>#REF!</f>
        <v>#REF!</v>
      </c>
      <c r="H17" s="7" t="e">
        <f>#REF!</f>
        <v>#REF!</v>
      </c>
      <c r="K17" s="7" t="e">
        <f>#REF!</f>
        <v>#REF!</v>
      </c>
      <c r="S17" s="7" t="s">
        <v>45</v>
      </c>
    </row>
  </sheetData>
  <mergeCells count="20">
    <mergeCell ref="A1:Z1"/>
    <mergeCell ref="B3:C3"/>
    <mergeCell ref="L3:N3"/>
    <mergeCell ref="O3:Q3"/>
    <mergeCell ref="R3:T3"/>
    <mergeCell ref="U3:W3"/>
    <mergeCell ref="X3:AD3"/>
    <mergeCell ref="A15:B15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AE3:AE4"/>
    <mergeCell ref="AF3:AF4"/>
    <mergeCell ref="AG3:AG4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M26"/>
  <sheetViews>
    <sheetView workbookViewId="0">
      <selection activeCell="E5" sqref="E5"/>
    </sheetView>
  </sheetViews>
  <sheetFormatPr defaultColWidth="9" defaultRowHeight="14.25"/>
  <cols>
    <col min="1" max="1" width="5.875" style="75" customWidth="1"/>
    <col min="2" max="2" width="28.375" style="75" customWidth="1"/>
    <col min="3" max="4" width="18" style="75" customWidth="1"/>
    <col min="5" max="5" width="12" style="75" customWidth="1"/>
    <col min="6" max="6" width="17.25" style="75" customWidth="1"/>
    <col min="7" max="7" width="8.875" style="75" customWidth="1"/>
    <col min="8" max="8" width="11.5" style="75" customWidth="1"/>
    <col min="9" max="16384" width="9" style="75"/>
  </cols>
  <sheetData>
    <row r="1" ht="20.25" spans="1:8">
      <c r="A1" s="137" t="s">
        <v>172</v>
      </c>
      <c r="B1" s="137"/>
      <c r="C1" s="137"/>
      <c r="D1" s="137"/>
      <c r="E1" s="137"/>
      <c r="F1" s="137"/>
      <c r="G1" s="137"/>
      <c r="H1" s="137"/>
    </row>
    <row r="2" ht="19.5" customHeight="1" spans="1:13">
      <c r="A2" s="138"/>
      <c r="B2" s="138"/>
      <c r="C2" s="139"/>
      <c r="D2" s="139"/>
      <c r="E2" s="139"/>
      <c r="F2" s="139"/>
      <c r="G2" s="139"/>
      <c r="H2" s="140" t="s">
        <v>173</v>
      </c>
      <c r="K2" s="157"/>
      <c r="L2" s="158"/>
      <c r="M2" s="158"/>
    </row>
    <row r="3" ht="24" customHeight="1" spans="1:13">
      <c r="A3" s="141" t="s">
        <v>1</v>
      </c>
      <c r="B3" s="142" t="s">
        <v>2</v>
      </c>
      <c r="C3" s="143" t="s">
        <v>103</v>
      </c>
      <c r="D3" s="143" t="s">
        <v>174</v>
      </c>
      <c r="E3" s="143" t="s">
        <v>150</v>
      </c>
      <c r="F3" s="143" t="s">
        <v>175</v>
      </c>
      <c r="G3" s="144" t="s">
        <v>147</v>
      </c>
      <c r="H3" s="145" t="s">
        <v>24</v>
      </c>
      <c r="K3" s="73"/>
      <c r="L3" s="73"/>
      <c r="M3" s="73"/>
    </row>
    <row r="4" ht="20.25" customHeight="1" spans="1:13">
      <c r="A4" s="146">
        <v>1</v>
      </c>
      <c r="B4" s="59"/>
      <c r="C4" s="147"/>
      <c r="D4" s="147"/>
      <c r="E4" s="147"/>
      <c r="F4" s="147"/>
      <c r="G4" s="148"/>
      <c r="H4" s="149"/>
      <c r="I4" s="159"/>
      <c r="K4" s="73"/>
      <c r="L4" s="73"/>
      <c r="M4" s="73"/>
    </row>
    <row r="5" ht="20.25" customHeight="1" spans="1:13">
      <c r="A5" s="150" t="s">
        <v>25</v>
      </c>
      <c r="B5" s="151"/>
      <c r="C5" s="152">
        <f t="shared" ref="C5:G5" si="0">SUM(C4:C4)</f>
        <v>0</v>
      </c>
      <c r="D5" s="152">
        <f t="shared" si="0"/>
        <v>0</v>
      </c>
      <c r="E5" s="152">
        <f t="shared" si="0"/>
        <v>0</v>
      </c>
      <c r="F5" s="152">
        <f t="shared" si="0"/>
        <v>0</v>
      </c>
      <c r="G5" s="152">
        <f t="shared" si="0"/>
        <v>0</v>
      </c>
      <c r="H5" s="153"/>
      <c r="K5" s="74"/>
      <c r="L5" s="74"/>
      <c r="M5" s="74"/>
    </row>
    <row r="6" ht="20.25" customHeight="1" spans="1:13">
      <c r="A6" s="154"/>
      <c r="B6" s="154"/>
      <c r="C6" s="155"/>
      <c r="D6" s="155"/>
      <c r="E6" s="155"/>
      <c r="F6" s="155"/>
      <c r="G6" s="155"/>
      <c r="H6" s="156"/>
      <c r="K6" s="74"/>
      <c r="L6" s="74"/>
      <c r="M6" s="74"/>
    </row>
    <row r="7" ht="20.25" customHeight="1" spans="1:13">
      <c r="A7" s="154"/>
      <c r="B7" s="154"/>
      <c r="C7" s="155"/>
      <c r="D7" s="155"/>
      <c r="E7" s="155"/>
      <c r="F7" s="155"/>
      <c r="G7" s="155"/>
      <c r="H7" s="156"/>
      <c r="K7" s="74"/>
      <c r="L7" s="74"/>
      <c r="M7" s="74"/>
    </row>
    <row r="8" ht="20.25" customHeight="1" spans="1:13">
      <c r="A8" s="154"/>
      <c r="B8" s="154"/>
      <c r="C8" s="155"/>
      <c r="D8" s="155"/>
      <c r="E8" s="155"/>
      <c r="F8" s="155"/>
      <c r="G8" s="155"/>
      <c r="H8" s="156"/>
      <c r="K8" s="74"/>
      <c r="L8" s="74"/>
      <c r="M8" s="74"/>
    </row>
    <row r="9" ht="20.25" customHeight="1" spans="1:13">
      <c r="A9" s="154"/>
      <c r="B9" s="154"/>
      <c r="C9" s="155"/>
      <c r="D9" s="155"/>
      <c r="E9" s="155"/>
      <c r="F9" s="155"/>
      <c r="G9" s="155"/>
      <c r="H9" s="156"/>
      <c r="K9" s="74"/>
      <c r="L9" s="74"/>
      <c r="M9" s="74"/>
    </row>
    <row r="10" ht="20.25" customHeight="1" spans="1:13">
      <c r="A10" s="154"/>
      <c r="B10" s="154"/>
      <c r="C10" s="155"/>
      <c r="D10" s="155"/>
      <c r="E10" s="155"/>
      <c r="F10" s="155"/>
      <c r="G10" s="155"/>
      <c r="H10" s="156"/>
      <c r="K10" s="74"/>
      <c r="L10" s="74"/>
      <c r="M10" s="74"/>
    </row>
    <row r="11" ht="20.25" customHeight="1" spans="1:13">
      <c r="A11" s="154"/>
      <c r="B11" s="154"/>
      <c r="C11" s="155"/>
      <c r="D11" s="155"/>
      <c r="E11" s="155"/>
      <c r="F11" s="155"/>
      <c r="G11" s="155"/>
      <c r="H11" s="156"/>
      <c r="K11" s="74"/>
      <c r="L11" s="74"/>
      <c r="M11" s="74"/>
    </row>
    <row r="12" ht="20.25" customHeight="1" spans="1:13">
      <c r="A12" s="154"/>
      <c r="B12" s="154"/>
      <c r="C12" s="155"/>
      <c r="D12" s="155"/>
      <c r="E12" s="155"/>
      <c r="F12" s="155"/>
      <c r="G12" s="155"/>
      <c r="H12" s="156"/>
      <c r="K12" s="74"/>
      <c r="L12" s="74"/>
      <c r="M12" s="74"/>
    </row>
    <row r="13" ht="20.25" customHeight="1" spans="1:13">
      <c r="A13" s="154"/>
      <c r="B13" s="154"/>
      <c r="C13" s="155"/>
      <c r="D13" s="155"/>
      <c r="E13" s="155"/>
      <c r="F13" s="155"/>
      <c r="G13" s="155"/>
      <c r="H13" s="156"/>
      <c r="K13" s="74"/>
      <c r="L13" s="74"/>
      <c r="M13" s="74"/>
    </row>
    <row r="14" ht="20.25" customHeight="1" spans="1:13">
      <c r="A14" s="154"/>
      <c r="B14" s="154"/>
      <c r="C14" s="155"/>
      <c r="D14" s="155"/>
      <c r="E14" s="155"/>
      <c r="F14" s="155"/>
      <c r="G14" s="155"/>
      <c r="H14" s="156"/>
      <c r="K14" s="74"/>
      <c r="L14" s="74"/>
      <c r="M14" s="74"/>
    </row>
    <row r="15" ht="20.25" customHeight="1" spans="1:13">
      <c r="A15" s="154"/>
      <c r="B15" s="154"/>
      <c r="C15" s="155"/>
      <c r="D15" s="155"/>
      <c r="E15" s="155"/>
      <c r="F15" s="155"/>
      <c r="G15" s="155"/>
      <c r="H15" s="156"/>
      <c r="K15" s="74"/>
      <c r="L15" s="74"/>
      <c r="M15" s="74"/>
    </row>
    <row r="16" ht="20.25" customHeight="1" spans="1:13">
      <c r="A16" s="154"/>
      <c r="B16" s="154"/>
      <c r="C16" s="155"/>
      <c r="D16" s="155"/>
      <c r="E16" s="155"/>
      <c r="F16" s="155"/>
      <c r="G16" s="155"/>
      <c r="H16" s="156"/>
      <c r="K16" s="74"/>
      <c r="L16" s="74"/>
      <c r="M16" s="74"/>
    </row>
    <row r="17" ht="20.25" customHeight="1" spans="1:13">
      <c r="A17" s="154"/>
      <c r="B17" s="154"/>
      <c r="C17" s="155"/>
      <c r="D17" s="155"/>
      <c r="E17" s="155"/>
      <c r="F17" s="155"/>
      <c r="G17" s="155"/>
      <c r="H17" s="156"/>
      <c r="K17" s="74"/>
      <c r="L17" s="74"/>
      <c r="M17" s="74"/>
    </row>
    <row r="18" ht="20.25" customHeight="1" spans="1:13">
      <c r="A18" s="154"/>
      <c r="B18" s="154"/>
      <c r="C18" s="155"/>
      <c r="D18" s="155"/>
      <c r="E18" s="155"/>
      <c r="F18" s="155"/>
      <c r="G18" s="155"/>
      <c r="H18" s="156"/>
      <c r="K18" s="74"/>
      <c r="L18" s="74"/>
      <c r="M18" s="74"/>
    </row>
    <row r="19" ht="20.25" customHeight="1" spans="1:13">
      <c r="A19" s="154"/>
      <c r="B19" s="154"/>
      <c r="C19" s="155"/>
      <c r="D19" s="155"/>
      <c r="E19" s="155"/>
      <c r="F19" s="155"/>
      <c r="G19" s="155"/>
      <c r="H19" s="156"/>
      <c r="K19" s="74"/>
      <c r="L19" s="74"/>
      <c r="M19" s="74"/>
    </row>
    <row r="20" ht="20.25" customHeight="1" spans="1:13">
      <c r="A20" s="154"/>
      <c r="B20" s="154"/>
      <c r="C20" s="155"/>
      <c r="D20" s="155"/>
      <c r="E20" s="155"/>
      <c r="F20" s="155"/>
      <c r="G20" s="155"/>
      <c r="H20" s="156"/>
      <c r="K20" s="74"/>
      <c r="L20" s="74"/>
      <c r="M20" s="74"/>
    </row>
    <row r="21" ht="20.25" customHeight="1" spans="1:13">
      <c r="A21" s="154"/>
      <c r="B21" s="154"/>
      <c r="C21" s="155"/>
      <c r="D21" s="155"/>
      <c r="E21" s="155"/>
      <c r="F21" s="155"/>
      <c r="G21" s="155"/>
      <c r="H21" s="156"/>
      <c r="K21" s="74"/>
      <c r="L21" s="74"/>
      <c r="M21" s="74"/>
    </row>
    <row r="22" ht="20.25" customHeight="1" spans="1:13">
      <c r="A22" s="154"/>
      <c r="B22" s="154"/>
      <c r="C22" s="155"/>
      <c r="D22" s="155"/>
      <c r="E22" s="155"/>
      <c r="F22" s="155"/>
      <c r="G22" s="155"/>
      <c r="H22" s="156"/>
      <c r="K22" s="74"/>
      <c r="L22" s="74"/>
      <c r="M22" s="74"/>
    </row>
    <row r="23" ht="20.25" customHeight="1" spans="1:13">
      <c r="A23" s="154"/>
      <c r="B23" s="154"/>
      <c r="C23" s="155"/>
      <c r="D23" s="155"/>
      <c r="E23" s="155"/>
      <c r="F23" s="155"/>
      <c r="G23" s="155"/>
      <c r="H23" s="156"/>
      <c r="K23" s="74"/>
      <c r="L23" s="74"/>
      <c r="M23" s="74"/>
    </row>
    <row r="24" ht="20.25" customHeight="1" spans="1:13">
      <c r="A24" s="154"/>
      <c r="B24" s="154"/>
      <c r="C24" s="155"/>
      <c r="D24" s="155"/>
      <c r="E24" s="155"/>
      <c r="F24" s="155"/>
      <c r="G24" s="155"/>
      <c r="H24" s="156"/>
      <c r="K24" s="74"/>
      <c r="L24" s="74"/>
      <c r="M24" s="74"/>
    </row>
    <row r="25" ht="20.25" customHeight="1" spans="1:13">
      <c r="A25" s="154"/>
      <c r="B25" s="154"/>
      <c r="C25" s="155"/>
      <c r="D25" s="155"/>
      <c r="E25" s="155"/>
      <c r="F25" s="155"/>
      <c r="G25" s="155"/>
      <c r="H25" s="156"/>
      <c r="K25" s="74"/>
      <c r="L25" s="74"/>
      <c r="M25" s="74"/>
    </row>
    <row r="26" ht="20.25" customHeight="1" spans="1:13">
      <c r="A26" s="154"/>
      <c r="B26" s="154"/>
      <c r="C26" s="155"/>
      <c r="D26" s="155"/>
      <c r="E26" s="155"/>
      <c r="F26" s="155"/>
      <c r="G26" s="155"/>
      <c r="H26" s="156"/>
      <c r="K26" s="74"/>
      <c r="L26" s="74"/>
      <c r="M26" s="74"/>
    </row>
  </sheetData>
  <mergeCells count="3">
    <mergeCell ref="A1:H1"/>
    <mergeCell ref="A2:B2"/>
    <mergeCell ref="A5:B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pane ySplit="3" topLeftCell="A4" activePane="bottomLeft" state="frozen"/>
      <selection/>
      <selection pane="bottomLeft" activeCell="E5" sqref="E5"/>
    </sheetView>
  </sheetViews>
  <sheetFormatPr defaultColWidth="9" defaultRowHeight="14.25"/>
  <cols>
    <col min="1" max="1" width="5.875" style="21" customWidth="1"/>
    <col min="2" max="8" width="15.625" style="21" customWidth="1"/>
    <col min="9" max="16384" width="9" style="21"/>
  </cols>
  <sheetData>
    <row r="1" ht="20.25" spans="1:8">
      <c r="A1" s="119" t="s">
        <v>176</v>
      </c>
      <c r="B1" s="119"/>
      <c r="C1" s="119"/>
      <c r="D1" s="119"/>
      <c r="E1" s="119"/>
      <c r="F1" s="119"/>
      <c r="G1" s="119"/>
      <c r="H1" s="119"/>
    </row>
    <row r="2" ht="19.5" customHeight="1" spans="1:12">
      <c r="A2" s="120" t="e">
        <f>#REF!</f>
        <v>#REF!</v>
      </c>
      <c r="B2" s="121"/>
      <c r="C2" s="122"/>
      <c r="D2" s="8" t="e">
        <f>#REF!</f>
        <v>#REF!</v>
      </c>
      <c r="E2" s="8"/>
      <c r="F2" s="8"/>
      <c r="G2" s="7"/>
      <c r="H2" s="123" t="s">
        <v>173</v>
      </c>
      <c r="J2" s="22"/>
      <c r="K2" s="113"/>
      <c r="L2" s="113"/>
    </row>
    <row r="3" ht="24" customHeight="1" spans="1:12">
      <c r="A3" s="124" t="s">
        <v>1</v>
      </c>
      <c r="B3" s="124" t="s">
        <v>177</v>
      </c>
      <c r="C3" s="124" t="s">
        <v>178</v>
      </c>
      <c r="D3" s="125" t="s">
        <v>179</v>
      </c>
      <c r="E3" s="125" t="s">
        <v>180</v>
      </c>
      <c r="F3" s="125" t="s">
        <v>181</v>
      </c>
      <c r="G3" s="124" t="s">
        <v>182</v>
      </c>
      <c r="H3" s="126" t="s">
        <v>24</v>
      </c>
      <c r="J3" s="23"/>
      <c r="K3" s="23"/>
      <c r="L3" s="23"/>
    </row>
    <row r="4" ht="24" customHeight="1" spans="1:12">
      <c r="A4" s="127">
        <v>1</v>
      </c>
      <c r="B4" s="128"/>
      <c r="C4" s="128"/>
      <c r="D4" s="129"/>
      <c r="E4" s="129"/>
      <c r="F4" s="129"/>
      <c r="G4" s="128"/>
      <c r="H4" s="130"/>
      <c r="J4"/>
      <c r="K4"/>
      <c r="L4"/>
    </row>
    <row r="5" ht="24" customHeight="1" spans="1:10">
      <c r="A5" s="127">
        <v>2</v>
      </c>
      <c r="B5" s="128"/>
      <c r="C5" s="128"/>
      <c r="D5" s="129"/>
      <c r="E5" s="129"/>
      <c r="F5" s="129"/>
      <c r="G5" s="128"/>
      <c r="H5" s="130"/>
      <c r="J5"/>
    </row>
    <row r="6" ht="24" customHeight="1" spans="1:11">
      <c r="A6" s="127">
        <v>3</v>
      </c>
      <c r="B6" s="128"/>
      <c r="C6" s="128"/>
      <c r="D6" s="129"/>
      <c r="E6" s="129"/>
      <c r="F6" s="129"/>
      <c r="G6" s="128"/>
      <c r="H6" s="130"/>
      <c r="J6"/>
      <c r="K6" s="22"/>
    </row>
    <row r="7" ht="24" customHeight="1" spans="1:11">
      <c r="A7" s="127">
        <v>4</v>
      </c>
      <c r="B7" s="128"/>
      <c r="C7" s="128"/>
      <c r="D7" s="129"/>
      <c r="E7" s="129"/>
      <c r="F7" s="129"/>
      <c r="G7" s="128"/>
      <c r="H7" s="130"/>
      <c r="J7"/>
      <c r="K7" s="23"/>
    </row>
    <row r="8" ht="24" customHeight="1" spans="1:11">
      <c r="A8" s="127">
        <v>5</v>
      </c>
      <c r="B8" s="128"/>
      <c r="C8" s="128"/>
      <c r="D8" s="129"/>
      <c r="E8" s="129"/>
      <c r="F8" s="129"/>
      <c r="G8" s="128"/>
      <c r="H8" s="130"/>
      <c r="J8"/>
      <c r="K8" s="24"/>
    </row>
    <row r="9" ht="24" customHeight="1" spans="1:10">
      <c r="A9" s="127">
        <v>6</v>
      </c>
      <c r="B9" s="128"/>
      <c r="C9" s="128"/>
      <c r="D9" s="129"/>
      <c r="E9" s="129"/>
      <c r="F9" s="129"/>
      <c r="G9" s="128"/>
      <c r="H9" s="130"/>
      <c r="J9"/>
    </row>
    <row r="10" ht="24" customHeight="1" spans="1:10">
      <c r="A10" s="127">
        <v>7</v>
      </c>
      <c r="B10" s="128"/>
      <c r="C10" s="128"/>
      <c r="D10" s="129"/>
      <c r="E10" s="129"/>
      <c r="F10" s="129"/>
      <c r="G10" s="128"/>
      <c r="H10" s="130"/>
      <c r="J10"/>
    </row>
    <row r="11" ht="24" customHeight="1" spans="1:10">
      <c r="A11" s="127">
        <v>8</v>
      </c>
      <c r="B11" s="128"/>
      <c r="C11" s="128"/>
      <c r="D11" s="129"/>
      <c r="E11" s="129"/>
      <c r="F11" s="129"/>
      <c r="G11" s="128"/>
      <c r="H11" s="130"/>
      <c r="J11"/>
    </row>
    <row r="12" ht="24" customHeight="1" spans="1:10">
      <c r="A12" s="127">
        <v>9</v>
      </c>
      <c r="B12" s="128"/>
      <c r="C12" s="128"/>
      <c r="D12" s="129"/>
      <c r="E12" s="129"/>
      <c r="F12" s="129"/>
      <c r="G12" s="128"/>
      <c r="H12" s="130"/>
      <c r="J12"/>
    </row>
    <row r="13" ht="24" customHeight="1" spans="1:10">
      <c r="A13" s="127">
        <v>10</v>
      </c>
      <c r="B13" s="128"/>
      <c r="C13" s="128"/>
      <c r="D13" s="129"/>
      <c r="E13" s="129"/>
      <c r="F13" s="129"/>
      <c r="G13" s="128"/>
      <c r="H13" s="130"/>
      <c r="J13"/>
    </row>
    <row r="14" ht="24" customHeight="1" spans="1:10">
      <c r="A14" s="127">
        <v>11</v>
      </c>
      <c r="B14" s="128"/>
      <c r="C14" s="128"/>
      <c r="D14" s="129"/>
      <c r="E14" s="129"/>
      <c r="F14" s="129"/>
      <c r="G14" s="128"/>
      <c r="H14" s="130"/>
      <c r="J14"/>
    </row>
    <row r="15" ht="24" customHeight="1" spans="1:10">
      <c r="A15" s="127">
        <v>12</v>
      </c>
      <c r="B15" s="128"/>
      <c r="C15" s="128"/>
      <c r="D15" s="129"/>
      <c r="E15" s="129"/>
      <c r="F15" s="129"/>
      <c r="G15" s="128"/>
      <c r="H15" s="131"/>
      <c r="J15"/>
    </row>
    <row r="16" ht="15" spans="1:12">
      <c r="A16" s="132" t="s">
        <v>183</v>
      </c>
      <c r="B16" s="133"/>
      <c r="C16" s="134"/>
      <c r="D16" s="134">
        <f>SUM(D4:D15)</f>
        <v>0</v>
      </c>
      <c r="E16" s="134">
        <f>SUM(E4:E15)</f>
        <v>0</v>
      </c>
      <c r="F16" s="134">
        <f>SUM(F4:F15)</f>
        <v>0</v>
      </c>
      <c r="G16" s="135"/>
      <c r="H16" s="136"/>
      <c r="J16"/>
      <c r="K16"/>
      <c r="L16"/>
    </row>
    <row r="17" ht="15" spans="1:12">
      <c r="A17" s="122"/>
      <c r="B17" s="122"/>
      <c r="C17" s="122"/>
      <c r="D17" s="122"/>
      <c r="E17" s="122"/>
      <c r="F17" s="122"/>
      <c r="G17" s="122"/>
      <c r="H17" s="122"/>
      <c r="J17"/>
      <c r="K17"/>
      <c r="L17"/>
    </row>
    <row r="18" customFormat="1" ht="59.25" customHeight="1" spans="1:8">
      <c r="A18" s="7"/>
      <c r="B18" s="7" t="e">
        <f>#REF!</f>
        <v>#REF!</v>
      </c>
      <c r="C18" s="21"/>
      <c r="D18" s="21"/>
      <c r="E18" s="7" t="e">
        <f>#REF!</f>
        <v>#REF!</v>
      </c>
      <c r="F18" s="7"/>
      <c r="G18" s="7"/>
      <c r="H18" s="7" t="s">
        <v>45</v>
      </c>
    </row>
    <row r="31" spans="2:2">
      <c r="B31" s="100"/>
    </row>
  </sheetData>
  <mergeCells count="2">
    <mergeCell ref="A1:H1"/>
    <mergeCell ref="A16:B16"/>
  </mergeCells>
  <pageMargins left="0.75" right="0.75" top="1" bottom="1" header="0.5" footer="0.5"/>
  <pageSetup paperSize="9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16"/>
  <sheetViews>
    <sheetView workbookViewId="0">
      <pane ySplit="4" topLeftCell="A5" activePane="bottomLeft" state="frozen"/>
      <selection/>
      <selection pane="bottomLeft" activeCell="I21" sqref="I21"/>
    </sheetView>
  </sheetViews>
  <sheetFormatPr defaultColWidth="9" defaultRowHeight="13.5"/>
  <cols>
    <col min="1" max="1" width="6.125" customWidth="1"/>
    <col min="2" max="2" width="22.5" customWidth="1"/>
    <col min="5" max="5" width="11.5"/>
    <col min="6" max="6" width="12" customWidth="1"/>
    <col min="9" max="9" width="11.5"/>
  </cols>
  <sheetData>
    <row r="1" ht="34.5" customHeight="1" spans="1:15">
      <c r="A1" s="2" t="s">
        <v>184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7" customFormat="1" ht="39" customHeight="1" spans="1:16">
      <c r="A2" s="101" t="str">
        <f>[5]封面!A5</f>
        <v>单位名称：*****</v>
      </c>
      <c r="B2" s="101"/>
      <c r="C2" s="8"/>
      <c r="E2" s="14" t="e">
        <f>#REF!</f>
        <v>#REF!</v>
      </c>
      <c r="H2" s="101"/>
      <c r="K2" s="101" t="s">
        <v>139</v>
      </c>
      <c r="O2" s="101" t="s">
        <v>185</v>
      </c>
      <c r="P2" s="101"/>
    </row>
    <row r="3" s="7" customFormat="1" ht="18.75" customHeight="1" spans="1:16">
      <c r="A3" s="9" t="s">
        <v>1</v>
      </c>
      <c r="B3" s="9" t="s">
        <v>37</v>
      </c>
      <c r="C3" s="114" t="s">
        <v>148</v>
      </c>
      <c r="D3" s="115"/>
      <c r="E3" s="115"/>
      <c r="F3" s="116"/>
      <c r="G3" s="114" t="s">
        <v>149</v>
      </c>
      <c r="H3" s="115"/>
      <c r="I3" s="116"/>
      <c r="J3" s="114" t="s">
        <v>150</v>
      </c>
      <c r="K3" s="115"/>
      <c r="L3" s="116"/>
      <c r="M3" s="15" t="s">
        <v>151</v>
      </c>
      <c r="N3" s="15"/>
      <c r="O3" s="15"/>
      <c r="P3" s="9" t="s">
        <v>24</v>
      </c>
    </row>
    <row r="4" s="7" customFormat="1" ht="14.25" spans="1:16">
      <c r="A4" s="9">
        <v>1</v>
      </c>
      <c r="B4" s="9"/>
      <c r="C4" s="16" t="s">
        <v>157</v>
      </c>
      <c r="D4" s="16" t="s">
        <v>158</v>
      </c>
      <c r="E4" s="16" t="s">
        <v>186</v>
      </c>
      <c r="F4" s="16" t="s">
        <v>187</v>
      </c>
      <c r="G4" s="16" t="s">
        <v>157</v>
      </c>
      <c r="H4" s="16" t="s">
        <v>158</v>
      </c>
      <c r="I4" s="16" t="s">
        <v>34</v>
      </c>
      <c r="J4" s="16" t="s">
        <v>157</v>
      </c>
      <c r="K4" s="16" t="s">
        <v>158</v>
      </c>
      <c r="L4" s="16" t="s">
        <v>34</v>
      </c>
      <c r="M4" s="16" t="s">
        <v>157</v>
      </c>
      <c r="N4" s="16" t="s">
        <v>158</v>
      </c>
      <c r="O4" s="16" t="s">
        <v>34</v>
      </c>
      <c r="P4" s="9"/>
    </row>
    <row r="5" s="7" customFormat="1" ht="14.25" spans="1:16">
      <c r="A5" s="9">
        <v>1</v>
      </c>
      <c r="B5" s="12" t="s">
        <v>188</v>
      </c>
      <c r="C5" s="12">
        <v>1</v>
      </c>
      <c r="D5" s="117"/>
      <c r="E5" s="12">
        <f>'固定资产-房屋1'!G5</f>
        <v>9460</v>
      </c>
      <c r="F5" s="12">
        <f>'固定资产-房屋1'!H5</f>
        <v>473</v>
      </c>
      <c r="G5" s="12">
        <v>1</v>
      </c>
      <c r="H5" s="117"/>
      <c r="I5" s="12">
        <f>F5</f>
        <v>473</v>
      </c>
      <c r="J5" s="12">
        <f t="shared" ref="J5:J12" si="0">IF((G5-C5)&gt;0,G5-C5,0)</f>
        <v>0</v>
      </c>
      <c r="K5" s="12"/>
      <c r="L5" s="12">
        <f t="shared" ref="L5:L12" si="1">IF((I5-F5)&gt;0,I5-F5,0)</f>
        <v>0</v>
      </c>
      <c r="M5" s="12">
        <f t="shared" ref="M5:M12" si="2">IF((G5-C5)&lt;0,G5-C5,0)</f>
        <v>0</v>
      </c>
      <c r="N5" s="12"/>
      <c r="O5" s="12">
        <f t="shared" ref="O5:O12" si="3">IF((I5-F5)&lt;0,I5-F5,0)</f>
        <v>0</v>
      </c>
      <c r="P5" s="12"/>
    </row>
    <row r="6" s="7" customFormat="1" ht="14.25" spans="1:20">
      <c r="A6" s="9">
        <v>2</v>
      </c>
      <c r="B6" s="12" t="s">
        <v>189</v>
      </c>
      <c r="C6" s="12">
        <f>'固定资产-机器设备2'!L18</f>
        <v>14</v>
      </c>
      <c r="D6" s="117"/>
      <c r="E6" s="12">
        <f>'固定资产-机器设备2'!N18</f>
        <v>1434356.32</v>
      </c>
      <c r="F6" s="12">
        <f>'固定资产-机器设备2'!O18</f>
        <v>996969.51</v>
      </c>
      <c r="G6" s="12">
        <v>14</v>
      </c>
      <c r="H6" s="117"/>
      <c r="I6" s="12">
        <f>F6</f>
        <v>996969.51</v>
      </c>
      <c r="J6" s="12">
        <f t="shared" si="0"/>
        <v>0</v>
      </c>
      <c r="K6" s="12"/>
      <c r="L6" s="12">
        <f t="shared" si="1"/>
        <v>0</v>
      </c>
      <c r="M6" s="12">
        <f t="shared" si="2"/>
        <v>0</v>
      </c>
      <c r="N6" s="12"/>
      <c r="O6" s="12">
        <f t="shared" si="3"/>
        <v>0</v>
      </c>
      <c r="P6" s="12"/>
      <c r="Q6" s="20"/>
      <c r="T6" s="20"/>
    </row>
    <row r="7" s="7" customFormat="1" ht="14.25" spans="1:20">
      <c r="A7" s="9">
        <v>3</v>
      </c>
      <c r="B7" s="12" t="s">
        <v>190</v>
      </c>
      <c r="C7" s="12">
        <f>'固定资产-运输工具3'!L15</f>
        <v>3</v>
      </c>
      <c r="D7" s="117"/>
      <c r="E7" s="12">
        <f>'固定资产-运输工具3'!N15</f>
        <v>196452.54</v>
      </c>
      <c r="F7" s="12">
        <f>'固定资产-运输工具3'!O15</f>
        <v>92813.4</v>
      </c>
      <c r="G7" s="12">
        <v>3</v>
      </c>
      <c r="H7" s="117"/>
      <c r="I7" s="12">
        <f>F7</f>
        <v>92813.4</v>
      </c>
      <c r="J7" s="12">
        <f t="shared" si="0"/>
        <v>0</v>
      </c>
      <c r="K7" s="12"/>
      <c r="L7" s="12">
        <f t="shared" si="1"/>
        <v>0</v>
      </c>
      <c r="M7" s="12">
        <f t="shared" si="2"/>
        <v>0</v>
      </c>
      <c r="N7" s="12"/>
      <c r="O7" s="12">
        <f t="shared" si="3"/>
        <v>0</v>
      </c>
      <c r="P7" s="12"/>
      <c r="Q7" s="20"/>
      <c r="R7" s="100"/>
      <c r="S7" s="100"/>
      <c r="T7" s="20"/>
    </row>
    <row r="8" s="7" customFormat="1" ht="14.25" spans="1:20">
      <c r="A8" s="9">
        <v>4</v>
      </c>
      <c r="B8" s="12" t="s">
        <v>191</v>
      </c>
      <c r="C8" s="12">
        <f>'固定资产-办公电子设备4'!L37</f>
        <v>38</v>
      </c>
      <c r="D8" s="117"/>
      <c r="E8" s="12">
        <f>'固定资产-办公电子设备4'!N37</f>
        <v>142087.36</v>
      </c>
      <c r="F8" s="12">
        <f>'固定资产-办公电子设备4'!O37</f>
        <v>62890.18</v>
      </c>
      <c r="G8" s="12">
        <v>38</v>
      </c>
      <c r="H8" s="117"/>
      <c r="I8" s="12">
        <f>F8</f>
        <v>62890.18</v>
      </c>
      <c r="J8" s="12">
        <f t="shared" si="0"/>
        <v>0</v>
      </c>
      <c r="K8" s="12"/>
      <c r="L8" s="12">
        <f t="shared" si="1"/>
        <v>0</v>
      </c>
      <c r="M8" s="12">
        <f t="shared" si="2"/>
        <v>0</v>
      </c>
      <c r="N8" s="12"/>
      <c r="O8" s="12">
        <f t="shared" si="3"/>
        <v>0</v>
      </c>
      <c r="P8" s="12"/>
      <c r="Q8" s="20"/>
      <c r="R8" s="100"/>
      <c r="S8" s="100"/>
      <c r="T8" s="20"/>
    </row>
    <row r="9" s="7" customFormat="1" ht="14.25" spans="1:20">
      <c r="A9" s="9">
        <v>6</v>
      </c>
      <c r="B9" s="12" t="s">
        <v>192</v>
      </c>
      <c r="C9" s="12">
        <f>'固定资产-模具配件6'!L56</f>
        <v>606</v>
      </c>
      <c r="D9" s="117"/>
      <c r="E9" s="12">
        <f>'固定资产-模具配件6'!N56</f>
        <v>3769237.29</v>
      </c>
      <c r="F9" s="12">
        <f>'固定资产-模具配件6'!O56</f>
        <v>3308800.7</v>
      </c>
      <c r="G9" s="12">
        <f>'固定资产-模具配件6'!P56</f>
        <v>606</v>
      </c>
      <c r="H9" s="117"/>
      <c r="I9" s="12">
        <f>'固定资产-模具配件6'!S56</f>
        <v>3308800.7</v>
      </c>
      <c r="J9" s="12">
        <f t="shared" si="0"/>
        <v>0</v>
      </c>
      <c r="K9" s="12"/>
      <c r="L9" s="12">
        <f t="shared" si="1"/>
        <v>0</v>
      </c>
      <c r="M9" s="12">
        <f t="shared" si="2"/>
        <v>0</v>
      </c>
      <c r="N9" s="12"/>
      <c r="O9" s="12">
        <f t="shared" si="3"/>
        <v>0</v>
      </c>
      <c r="P9" s="12"/>
      <c r="Q9" s="20"/>
      <c r="R9" s="108"/>
      <c r="S9" s="100"/>
      <c r="T9" s="20"/>
    </row>
    <row r="10" s="7" customFormat="1" ht="14.25" spans="1:20">
      <c r="A10" s="9">
        <v>7</v>
      </c>
      <c r="B10" s="12" t="s">
        <v>193</v>
      </c>
      <c r="C10" s="12">
        <f>'固定资产-其它7'!L23</f>
        <v>72</v>
      </c>
      <c r="D10" s="117"/>
      <c r="E10" s="12">
        <f>'固定资产-其它7'!N23</f>
        <v>82152.16</v>
      </c>
      <c r="F10" s="12">
        <f>'固定资产-其它7'!O23</f>
        <v>31197.76</v>
      </c>
      <c r="G10" s="12">
        <v>72</v>
      </c>
      <c r="H10" s="117"/>
      <c r="I10" s="12">
        <f>F10</f>
        <v>31197.76</v>
      </c>
      <c r="J10" s="12">
        <f t="shared" si="0"/>
        <v>0</v>
      </c>
      <c r="K10" s="12"/>
      <c r="L10" s="12">
        <f t="shared" si="1"/>
        <v>0</v>
      </c>
      <c r="M10" s="12">
        <f t="shared" si="2"/>
        <v>0</v>
      </c>
      <c r="N10" s="12"/>
      <c r="O10" s="12">
        <f t="shared" si="3"/>
        <v>0</v>
      </c>
      <c r="P10" s="12"/>
      <c r="Q10" s="20"/>
      <c r="R10" s="118"/>
      <c r="S10" s="100"/>
      <c r="T10" s="20"/>
    </row>
    <row r="11" s="7" customFormat="1" ht="14.25" spans="1:20">
      <c r="A11" s="9">
        <v>8</v>
      </c>
      <c r="B11" s="12" t="s">
        <v>194</v>
      </c>
      <c r="C11" s="12"/>
      <c r="D11" s="117"/>
      <c r="E11" s="12"/>
      <c r="F11" s="12"/>
      <c r="G11" s="12"/>
      <c r="H11" s="117"/>
      <c r="I11" s="12"/>
      <c r="J11" s="12">
        <f t="shared" si="0"/>
        <v>0</v>
      </c>
      <c r="K11" s="12"/>
      <c r="L11" s="12">
        <f t="shared" si="1"/>
        <v>0</v>
      </c>
      <c r="M11" s="12">
        <f t="shared" si="2"/>
        <v>0</v>
      </c>
      <c r="N11" s="12"/>
      <c r="O11" s="12">
        <f t="shared" si="3"/>
        <v>0</v>
      </c>
      <c r="P11" s="12"/>
      <c r="Q11" s="20"/>
      <c r="R11" s="100"/>
      <c r="S11" s="100"/>
      <c r="T11" s="20"/>
    </row>
    <row r="12" s="7" customFormat="1" ht="14.25" spans="1:20">
      <c r="A12" s="9">
        <v>9</v>
      </c>
      <c r="B12" s="12" t="s">
        <v>195</v>
      </c>
      <c r="C12" s="12"/>
      <c r="D12" s="117"/>
      <c r="E12" s="12"/>
      <c r="F12" s="12"/>
      <c r="G12" s="12"/>
      <c r="H12" s="117"/>
      <c r="I12" s="12"/>
      <c r="J12" s="12">
        <f t="shared" si="0"/>
        <v>0</v>
      </c>
      <c r="K12" s="12"/>
      <c r="L12" s="12">
        <f t="shared" si="1"/>
        <v>0</v>
      </c>
      <c r="M12" s="12">
        <f t="shared" si="2"/>
        <v>0</v>
      </c>
      <c r="N12" s="12"/>
      <c r="O12" s="12">
        <f t="shared" si="3"/>
        <v>0</v>
      </c>
      <c r="P12" s="12"/>
      <c r="Q12" s="20"/>
      <c r="R12" s="100"/>
      <c r="S12" s="100"/>
      <c r="T12" s="20"/>
    </row>
    <row r="13" s="7" customFormat="1" ht="14.25" spans="1:16">
      <c r="A13" s="9" t="s">
        <v>137</v>
      </c>
      <c r="B13" s="12"/>
      <c r="C13" s="12">
        <f t="shared" ref="C13:G13" si="4">SUM(C5:C12)</f>
        <v>734</v>
      </c>
      <c r="D13" s="12"/>
      <c r="E13" s="12">
        <f t="shared" si="4"/>
        <v>5633745.67</v>
      </c>
      <c r="F13" s="12">
        <f t="shared" si="4"/>
        <v>4493144.55</v>
      </c>
      <c r="G13" s="12">
        <f t="shared" si="4"/>
        <v>734</v>
      </c>
      <c r="H13" s="12"/>
      <c r="I13" s="12">
        <f t="shared" ref="I13:M13" si="5">SUM(I5:I12)</f>
        <v>4493144.55</v>
      </c>
      <c r="J13" s="12">
        <f t="shared" si="5"/>
        <v>0</v>
      </c>
      <c r="K13" s="12"/>
      <c r="L13" s="12">
        <f t="shared" si="5"/>
        <v>0</v>
      </c>
      <c r="M13" s="12">
        <f t="shared" si="5"/>
        <v>0</v>
      </c>
      <c r="N13" s="12"/>
      <c r="O13" s="12">
        <f>SUM(O5:O12)</f>
        <v>0</v>
      </c>
      <c r="P13" s="12"/>
    </row>
    <row r="14" s="7" customFormat="1" ht="17.25" customHeight="1" spans="1:1">
      <c r="A14" s="28" t="s">
        <v>196</v>
      </c>
    </row>
    <row r="15" s="7" customFormat="1" ht="37.5" customHeight="1" spans="1:15">
      <c r="A15" s="7" t="str">
        <f>[5]封面!A8</f>
        <v>单位总经理：***</v>
      </c>
      <c r="D15" s="7" t="str">
        <f>[5]封面!A9</f>
        <v>单位财务负责人：***</v>
      </c>
      <c r="H15" s="7" t="str">
        <f>[5]封面!A11</f>
        <v>会计审核人：***</v>
      </c>
      <c r="K15" s="7" t="str">
        <f>[5]封面!A10</f>
        <v>单位物资部门负责人：***</v>
      </c>
      <c r="O15" s="7" t="s">
        <v>45</v>
      </c>
    </row>
    <row r="16" s="7" customFormat="1" ht="14.25"/>
  </sheetData>
  <mergeCells count="9">
    <mergeCell ref="A1:O1"/>
    <mergeCell ref="A2:B2"/>
    <mergeCell ref="C3:F3"/>
    <mergeCell ref="G3:I3"/>
    <mergeCell ref="J3:L3"/>
    <mergeCell ref="M3:O3"/>
    <mergeCell ref="A3:A4"/>
    <mergeCell ref="B3:B4"/>
    <mergeCell ref="P3:P4"/>
  </mergeCells>
  <pageMargins left="0.7" right="0.7" top="0.75" bottom="0.75" header="0.3" footer="0.3"/>
  <pageSetup paperSize="9" orientation="portrait" horizontalDpi="1200" verticalDpi="12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Y19"/>
  <sheetViews>
    <sheetView workbookViewId="0">
      <selection activeCell="H8" sqref="H8"/>
    </sheetView>
  </sheetViews>
  <sheetFormatPr defaultColWidth="9" defaultRowHeight="14.25"/>
  <cols>
    <col min="1" max="1" width="11.25" style="20" customWidth="1"/>
    <col min="2" max="2" width="8.5" style="20" customWidth="1"/>
    <col min="3" max="3" width="6.25" style="20" customWidth="1"/>
    <col min="4" max="4" width="7" style="20" customWidth="1"/>
    <col min="5" max="5" width="9.375" style="20" customWidth="1"/>
    <col min="6" max="6" width="11.625" style="20" customWidth="1"/>
    <col min="7" max="8" width="10.125" style="20" customWidth="1"/>
    <col min="9" max="9" width="5.875" style="20" customWidth="1"/>
    <col min="10" max="10" width="5.75" style="20" customWidth="1"/>
    <col min="11" max="11" width="7.25" style="20" customWidth="1"/>
    <col min="12" max="12" width="6.125" style="20" customWidth="1"/>
    <col min="13" max="13" width="5.75" style="20" customWidth="1"/>
    <col min="14" max="14" width="11.25" style="20" customWidth="1"/>
    <col min="15" max="15" width="7.625" style="20" customWidth="1"/>
    <col min="16" max="16" width="8.25" style="20" customWidth="1"/>
    <col min="17" max="17" width="8.375" style="20" customWidth="1"/>
    <col min="18" max="18" width="13.375" style="20" customWidth="1"/>
    <col min="19" max="19" width="11.75" style="20" customWidth="1"/>
    <col min="20" max="20" width="9.75" style="20" customWidth="1"/>
    <col min="21" max="21" width="11.375" style="20" customWidth="1"/>
    <col min="22" max="255" width="9" style="20"/>
    <col min="256" max="256" width="11.25" style="20" customWidth="1"/>
    <col min="257" max="257" width="8.5" style="20" customWidth="1"/>
    <col min="258" max="258" width="6.25" style="20" customWidth="1"/>
    <col min="259" max="259" width="7" style="20" customWidth="1"/>
    <col min="260" max="260" width="9.375" style="20" customWidth="1"/>
    <col min="261" max="261" width="11.625" style="20" customWidth="1"/>
    <col min="262" max="262" width="10.125" style="20" customWidth="1"/>
    <col min="263" max="263" width="5.875" style="20" customWidth="1"/>
    <col min="264" max="264" width="5.75" style="20" customWidth="1"/>
    <col min="265" max="265" width="7.25" style="20" customWidth="1"/>
    <col min="266" max="266" width="6.125" style="20" customWidth="1"/>
    <col min="267" max="267" width="5.75" style="20" customWidth="1"/>
    <col min="268" max="268" width="11.25" style="20" customWidth="1"/>
    <col min="269" max="269" width="7.625" style="20" customWidth="1"/>
    <col min="270" max="270" width="8.25" style="20" customWidth="1"/>
    <col min="271" max="271" width="8.375" style="20" customWidth="1"/>
    <col min="272" max="272" width="13.375" style="20" customWidth="1"/>
    <col min="273" max="273" width="11.75" style="20" customWidth="1"/>
    <col min="274" max="274" width="9.75" style="20" customWidth="1"/>
    <col min="275" max="275" width="11.375" style="20" customWidth="1"/>
    <col min="276" max="511" width="9" style="20"/>
    <col min="512" max="512" width="11.25" style="20" customWidth="1"/>
    <col min="513" max="513" width="8.5" style="20" customWidth="1"/>
    <col min="514" max="514" width="6.25" style="20" customWidth="1"/>
    <col min="515" max="515" width="7" style="20" customWidth="1"/>
    <col min="516" max="516" width="9.375" style="20" customWidth="1"/>
    <col min="517" max="517" width="11.625" style="20" customWidth="1"/>
    <col min="518" max="518" width="10.125" style="20" customWidth="1"/>
    <col min="519" max="519" width="5.875" style="20" customWidth="1"/>
    <col min="520" max="520" width="5.75" style="20" customWidth="1"/>
    <col min="521" max="521" width="7.25" style="20" customWidth="1"/>
    <col min="522" max="522" width="6.125" style="20" customWidth="1"/>
    <col min="523" max="523" width="5.75" style="20" customWidth="1"/>
    <col min="524" max="524" width="11.25" style="20" customWidth="1"/>
    <col min="525" max="525" width="7.625" style="20" customWidth="1"/>
    <col min="526" max="526" width="8.25" style="20" customWidth="1"/>
    <col min="527" max="527" width="8.375" style="20" customWidth="1"/>
    <col min="528" max="528" width="13.375" style="20" customWidth="1"/>
    <col min="529" max="529" width="11.75" style="20" customWidth="1"/>
    <col min="530" max="530" width="9.75" style="20" customWidth="1"/>
    <col min="531" max="531" width="11.375" style="20" customWidth="1"/>
    <col min="532" max="767" width="9" style="20"/>
    <col min="768" max="768" width="11.25" style="20" customWidth="1"/>
    <col min="769" max="769" width="8.5" style="20" customWidth="1"/>
    <col min="770" max="770" width="6.25" style="20" customWidth="1"/>
    <col min="771" max="771" width="7" style="20" customWidth="1"/>
    <col min="772" max="772" width="9.375" style="20" customWidth="1"/>
    <col min="773" max="773" width="11.625" style="20" customWidth="1"/>
    <col min="774" max="774" width="10.125" style="20" customWidth="1"/>
    <col min="775" max="775" width="5.875" style="20" customWidth="1"/>
    <col min="776" max="776" width="5.75" style="20" customWidth="1"/>
    <col min="777" max="777" width="7.25" style="20" customWidth="1"/>
    <col min="778" max="778" width="6.125" style="20" customWidth="1"/>
    <col min="779" max="779" width="5.75" style="20" customWidth="1"/>
    <col min="780" max="780" width="11.25" style="20" customWidth="1"/>
    <col min="781" max="781" width="7.625" style="20" customWidth="1"/>
    <col min="782" max="782" width="8.25" style="20" customWidth="1"/>
    <col min="783" max="783" width="8.375" style="20" customWidth="1"/>
    <col min="784" max="784" width="13.375" style="20" customWidth="1"/>
    <col min="785" max="785" width="11.75" style="20" customWidth="1"/>
    <col min="786" max="786" width="9.75" style="20" customWidth="1"/>
    <col min="787" max="787" width="11.375" style="20" customWidth="1"/>
    <col min="788" max="1023" width="9" style="20"/>
    <col min="1024" max="1024" width="11.25" style="20" customWidth="1"/>
    <col min="1025" max="1025" width="8.5" style="20" customWidth="1"/>
    <col min="1026" max="1026" width="6.25" style="20" customWidth="1"/>
    <col min="1027" max="1027" width="7" style="20" customWidth="1"/>
    <col min="1028" max="1028" width="9.375" style="20" customWidth="1"/>
    <col min="1029" max="1029" width="11.625" style="20" customWidth="1"/>
    <col min="1030" max="1030" width="10.125" style="20" customWidth="1"/>
    <col min="1031" max="1031" width="5.875" style="20" customWidth="1"/>
    <col min="1032" max="1032" width="5.75" style="20" customWidth="1"/>
    <col min="1033" max="1033" width="7.25" style="20" customWidth="1"/>
    <col min="1034" max="1034" width="6.125" style="20" customWidth="1"/>
    <col min="1035" max="1035" width="5.75" style="20" customWidth="1"/>
    <col min="1036" max="1036" width="11.25" style="20" customWidth="1"/>
    <col min="1037" max="1037" width="7.625" style="20" customWidth="1"/>
    <col min="1038" max="1038" width="8.25" style="20" customWidth="1"/>
    <col min="1039" max="1039" width="8.375" style="20" customWidth="1"/>
    <col min="1040" max="1040" width="13.375" style="20" customWidth="1"/>
    <col min="1041" max="1041" width="11.75" style="20" customWidth="1"/>
    <col min="1042" max="1042" width="9.75" style="20" customWidth="1"/>
    <col min="1043" max="1043" width="11.375" style="20" customWidth="1"/>
    <col min="1044" max="1279" width="9" style="20"/>
    <col min="1280" max="1280" width="11.25" style="20" customWidth="1"/>
    <col min="1281" max="1281" width="8.5" style="20" customWidth="1"/>
    <col min="1282" max="1282" width="6.25" style="20" customWidth="1"/>
    <col min="1283" max="1283" width="7" style="20" customWidth="1"/>
    <col min="1284" max="1284" width="9.375" style="20" customWidth="1"/>
    <col min="1285" max="1285" width="11.625" style="20" customWidth="1"/>
    <col min="1286" max="1286" width="10.125" style="20" customWidth="1"/>
    <col min="1287" max="1287" width="5.875" style="20" customWidth="1"/>
    <col min="1288" max="1288" width="5.75" style="20" customWidth="1"/>
    <col min="1289" max="1289" width="7.25" style="20" customWidth="1"/>
    <col min="1290" max="1290" width="6.125" style="20" customWidth="1"/>
    <col min="1291" max="1291" width="5.75" style="20" customWidth="1"/>
    <col min="1292" max="1292" width="11.25" style="20" customWidth="1"/>
    <col min="1293" max="1293" width="7.625" style="20" customWidth="1"/>
    <col min="1294" max="1294" width="8.25" style="20" customWidth="1"/>
    <col min="1295" max="1295" width="8.375" style="20" customWidth="1"/>
    <col min="1296" max="1296" width="13.375" style="20" customWidth="1"/>
    <col min="1297" max="1297" width="11.75" style="20" customWidth="1"/>
    <col min="1298" max="1298" width="9.75" style="20" customWidth="1"/>
    <col min="1299" max="1299" width="11.375" style="20" customWidth="1"/>
    <col min="1300" max="1535" width="9" style="20"/>
    <col min="1536" max="1536" width="11.25" style="20" customWidth="1"/>
    <col min="1537" max="1537" width="8.5" style="20" customWidth="1"/>
    <col min="1538" max="1538" width="6.25" style="20" customWidth="1"/>
    <col min="1539" max="1539" width="7" style="20" customWidth="1"/>
    <col min="1540" max="1540" width="9.375" style="20" customWidth="1"/>
    <col min="1541" max="1541" width="11.625" style="20" customWidth="1"/>
    <col min="1542" max="1542" width="10.125" style="20" customWidth="1"/>
    <col min="1543" max="1543" width="5.875" style="20" customWidth="1"/>
    <col min="1544" max="1544" width="5.75" style="20" customWidth="1"/>
    <col min="1545" max="1545" width="7.25" style="20" customWidth="1"/>
    <col min="1546" max="1546" width="6.125" style="20" customWidth="1"/>
    <col min="1547" max="1547" width="5.75" style="20" customWidth="1"/>
    <col min="1548" max="1548" width="11.25" style="20" customWidth="1"/>
    <col min="1549" max="1549" width="7.625" style="20" customWidth="1"/>
    <col min="1550" max="1550" width="8.25" style="20" customWidth="1"/>
    <col min="1551" max="1551" width="8.375" style="20" customWidth="1"/>
    <col min="1552" max="1552" width="13.375" style="20" customWidth="1"/>
    <col min="1553" max="1553" width="11.75" style="20" customWidth="1"/>
    <col min="1554" max="1554" width="9.75" style="20" customWidth="1"/>
    <col min="1555" max="1555" width="11.375" style="20" customWidth="1"/>
    <col min="1556" max="1791" width="9" style="20"/>
    <col min="1792" max="1792" width="11.25" style="20" customWidth="1"/>
    <col min="1793" max="1793" width="8.5" style="20" customWidth="1"/>
    <col min="1794" max="1794" width="6.25" style="20" customWidth="1"/>
    <col min="1795" max="1795" width="7" style="20" customWidth="1"/>
    <col min="1796" max="1796" width="9.375" style="20" customWidth="1"/>
    <col min="1797" max="1797" width="11.625" style="20" customWidth="1"/>
    <col min="1798" max="1798" width="10.125" style="20" customWidth="1"/>
    <col min="1799" max="1799" width="5.875" style="20" customWidth="1"/>
    <col min="1800" max="1800" width="5.75" style="20" customWidth="1"/>
    <col min="1801" max="1801" width="7.25" style="20" customWidth="1"/>
    <col min="1802" max="1802" width="6.125" style="20" customWidth="1"/>
    <col min="1803" max="1803" width="5.75" style="20" customWidth="1"/>
    <col min="1804" max="1804" width="11.25" style="20" customWidth="1"/>
    <col min="1805" max="1805" width="7.625" style="20" customWidth="1"/>
    <col min="1806" max="1806" width="8.25" style="20" customWidth="1"/>
    <col min="1807" max="1807" width="8.375" style="20" customWidth="1"/>
    <col min="1808" max="1808" width="13.375" style="20" customWidth="1"/>
    <col min="1809" max="1809" width="11.75" style="20" customWidth="1"/>
    <col min="1810" max="1810" width="9.75" style="20" customWidth="1"/>
    <col min="1811" max="1811" width="11.375" style="20" customWidth="1"/>
    <col min="1812" max="2047" width="9" style="20"/>
    <col min="2048" max="2048" width="11.25" style="20" customWidth="1"/>
    <col min="2049" max="2049" width="8.5" style="20" customWidth="1"/>
    <col min="2050" max="2050" width="6.25" style="20" customWidth="1"/>
    <col min="2051" max="2051" width="7" style="20" customWidth="1"/>
    <col min="2052" max="2052" width="9.375" style="20" customWidth="1"/>
    <col min="2053" max="2053" width="11.625" style="20" customWidth="1"/>
    <col min="2054" max="2054" width="10.125" style="20" customWidth="1"/>
    <col min="2055" max="2055" width="5.875" style="20" customWidth="1"/>
    <col min="2056" max="2056" width="5.75" style="20" customWidth="1"/>
    <col min="2057" max="2057" width="7.25" style="20" customWidth="1"/>
    <col min="2058" max="2058" width="6.125" style="20" customWidth="1"/>
    <col min="2059" max="2059" width="5.75" style="20" customWidth="1"/>
    <col min="2060" max="2060" width="11.25" style="20" customWidth="1"/>
    <col min="2061" max="2061" width="7.625" style="20" customWidth="1"/>
    <col min="2062" max="2062" width="8.25" style="20" customWidth="1"/>
    <col min="2063" max="2063" width="8.375" style="20" customWidth="1"/>
    <col min="2064" max="2064" width="13.375" style="20" customWidth="1"/>
    <col min="2065" max="2065" width="11.75" style="20" customWidth="1"/>
    <col min="2066" max="2066" width="9.75" style="20" customWidth="1"/>
    <col min="2067" max="2067" width="11.375" style="20" customWidth="1"/>
    <col min="2068" max="2303" width="9" style="20"/>
    <col min="2304" max="2304" width="11.25" style="20" customWidth="1"/>
    <col min="2305" max="2305" width="8.5" style="20" customWidth="1"/>
    <col min="2306" max="2306" width="6.25" style="20" customWidth="1"/>
    <col min="2307" max="2307" width="7" style="20" customWidth="1"/>
    <col min="2308" max="2308" width="9.375" style="20" customWidth="1"/>
    <col min="2309" max="2309" width="11.625" style="20" customWidth="1"/>
    <col min="2310" max="2310" width="10.125" style="20" customWidth="1"/>
    <col min="2311" max="2311" width="5.875" style="20" customWidth="1"/>
    <col min="2312" max="2312" width="5.75" style="20" customWidth="1"/>
    <col min="2313" max="2313" width="7.25" style="20" customWidth="1"/>
    <col min="2314" max="2314" width="6.125" style="20" customWidth="1"/>
    <col min="2315" max="2315" width="5.75" style="20" customWidth="1"/>
    <col min="2316" max="2316" width="11.25" style="20" customWidth="1"/>
    <col min="2317" max="2317" width="7.625" style="20" customWidth="1"/>
    <col min="2318" max="2318" width="8.25" style="20" customWidth="1"/>
    <col min="2319" max="2319" width="8.375" style="20" customWidth="1"/>
    <col min="2320" max="2320" width="13.375" style="20" customWidth="1"/>
    <col min="2321" max="2321" width="11.75" style="20" customWidth="1"/>
    <col min="2322" max="2322" width="9.75" style="20" customWidth="1"/>
    <col min="2323" max="2323" width="11.375" style="20" customWidth="1"/>
    <col min="2324" max="2559" width="9" style="20"/>
    <col min="2560" max="2560" width="11.25" style="20" customWidth="1"/>
    <col min="2561" max="2561" width="8.5" style="20" customWidth="1"/>
    <col min="2562" max="2562" width="6.25" style="20" customWidth="1"/>
    <col min="2563" max="2563" width="7" style="20" customWidth="1"/>
    <col min="2564" max="2564" width="9.375" style="20" customWidth="1"/>
    <col min="2565" max="2565" width="11.625" style="20" customWidth="1"/>
    <col min="2566" max="2566" width="10.125" style="20" customWidth="1"/>
    <col min="2567" max="2567" width="5.875" style="20" customWidth="1"/>
    <col min="2568" max="2568" width="5.75" style="20" customWidth="1"/>
    <col min="2569" max="2569" width="7.25" style="20" customWidth="1"/>
    <col min="2570" max="2570" width="6.125" style="20" customWidth="1"/>
    <col min="2571" max="2571" width="5.75" style="20" customWidth="1"/>
    <col min="2572" max="2572" width="11.25" style="20" customWidth="1"/>
    <col min="2573" max="2573" width="7.625" style="20" customWidth="1"/>
    <col min="2574" max="2574" width="8.25" style="20" customWidth="1"/>
    <col min="2575" max="2575" width="8.375" style="20" customWidth="1"/>
    <col min="2576" max="2576" width="13.375" style="20" customWidth="1"/>
    <col min="2577" max="2577" width="11.75" style="20" customWidth="1"/>
    <col min="2578" max="2578" width="9.75" style="20" customWidth="1"/>
    <col min="2579" max="2579" width="11.375" style="20" customWidth="1"/>
    <col min="2580" max="2815" width="9" style="20"/>
    <col min="2816" max="2816" width="11.25" style="20" customWidth="1"/>
    <col min="2817" max="2817" width="8.5" style="20" customWidth="1"/>
    <col min="2818" max="2818" width="6.25" style="20" customWidth="1"/>
    <col min="2819" max="2819" width="7" style="20" customWidth="1"/>
    <col min="2820" max="2820" width="9.375" style="20" customWidth="1"/>
    <col min="2821" max="2821" width="11.625" style="20" customWidth="1"/>
    <col min="2822" max="2822" width="10.125" style="20" customWidth="1"/>
    <col min="2823" max="2823" width="5.875" style="20" customWidth="1"/>
    <col min="2824" max="2824" width="5.75" style="20" customWidth="1"/>
    <col min="2825" max="2825" width="7.25" style="20" customWidth="1"/>
    <col min="2826" max="2826" width="6.125" style="20" customWidth="1"/>
    <col min="2827" max="2827" width="5.75" style="20" customWidth="1"/>
    <col min="2828" max="2828" width="11.25" style="20" customWidth="1"/>
    <col min="2829" max="2829" width="7.625" style="20" customWidth="1"/>
    <col min="2830" max="2830" width="8.25" style="20" customWidth="1"/>
    <col min="2831" max="2831" width="8.375" style="20" customWidth="1"/>
    <col min="2832" max="2832" width="13.375" style="20" customWidth="1"/>
    <col min="2833" max="2833" width="11.75" style="20" customWidth="1"/>
    <col min="2834" max="2834" width="9.75" style="20" customWidth="1"/>
    <col min="2835" max="2835" width="11.375" style="20" customWidth="1"/>
    <col min="2836" max="3071" width="9" style="20"/>
    <col min="3072" max="3072" width="11.25" style="20" customWidth="1"/>
    <col min="3073" max="3073" width="8.5" style="20" customWidth="1"/>
    <col min="3074" max="3074" width="6.25" style="20" customWidth="1"/>
    <col min="3075" max="3075" width="7" style="20" customWidth="1"/>
    <col min="3076" max="3076" width="9.375" style="20" customWidth="1"/>
    <col min="3077" max="3077" width="11.625" style="20" customWidth="1"/>
    <col min="3078" max="3078" width="10.125" style="20" customWidth="1"/>
    <col min="3079" max="3079" width="5.875" style="20" customWidth="1"/>
    <col min="3080" max="3080" width="5.75" style="20" customWidth="1"/>
    <col min="3081" max="3081" width="7.25" style="20" customWidth="1"/>
    <col min="3082" max="3082" width="6.125" style="20" customWidth="1"/>
    <col min="3083" max="3083" width="5.75" style="20" customWidth="1"/>
    <col min="3084" max="3084" width="11.25" style="20" customWidth="1"/>
    <col min="3085" max="3085" width="7.625" style="20" customWidth="1"/>
    <col min="3086" max="3086" width="8.25" style="20" customWidth="1"/>
    <col min="3087" max="3087" width="8.375" style="20" customWidth="1"/>
    <col min="3088" max="3088" width="13.375" style="20" customWidth="1"/>
    <col min="3089" max="3089" width="11.75" style="20" customWidth="1"/>
    <col min="3090" max="3090" width="9.75" style="20" customWidth="1"/>
    <col min="3091" max="3091" width="11.375" style="20" customWidth="1"/>
    <col min="3092" max="3327" width="9" style="20"/>
    <col min="3328" max="3328" width="11.25" style="20" customWidth="1"/>
    <col min="3329" max="3329" width="8.5" style="20" customWidth="1"/>
    <col min="3330" max="3330" width="6.25" style="20" customWidth="1"/>
    <col min="3331" max="3331" width="7" style="20" customWidth="1"/>
    <col min="3332" max="3332" width="9.375" style="20" customWidth="1"/>
    <col min="3333" max="3333" width="11.625" style="20" customWidth="1"/>
    <col min="3334" max="3334" width="10.125" style="20" customWidth="1"/>
    <col min="3335" max="3335" width="5.875" style="20" customWidth="1"/>
    <col min="3336" max="3336" width="5.75" style="20" customWidth="1"/>
    <col min="3337" max="3337" width="7.25" style="20" customWidth="1"/>
    <col min="3338" max="3338" width="6.125" style="20" customWidth="1"/>
    <col min="3339" max="3339" width="5.75" style="20" customWidth="1"/>
    <col min="3340" max="3340" width="11.25" style="20" customWidth="1"/>
    <col min="3341" max="3341" width="7.625" style="20" customWidth="1"/>
    <col min="3342" max="3342" width="8.25" style="20" customWidth="1"/>
    <col min="3343" max="3343" width="8.375" style="20" customWidth="1"/>
    <col min="3344" max="3344" width="13.375" style="20" customWidth="1"/>
    <col min="3345" max="3345" width="11.75" style="20" customWidth="1"/>
    <col min="3346" max="3346" width="9.75" style="20" customWidth="1"/>
    <col min="3347" max="3347" width="11.375" style="20" customWidth="1"/>
    <col min="3348" max="3583" width="9" style="20"/>
    <col min="3584" max="3584" width="11.25" style="20" customWidth="1"/>
    <col min="3585" max="3585" width="8.5" style="20" customWidth="1"/>
    <col min="3586" max="3586" width="6.25" style="20" customWidth="1"/>
    <col min="3587" max="3587" width="7" style="20" customWidth="1"/>
    <col min="3588" max="3588" width="9.375" style="20" customWidth="1"/>
    <col min="3589" max="3589" width="11.625" style="20" customWidth="1"/>
    <col min="3590" max="3590" width="10.125" style="20" customWidth="1"/>
    <col min="3591" max="3591" width="5.875" style="20" customWidth="1"/>
    <col min="3592" max="3592" width="5.75" style="20" customWidth="1"/>
    <col min="3593" max="3593" width="7.25" style="20" customWidth="1"/>
    <col min="3594" max="3594" width="6.125" style="20" customWidth="1"/>
    <col min="3595" max="3595" width="5.75" style="20" customWidth="1"/>
    <col min="3596" max="3596" width="11.25" style="20" customWidth="1"/>
    <col min="3597" max="3597" width="7.625" style="20" customWidth="1"/>
    <col min="3598" max="3598" width="8.25" style="20" customWidth="1"/>
    <col min="3599" max="3599" width="8.375" style="20" customWidth="1"/>
    <col min="3600" max="3600" width="13.375" style="20" customWidth="1"/>
    <col min="3601" max="3601" width="11.75" style="20" customWidth="1"/>
    <col min="3602" max="3602" width="9.75" style="20" customWidth="1"/>
    <col min="3603" max="3603" width="11.375" style="20" customWidth="1"/>
    <col min="3604" max="3839" width="9" style="20"/>
    <col min="3840" max="3840" width="11.25" style="20" customWidth="1"/>
    <col min="3841" max="3841" width="8.5" style="20" customWidth="1"/>
    <col min="3842" max="3842" width="6.25" style="20" customWidth="1"/>
    <col min="3843" max="3843" width="7" style="20" customWidth="1"/>
    <col min="3844" max="3844" width="9.375" style="20" customWidth="1"/>
    <col min="3845" max="3845" width="11.625" style="20" customWidth="1"/>
    <col min="3846" max="3846" width="10.125" style="20" customWidth="1"/>
    <col min="3847" max="3847" width="5.875" style="20" customWidth="1"/>
    <col min="3848" max="3848" width="5.75" style="20" customWidth="1"/>
    <col min="3849" max="3849" width="7.25" style="20" customWidth="1"/>
    <col min="3850" max="3850" width="6.125" style="20" customWidth="1"/>
    <col min="3851" max="3851" width="5.75" style="20" customWidth="1"/>
    <col min="3852" max="3852" width="11.25" style="20" customWidth="1"/>
    <col min="3853" max="3853" width="7.625" style="20" customWidth="1"/>
    <col min="3854" max="3854" width="8.25" style="20" customWidth="1"/>
    <col min="3855" max="3855" width="8.375" style="20" customWidth="1"/>
    <col min="3856" max="3856" width="13.375" style="20" customWidth="1"/>
    <col min="3857" max="3857" width="11.75" style="20" customWidth="1"/>
    <col min="3858" max="3858" width="9.75" style="20" customWidth="1"/>
    <col min="3859" max="3859" width="11.375" style="20" customWidth="1"/>
    <col min="3860" max="4095" width="9" style="20"/>
    <col min="4096" max="4096" width="11.25" style="20" customWidth="1"/>
    <col min="4097" max="4097" width="8.5" style="20" customWidth="1"/>
    <col min="4098" max="4098" width="6.25" style="20" customWidth="1"/>
    <col min="4099" max="4099" width="7" style="20" customWidth="1"/>
    <col min="4100" max="4100" width="9.375" style="20" customWidth="1"/>
    <col min="4101" max="4101" width="11.625" style="20" customWidth="1"/>
    <col min="4102" max="4102" width="10.125" style="20" customWidth="1"/>
    <col min="4103" max="4103" width="5.875" style="20" customWidth="1"/>
    <col min="4104" max="4104" width="5.75" style="20" customWidth="1"/>
    <col min="4105" max="4105" width="7.25" style="20" customWidth="1"/>
    <col min="4106" max="4106" width="6.125" style="20" customWidth="1"/>
    <col min="4107" max="4107" width="5.75" style="20" customWidth="1"/>
    <col min="4108" max="4108" width="11.25" style="20" customWidth="1"/>
    <col min="4109" max="4109" width="7.625" style="20" customWidth="1"/>
    <col min="4110" max="4110" width="8.25" style="20" customWidth="1"/>
    <col min="4111" max="4111" width="8.375" style="20" customWidth="1"/>
    <col min="4112" max="4112" width="13.375" style="20" customWidth="1"/>
    <col min="4113" max="4113" width="11.75" style="20" customWidth="1"/>
    <col min="4114" max="4114" width="9.75" style="20" customWidth="1"/>
    <col min="4115" max="4115" width="11.375" style="20" customWidth="1"/>
    <col min="4116" max="4351" width="9" style="20"/>
    <col min="4352" max="4352" width="11.25" style="20" customWidth="1"/>
    <col min="4353" max="4353" width="8.5" style="20" customWidth="1"/>
    <col min="4354" max="4354" width="6.25" style="20" customWidth="1"/>
    <col min="4355" max="4355" width="7" style="20" customWidth="1"/>
    <col min="4356" max="4356" width="9.375" style="20" customWidth="1"/>
    <col min="4357" max="4357" width="11.625" style="20" customWidth="1"/>
    <col min="4358" max="4358" width="10.125" style="20" customWidth="1"/>
    <col min="4359" max="4359" width="5.875" style="20" customWidth="1"/>
    <col min="4360" max="4360" width="5.75" style="20" customWidth="1"/>
    <col min="4361" max="4361" width="7.25" style="20" customWidth="1"/>
    <col min="4362" max="4362" width="6.125" style="20" customWidth="1"/>
    <col min="4363" max="4363" width="5.75" style="20" customWidth="1"/>
    <col min="4364" max="4364" width="11.25" style="20" customWidth="1"/>
    <col min="4365" max="4365" width="7.625" style="20" customWidth="1"/>
    <col min="4366" max="4366" width="8.25" style="20" customWidth="1"/>
    <col min="4367" max="4367" width="8.375" style="20" customWidth="1"/>
    <col min="4368" max="4368" width="13.375" style="20" customWidth="1"/>
    <col min="4369" max="4369" width="11.75" style="20" customWidth="1"/>
    <col min="4370" max="4370" width="9.75" style="20" customWidth="1"/>
    <col min="4371" max="4371" width="11.375" style="20" customWidth="1"/>
    <col min="4372" max="4607" width="9" style="20"/>
    <col min="4608" max="4608" width="11.25" style="20" customWidth="1"/>
    <col min="4609" max="4609" width="8.5" style="20" customWidth="1"/>
    <col min="4610" max="4610" width="6.25" style="20" customWidth="1"/>
    <col min="4611" max="4611" width="7" style="20" customWidth="1"/>
    <col min="4612" max="4612" width="9.375" style="20" customWidth="1"/>
    <col min="4613" max="4613" width="11.625" style="20" customWidth="1"/>
    <col min="4614" max="4614" width="10.125" style="20" customWidth="1"/>
    <col min="4615" max="4615" width="5.875" style="20" customWidth="1"/>
    <col min="4616" max="4616" width="5.75" style="20" customWidth="1"/>
    <col min="4617" max="4617" width="7.25" style="20" customWidth="1"/>
    <col min="4618" max="4618" width="6.125" style="20" customWidth="1"/>
    <col min="4619" max="4619" width="5.75" style="20" customWidth="1"/>
    <col min="4620" max="4620" width="11.25" style="20" customWidth="1"/>
    <col min="4621" max="4621" width="7.625" style="20" customWidth="1"/>
    <col min="4622" max="4622" width="8.25" style="20" customWidth="1"/>
    <col min="4623" max="4623" width="8.375" style="20" customWidth="1"/>
    <col min="4624" max="4624" width="13.375" style="20" customWidth="1"/>
    <col min="4625" max="4625" width="11.75" style="20" customWidth="1"/>
    <col min="4626" max="4626" width="9.75" style="20" customWidth="1"/>
    <col min="4627" max="4627" width="11.375" style="20" customWidth="1"/>
    <col min="4628" max="4863" width="9" style="20"/>
    <col min="4864" max="4864" width="11.25" style="20" customWidth="1"/>
    <col min="4865" max="4865" width="8.5" style="20" customWidth="1"/>
    <col min="4866" max="4866" width="6.25" style="20" customWidth="1"/>
    <col min="4867" max="4867" width="7" style="20" customWidth="1"/>
    <col min="4868" max="4868" width="9.375" style="20" customWidth="1"/>
    <col min="4869" max="4869" width="11.625" style="20" customWidth="1"/>
    <col min="4870" max="4870" width="10.125" style="20" customWidth="1"/>
    <col min="4871" max="4871" width="5.875" style="20" customWidth="1"/>
    <col min="4872" max="4872" width="5.75" style="20" customWidth="1"/>
    <col min="4873" max="4873" width="7.25" style="20" customWidth="1"/>
    <col min="4874" max="4874" width="6.125" style="20" customWidth="1"/>
    <col min="4875" max="4875" width="5.75" style="20" customWidth="1"/>
    <col min="4876" max="4876" width="11.25" style="20" customWidth="1"/>
    <col min="4877" max="4877" width="7.625" style="20" customWidth="1"/>
    <col min="4878" max="4878" width="8.25" style="20" customWidth="1"/>
    <col min="4879" max="4879" width="8.375" style="20" customWidth="1"/>
    <col min="4880" max="4880" width="13.375" style="20" customWidth="1"/>
    <col min="4881" max="4881" width="11.75" style="20" customWidth="1"/>
    <col min="4882" max="4882" width="9.75" style="20" customWidth="1"/>
    <col min="4883" max="4883" width="11.375" style="20" customWidth="1"/>
    <col min="4884" max="5119" width="9" style="20"/>
    <col min="5120" max="5120" width="11.25" style="20" customWidth="1"/>
    <col min="5121" max="5121" width="8.5" style="20" customWidth="1"/>
    <col min="5122" max="5122" width="6.25" style="20" customWidth="1"/>
    <col min="5123" max="5123" width="7" style="20" customWidth="1"/>
    <col min="5124" max="5124" width="9.375" style="20" customWidth="1"/>
    <col min="5125" max="5125" width="11.625" style="20" customWidth="1"/>
    <col min="5126" max="5126" width="10.125" style="20" customWidth="1"/>
    <col min="5127" max="5127" width="5.875" style="20" customWidth="1"/>
    <col min="5128" max="5128" width="5.75" style="20" customWidth="1"/>
    <col min="5129" max="5129" width="7.25" style="20" customWidth="1"/>
    <col min="5130" max="5130" width="6.125" style="20" customWidth="1"/>
    <col min="5131" max="5131" width="5.75" style="20" customWidth="1"/>
    <col min="5132" max="5132" width="11.25" style="20" customWidth="1"/>
    <col min="5133" max="5133" width="7.625" style="20" customWidth="1"/>
    <col min="5134" max="5134" width="8.25" style="20" customWidth="1"/>
    <col min="5135" max="5135" width="8.375" style="20" customWidth="1"/>
    <col min="5136" max="5136" width="13.375" style="20" customWidth="1"/>
    <col min="5137" max="5137" width="11.75" style="20" customWidth="1"/>
    <col min="5138" max="5138" width="9.75" style="20" customWidth="1"/>
    <col min="5139" max="5139" width="11.375" style="20" customWidth="1"/>
    <col min="5140" max="5375" width="9" style="20"/>
    <col min="5376" max="5376" width="11.25" style="20" customWidth="1"/>
    <col min="5377" max="5377" width="8.5" style="20" customWidth="1"/>
    <col min="5378" max="5378" width="6.25" style="20" customWidth="1"/>
    <col min="5379" max="5379" width="7" style="20" customWidth="1"/>
    <col min="5380" max="5380" width="9.375" style="20" customWidth="1"/>
    <col min="5381" max="5381" width="11.625" style="20" customWidth="1"/>
    <col min="5382" max="5382" width="10.125" style="20" customWidth="1"/>
    <col min="5383" max="5383" width="5.875" style="20" customWidth="1"/>
    <col min="5384" max="5384" width="5.75" style="20" customWidth="1"/>
    <col min="5385" max="5385" width="7.25" style="20" customWidth="1"/>
    <col min="5386" max="5386" width="6.125" style="20" customWidth="1"/>
    <col min="5387" max="5387" width="5.75" style="20" customWidth="1"/>
    <col min="5388" max="5388" width="11.25" style="20" customWidth="1"/>
    <col min="5389" max="5389" width="7.625" style="20" customWidth="1"/>
    <col min="5390" max="5390" width="8.25" style="20" customWidth="1"/>
    <col min="5391" max="5391" width="8.375" style="20" customWidth="1"/>
    <col min="5392" max="5392" width="13.375" style="20" customWidth="1"/>
    <col min="5393" max="5393" width="11.75" style="20" customWidth="1"/>
    <col min="5394" max="5394" width="9.75" style="20" customWidth="1"/>
    <col min="5395" max="5395" width="11.375" style="20" customWidth="1"/>
    <col min="5396" max="5631" width="9" style="20"/>
    <col min="5632" max="5632" width="11.25" style="20" customWidth="1"/>
    <col min="5633" max="5633" width="8.5" style="20" customWidth="1"/>
    <col min="5634" max="5634" width="6.25" style="20" customWidth="1"/>
    <col min="5635" max="5635" width="7" style="20" customWidth="1"/>
    <col min="5636" max="5636" width="9.375" style="20" customWidth="1"/>
    <col min="5637" max="5637" width="11.625" style="20" customWidth="1"/>
    <col min="5638" max="5638" width="10.125" style="20" customWidth="1"/>
    <col min="5639" max="5639" width="5.875" style="20" customWidth="1"/>
    <col min="5640" max="5640" width="5.75" style="20" customWidth="1"/>
    <col min="5641" max="5641" width="7.25" style="20" customWidth="1"/>
    <col min="5642" max="5642" width="6.125" style="20" customWidth="1"/>
    <col min="5643" max="5643" width="5.75" style="20" customWidth="1"/>
    <col min="5644" max="5644" width="11.25" style="20" customWidth="1"/>
    <col min="5645" max="5645" width="7.625" style="20" customWidth="1"/>
    <col min="5646" max="5646" width="8.25" style="20" customWidth="1"/>
    <col min="5647" max="5647" width="8.375" style="20" customWidth="1"/>
    <col min="5648" max="5648" width="13.375" style="20" customWidth="1"/>
    <col min="5649" max="5649" width="11.75" style="20" customWidth="1"/>
    <col min="5650" max="5650" width="9.75" style="20" customWidth="1"/>
    <col min="5651" max="5651" width="11.375" style="20" customWidth="1"/>
    <col min="5652" max="5887" width="9" style="20"/>
    <col min="5888" max="5888" width="11.25" style="20" customWidth="1"/>
    <col min="5889" max="5889" width="8.5" style="20" customWidth="1"/>
    <col min="5890" max="5890" width="6.25" style="20" customWidth="1"/>
    <col min="5891" max="5891" width="7" style="20" customWidth="1"/>
    <col min="5892" max="5892" width="9.375" style="20" customWidth="1"/>
    <col min="5893" max="5893" width="11.625" style="20" customWidth="1"/>
    <col min="5894" max="5894" width="10.125" style="20" customWidth="1"/>
    <col min="5895" max="5895" width="5.875" style="20" customWidth="1"/>
    <col min="5896" max="5896" width="5.75" style="20" customWidth="1"/>
    <col min="5897" max="5897" width="7.25" style="20" customWidth="1"/>
    <col min="5898" max="5898" width="6.125" style="20" customWidth="1"/>
    <col min="5899" max="5899" width="5.75" style="20" customWidth="1"/>
    <col min="5900" max="5900" width="11.25" style="20" customWidth="1"/>
    <col min="5901" max="5901" width="7.625" style="20" customWidth="1"/>
    <col min="5902" max="5902" width="8.25" style="20" customWidth="1"/>
    <col min="5903" max="5903" width="8.375" style="20" customWidth="1"/>
    <col min="5904" max="5904" width="13.375" style="20" customWidth="1"/>
    <col min="5905" max="5905" width="11.75" style="20" customWidth="1"/>
    <col min="5906" max="5906" width="9.75" style="20" customWidth="1"/>
    <col min="5907" max="5907" width="11.375" style="20" customWidth="1"/>
    <col min="5908" max="6143" width="9" style="20"/>
    <col min="6144" max="6144" width="11.25" style="20" customWidth="1"/>
    <col min="6145" max="6145" width="8.5" style="20" customWidth="1"/>
    <col min="6146" max="6146" width="6.25" style="20" customWidth="1"/>
    <col min="6147" max="6147" width="7" style="20" customWidth="1"/>
    <col min="6148" max="6148" width="9.375" style="20" customWidth="1"/>
    <col min="6149" max="6149" width="11.625" style="20" customWidth="1"/>
    <col min="6150" max="6150" width="10.125" style="20" customWidth="1"/>
    <col min="6151" max="6151" width="5.875" style="20" customWidth="1"/>
    <col min="6152" max="6152" width="5.75" style="20" customWidth="1"/>
    <col min="6153" max="6153" width="7.25" style="20" customWidth="1"/>
    <col min="6154" max="6154" width="6.125" style="20" customWidth="1"/>
    <col min="6155" max="6155" width="5.75" style="20" customWidth="1"/>
    <col min="6156" max="6156" width="11.25" style="20" customWidth="1"/>
    <col min="6157" max="6157" width="7.625" style="20" customWidth="1"/>
    <col min="6158" max="6158" width="8.25" style="20" customWidth="1"/>
    <col min="6159" max="6159" width="8.375" style="20" customWidth="1"/>
    <col min="6160" max="6160" width="13.375" style="20" customWidth="1"/>
    <col min="6161" max="6161" width="11.75" style="20" customWidth="1"/>
    <col min="6162" max="6162" width="9.75" style="20" customWidth="1"/>
    <col min="6163" max="6163" width="11.375" style="20" customWidth="1"/>
    <col min="6164" max="6399" width="9" style="20"/>
    <col min="6400" max="6400" width="11.25" style="20" customWidth="1"/>
    <col min="6401" max="6401" width="8.5" style="20" customWidth="1"/>
    <col min="6402" max="6402" width="6.25" style="20" customWidth="1"/>
    <col min="6403" max="6403" width="7" style="20" customWidth="1"/>
    <col min="6404" max="6404" width="9.375" style="20" customWidth="1"/>
    <col min="6405" max="6405" width="11.625" style="20" customWidth="1"/>
    <col min="6406" max="6406" width="10.125" style="20" customWidth="1"/>
    <col min="6407" max="6407" width="5.875" style="20" customWidth="1"/>
    <col min="6408" max="6408" width="5.75" style="20" customWidth="1"/>
    <col min="6409" max="6409" width="7.25" style="20" customWidth="1"/>
    <col min="6410" max="6410" width="6.125" style="20" customWidth="1"/>
    <col min="6411" max="6411" width="5.75" style="20" customWidth="1"/>
    <col min="6412" max="6412" width="11.25" style="20" customWidth="1"/>
    <col min="6413" max="6413" width="7.625" style="20" customWidth="1"/>
    <col min="6414" max="6414" width="8.25" style="20" customWidth="1"/>
    <col min="6415" max="6415" width="8.375" style="20" customWidth="1"/>
    <col min="6416" max="6416" width="13.375" style="20" customWidth="1"/>
    <col min="6417" max="6417" width="11.75" style="20" customWidth="1"/>
    <col min="6418" max="6418" width="9.75" style="20" customWidth="1"/>
    <col min="6419" max="6419" width="11.375" style="20" customWidth="1"/>
    <col min="6420" max="6655" width="9" style="20"/>
    <col min="6656" max="6656" width="11.25" style="20" customWidth="1"/>
    <col min="6657" max="6657" width="8.5" style="20" customWidth="1"/>
    <col min="6658" max="6658" width="6.25" style="20" customWidth="1"/>
    <col min="6659" max="6659" width="7" style="20" customWidth="1"/>
    <col min="6660" max="6660" width="9.375" style="20" customWidth="1"/>
    <col min="6661" max="6661" width="11.625" style="20" customWidth="1"/>
    <col min="6662" max="6662" width="10.125" style="20" customWidth="1"/>
    <col min="6663" max="6663" width="5.875" style="20" customWidth="1"/>
    <col min="6664" max="6664" width="5.75" style="20" customWidth="1"/>
    <col min="6665" max="6665" width="7.25" style="20" customWidth="1"/>
    <col min="6666" max="6666" width="6.125" style="20" customWidth="1"/>
    <col min="6667" max="6667" width="5.75" style="20" customWidth="1"/>
    <col min="6668" max="6668" width="11.25" style="20" customWidth="1"/>
    <col min="6669" max="6669" width="7.625" style="20" customWidth="1"/>
    <col min="6670" max="6670" width="8.25" style="20" customWidth="1"/>
    <col min="6671" max="6671" width="8.375" style="20" customWidth="1"/>
    <col min="6672" max="6672" width="13.375" style="20" customWidth="1"/>
    <col min="6673" max="6673" width="11.75" style="20" customWidth="1"/>
    <col min="6674" max="6674" width="9.75" style="20" customWidth="1"/>
    <col min="6675" max="6675" width="11.375" style="20" customWidth="1"/>
    <col min="6676" max="6911" width="9" style="20"/>
    <col min="6912" max="6912" width="11.25" style="20" customWidth="1"/>
    <col min="6913" max="6913" width="8.5" style="20" customWidth="1"/>
    <col min="6914" max="6914" width="6.25" style="20" customWidth="1"/>
    <col min="6915" max="6915" width="7" style="20" customWidth="1"/>
    <col min="6916" max="6916" width="9.375" style="20" customWidth="1"/>
    <col min="6917" max="6917" width="11.625" style="20" customWidth="1"/>
    <col min="6918" max="6918" width="10.125" style="20" customWidth="1"/>
    <col min="6919" max="6919" width="5.875" style="20" customWidth="1"/>
    <col min="6920" max="6920" width="5.75" style="20" customWidth="1"/>
    <col min="6921" max="6921" width="7.25" style="20" customWidth="1"/>
    <col min="6922" max="6922" width="6.125" style="20" customWidth="1"/>
    <col min="6923" max="6923" width="5.75" style="20" customWidth="1"/>
    <col min="6924" max="6924" width="11.25" style="20" customWidth="1"/>
    <col min="6925" max="6925" width="7.625" style="20" customWidth="1"/>
    <col min="6926" max="6926" width="8.25" style="20" customWidth="1"/>
    <col min="6927" max="6927" width="8.375" style="20" customWidth="1"/>
    <col min="6928" max="6928" width="13.375" style="20" customWidth="1"/>
    <col min="6929" max="6929" width="11.75" style="20" customWidth="1"/>
    <col min="6930" max="6930" width="9.75" style="20" customWidth="1"/>
    <col min="6931" max="6931" width="11.375" style="20" customWidth="1"/>
    <col min="6932" max="7167" width="9" style="20"/>
    <col min="7168" max="7168" width="11.25" style="20" customWidth="1"/>
    <col min="7169" max="7169" width="8.5" style="20" customWidth="1"/>
    <col min="7170" max="7170" width="6.25" style="20" customWidth="1"/>
    <col min="7171" max="7171" width="7" style="20" customWidth="1"/>
    <col min="7172" max="7172" width="9.375" style="20" customWidth="1"/>
    <col min="7173" max="7173" width="11.625" style="20" customWidth="1"/>
    <col min="7174" max="7174" width="10.125" style="20" customWidth="1"/>
    <col min="7175" max="7175" width="5.875" style="20" customWidth="1"/>
    <col min="7176" max="7176" width="5.75" style="20" customWidth="1"/>
    <col min="7177" max="7177" width="7.25" style="20" customWidth="1"/>
    <col min="7178" max="7178" width="6.125" style="20" customWidth="1"/>
    <col min="7179" max="7179" width="5.75" style="20" customWidth="1"/>
    <col min="7180" max="7180" width="11.25" style="20" customWidth="1"/>
    <col min="7181" max="7181" width="7.625" style="20" customWidth="1"/>
    <col min="7182" max="7182" width="8.25" style="20" customWidth="1"/>
    <col min="7183" max="7183" width="8.375" style="20" customWidth="1"/>
    <col min="7184" max="7184" width="13.375" style="20" customWidth="1"/>
    <col min="7185" max="7185" width="11.75" style="20" customWidth="1"/>
    <col min="7186" max="7186" width="9.75" style="20" customWidth="1"/>
    <col min="7187" max="7187" width="11.375" style="20" customWidth="1"/>
    <col min="7188" max="7423" width="9" style="20"/>
    <col min="7424" max="7424" width="11.25" style="20" customWidth="1"/>
    <col min="7425" max="7425" width="8.5" style="20" customWidth="1"/>
    <col min="7426" max="7426" width="6.25" style="20" customWidth="1"/>
    <col min="7427" max="7427" width="7" style="20" customWidth="1"/>
    <col min="7428" max="7428" width="9.375" style="20" customWidth="1"/>
    <col min="7429" max="7429" width="11.625" style="20" customWidth="1"/>
    <col min="7430" max="7430" width="10.125" style="20" customWidth="1"/>
    <col min="7431" max="7431" width="5.875" style="20" customWidth="1"/>
    <col min="7432" max="7432" width="5.75" style="20" customWidth="1"/>
    <col min="7433" max="7433" width="7.25" style="20" customWidth="1"/>
    <col min="7434" max="7434" width="6.125" style="20" customWidth="1"/>
    <col min="7435" max="7435" width="5.75" style="20" customWidth="1"/>
    <col min="7436" max="7436" width="11.25" style="20" customWidth="1"/>
    <col min="7437" max="7437" width="7.625" style="20" customWidth="1"/>
    <col min="7438" max="7438" width="8.25" style="20" customWidth="1"/>
    <col min="7439" max="7439" width="8.375" style="20" customWidth="1"/>
    <col min="7440" max="7440" width="13.375" style="20" customWidth="1"/>
    <col min="7441" max="7441" width="11.75" style="20" customWidth="1"/>
    <col min="7442" max="7442" width="9.75" style="20" customWidth="1"/>
    <col min="7443" max="7443" width="11.375" style="20" customWidth="1"/>
    <col min="7444" max="7679" width="9" style="20"/>
    <col min="7680" max="7680" width="11.25" style="20" customWidth="1"/>
    <col min="7681" max="7681" width="8.5" style="20" customWidth="1"/>
    <col min="7682" max="7682" width="6.25" style="20" customWidth="1"/>
    <col min="7683" max="7683" width="7" style="20" customWidth="1"/>
    <col min="7684" max="7684" width="9.375" style="20" customWidth="1"/>
    <col min="7685" max="7685" width="11.625" style="20" customWidth="1"/>
    <col min="7686" max="7686" width="10.125" style="20" customWidth="1"/>
    <col min="7687" max="7687" width="5.875" style="20" customWidth="1"/>
    <col min="7688" max="7688" width="5.75" style="20" customWidth="1"/>
    <col min="7689" max="7689" width="7.25" style="20" customWidth="1"/>
    <col min="7690" max="7690" width="6.125" style="20" customWidth="1"/>
    <col min="7691" max="7691" width="5.75" style="20" customWidth="1"/>
    <col min="7692" max="7692" width="11.25" style="20" customWidth="1"/>
    <col min="7693" max="7693" width="7.625" style="20" customWidth="1"/>
    <col min="7694" max="7694" width="8.25" style="20" customWidth="1"/>
    <col min="7695" max="7695" width="8.375" style="20" customWidth="1"/>
    <col min="7696" max="7696" width="13.375" style="20" customWidth="1"/>
    <col min="7697" max="7697" width="11.75" style="20" customWidth="1"/>
    <col min="7698" max="7698" width="9.75" style="20" customWidth="1"/>
    <col min="7699" max="7699" width="11.375" style="20" customWidth="1"/>
    <col min="7700" max="7935" width="9" style="20"/>
    <col min="7936" max="7936" width="11.25" style="20" customWidth="1"/>
    <col min="7937" max="7937" width="8.5" style="20" customWidth="1"/>
    <col min="7938" max="7938" width="6.25" style="20" customWidth="1"/>
    <col min="7939" max="7939" width="7" style="20" customWidth="1"/>
    <col min="7940" max="7940" width="9.375" style="20" customWidth="1"/>
    <col min="7941" max="7941" width="11.625" style="20" customWidth="1"/>
    <col min="7942" max="7942" width="10.125" style="20" customWidth="1"/>
    <col min="7943" max="7943" width="5.875" style="20" customWidth="1"/>
    <col min="7944" max="7944" width="5.75" style="20" customWidth="1"/>
    <col min="7945" max="7945" width="7.25" style="20" customWidth="1"/>
    <col min="7946" max="7946" width="6.125" style="20" customWidth="1"/>
    <col min="7947" max="7947" width="5.75" style="20" customWidth="1"/>
    <col min="7948" max="7948" width="11.25" style="20" customWidth="1"/>
    <col min="7949" max="7949" width="7.625" style="20" customWidth="1"/>
    <col min="7950" max="7950" width="8.25" style="20" customWidth="1"/>
    <col min="7951" max="7951" width="8.375" style="20" customWidth="1"/>
    <col min="7952" max="7952" width="13.375" style="20" customWidth="1"/>
    <col min="7953" max="7953" width="11.75" style="20" customWidth="1"/>
    <col min="7954" max="7954" width="9.75" style="20" customWidth="1"/>
    <col min="7955" max="7955" width="11.375" style="20" customWidth="1"/>
    <col min="7956" max="8191" width="9" style="20"/>
    <col min="8192" max="8192" width="11.25" style="20" customWidth="1"/>
    <col min="8193" max="8193" width="8.5" style="20" customWidth="1"/>
    <col min="8194" max="8194" width="6.25" style="20" customWidth="1"/>
    <col min="8195" max="8195" width="7" style="20" customWidth="1"/>
    <col min="8196" max="8196" width="9.375" style="20" customWidth="1"/>
    <col min="8197" max="8197" width="11.625" style="20" customWidth="1"/>
    <col min="8198" max="8198" width="10.125" style="20" customWidth="1"/>
    <col min="8199" max="8199" width="5.875" style="20" customWidth="1"/>
    <col min="8200" max="8200" width="5.75" style="20" customWidth="1"/>
    <col min="8201" max="8201" width="7.25" style="20" customWidth="1"/>
    <col min="8202" max="8202" width="6.125" style="20" customWidth="1"/>
    <col min="8203" max="8203" width="5.75" style="20" customWidth="1"/>
    <col min="8204" max="8204" width="11.25" style="20" customWidth="1"/>
    <col min="8205" max="8205" width="7.625" style="20" customWidth="1"/>
    <col min="8206" max="8206" width="8.25" style="20" customWidth="1"/>
    <col min="8207" max="8207" width="8.375" style="20" customWidth="1"/>
    <col min="8208" max="8208" width="13.375" style="20" customWidth="1"/>
    <col min="8209" max="8209" width="11.75" style="20" customWidth="1"/>
    <col min="8210" max="8210" width="9.75" style="20" customWidth="1"/>
    <col min="8211" max="8211" width="11.375" style="20" customWidth="1"/>
    <col min="8212" max="8447" width="9" style="20"/>
    <col min="8448" max="8448" width="11.25" style="20" customWidth="1"/>
    <col min="8449" max="8449" width="8.5" style="20" customWidth="1"/>
    <col min="8450" max="8450" width="6.25" style="20" customWidth="1"/>
    <col min="8451" max="8451" width="7" style="20" customWidth="1"/>
    <col min="8452" max="8452" width="9.375" style="20" customWidth="1"/>
    <col min="8453" max="8453" width="11.625" style="20" customWidth="1"/>
    <col min="8454" max="8454" width="10.125" style="20" customWidth="1"/>
    <col min="8455" max="8455" width="5.875" style="20" customWidth="1"/>
    <col min="8456" max="8456" width="5.75" style="20" customWidth="1"/>
    <col min="8457" max="8457" width="7.25" style="20" customWidth="1"/>
    <col min="8458" max="8458" width="6.125" style="20" customWidth="1"/>
    <col min="8459" max="8459" width="5.75" style="20" customWidth="1"/>
    <col min="8460" max="8460" width="11.25" style="20" customWidth="1"/>
    <col min="8461" max="8461" width="7.625" style="20" customWidth="1"/>
    <col min="8462" max="8462" width="8.25" style="20" customWidth="1"/>
    <col min="8463" max="8463" width="8.375" style="20" customWidth="1"/>
    <col min="8464" max="8464" width="13.375" style="20" customWidth="1"/>
    <col min="8465" max="8465" width="11.75" style="20" customWidth="1"/>
    <col min="8466" max="8466" width="9.75" style="20" customWidth="1"/>
    <col min="8467" max="8467" width="11.375" style="20" customWidth="1"/>
    <col min="8468" max="8703" width="9" style="20"/>
    <col min="8704" max="8704" width="11.25" style="20" customWidth="1"/>
    <col min="8705" max="8705" width="8.5" style="20" customWidth="1"/>
    <col min="8706" max="8706" width="6.25" style="20" customWidth="1"/>
    <col min="8707" max="8707" width="7" style="20" customWidth="1"/>
    <col min="8708" max="8708" width="9.375" style="20" customWidth="1"/>
    <col min="8709" max="8709" width="11.625" style="20" customWidth="1"/>
    <col min="8710" max="8710" width="10.125" style="20" customWidth="1"/>
    <col min="8711" max="8711" width="5.875" style="20" customWidth="1"/>
    <col min="8712" max="8712" width="5.75" style="20" customWidth="1"/>
    <col min="8713" max="8713" width="7.25" style="20" customWidth="1"/>
    <col min="8714" max="8714" width="6.125" style="20" customWidth="1"/>
    <col min="8715" max="8715" width="5.75" style="20" customWidth="1"/>
    <col min="8716" max="8716" width="11.25" style="20" customWidth="1"/>
    <col min="8717" max="8717" width="7.625" style="20" customWidth="1"/>
    <col min="8718" max="8718" width="8.25" style="20" customWidth="1"/>
    <col min="8719" max="8719" width="8.375" style="20" customWidth="1"/>
    <col min="8720" max="8720" width="13.375" style="20" customWidth="1"/>
    <col min="8721" max="8721" width="11.75" style="20" customWidth="1"/>
    <col min="8722" max="8722" width="9.75" style="20" customWidth="1"/>
    <col min="8723" max="8723" width="11.375" style="20" customWidth="1"/>
    <col min="8724" max="8959" width="9" style="20"/>
    <col min="8960" max="8960" width="11.25" style="20" customWidth="1"/>
    <col min="8961" max="8961" width="8.5" style="20" customWidth="1"/>
    <col min="8962" max="8962" width="6.25" style="20" customWidth="1"/>
    <col min="8963" max="8963" width="7" style="20" customWidth="1"/>
    <col min="8964" max="8964" width="9.375" style="20" customWidth="1"/>
    <col min="8965" max="8965" width="11.625" style="20" customWidth="1"/>
    <col min="8966" max="8966" width="10.125" style="20" customWidth="1"/>
    <col min="8967" max="8967" width="5.875" style="20" customWidth="1"/>
    <col min="8968" max="8968" width="5.75" style="20" customWidth="1"/>
    <col min="8969" max="8969" width="7.25" style="20" customWidth="1"/>
    <col min="8970" max="8970" width="6.125" style="20" customWidth="1"/>
    <col min="8971" max="8971" width="5.75" style="20" customWidth="1"/>
    <col min="8972" max="8972" width="11.25" style="20" customWidth="1"/>
    <col min="8973" max="8973" width="7.625" style="20" customWidth="1"/>
    <col min="8974" max="8974" width="8.25" style="20" customWidth="1"/>
    <col min="8975" max="8975" width="8.375" style="20" customWidth="1"/>
    <col min="8976" max="8976" width="13.375" style="20" customWidth="1"/>
    <col min="8977" max="8977" width="11.75" style="20" customWidth="1"/>
    <col min="8978" max="8978" width="9.75" style="20" customWidth="1"/>
    <col min="8979" max="8979" width="11.375" style="20" customWidth="1"/>
    <col min="8980" max="9215" width="9" style="20"/>
    <col min="9216" max="9216" width="11.25" style="20" customWidth="1"/>
    <col min="9217" max="9217" width="8.5" style="20" customWidth="1"/>
    <col min="9218" max="9218" width="6.25" style="20" customWidth="1"/>
    <col min="9219" max="9219" width="7" style="20" customWidth="1"/>
    <col min="9220" max="9220" width="9.375" style="20" customWidth="1"/>
    <col min="9221" max="9221" width="11.625" style="20" customWidth="1"/>
    <col min="9222" max="9222" width="10.125" style="20" customWidth="1"/>
    <col min="9223" max="9223" width="5.875" style="20" customWidth="1"/>
    <col min="9224" max="9224" width="5.75" style="20" customWidth="1"/>
    <col min="9225" max="9225" width="7.25" style="20" customWidth="1"/>
    <col min="9226" max="9226" width="6.125" style="20" customWidth="1"/>
    <col min="9227" max="9227" width="5.75" style="20" customWidth="1"/>
    <col min="9228" max="9228" width="11.25" style="20" customWidth="1"/>
    <col min="9229" max="9229" width="7.625" style="20" customWidth="1"/>
    <col min="9230" max="9230" width="8.25" style="20" customWidth="1"/>
    <col min="9231" max="9231" width="8.375" style="20" customWidth="1"/>
    <col min="9232" max="9232" width="13.375" style="20" customWidth="1"/>
    <col min="9233" max="9233" width="11.75" style="20" customWidth="1"/>
    <col min="9234" max="9234" width="9.75" style="20" customWidth="1"/>
    <col min="9235" max="9235" width="11.375" style="20" customWidth="1"/>
    <col min="9236" max="9471" width="9" style="20"/>
    <col min="9472" max="9472" width="11.25" style="20" customWidth="1"/>
    <col min="9473" max="9473" width="8.5" style="20" customWidth="1"/>
    <col min="9474" max="9474" width="6.25" style="20" customWidth="1"/>
    <col min="9475" max="9475" width="7" style="20" customWidth="1"/>
    <col min="9476" max="9476" width="9.375" style="20" customWidth="1"/>
    <col min="9477" max="9477" width="11.625" style="20" customWidth="1"/>
    <col min="9478" max="9478" width="10.125" style="20" customWidth="1"/>
    <col min="9479" max="9479" width="5.875" style="20" customWidth="1"/>
    <col min="9480" max="9480" width="5.75" style="20" customWidth="1"/>
    <col min="9481" max="9481" width="7.25" style="20" customWidth="1"/>
    <col min="9482" max="9482" width="6.125" style="20" customWidth="1"/>
    <col min="9483" max="9483" width="5.75" style="20" customWidth="1"/>
    <col min="9484" max="9484" width="11.25" style="20" customWidth="1"/>
    <col min="9485" max="9485" width="7.625" style="20" customWidth="1"/>
    <col min="9486" max="9486" width="8.25" style="20" customWidth="1"/>
    <col min="9487" max="9487" width="8.375" style="20" customWidth="1"/>
    <col min="9488" max="9488" width="13.375" style="20" customWidth="1"/>
    <col min="9489" max="9489" width="11.75" style="20" customWidth="1"/>
    <col min="9490" max="9490" width="9.75" style="20" customWidth="1"/>
    <col min="9491" max="9491" width="11.375" style="20" customWidth="1"/>
    <col min="9492" max="9727" width="9" style="20"/>
    <col min="9728" max="9728" width="11.25" style="20" customWidth="1"/>
    <col min="9729" max="9729" width="8.5" style="20" customWidth="1"/>
    <col min="9730" max="9730" width="6.25" style="20" customWidth="1"/>
    <col min="9731" max="9731" width="7" style="20" customWidth="1"/>
    <col min="9732" max="9732" width="9.375" style="20" customWidth="1"/>
    <col min="9733" max="9733" width="11.625" style="20" customWidth="1"/>
    <col min="9734" max="9734" width="10.125" style="20" customWidth="1"/>
    <col min="9735" max="9735" width="5.875" style="20" customWidth="1"/>
    <col min="9736" max="9736" width="5.75" style="20" customWidth="1"/>
    <col min="9737" max="9737" width="7.25" style="20" customWidth="1"/>
    <col min="9738" max="9738" width="6.125" style="20" customWidth="1"/>
    <col min="9739" max="9739" width="5.75" style="20" customWidth="1"/>
    <col min="9740" max="9740" width="11.25" style="20" customWidth="1"/>
    <col min="9741" max="9741" width="7.625" style="20" customWidth="1"/>
    <col min="9742" max="9742" width="8.25" style="20" customWidth="1"/>
    <col min="9743" max="9743" width="8.375" style="20" customWidth="1"/>
    <col min="9744" max="9744" width="13.375" style="20" customWidth="1"/>
    <col min="9745" max="9745" width="11.75" style="20" customWidth="1"/>
    <col min="9746" max="9746" width="9.75" style="20" customWidth="1"/>
    <col min="9747" max="9747" width="11.375" style="20" customWidth="1"/>
    <col min="9748" max="9983" width="9" style="20"/>
    <col min="9984" max="9984" width="11.25" style="20" customWidth="1"/>
    <col min="9985" max="9985" width="8.5" style="20" customWidth="1"/>
    <col min="9986" max="9986" width="6.25" style="20" customWidth="1"/>
    <col min="9987" max="9987" width="7" style="20" customWidth="1"/>
    <col min="9988" max="9988" width="9.375" style="20" customWidth="1"/>
    <col min="9989" max="9989" width="11.625" style="20" customWidth="1"/>
    <col min="9990" max="9990" width="10.125" style="20" customWidth="1"/>
    <col min="9991" max="9991" width="5.875" style="20" customWidth="1"/>
    <col min="9992" max="9992" width="5.75" style="20" customWidth="1"/>
    <col min="9993" max="9993" width="7.25" style="20" customWidth="1"/>
    <col min="9994" max="9994" width="6.125" style="20" customWidth="1"/>
    <col min="9995" max="9995" width="5.75" style="20" customWidth="1"/>
    <col min="9996" max="9996" width="11.25" style="20" customWidth="1"/>
    <col min="9997" max="9997" width="7.625" style="20" customWidth="1"/>
    <col min="9998" max="9998" width="8.25" style="20" customWidth="1"/>
    <col min="9999" max="9999" width="8.375" style="20" customWidth="1"/>
    <col min="10000" max="10000" width="13.375" style="20" customWidth="1"/>
    <col min="10001" max="10001" width="11.75" style="20" customWidth="1"/>
    <col min="10002" max="10002" width="9.75" style="20" customWidth="1"/>
    <col min="10003" max="10003" width="11.375" style="20" customWidth="1"/>
    <col min="10004" max="10239" width="9" style="20"/>
    <col min="10240" max="10240" width="11.25" style="20" customWidth="1"/>
    <col min="10241" max="10241" width="8.5" style="20" customWidth="1"/>
    <col min="10242" max="10242" width="6.25" style="20" customWidth="1"/>
    <col min="10243" max="10243" width="7" style="20" customWidth="1"/>
    <col min="10244" max="10244" width="9.375" style="20" customWidth="1"/>
    <col min="10245" max="10245" width="11.625" style="20" customWidth="1"/>
    <col min="10246" max="10246" width="10.125" style="20" customWidth="1"/>
    <col min="10247" max="10247" width="5.875" style="20" customWidth="1"/>
    <col min="10248" max="10248" width="5.75" style="20" customWidth="1"/>
    <col min="10249" max="10249" width="7.25" style="20" customWidth="1"/>
    <col min="10250" max="10250" width="6.125" style="20" customWidth="1"/>
    <col min="10251" max="10251" width="5.75" style="20" customWidth="1"/>
    <col min="10252" max="10252" width="11.25" style="20" customWidth="1"/>
    <col min="10253" max="10253" width="7.625" style="20" customWidth="1"/>
    <col min="10254" max="10254" width="8.25" style="20" customWidth="1"/>
    <col min="10255" max="10255" width="8.375" style="20" customWidth="1"/>
    <col min="10256" max="10256" width="13.375" style="20" customWidth="1"/>
    <col min="10257" max="10257" width="11.75" style="20" customWidth="1"/>
    <col min="10258" max="10258" width="9.75" style="20" customWidth="1"/>
    <col min="10259" max="10259" width="11.375" style="20" customWidth="1"/>
    <col min="10260" max="10495" width="9" style="20"/>
    <col min="10496" max="10496" width="11.25" style="20" customWidth="1"/>
    <col min="10497" max="10497" width="8.5" style="20" customWidth="1"/>
    <col min="10498" max="10498" width="6.25" style="20" customWidth="1"/>
    <col min="10499" max="10499" width="7" style="20" customWidth="1"/>
    <col min="10500" max="10500" width="9.375" style="20" customWidth="1"/>
    <col min="10501" max="10501" width="11.625" style="20" customWidth="1"/>
    <col min="10502" max="10502" width="10.125" style="20" customWidth="1"/>
    <col min="10503" max="10503" width="5.875" style="20" customWidth="1"/>
    <col min="10504" max="10504" width="5.75" style="20" customWidth="1"/>
    <col min="10505" max="10505" width="7.25" style="20" customWidth="1"/>
    <col min="10506" max="10506" width="6.125" style="20" customWidth="1"/>
    <col min="10507" max="10507" width="5.75" style="20" customWidth="1"/>
    <col min="10508" max="10508" width="11.25" style="20" customWidth="1"/>
    <col min="10509" max="10509" width="7.625" style="20" customWidth="1"/>
    <col min="10510" max="10510" width="8.25" style="20" customWidth="1"/>
    <col min="10511" max="10511" width="8.375" style="20" customWidth="1"/>
    <col min="10512" max="10512" width="13.375" style="20" customWidth="1"/>
    <col min="10513" max="10513" width="11.75" style="20" customWidth="1"/>
    <col min="10514" max="10514" width="9.75" style="20" customWidth="1"/>
    <col min="10515" max="10515" width="11.375" style="20" customWidth="1"/>
    <col min="10516" max="10751" width="9" style="20"/>
    <col min="10752" max="10752" width="11.25" style="20" customWidth="1"/>
    <col min="10753" max="10753" width="8.5" style="20" customWidth="1"/>
    <col min="10754" max="10754" width="6.25" style="20" customWidth="1"/>
    <col min="10755" max="10755" width="7" style="20" customWidth="1"/>
    <col min="10756" max="10756" width="9.375" style="20" customWidth="1"/>
    <col min="10757" max="10757" width="11.625" style="20" customWidth="1"/>
    <col min="10758" max="10758" width="10.125" style="20" customWidth="1"/>
    <col min="10759" max="10759" width="5.875" style="20" customWidth="1"/>
    <col min="10760" max="10760" width="5.75" style="20" customWidth="1"/>
    <col min="10761" max="10761" width="7.25" style="20" customWidth="1"/>
    <col min="10762" max="10762" width="6.125" style="20" customWidth="1"/>
    <col min="10763" max="10763" width="5.75" style="20" customWidth="1"/>
    <col min="10764" max="10764" width="11.25" style="20" customWidth="1"/>
    <col min="10765" max="10765" width="7.625" style="20" customWidth="1"/>
    <col min="10766" max="10766" width="8.25" style="20" customWidth="1"/>
    <col min="10767" max="10767" width="8.375" style="20" customWidth="1"/>
    <col min="10768" max="10768" width="13.375" style="20" customWidth="1"/>
    <col min="10769" max="10769" width="11.75" style="20" customWidth="1"/>
    <col min="10770" max="10770" width="9.75" style="20" customWidth="1"/>
    <col min="10771" max="10771" width="11.375" style="20" customWidth="1"/>
    <col min="10772" max="11007" width="9" style="20"/>
    <col min="11008" max="11008" width="11.25" style="20" customWidth="1"/>
    <col min="11009" max="11009" width="8.5" style="20" customWidth="1"/>
    <col min="11010" max="11010" width="6.25" style="20" customWidth="1"/>
    <col min="11011" max="11011" width="7" style="20" customWidth="1"/>
    <col min="11012" max="11012" width="9.375" style="20" customWidth="1"/>
    <col min="11013" max="11013" width="11.625" style="20" customWidth="1"/>
    <col min="11014" max="11014" width="10.125" style="20" customWidth="1"/>
    <col min="11015" max="11015" width="5.875" style="20" customWidth="1"/>
    <col min="11016" max="11016" width="5.75" style="20" customWidth="1"/>
    <col min="11017" max="11017" width="7.25" style="20" customWidth="1"/>
    <col min="11018" max="11018" width="6.125" style="20" customWidth="1"/>
    <col min="11019" max="11019" width="5.75" style="20" customWidth="1"/>
    <col min="11020" max="11020" width="11.25" style="20" customWidth="1"/>
    <col min="11021" max="11021" width="7.625" style="20" customWidth="1"/>
    <col min="11022" max="11022" width="8.25" style="20" customWidth="1"/>
    <col min="11023" max="11023" width="8.375" style="20" customWidth="1"/>
    <col min="11024" max="11024" width="13.375" style="20" customWidth="1"/>
    <col min="11025" max="11025" width="11.75" style="20" customWidth="1"/>
    <col min="11026" max="11026" width="9.75" style="20" customWidth="1"/>
    <col min="11027" max="11027" width="11.375" style="20" customWidth="1"/>
    <col min="11028" max="11263" width="9" style="20"/>
    <col min="11264" max="11264" width="11.25" style="20" customWidth="1"/>
    <col min="11265" max="11265" width="8.5" style="20" customWidth="1"/>
    <col min="11266" max="11266" width="6.25" style="20" customWidth="1"/>
    <col min="11267" max="11267" width="7" style="20" customWidth="1"/>
    <col min="11268" max="11268" width="9.375" style="20" customWidth="1"/>
    <col min="11269" max="11269" width="11.625" style="20" customWidth="1"/>
    <col min="11270" max="11270" width="10.125" style="20" customWidth="1"/>
    <col min="11271" max="11271" width="5.875" style="20" customWidth="1"/>
    <col min="11272" max="11272" width="5.75" style="20" customWidth="1"/>
    <col min="11273" max="11273" width="7.25" style="20" customWidth="1"/>
    <col min="11274" max="11274" width="6.125" style="20" customWidth="1"/>
    <col min="11275" max="11275" width="5.75" style="20" customWidth="1"/>
    <col min="11276" max="11276" width="11.25" style="20" customWidth="1"/>
    <col min="11277" max="11277" width="7.625" style="20" customWidth="1"/>
    <col min="11278" max="11278" width="8.25" style="20" customWidth="1"/>
    <col min="11279" max="11279" width="8.375" style="20" customWidth="1"/>
    <col min="11280" max="11280" width="13.375" style="20" customWidth="1"/>
    <col min="11281" max="11281" width="11.75" style="20" customWidth="1"/>
    <col min="11282" max="11282" width="9.75" style="20" customWidth="1"/>
    <col min="11283" max="11283" width="11.375" style="20" customWidth="1"/>
    <col min="11284" max="11519" width="9" style="20"/>
    <col min="11520" max="11520" width="11.25" style="20" customWidth="1"/>
    <col min="11521" max="11521" width="8.5" style="20" customWidth="1"/>
    <col min="11522" max="11522" width="6.25" style="20" customWidth="1"/>
    <col min="11523" max="11523" width="7" style="20" customWidth="1"/>
    <col min="11524" max="11524" width="9.375" style="20" customWidth="1"/>
    <col min="11525" max="11525" width="11.625" style="20" customWidth="1"/>
    <col min="11526" max="11526" width="10.125" style="20" customWidth="1"/>
    <col min="11527" max="11527" width="5.875" style="20" customWidth="1"/>
    <col min="11528" max="11528" width="5.75" style="20" customWidth="1"/>
    <col min="11529" max="11529" width="7.25" style="20" customWidth="1"/>
    <col min="11530" max="11530" width="6.125" style="20" customWidth="1"/>
    <col min="11531" max="11531" width="5.75" style="20" customWidth="1"/>
    <col min="11532" max="11532" width="11.25" style="20" customWidth="1"/>
    <col min="11533" max="11533" width="7.625" style="20" customWidth="1"/>
    <col min="11534" max="11534" width="8.25" style="20" customWidth="1"/>
    <col min="11535" max="11535" width="8.375" style="20" customWidth="1"/>
    <col min="11536" max="11536" width="13.375" style="20" customWidth="1"/>
    <col min="11537" max="11537" width="11.75" style="20" customWidth="1"/>
    <col min="11538" max="11538" width="9.75" style="20" customWidth="1"/>
    <col min="11539" max="11539" width="11.375" style="20" customWidth="1"/>
    <col min="11540" max="11775" width="9" style="20"/>
    <col min="11776" max="11776" width="11.25" style="20" customWidth="1"/>
    <col min="11777" max="11777" width="8.5" style="20" customWidth="1"/>
    <col min="11778" max="11778" width="6.25" style="20" customWidth="1"/>
    <col min="11779" max="11779" width="7" style="20" customWidth="1"/>
    <col min="11780" max="11780" width="9.375" style="20" customWidth="1"/>
    <col min="11781" max="11781" width="11.625" style="20" customWidth="1"/>
    <col min="11782" max="11782" width="10.125" style="20" customWidth="1"/>
    <col min="11783" max="11783" width="5.875" style="20" customWidth="1"/>
    <col min="11784" max="11784" width="5.75" style="20" customWidth="1"/>
    <col min="11785" max="11785" width="7.25" style="20" customWidth="1"/>
    <col min="11786" max="11786" width="6.125" style="20" customWidth="1"/>
    <col min="11787" max="11787" width="5.75" style="20" customWidth="1"/>
    <col min="11788" max="11788" width="11.25" style="20" customWidth="1"/>
    <col min="11789" max="11789" width="7.625" style="20" customWidth="1"/>
    <col min="11790" max="11790" width="8.25" style="20" customWidth="1"/>
    <col min="11791" max="11791" width="8.375" style="20" customWidth="1"/>
    <col min="11792" max="11792" width="13.375" style="20" customWidth="1"/>
    <col min="11793" max="11793" width="11.75" style="20" customWidth="1"/>
    <col min="11794" max="11794" width="9.75" style="20" customWidth="1"/>
    <col min="11795" max="11795" width="11.375" style="20" customWidth="1"/>
    <col min="11796" max="12031" width="9" style="20"/>
    <col min="12032" max="12032" width="11.25" style="20" customWidth="1"/>
    <col min="12033" max="12033" width="8.5" style="20" customWidth="1"/>
    <col min="12034" max="12034" width="6.25" style="20" customWidth="1"/>
    <col min="12035" max="12035" width="7" style="20" customWidth="1"/>
    <col min="12036" max="12036" width="9.375" style="20" customWidth="1"/>
    <col min="12037" max="12037" width="11.625" style="20" customWidth="1"/>
    <col min="12038" max="12038" width="10.125" style="20" customWidth="1"/>
    <col min="12039" max="12039" width="5.875" style="20" customWidth="1"/>
    <col min="12040" max="12040" width="5.75" style="20" customWidth="1"/>
    <col min="12041" max="12041" width="7.25" style="20" customWidth="1"/>
    <col min="12042" max="12042" width="6.125" style="20" customWidth="1"/>
    <col min="12043" max="12043" width="5.75" style="20" customWidth="1"/>
    <col min="12044" max="12044" width="11.25" style="20" customWidth="1"/>
    <col min="12045" max="12045" width="7.625" style="20" customWidth="1"/>
    <col min="12046" max="12046" width="8.25" style="20" customWidth="1"/>
    <col min="12047" max="12047" width="8.375" style="20" customWidth="1"/>
    <col min="12048" max="12048" width="13.375" style="20" customWidth="1"/>
    <col min="12049" max="12049" width="11.75" style="20" customWidth="1"/>
    <col min="12050" max="12050" width="9.75" style="20" customWidth="1"/>
    <col min="12051" max="12051" width="11.375" style="20" customWidth="1"/>
    <col min="12052" max="12287" width="9" style="20"/>
    <col min="12288" max="12288" width="11.25" style="20" customWidth="1"/>
    <col min="12289" max="12289" width="8.5" style="20" customWidth="1"/>
    <col min="12290" max="12290" width="6.25" style="20" customWidth="1"/>
    <col min="12291" max="12291" width="7" style="20" customWidth="1"/>
    <col min="12292" max="12292" width="9.375" style="20" customWidth="1"/>
    <col min="12293" max="12293" width="11.625" style="20" customWidth="1"/>
    <col min="12294" max="12294" width="10.125" style="20" customWidth="1"/>
    <col min="12295" max="12295" width="5.875" style="20" customWidth="1"/>
    <col min="12296" max="12296" width="5.75" style="20" customWidth="1"/>
    <col min="12297" max="12297" width="7.25" style="20" customWidth="1"/>
    <col min="12298" max="12298" width="6.125" style="20" customWidth="1"/>
    <col min="12299" max="12299" width="5.75" style="20" customWidth="1"/>
    <col min="12300" max="12300" width="11.25" style="20" customWidth="1"/>
    <col min="12301" max="12301" width="7.625" style="20" customWidth="1"/>
    <col min="12302" max="12302" width="8.25" style="20" customWidth="1"/>
    <col min="12303" max="12303" width="8.375" style="20" customWidth="1"/>
    <col min="12304" max="12304" width="13.375" style="20" customWidth="1"/>
    <col min="12305" max="12305" width="11.75" style="20" customWidth="1"/>
    <col min="12306" max="12306" width="9.75" style="20" customWidth="1"/>
    <col min="12307" max="12307" width="11.375" style="20" customWidth="1"/>
    <col min="12308" max="12543" width="9" style="20"/>
    <col min="12544" max="12544" width="11.25" style="20" customWidth="1"/>
    <col min="12545" max="12545" width="8.5" style="20" customWidth="1"/>
    <col min="12546" max="12546" width="6.25" style="20" customWidth="1"/>
    <col min="12547" max="12547" width="7" style="20" customWidth="1"/>
    <col min="12548" max="12548" width="9.375" style="20" customWidth="1"/>
    <col min="12549" max="12549" width="11.625" style="20" customWidth="1"/>
    <col min="12550" max="12550" width="10.125" style="20" customWidth="1"/>
    <col min="12551" max="12551" width="5.875" style="20" customWidth="1"/>
    <col min="12552" max="12552" width="5.75" style="20" customWidth="1"/>
    <col min="12553" max="12553" width="7.25" style="20" customWidth="1"/>
    <col min="12554" max="12554" width="6.125" style="20" customWidth="1"/>
    <col min="12555" max="12555" width="5.75" style="20" customWidth="1"/>
    <col min="12556" max="12556" width="11.25" style="20" customWidth="1"/>
    <col min="12557" max="12557" width="7.625" style="20" customWidth="1"/>
    <col min="12558" max="12558" width="8.25" style="20" customWidth="1"/>
    <col min="12559" max="12559" width="8.375" style="20" customWidth="1"/>
    <col min="12560" max="12560" width="13.375" style="20" customWidth="1"/>
    <col min="12561" max="12561" width="11.75" style="20" customWidth="1"/>
    <col min="12562" max="12562" width="9.75" style="20" customWidth="1"/>
    <col min="12563" max="12563" width="11.375" style="20" customWidth="1"/>
    <col min="12564" max="12799" width="9" style="20"/>
    <col min="12800" max="12800" width="11.25" style="20" customWidth="1"/>
    <col min="12801" max="12801" width="8.5" style="20" customWidth="1"/>
    <col min="12802" max="12802" width="6.25" style="20" customWidth="1"/>
    <col min="12803" max="12803" width="7" style="20" customWidth="1"/>
    <col min="12804" max="12804" width="9.375" style="20" customWidth="1"/>
    <col min="12805" max="12805" width="11.625" style="20" customWidth="1"/>
    <col min="12806" max="12806" width="10.125" style="20" customWidth="1"/>
    <col min="12807" max="12807" width="5.875" style="20" customWidth="1"/>
    <col min="12808" max="12808" width="5.75" style="20" customWidth="1"/>
    <col min="12809" max="12809" width="7.25" style="20" customWidth="1"/>
    <col min="12810" max="12810" width="6.125" style="20" customWidth="1"/>
    <col min="12811" max="12811" width="5.75" style="20" customWidth="1"/>
    <col min="12812" max="12812" width="11.25" style="20" customWidth="1"/>
    <col min="12813" max="12813" width="7.625" style="20" customWidth="1"/>
    <col min="12814" max="12814" width="8.25" style="20" customWidth="1"/>
    <col min="12815" max="12815" width="8.375" style="20" customWidth="1"/>
    <col min="12816" max="12816" width="13.375" style="20" customWidth="1"/>
    <col min="12817" max="12817" width="11.75" style="20" customWidth="1"/>
    <col min="12818" max="12818" width="9.75" style="20" customWidth="1"/>
    <col min="12819" max="12819" width="11.375" style="20" customWidth="1"/>
    <col min="12820" max="13055" width="9" style="20"/>
    <col min="13056" max="13056" width="11.25" style="20" customWidth="1"/>
    <col min="13057" max="13057" width="8.5" style="20" customWidth="1"/>
    <col min="13058" max="13058" width="6.25" style="20" customWidth="1"/>
    <col min="13059" max="13059" width="7" style="20" customWidth="1"/>
    <col min="13060" max="13060" width="9.375" style="20" customWidth="1"/>
    <col min="13061" max="13061" width="11.625" style="20" customWidth="1"/>
    <col min="13062" max="13062" width="10.125" style="20" customWidth="1"/>
    <col min="13063" max="13063" width="5.875" style="20" customWidth="1"/>
    <col min="13064" max="13064" width="5.75" style="20" customWidth="1"/>
    <col min="13065" max="13065" width="7.25" style="20" customWidth="1"/>
    <col min="13066" max="13066" width="6.125" style="20" customWidth="1"/>
    <col min="13067" max="13067" width="5.75" style="20" customWidth="1"/>
    <col min="13068" max="13068" width="11.25" style="20" customWidth="1"/>
    <col min="13069" max="13069" width="7.625" style="20" customWidth="1"/>
    <col min="13070" max="13070" width="8.25" style="20" customWidth="1"/>
    <col min="13071" max="13071" width="8.375" style="20" customWidth="1"/>
    <col min="13072" max="13072" width="13.375" style="20" customWidth="1"/>
    <col min="13073" max="13073" width="11.75" style="20" customWidth="1"/>
    <col min="13074" max="13074" width="9.75" style="20" customWidth="1"/>
    <col min="13075" max="13075" width="11.375" style="20" customWidth="1"/>
    <col min="13076" max="13311" width="9" style="20"/>
    <col min="13312" max="13312" width="11.25" style="20" customWidth="1"/>
    <col min="13313" max="13313" width="8.5" style="20" customWidth="1"/>
    <col min="13314" max="13314" width="6.25" style="20" customWidth="1"/>
    <col min="13315" max="13315" width="7" style="20" customWidth="1"/>
    <col min="13316" max="13316" width="9.375" style="20" customWidth="1"/>
    <col min="13317" max="13317" width="11.625" style="20" customWidth="1"/>
    <col min="13318" max="13318" width="10.125" style="20" customWidth="1"/>
    <col min="13319" max="13319" width="5.875" style="20" customWidth="1"/>
    <col min="13320" max="13320" width="5.75" style="20" customWidth="1"/>
    <col min="13321" max="13321" width="7.25" style="20" customWidth="1"/>
    <col min="13322" max="13322" width="6.125" style="20" customWidth="1"/>
    <col min="13323" max="13323" width="5.75" style="20" customWidth="1"/>
    <col min="13324" max="13324" width="11.25" style="20" customWidth="1"/>
    <col min="13325" max="13325" width="7.625" style="20" customWidth="1"/>
    <col min="13326" max="13326" width="8.25" style="20" customWidth="1"/>
    <col min="13327" max="13327" width="8.375" style="20" customWidth="1"/>
    <col min="13328" max="13328" width="13.375" style="20" customWidth="1"/>
    <col min="13329" max="13329" width="11.75" style="20" customWidth="1"/>
    <col min="13330" max="13330" width="9.75" style="20" customWidth="1"/>
    <col min="13331" max="13331" width="11.375" style="20" customWidth="1"/>
    <col min="13332" max="13567" width="9" style="20"/>
    <col min="13568" max="13568" width="11.25" style="20" customWidth="1"/>
    <col min="13569" max="13569" width="8.5" style="20" customWidth="1"/>
    <col min="13570" max="13570" width="6.25" style="20" customWidth="1"/>
    <col min="13571" max="13571" width="7" style="20" customWidth="1"/>
    <col min="13572" max="13572" width="9.375" style="20" customWidth="1"/>
    <col min="13573" max="13573" width="11.625" style="20" customWidth="1"/>
    <col min="13574" max="13574" width="10.125" style="20" customWidth="1"/>
    <col min="13575" max="13575" width="5.875" style="20" customWidth="1"/>
    <col min="13576" max="13576" width="5.75" style="20" customWidth="1"/>
    <col min="13577" max="13577" width="7.25" style="20" customWidth="1"/>
    <col min="13578" max="13578" width="6.125" style="20" customWidth="1"/>
    <col min="13579" max="13579" width="5.75" style="20" customWidth="1"/>
    <col min="13580" max="13580" width="11.25" style="20" customWidth="1"/>
    <col min="13581" max="13581" width="7.625" style="20" customWidth="1"/>
    <col min="13582" max="13582" width="8.25" style="20" customWidth="1"/>
    <col min="13583" max="13583" width="8.375" style="20" customWidth="1"/>
    <col min="13584" max="13584" width="13.375" style="20" customWidth="1"/>
    <col min="13585" max="13585" width="11.75" style="20" customWidth="1"/>
    <col min="13586" max="13586" width="9.75" style="20" customWidth="1"/>
    <col min="13587" max="13587" width="11.375" style="20" customWidth="1"/>
    <col min="13588" max="13823" width="9" style="20"/>
    <col min="13824" max="13824" width="11.25" style="20" customWidth="1"/>
    <col min="13825" max="13825" width="8.5" style="20" customWidth="1"/>
    <col min="13826" max="13826" width="6.25" style="20" customWidth="1"/>
    <col min="13827" max="13827" width="7" style="20" customWidth="1"/>
    <col min="13828" max="13828" width="9.375" style="20" customWidth="1"/>
    <col min="13829" max="13829" width="11.625" style="20" customWidth="1"/>
    <col min="13830" max="13830" width="10.125" style="20" customWidth="1"/>
    <col min="13831" max="13831" width="5.875" style="20" customWidth="1"/>
    <col min="13832" max="13832" width="5.75" style="20" customWidth="1"/>
    <col min="13833" max="13833" width="7.25" style="20" customWidth="1"/>
    <col min="13834" max="13834" width="6.125" style="20" customWidth="1"/>
    <col min="13835" max="13835" width="5.75" style="20" customWidth="1"/>
    <col min="13836" max="13836" width="11.25" style="20" customWidth="1"/>
    <col min="13837" max="13837" width="7.625" style="20" customWidth="1"/>
    <col min="13838" max="13838" width="8.25" style="20" customWidth="1"/>
    <col min="13839" max="13839" width="8.375" style="20" customWidth="1"/>
    <col min="13840" max="13840" width="13.375" style="20" customWidth="1"/>
    <col min="13841" max="13841" width="11.75" style="20" customWidth="1"/>
    <col min="13842" max="13842" width="9.75" style="20" customWidth="1"/>
    <col min="13843" max="13843" width="11.375" style="20" customWidth="1"/>
    <col min="13844" max="14079" width="9" style="20"/>
    <col min="14080" max="14080" width="11.25" style="20" customWidth="1"/>
    <col min="14081" max="14081" width="8.5" style="20" customWidth="1"/>
    <col min="14082" max="14082" width="6.25" style="20" customWidth="1"/>
    <col min="14083" max="14083" width="7" style="20" customWidth="1"/>
    <col min="14084" max="14084" width="9.375" style="20" customWidth="1"/>
    <col min="14085" max="14085" width="11.625" style="20" customWidth="1"/>
    <col min="14086" max="14086" width="10.125" style="20" customWidth="1"/>
    <col min="14087" max="14087" width="5.875" style="20" customWidth="1"/>
    <col min="14088" max="14088" width="5.75" style="20" customWidth="1"/>
    <col min="14089" max="14089" width="7.25" style="20" customWidth="1"/>
    <col min="14090" max="14090" width="6.125" style="20" customWidth="1"/>
    <col min="14091" max="14091" width="5.75" style="20" customWidth="1"/>
    <col min="14092" max="14092" width="11.25" style="20" customWidth="1"/>
    <col min="14093" max="14093" width="7.625" style="20" customWidth="1"/>
    <col min="14094" max="14094" width="8.25" style="20" customWidth="1"/>
    <col min="14095" max="14095" width="8.375" style="20" customWidth="1"/>
    <col min="14096" max="14096" width="13.375" style="20" customWidth="1"/>
    <col min="14097" max="14097" width="11.75" style="20" customWidth="1"/>
    <col min="14098" max="14098" width="9.75" style="20" customWidth="1"/>
    <col min="14099" max="14099" width="11.375" style="20" customWidth="1"/>
    <col min="14100" max="14335" width="9" style="20"/>
    <col min="14336" max="14336" width="11.25" style="20" customWidth="1"/>
    <col min="14337" max="14337" width="8.5" style="20" customWidth="1"/>
    <col min="14338" max="14338" width="6.25" style="20" customWidth="1"/>
    <col min="14339" max="14339" width="7" style="20" customWidth="1"/>
    <col min="14340" max="14340" width="9.375" style="20" customWidth="1"/>
    <col min="14341" max="14341" width="11.625" style="20" customWidth="1"/>
    <col min="14342" max="14342" width="10.125" style="20" customWidth="1"/>
    <col min="14343" max="14343" width="5.875" style="20" customWidth="1"/>
    <col min="14344" max="14344" width="5.75" style="20" customWidth="1"/>
    <col min="14345" max="14345" width="7.25" style="20" customWidth="1"/>
    <col min="14346" max="14346" width="6.125" style="20" customWidth="1"/>
    <col min="14347" max="14347" width="5.75" style="20" customWidth="1"/>
    <col min="14348" max="14348" width="11.25" style="20" customWidth="1"/>
    <col min="14349" max="14349" width="7.625" style="20" customWidth="1"/>
    <col min="14350" max="14350" width="8.25" style="20" customWidth="1"/>
    <col min="14351" max="14351" width="8.375" style="20" customWidth="1"/>
    <col min="14352" max="14352" width="13.375" style="20" customWidth="1"/>
    <col min="14353" max="14353" width="11.75" style="20" customWidth="1"/>
    <col min="14354" max="14354" width="9.75" style="20" customWidth="1"/>
    <col min="14355" max="14355" width="11.375" style="20" customWidth="1"/>
    <col min="14356" max="14591" width="9" style="20"/>
    <col min="14592" max="14592" width="11.25" style="20" customWidth="1"/>
    <col min="14593" max="14593" width="8.5" style="20" customWidth="1"/>
    <col min="14594" max="14594" width="6.25" style="20" customWidth="1"/>
    <col min="14595" max="14595" width="7" style="20" customWidth="1"/>
    <col min="14596" max="14596" width="9.375" style="20" customWidth="1"/>
    <col min="14597" max="14597" width="11.625" style="20" customWidth="1"/>
    <col min="14598" max="14598" width="10.125" style="20" customWidth="1"/>
    <col min="14599" max="14599" width="5.875" style="20" customWidth="1"/>
    <col min="14600" max="14600" width="5.75" style="20" customWidth="1"/>
    <col min="14601" max="14601" width="7.25" style="20" customWidth="1"/>
    <col min="14602" max="14602" width="6.125" style="20" customWidth="1"/>
    <col min="14603" max="14603" width="5.75" style="20" customWidth="1"/>
    <col min="14604" max="14604" width="11.25" style="20" customWidth="1"/>
    <col min="14605" max="14605" width="7.625" style="20" customWidth="1"/>
    <col min="14606" max="14606" width="8.25" style="20" customWidth="1"/>
    <col min="14607" max="14607" width="8.375" style="20" customWidth="1"/>
    <col min="14608" max="14608" width="13.375" style="20" customWidth="1"/>
    <col min="14609" max="14609" width="11.75" style="20" customWidth="1"/>
    <col min="14610" max="14610" width="9.75" style="20" customWidth="1"/>
    <col min="14611" max="14611" width="11.375" style="20" customWidth="1"/>
    <col min="14612" max="14847" width="9" style="20"/>
    <col min="14848" max="14848" width="11.25" style="20" customWidth="1"/>
    <col min="14849" max="14849" width="8.5" style="20" customWidth="1"/>
    <col min="14850" max="14850" width="6.25" style="20" customWidth="1"/>
    <col min="14851" max="14851" width="7" style="20" customWidth="1"/>
    <col min="14852" max="14852" width="9.375" style="20" customWidth="1"/>
    <col min="14853" max="14853" width="11.625" style="20" customWidth="1"/>
    <col min="14854" max="14854" width="10.125" style="20" customWidth="1"/>
    <col min="14855" max="14855" width="5.875" style="20" customWidth="1"/>
    <col min="14856" max="14856" width="5.75" style="20" customWidth="1"/>
    <col min="14857" max="14857" width="7.25" style="20" customWidth="1"/>
    <col min="14858" max="14858" width="6.125" style="20" customWidth="1"/>
    <col min="14859" max="14859" width="5.75" style="20" customWidth="1"/>
    <col min="14860" max="14860" width="11.25" style="20" customWidth="1"/>
    <col min="14861" max="14861" width="7.625" style="20" customWidth="1"/>
    <col min="14862" max="14862" width="8.25" style="20" customWidth="1"/>
    <col min="14863" max="14863" width="8.375" style="20" customWidth="1"/>
    <col min="14864" max="14864" width="13.375" style="20" customWidth="1"/>
    <col min="14865" max="14865" width="11.75" style="20" customWidth="1"/>
    <col min="14866" max="14866" width="9.75" style="20" customWidth="1"/>
    <col min="14867" max="14867" width="11.375" style="20" customWidth="1"/>
    <col min="14868" max="15103" width="9" style="20"/>
    <col min="15104" max="15104" width="11.25" style="20" customWidth="1"/>
    <col min="15105" max="15105" width="8.5" style="20" customWidth="1"/>
    <col min="15106" max="15106" width="6.25" style="20" customWidth="1"/>
    <col min="15107" max="15107" width="7" style="20" customWidth="1"/>
    <col min="15108" max="15108" width="9.375" style="20" customWidth="1"/>
    <col min="15109" max="15109" width="11.625" style="20" customWidth="1"/>
    <col min="15110" max="15110" width="10.125" style="20" customWidth="1"/>
    <col min="15111" max="15111" width="5.875" style="20" customWidth="1"/>
    <col min="15112" max="15112" width="5.75" style="20" customWidth="1"/>
    <col min="15113" max="15113" width="7.25" style="20" customWidth="1"/>
    <col min="15114" max="15114" width="6.125" style="20" customWidth="1"/>
    <col min="15115" max="15115" width="5.75" style="20" customWidth="1"/>
    <col min="15116" max="15116" width="11.25" style="20" customWidth="1"/>
    <col min="15117" max="15117" width="7.625" style="20" customWidth="1"/>
    <col min="15118" max="15118" width="8.25" style="20" customWidth="1"/>
    <col min="15119" max="15119" width="8.375" style="20" customWidth="1"/>
    <col min="15120" max="15120" width="13.375" style="20" customWidth="1"/>
    <col min="15121" max="15121" width="11.75" style="20" customWidth="1"/>
    <col min="15122" max="15122" width="9.75" style="20" customWidth="1"/>
    <col min="15123" max="15123" width="11.375" style="20" customWidth="1"/>
    <col min="15124" max="15359" width="9" style="20"/>
    <col min="15360" max="15360" width="11.25" style="20" customWidth="1"/>
    <col min="15361" max="15361" width="8.5" style="20" customWidth="1"/>
    <col min="15362" max="15362" width="6.25" style="20" customWidth="1"/>
    <col min="15363" max="15363" width="7" style="20" customWidth="1"/>
    <col min="15364" max="15364" width="9.375" style="20" customWidth="1"/>
    <col min="15365" max="15365" width="11.625" style="20" customWidth="1"/>
    <col min="15366" max="15366" width="10.125" style="20" customWidth="1"/>
    <col min="15367" max="15367" width="5.875" style="20" customWidth="1"/>
    <col min="15368" max="15368" width="5.75" style="20" customWidth="1"/>
    <col min="15369" max="15369" width="7.25" style="20" customWidth="1"/>
    <col min="15370" max="15370" width="6.125" style="20" customWidth="1"/>
    <col min="15371" max="15371" width="5.75" style="20" customWidth="1"/>
    <col min="15372" max="15372" width="11.25" style="20" customWidth="1"/>
    <col min="15373" max="15373" width="7.625" style="20" customWidth="1"/>
    <col min="15374" max="15374" width="8.25" style="20" customWidth="1"/>
    <col min="15375" max="15375" width="8.375" style="20" customWidth="1"/>
    <col min="15376" max="15376" width="13.375" style="20" customWidth="1"/>
    <col min="15377" max="15377" width="11.75" style="20" customWidth="1"/>
    <col min="15378" max="15378" width="9.75" style="20" customWidth="1"/>
    <col min="15379" max="15379" width="11.375" style="20" customWidth="1"/>
    <col min="15380" max="15615" width="9" style="20"/>
    <col min="15616" max="15616" width="11.25" style="20" customWidth="1"/>
    <col min="15617" max="15617" width="8.5" style="20" customWidth="1"/>
    <col min="15618" max="15618" width="6.25" style="20" customWidth="1"/>
    <col min="15619" max="15619" width="7" style="20" customWidth="1"/>
    <col min="15620" max="15620" width="9.375" style="20" customWidth="1"/>
    <col min="15621" max="15621" width="11.625" style="20" customWidth="1"/>
    <col min="15622" max="15622" width="10.125" style="20" customWidth="1"/>
    <col min="15623" max="15623" width="5.875" style="20" customWidth="1"/>
    <col min="15624" max="15624" width="5.75" style="20" customWidth="1"/>
    <col min="15625" max="15625" width="7.25" style="20" customWidth="1"/>
    <col min="15626" max="15626" width="6.125" style="20" customWidth="1"/>
    <col min="15627" max="15627" width="5.75" style="20" customWidth="1"/>
    <col min="15628" max="15628" width="11.25" style="20" customWidth="1"/>
    <col min="15629" max="15629" width="7.625" style="20" customWidth="1"/>
    <col min="15630" max="15630" width="8.25" style="20" customWidth="1"/>
    <col min="15631" max="15631" width="8.375" style="20" customWidth="1"/>
    <col min="15632" max="15632" width="13.375" style="20" customWidth="1"/>
    <col min="15633" max="15633" width="11.75" style="20" customWidth="1"/>
    <col min="15634" max="15634" width="9.75" style="20" customWidth="1"/>
    <col min="15635" max="15635" width="11.375" style="20" customWidth="1"/>
    <col min="15636" max="15871" width="9" style="20"/>
    <col min="15872" max="15872" width="11.25" style="20" customWidth="1"/>
    <col min="15873" max="15873" width="8.5" style="20" customWidth="1"/>
    <col min="15874" max="15874" width="6.25" style="20" customWidth="1"/>
    <col min="15875" max="15875" width="7" style="20" customWidth="1"/>
    <col min="15876" max="15876" width="9.375" style="20" customWidth="1"/>
    <col min="15877" max="15877" width="11.625" style="20" customWidth="1"/>
    <col min="15878" max="15878" width="10.125" style="20" customWidth="1"/>
    <col min="15879" max="15879" width="5.875" style="20" customWidth="1"/>
    <col min="15880" max="15880" width="5.75" style="20" customWidth="1"/>
    <col min="15881" max="15881" width="7.25" style="20" customWidth="1"/>
    <col min="15882" max="15882" width="6.125" style="20" customWidth="1"/>
    <col min="15883" max="15883" width="5.75" style="20" customWidth="1"/>
    <col min="15884" max="15884" width="11.25" style="20" customWidth="1"/>
    <col min="15885" max="15885" width="7.625" style="20" customWidth="1"/>
    <col min="15886" max="15886" width="8.25" style="20" customWidth="1"/>
    <col min="15887" max="15887" width="8.375" style="20" customWidth="1"/>
    <col min="15888" max="15888" width="13.375" style="20" customWidth="1"/>
    <col min="15889" max="15889" width="11.75" style="20" customWidth="1"/>
    <col min="15890" max="15890" width="9.75" style="20" customWidth="1"/>
    <col min="15891" max="15891" width="11.375" style="20" customWidth="1"/>
    <col min="15892" max="16127" width="9" style="20"/>
    <col min="16128" max="16128" width="11.25" style="20" customWidth="1"/>
    <col min="16129" max="16129" width="8.5" style="20" customWidth="1"/>
    <col min="16130" max="16130" width="6.25" style="20" customWidth="1"/>
    <col min="16131" max="16131" width="7" style="20" customWidth="1"/>
    <col min="16132" max="16132" width="9.375" style="20" customWidth="1"/>
    <col min="16133" max="16133" width="11.625" style="20" customWidth="1"/>
    <col min="16134" max="16134" width="10.125" style="20" customWidth="1"/>
    <col min="16135" max="16135" width="5.875" style="20" customWidth="1"/>
    <col min="16136" max="16136" width="5.75" style="20" customWidth="1"/>
    <col min="16137" max="16137" width="7.25" style="20" customWidth="1"/>
    <col min="16138" max="16138" width="6.125" style="20" customWidth="1"/>
    <col min="16139" max="16139" width="5.75" style="20" customWidth="1"/>
    <col min="16140" max="16140" width="11.25" style="20" customWidth="1"/>
    <col min="16141" max="16141" width="7.625" style="20" customWidth="1"/>
    <col min="16142" max="16142" width="8.25" style="20" customWidth="1"/>
    <col min="16143" max="16143" width="8.375" style="20" customWidth="1"/>
    <col min="16144" max="16144" width="13.375" style="20" customWidth="1"/>
    <col min="16145" max="16145" width="11.75" style="20" customWidth="1"/>
    <col min="16146" max="16146" width="9.75" style="20" customWidth="1"/>
    <col min="16147" max="16147" width="11.375" style="20" customWidth="1"/>
    <col min="16148" max="16384" width="9" style="20"/>
  </cols>
  <sheetData>
    <row r="1" ht="41.25" customHeight="1" spans="1:21">
      <c r="A1" s="29" t="s">
        <v>197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ht="29.25" customHeight="1" spans="1:23">
      <c r="A2" s="30" t="e">
        <f>#REF!</f>
        <v>#REF!</v>
      </c>
      <c r="B2" s="109"/>
      <c r="C2" s="109"/>
      <c r="D2" s="110"/>
      <c r="E2" s="110"/>
      <c r="F2" s="110"/>
      <c r="G2" s="110" t="s">
        <v>198</v>
      </c>
      <c r="H2" s="110"/>
      <c r="I2" s="110"/>
      <c r="J2" s="110"/>
      <c r="K2" s="110"/>
      <c r="L2" s="110"/>
      <c r="M2" s="110"/>
      <c r="N2" s="30"/>
      <c r="O2" s="33"/>
      <c r="P2" s="33"/>
      <c r="Q2" s="33" t="s">
        <v>199</v>
      </c>
      <c r="R2" s="33"/>
      <c r="S2" s="33"/>
      <c r="T2" s="33"/>
      <c r="U2" s="33" t="s">
        <v>185</v>
      </c>
      <c r="V2" s="113"/>
      <c r="W2" s="113"/>
    </row>
    <row r="3" s="108" customFormat="1" ht="58.5" customHeight="1" spans="1:23">
      <c r="A3" s="34" t="s">
        <v>200</v>
      </c>
      <c r="B3" s="34" t="s">
        <v>201</v>
      </c>
      <c r="C3" s="34" t="s">
        <v>202</v>
      </c>
      <c r="D3" s="34" t="s">
        <v>203</v>
      </c>
      <c r="E3" s="34" t="s">
        <v>204</v>
      </c>
      <c r="F3" s="34" t="s">
        <v>205</v>
      </c>
      <c r="G3" s="111" t="s">
        <v>206</v>
      </c>
      <c r="H3" s="111" t="s">
        <v>207</v>
      </c>
      <c r="I3" s="34" t="s">
        <v>208</v>
      </c>
      <c r="J3" s="34" t="s">
        <v>209</v>
      </c>
      <c r="K3" s="34" t="s">
        <v>210</v>
      </c>
      <c r="L3" s="34" t="s">
        <v>211</v>
      </c>
      <c r="M3" s="42" t="s">
        <v>212</v>
      </c>
      <c r="N3" s="42" t="s">
        <v>213</v>
      </c>
      <c r="O3" s="42" t="s">
        <v>214</v>
      </c>
      <c r="P3" s="42" t="s">
        <v>215</v>
      </c>
      <c r="Q3" s="42" t="s">
        <v>216</v>
      </c>
      <c r="R3" s="42" t="s">
        <v>217</v>
      </c>
      <c r="S3" s="42" t="s">
        <v>218</v>
      </c>
      <c r="T3" s="42" t="s">
        <v>219</v>
      </c>
      <c r="U3" s="42" t="s">
        <v>24</v>
      </c>
      <c r="V3" s="23"/>
      <c r="W3" s="23"/>
    </row>
    <row r="4" s="24" customFormat="1" ht="33" customHeight="1" spans="1:21">
      <c r="A4" s="35" t="s">
        <v>220</v>
      </c>
      <c r="B4" s="35" t="s">
        <v>221</v>
      </c>
      <c r="C4" s="35" t="s">
        <v>222</v>
      </c>
      <c r="D4" s="35" t="s">
        <v>223</v>
      </c>
      <c r="E4" s="35" t="s">
        <v>224</v>
      </c>
      <c r="F4" s="35" t="s">
        <v>225</v>
      </c>
      <c r="G4" s="112" t="s">
        <v>226</v>
      </c>
      <c r="H4" s="112" t="s">
        <v>227</v>
      </c>
      <c r="I4" s="36" t="s">
        <v>228</v>
      </c>
      <c r="J4" s="35" t="s">
        <v>229</v>
      </c>
      <c r="K4" s="35" t="s">
        <v>230</v>
      </c>
      <c r="L4" s="43"/>
      <c r="M4" s="43" t="s">
        <v>231</v>
      </c>
      <c r="N4" s="43" t="s">
        <v>232</v>
      </c>
      <c r="O4" s="43" t="s">
        <v>233</v>
      </c>
      <c r="P4" s="43" t="s">
        <v>234</v>
      </c>
      <c r="Q4" s="43" t="s">
        <v>235</v>
      </c>
      <c r="R4" s="43" t="s">
        <v>236</v>
      </c>
      <c r="S4" s="43" t="s">
        <v>237</v>
      </c>
      <c r="T4" s="43" t="s">
        <v>238</v>
      </c>
      <c r="U4" s="43"/>
    </row>
    <row r="5" ht="30.75" customHeight="1" spans="1:25">
      <c r="A5" s="37" t="s">
        <v>239</v>
      </c>
      <c r="B5" s="37" t="s">
        <v>240</v>
      </c>
      <c r="C5" s="37">
        <v>1</v>
      </c>
      <c r="D5" s="37">
        <v>1</v>
      </c>
      <c r="E5" s="37" t="s">
        <v>241</v>
      </c>
      <c r="F5" s="37" t="s">
        <v>241</v>
      </c>
      <c r="G5" s="37">
        <v>9460</v>
      </c>
      <c r="H5" s="37">
        <v>473</v>
      </c>
      <c r="I5" s="37" t="s">
        <v>242</v>
      </c>
      <c r="J5" s="37" t="s">
        <v>159</v>
      </c>
      <c r="K5" s="37" t="s">
        <v>241</v>
      </c>
      <c r="L5" s="37" t="s">
        <v>241</v>
      </c>
      <c r="M5" s="37" t="s">
        <v>243</v>
      </c>
      <c r="N5" s="37" t="s">
        <v>241</v>
      </c>
      <c r="O5" s="37" t="s">
        <v>241</v>
      </c>
      <c r="P5" s="37" t="s">
        <v>244</v>
      </c>
      <c r="Q5" s="37" t="s">
        <v>245</v>
      </c>
      <c r="R5" s="37" t="s">
        <v>241</v>
      </c>
      <c r="S5" s="37" t="s">
        <v>241</v>
      </c>
      <c r="T5" s="37"/>
      <c r="U5" s="37"/>
      <c r="X5"/>
      <c r="Y5"/>
    </row>
    <row r="6" ht="30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X6" s="21"/>
      <c r="Y6" s="21"/>
    </row>
    <row r="7" ht="30" customHeight="1" spans="1: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X7" s="22"/>
      <c r="Y7" s="21"/>
    </row>
    <row r="8" ht="30.75" customHeight="1" spans="1: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X8" s="23"/>
      <c r="Y8" s="21"/>
    </row>
    <row r="9" ht="30.75" customHeight="1" spans="1: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X9" s="24"/>
      <c r="Y9" s="21"/>
    </row>
    <row r="10" ht="30" customHeight="1" spans="1: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X10" s="21"/>
      <c r="Y10" s="21"/>
    </row>
    <row r="11" ht="30" customHeight="1" spans="1: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X11" s="21"/>
      <c r="Y11" s="21"/>
    </row>
    <row r="12" ht="23.25" customHeight="1" spans="1:21">
      <c r="A12" s="38" t="s">
        <v>42</v>
      </c>
      <c r="B12" s="38" t="s">
        <v>246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ht="37.5" customHeight="1" spans="1:21">
      <c r="A13" s="30"/>
      <c r="B13" s="39" t="s">
        <v>247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ht="16.5" customHeight="1" spans="1:21">
      <c r="A14" s="25"/>
      <c r="B14" s="30" t="s">
        <v>248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</row>
    <row r="15" ht="16.5" customHeight="1" spans="1:21">
      <c r="A15" s="25"/>
      <c r="B15" s="30" t="s">
        <v>249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</row>
    <row r="16" ht="13.5" spans="1:2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</row>
    <row r="17" customFormat="1" ht="13.5" spans="1:21">
      <c r="A17" s="28" t="e">
        <f>#REF!</f>
        <v>#REF!</v>
      </c>
      <c r="B17" s="28"/>
      <c r="C17" s="28"/>
      <c r="D17" s="28"/>
      <c r="E17" s="28"/>
      <c r="F17" s="28" t="e">
        <f>#REF!</f>
        <v>#REF!</v>
      </c>
      <c r="G17" s="28"/>
      <c r="H17" s="28"/>
      <c r="I17" s="28"/>
      <c r="J17" s="28"/>
      <c r="K17" s="28" t="e">
        <f>#REF!</f>
        <v>#REF!</v>
      </c>
      <c r="L17" s="28"/>
      <c r="M17" s="28"/>
      <c r="N17" s="28"/>
      <c r="O17" s="28" t="e">
        <f>#REF!</f>
        <v>#REF!</v>
      </c>
      <c r="P17" s="28"/>
      <c r="Q17" s="28"/>
      <c r="R17" s="28"/>
      <c r="S17" s="28" t="s">
        <v>45</v>
      </c>
      <c r="T17" s="28"/>
      <c r="U17" s="28"/>
    </row>
    <row r="18" ht="13.5" spans="1:2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</row>
    <row r="19" ht="13.5" spans="1:21">
      <c r="A19" s="28"/>
      <c r="B19" s="25"/>
      <c r="C19" s="25"/>
      <c r="D19" s="25"/>
      <c r="E19" s="25"/>
      <c r="F19" s="28"/>
      <c r="G19" s="28"/>
      <c r="H19" s="28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</row>
  </sheetData>
  <mergeCells count="7">
    <mergeCell ref="A1:U1"/>
    <mergeCell ref="G2:M2"/>
    <mergeCell ref="B12:U12"/>
    <mergeCell ref="B13:U13"/>
    <mergeCell ref="B14:U14"/>
    <mergeCell ref="B15:U15"/>
    <mergeCell ref="A12:A13"/>
  </mergeCells>
  <printOptions horizontalCentered="1" verticalCentered="1"/>
  <pageMargins left="0" right="0" top="0.118110236220472" bottom="0.118110236220472" header="0.118110236220472" footer="0.118110236220472"/>
  <pageSetup paperSize="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J12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C8" sqref="C8"/>
    </sheetView>
  </sheetViews>
  <sheetFormatPr defaultColWidth="9" defaultRowHeight="13.5"/>
  <cols>
    <col min="1" max="1" width="5.125" style="74" customWidth="1"/>
    <col min="2" max="2" width="30.5" style="74" customWidth="1"/>
    <col min="3" max="3" width="17.25" style="74" customWidth="1"/>
    <col min="4" max="4" width="16.875" style="74" customWidth="1"/>
    <col min="5" max="5" width="18" style="74" customWidth="1"/>
    <col min="6" max="6" width="18.125" style="74" customWidth="1"/>
    <col min="7" max="7" width="17.375" style="74" customWidth="1"/>
    <col min="8" max="8" width="14.125" style="74" customWidth="1"/>
    <col min="9" max="9" width="17.375" style="74" customWidth="1"/>
    <col min="10" max="10" width="17.75" style="74" customWidth="1"/>
    <col min="11" max="16384" width="9" style="74"/>
  </cols>
  <sheetData>
    <row r="1" ht="36.75" customHeight="1" spans="2:10">
      <c r="B1" s="317" t="s">
        <v>14</v>
      </c>
      <c r="C1" s="279"/>
      <c r="D1" s="279"/>
      <c r="E1" s="279"/>
      <c r="F1" s="279"/>
      <c r="G1" s="279"/>
      <c r="H1" s="279"/>
      <c r="I1" s="279"/>
      <c r="J1" s="159" t="s">
        <v>15</v>
      </c>
    </row>
    <row r="2" s="278" customFormat="1" ht="28.5" customHeight="1" spans="1:10">
      <c r="A2" s="280" t="s">
        <v>1</v>
      </c>
      <c r="B2" s="280" t="s">
        <v>16</v>
      </c>
      <c r="C2" s="280" t="s">
        <v>17</v>
      </c>
      <c r="D2" s="280" t="s">
        <v>18</v>
      </c>
      <c r="E2" s="280" t="s">
        <v>19</v>
      </c>
      <c r="F2" s="280" t="s">
        <v>20</v>
      </c>
      <c r="G2" s="280" t="s">
        <v>21</v>
      </c>
      <c r="H2" s="280" t="s">
        <v>22</v>
      </c>
      <c r="I2" s="280" t="s">
        <v>23</v>
      </c>
      <c r="J2" s="280" t="s">
        <v>24</v>
      </c>
    </row>
    <row r="3" s="159" customFormat="1" ht="20.25" customHeight="1" spans="1:10">
      <c r="A3" s="214">
        <v>1</v>
      </c>
      <c r="B3" s="281"/>
      <c r="C3" s="318"/>
      <c r="D3" s="318"/>
      <c r="E3" s="318">
        <f>C3-D3</f>
        <v>0</v>
      </c>
      <c r="F3" s="318"/>
      <c r="G3" s="318"/>
      <c r="H3" s="318"/>
      <c r="I3" s="318">
        <f>E3+F3-G3-H3</f>
        <v>0</v>
      </c>
      <c r="J3" s="322"/>
    </row>
    <row r="4" s="159" customFormat="1" ht="20.25" customHeight="1" spans="1:10">
      <c r="A4" s="214"/>
      <c r="B4" s="319"/>
      <c r="C4" s="318"/>
      <c r="D4" s="318"/>
      <c r="E4" s="318"/>
      <c r="F4" s="318"/>
      <c r="G4" s="318"/>
      <c r="H4" s="318"/>
      <c r="I4" s="318">
        <f>E4+F4-G4-H4</f>
        <v>0</v>
      </c>
      <c r="J4" s="291"/>
    </row>
    <row r="5" ht="34.5" customHeight="1" spans="1:10">
      <c r="A5" s="283"/>
      <c r="B5" s="214" t="s">
        <v>25</v>
      </c>
      <c r="C5" s="320">
        <f t="shared" ref="C5:I5" si="0">SUM(C3:C4)</f>
        <v>0</v>
      </c>
      <c r="D5" s="320">
        <f t="shared" si="0"/>
        <v>0</v>
      </c>
      <c r="E5" s="320">
        <f t="shared" si="0"/>
        <v>0</v>
      </c>
      <c r="F5" s="320">
        <f t="shared" si="0"/>
        <v>0</v>
      </c>
      <c r="G5" s="320">
        <f t="shared" si="0"/>
        <v>0</v>
      </c>
      <c r="H5" s="320">
        <f t="shared" si="0"/>
        <v>0</v>
      </c>
      <c r="I5" s="320">
        <f t="shared" si="0"/>
        <v>0</v>
      </c>
      <c r="J5" s="283"/>
    </row>
    <row r="6" ht="34.5" customHeight="1" spans="1:10">
      <c r="A6" s="284"/>
      <c r="B6" s="218"/>
      <c r="C6" s="321"/>
      <c r="D6" s="321"/>
      <c r="E6" s="321"/>
      <c r="F6" s="321"/>
      <c r="G6" s="321"/>
      <c r="H6" s="321"/>
      <c r="I6" s="321"/>
      <c r="J6" s="284"/>
    </row>
    <row r="7" ht="45.75" customHeight="1" spans="1:10">
      <c r="A7" s="284"/>
      <c r="B7" s="218"/>
      <c r="C7" s="321"/>
      <c r="D7" s="321"/>
      <c r="E7" s="321"/>
      <c r="F7" s="321"/>
      <c r="G7" s="321"/>
      <c r="H7" s="321"/>
      <c r="I7" s="321"/>
      <c r="J7" s="284"/>
    </row>
    <row r="8" ht="34.5" customHeight="1" spans="1:10">
      <c r="A8" s="284"/>
      <c r="B8" s="218"/>
      <c r="C8" s="321"/>
      <c r="D8" s="321"/>
      <c r="E8" s="321"/>
      <c r="F8" s="321"/>
      <c r="G8" s="321"/>
      <c r="H8" s="321"/>
      <c r="I8" s="321"/>
      <c r="J8" s="284"/>
    </row>
    <row r="9" ht="34.5" customHeight="1" spans="1:10">
      <c r="A9" s="284"/>
      <c r="B9" s="218"/>
      <c r="C9" s="321"/>
      <c r="D9" s="321"/>
      <c r="E9" s="321"/>
      <c r="F9" s="321"/>
      <c r="G9" s="321"/>
      <c r="H9" s="321"/>
      <c r="I9" s="321"/>
      <c r="J9" s="284"/>
    </row>
    <row r="10" ht="34.5" customHeight="1" spans="1:10">
      <c r="A10" s="284"/>
      <c r="B10" s="218"/>
      <c r="C10" s="321"/>
      <c r="D10" s="321"/>
      <c r="E10" s="321"/>
      <c r="F10" s="321"/>
      <c r="G10" s="321"/>
      <c r="H10" s="321"/>
      <c r="I10" s="321"/>
      <c r="J10" s="284"/>
    </row>
    <row r="11" ht="34.5" customHeight="1" spans="1:10">
      <c r="A11" s="284"/>
      <c r="B11" s="218"/>
      <c r="C11" s="321"/>
      <c r="D11" s="321"/>
      <c r="E11" s="321"/>
      <c r="F11" s="321"/>
      <c r="G11" s="321"/>
      <c r="H11" s="321"/>
      <c r="I11" s="321"/>
      <c r="J11" s="284"/>
    </row>
    <row r="12" ht="409.5" customHeight="1" spans="1:10">
      <c r="A12" s="284"/>
      <c r="B12" s="218"/>
      <c r="C12" s="321"/>
      <c r="D12" s="321"/>
      <c r="E12" s="321"/>
      <c r="F12" s="321"/>
      <c r="G12" s="321"/>
      <c r="H12" s="321"/>
      <c r="I12" s="321"/>
      <c r="J12" s="284"/>
    </row>
  </sheetData>
  <mergeCells count="1">
    <mergeCell ref="B1:I1"/>
  </mergeCells>
  <printOptions horizontalCentered="1"/>
  <pageMargins left="0.393700787401575" right="0.393700787401575" top="0.393700787401575" bottom="0.393700787401575" header="0.31496062992126" footer="0.31496062992126"/>
  <pageSetup paperSize="9" scale="85" orientation="landscape" horizontalDpi="200" verticalDpi="3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K21"/>
  <sheetViews>
    <sheetView workbookViewId="0">
      <pane ySplit="4" topLeftCell="A5" activePane="bottomLeft" state="frozenSplit"/>
      <selection/>
      <selection pane="bottomLeft" activeCell="F12" sqref="F12"/>
    </sheetView>
  </sheetViews>
  <sheetFormatPr defaultColWidth="9" defaultRowHeight="13.5"/>
  <cols>
    <col min="1" max="1" width="5.375" customWidth="1"/>
    <col min="2" max="2" width="11.75" customWidth="1"/>
    <col min="3" max="3" width="12.125" customWidth="1"/>
    <col min="4" max="4" width="17.125" customWidth="1"/>
    <col min="5" max="10" width="9.875" customWidth="1"/>
    <col min="14" max="14" width="11.5"/>
    <col min="15" max="15" width="11.5" customWidth="1"/>
    <col min="16" max="17" width="7.5" customWidth="1"/>
    <col min="18" max="19" width="11.5" customWidth="1"/>
    <col min="20" max="20" width="9.5" customWidth="1"/>
    <col min="27" max="27" width="11.5"/>
    <col min="37" max="37" width="13.75" customWidth="1"/>
  </cols>
  <sheetData>
    <row r="1" ht="34.5" customHeight="1" spans="1:30">
      <c r="A1" s="2" t="s">
        <v>250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ht="39" customHeight="1" spans="1:37">
      <c r="A2" s="4" t="str">
        <f>[5]封面!A5</f>
        <v>单位名称：*****</v>
      </c>
      <c r="B2" s="4"/>
      <c r="C2" s="5"/>
      <c r="D2" s="6"/>
      <c r="E2" s="7"/>
      <c r="F2" s="7"/>
      <c r="G2" s="8"/>
      <c r="H2" s="8"/>
      <c r="I2" s="107"/>
      <c r="K2" s="8"/>
      <c r="L2" s="7"/>
      <c r="M2" s="7"/>
      <c r="N2" s="7"/>
      <c r="O2" s="8" t="s">
        <v>139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8" t="s">
        <v>125</v>
      </c>
      <c r="AE2" s="7"/>
      <c r="AF2" s="7"/>
      <c r="AG2" s="7"/>
      <c r="AH2" s="7"/>
      <c r="AI2" s="7"/>
      <c r="AJ2" s="7"/>
      <c r="AK2" s="7"/>
    </row>
    <row r="3" ht="18.75" customHeight="1" spans="1:37">
      <c r="A3" s="9" t="s">
        <v>1</v>
      </c>
      <c r="B3" s="9" t="s">
        <v>140</v>
      </c>
      <c r="C3" s="9"/>
      <c r="D3" s="9" t="s">
        <v>135</v>
      </c>
      <c r="E3" s="9" t="s">
        <v>141</v>
      </c>
      <c r="F3" s="9" t="s">
        <v>142</v>
      </c>
      <c r="G3" s="9" t="s">
        <v>143</v>
      </c>
      <c r="H3" s="9" t="s">
        <v>145</v>
      </c>
      <c r="I3" s="9" t="s">
        <v>251</v>
      </c>
      <c r="J3" s="76" t="s">
        <v>252</v>
      </c>
      <c r="K3" s="9" t="s">
        <v>147</v>
      </c>
      <c r="L3" s="15" t="s">
        <v>148</v>
      </c>
      <c r="M3" s="15"/>
      <c r="N3" s="15"/>
      <c r="O3" s="15"/>
      <c r="P3" s="15" t="s">
        <v>149</v>
      </c>
      <c r="Q3" s="15"/>
      <c r="R3" s="15"/>
      <c r="S3" s="15"/>
      <c r="T3" s="15" t="s">
        <v>150</v>
      </c>
      <c r="U3" s="15"/>
      <c r="V3" s="15"/>
      <c r="W3" s="15"/>
      <c r="X3" s="15" t="s">
        <v>151</v>
      </c>
      <c r="Y3" s="15"/>
      <c r="Z3" s="15"/>
      <c r="AA3" s="15"/>
      <c r="AB3" s="17" t="s">
        <v>152</v>
      </c>
      <c r="AC3" s="17"/>
      <c r="AD3" s="17"/>
      <c r="AE3" s="17"/>
      <c r="AF3" s="17"/>
      <c r="AG3" s="17"/>
      <c r="AH3" s="17"/>
      <c r="AI3" s="17" t="s">
        <v>153</v>
      </c>
      <c r="AJ3" s="18" t="s">
        <v>154</v>
      </c>
      <c r="AK3" s="80" t="s">
        <v>24</v>
      </c>
    </row>
    <row r="4" ht="15.75" spans="1:37">
      <c r="A4" s="9">
        <v>1</v>
      </c>
      <c r="B4" s="10" t="s">
        <v>155</v>
      </c>
      <c r="C4" s="11" t="s">
        <v>156</v>
      </c>
      <c r="D4" s="9"/>
      <c r="E4" s="9"/>
      <c r="F4" s="9"/>
      <c r="G4" s="9"/>
      <c r="H4" s="9"/>
      <c r="I4" s="9"/>
      <c r="J4" s="77"/>
      <c r="K4" s="9"/>
      <c r="L4" s="16" t="s">
        <v>157</v>
      </c>
      <c r="M4" s="16" t="s">
        <v>158</v>
      </c>
      <c r="N4" s="78" t="s">
        <v>186</v>
      </c>
      <c r="O4" s="78" t="s">
        <v>187</v>
      </c>
      <c r="P4" s="16" t="s">
        <v>157</v>
      </c>
      <c r="Q4" s="16" t="s">
        <v>158</v>
      </c>
      <c r="R4" s="78" t="s">
        <v>186</v>
      </c>
      <c r="S4" s="78" t="s">
        <v>187</v>
      </c>
      <c r="T4" s="16" t="s">
        <v>157</v>
      </c>
      <c r="U4" s="16" t="s">
        <v>158</v>
      </c>
      <c r="V4" s="78" t="s">
        <v>186</v>
      </c>
      <c r="W4" s="78" t="s">
        <v>187</v>
      </c>
      <c r="X4" s="16" t="s">
        <v>157</v>
      </c>
      <c r="Y4" s="16" t="s">
        <v>158</v>
      </c>
      <c r="Z4" s="78" t="s">
        <v>186</v>
      </c>
      <c r="AA4" s="78" t="s">
        <v>187</v>
      </c>
      <c r="AB4" s="17" t="s">
        <v>159</v>
      </c>
      <c r="AC4" s="17" t="s">
        <v>160</v>
      </c>
      <c r="AD4" s="17" t="s">
        <v>161</v>
      </c>
      <c r="AE4" s="17" t="s">
        <v>162</v>
      </c>
      <c r="AF4" s="17" t="s">
        <v>163</v>
      </c>
      <c r="AG4" s="17" t="s">
        <v>164</v>
      </c>
      <c r="AH4" s="19" t="s">
        <v>165</v>
      </c>
      <c r="AI4" s="17"/>
      <c r="AJ4" s="18"/>
      <c r="AK4" s="81"/>
    </row>
    <row r="5" ht="14.25" spans="1:37">
      <c r="A5" s="9">
        <v>1</v>
      </c>
      <c r="B5" s="12" t="s">
        <v>253</v>
      </c>
      <c r="C5" s="12"/>
      <c r="D5" s="12" t="s">
        <v>254</v>
      </c>
      <c r="E5" s="12"/>
      <c r="F5" s="12"/>
      <c r="G5" s="9"/>
      <c r="H5" s="9"/>
      <c r="I5" s="9"/>
      <c r="J5" s="9"/>
      <c r="K5" s="12"/>
      <c r="L5" s="12">
        <v>1</v>
      </c>
      <c r="M5" s="12"/>
      <c r="N5" s="12">
        <v>470692.42</v>
      </c>
      <c r="O5" s="12">
        <v>291829.3</v>
      </c>
      <c r="P5" s="12">
        <v>1</v>
      </c>
      <c r="Q5" s="12"/>
      <c r="R5" s="12">
        <f>N5</f>
        <v>470692.42</v>
      </c>
      <c r="S5" s="12">
        <f>O5</f>
        <v>291829.3</v>
      </c>
      <c r="T5" s="12">
        <f t="shared" ref="T5:T13" si="0">IF((P5-L5)&gt;0,P5-L5,0)</f>
        <v>0</v>
      </c>
      <c r="U5" s="12"/>
      <c r="V5" s="12"/>
      <c r="W5" s="12">
        <f t="shared" ref="W5:W12" si="1">IF((S5-O5)&gt;0,S5-O5,0)</f>
        <v>0</v>
      </c>
      <c r="X5" s="12">
        <f t="shared" ref="X5:X13" si="2">IF((P5-L5)&lt;0,P5-L5,0)</f>
        <v>0</v>
      </c>
      <c r="Y5" s="12"/>
      <c r="Z5" s="12"/>
      <c r="AA5" s="12">
        <f t="shared" ref="AA5:AA13" si="3">IF((S5-O5)&lt;0,S5-O5,0)</f>
        <v>0</v>
      </c>
      <c r="AB5" s="12"/>
      <c r="AC5" s="12"/>
      <c r="AD5" s="12"/>
      <c r="AE5" s="12"/>
      <c r="AF5" s="12"/>
      <c r="AG5" s="12"/>
      <c r="AH5" s="12"/>
      <c r="AI5" s="82"/>
      <c r="AJ5" s="12"/>
      <c r="AK5" s="12" t="s">
        <v>255</v>
      </c>
    </row>
    <row r="6" ht="14.25" spans="1:37">
      <c r="A6" s="9">
        <v>2</v>
      </c>
      <c r="B6" s="12" t="s">
        <v>256</v>
      </c>
      <c r="C6" s="12"/>
      <c r="D6" s="12" t="s">
        <v>257</v>
      </c>
      <c r="E6" s="12"/>
      <c r="F6" s="12"/>
      <c r="G6" s="13"/>
      <c r="H6" s="9"/>
      <c r="I6" s="12"/>
      <c r="J6" s="12"/>
      <c r="K6" s="12"/>
      <c r="L6" s="12">
        <v>1</v>
      </c>
      <c r="M6" s="12"/>
      <c r="N6" s="12">
        <v>217718.98</v>
      </c>
      <c r="O6" s="12">
        <v>134985.7</v>
      </c>
      <c r="P6" s="12">
        <v>1</v>
      </c>
      <c r="Q6" s="12"/>
      <c r="R6" s="12">
        <f t="shared" ref="R6:R17" si="4">N6</f>
        <v>217718.98</v>
      </c>
      <c r="S6" s="12">
        <f t="shared" ref="S6:S17" si="5">O6</f>
        <v>134985.7</v>
      </c>
      <c r="T6" s="12">
        <f t="shared" si="0"/>
        <v>0</v>
      </c>
      <c r="U6" s="12"/>
      <c r="V6" s="12"/>
      <c r="W6" s="12">
        <f t="shared" si="1"/>
        <v>0</v>
      </c>
      <c r="X6" s="12">
        <f t="shared" si="2"/>
        <v>0</v>
      </c>
      <c r="Y6" s="12"/>
      <c r="Z6" s="12"/>
      <c r="AA6" s="12">
        <f t="shared" si="3"/>
        <v>0</v>
      </c>
      <c r="AB6" s="12"/>
      <c r="AC6" s="12"/>
      <c r="AD6" s="12"/>
      <c r="AE6" s="12"/>
      <c r="AF6" s="12"/>
      <c r="AG6" s="12"/>
      <c r="AH6" s="12"/>
      <c r="AI6" s="82"/>
      <c r="AJ6" s="12"/>
      <c r="AK6" s="12" t="s">
        <v>255</v>
      </c>
    </row>
    <row r="7" ht="14.25" spans="1:37">
      <c r="A7" s="9">
        <v>3</v>
      </c>
      <c r="B7" s="12" t="s">
        <v>258</v>
      </c>
      <c r="C7" s="12"/>
      <c r="D7" s="12" t="s">
        <v>259</v>
      </c>
      <c r="E7" s="12"/>
      <c r="F7" s="12"/>
      <c r="G7" s="13"/>
      <c r="H7" s="9" t="s">
        <v>260</v>
      </c>
      <c r="I7" s="12"/>
      <c r="J7" s="12"/>
      <c r="K7" s="12"/>
      <c r="L7" s="12">
        <v>1</v>
      </c>
      <c r="M7" s="12"/>
      <c r="N7" s="12">
        <v>14401.08</v>
      </c>
      <c r="O7" s="12">
        <v>8928.6</v>
      </c>
      <c r="P7" s="12">
        <v>1</v>
      </c>
      <c r="Q7" s="12"/>
      <c r="R7" s="12">
        <f t="shared" si="4"/>
        <v>14401.08</v>
      </c>
      <c r="S7" s="12">
        <f t="shared" si="5"/>
        <v>8928.6</v>
      </c>
      <c r="T7" s="12">
        <f t="shared" si="0"/>
        <v>0</v>
      </c>
      <c r="U7" s="12"/>
      <c r="V7" s="12"/>
      <c r="W7" s="12">
        <f t="shared" si="1"/>
        <v>0</v>
      </c>
      <c r="X7" s="12">
        <f t="shared" si="2"/>
        <v>0</v>
      </c>
      <c r="Y7" s="12"/>
      <c r="Z7" s="12"/>
      <c r="AA7" s="12">
        <f t="shared" si="3"/>
        <v>0</v>
      </c>
      <c r="AB7" s="12"/>
      <c r="AC7" s="12"/>
      <c r="AD7" s="12"/>
      <c r="AE7" s="12"/>
      <c r="AF7" s="12"/>
      <c r="AG7" s="12"/>
      <c r="AH7" s="12"/>
      <c r="AI7" s="82"/>
      <c r="AJ7" s="12"/>
      <c r="AK7" s="12"/>
    </row>
    <row r="8" ht="14.25" spans="1:37">
      <c r="A8" s="9">
        <v>4</v>
      </c>
      <c r="B8" s="12" t="s">
        <v>261</v>
      </c>
      <c r="C8" s="12"/>
      <c r="D8" s="12" t="s">
        <v>262</v>
      </c>
      <c r="E8" s="12"/>
      <c r="F8" s="12"/>
      <c r="G8" s="13"/>
      <c r="H8" s="9" t="s">
        <v>263</v>
      </c>
      <c r="I8" s="12"/>
      <c r="J8" s="12"/>
      <c r="K8" s="12"/>
      <c r="L8" s="12">
        <v>1</v>
      </c>
      <c r="M8" s="12"/>
      <c r="N8" s="12">
        <v>3344</v>
      </c>
      <c r="O8" s="12">
        <v>2232.26</v>
      </c>
      <c r="P8" s="12">
        <v>1</v>
      </c>
      <c r="Q8" s="12"/>
      <c r="R8" s="12">
        <f t="shared" si="4"/>
        <v>3344</v>
      </c>
      <c r="S8" s="12">
        <f t="shared" si="5"/>
        <v>2232.26</v>
      </c>
      <c r="T8" s="12">
        <f t="shared" si="0"/>
        <v>0</v>
      </c>
      <c r="U8" s="12"/>
      <c r="V8" s="12"/>
      <c r="W8" s="12">
        <f t="shared" si="1"/>
        <v>0</v>
      </c>
      <c r="X8" s="12">
        <f t="shared" si="2"/>
        <v>0</v>
      </c>
      <c r="Y8" s="12"/>
      <c r="Z8" s="12"/>
      <c r="AA8" s="12">
        <f t="shared" si="3"/>
        <v>0</v>
      </c>
      <c r="AB8" s="12"/>
      <c r="AC8" s="12"/>
      <c r="AD8" s="12"/>
      <c r="AE8" s="12"/>
      <c r="AF8" s="12"/>
      <c r="AG8" s="12"/>
      <c r="AH8" s="12"/>
      <c r="AI8" s="82"/>
      <c r="AJ8" s="12"/>
      <c r="AK8" s="12"/>
    </row>
    <row r="9" ht="14.25" spans="1:37">
      <c r="A9" s="9">
        <v>5</v>
      </c>
      <c r="B9" s="12" t="s">
        <v>264</v>
      </c>
      <c r="C9" s="12"/>
      <c r="D9" s="12" t="s">
        <v>265</v>
      </c>
      <c r="E9" s="12"/>
      <c r="F9" s="12"/>
      <c r="G9" s="12"/>
      <c r="H9" s="9" t="s">
        <v>266</v>
      </c>
      <c r="I9" s="12"/>
      <c r="J9" s="12"/>
      <c r="K9" s="12"/>
      <c r="L9" s="12">
        <v>1</v>
      </c>
      <c r="M9" s="12"/>
      <c r="N9" s="12">
        <v>16873.5</v>
      </c>
      <c r="O9" s="12">
        <v>11530.3</v>
      </c>
      <c r="P9" s="12">
        <v>1</v>
      </c>
      <c r="Q9" s="12"/>
      <c r="R9" s="12">
        <f t="shared" si="4"/>
        <v>16873.5</v>
      </c>
      <c r="S9" s="12">
        <f t="shared" si="5"/>
        <v>11530.3</v>
      </c>
      <c r="T9" s="12">
        <f t="shared" si="0"/>
        <v>0</v>
      </c>
      <c r="U9" s="12"/>
      <c r="V9" s="12"/>
      <c r="W9" s="12">
        <f t="shared" si="1"/>
        <v>0</v>
      </c>
      <c r="X9" s="12">
        <f t="shared" si="2"/>
        <v>0</v>
      </c>
      <c r="Y9" s="12"/>
      <c r="Z9" s="12"/>
      <c r="AA9" s="12">
        <f t="shared" si="3"/>
        <v>0</v>
      </c>
      <c r="AB9" s="12"/>
      <c r="AC9" s="12"/>
      <c r="AD9" s="12"/>
      <c r="AE9" s="12"/>
      <c r="AF9" s="12"/>
      <c r="AG9" s="12"/>
      <c r="AH9" s="12"/>
      <c r="AI9" s="82"/>
      <c r="AJ9" s="12"/>
      <c r="AK9" s="12"/>
    </row>
    <row r="10" ht="14.25" spans="1:37">
      <c r="A10" s="9">
        <v>6</v>
      </c>
      <c r="B10" s="12" t="s">
        <v>267</v>
      </c>
      <c r="C10" s="12"/>
      <c r="D10" s="12" t="s">
        <v>268</v>
      </c>
      <c r="E10" s="12"/>
      <c r="F10" s="12"/>
      <c r="G10" s="12"/>
      <c r="H10" s="9" t="s">
        <v>269</v>
      </c>
      <c r="I10" s="12"/>
      <c r="J10" s="12"/>
      <c r="K10" s="12"/>
      <c r="L10" s="12">
        <v>1</v>
      </c>
      <c r="M10" s="12"/>
      <c r="N10" s="12">
        <v>507904.87</v>
      </c>
      <c r="O10" s="12">
        <v>347068.47</v>
      </c>
      <c r="P10" s="12">
        <v>1</v>
      </c>
      <c r="Q10" s="12"/>
      <c r="R10" s="12">
        <f t="shared" si="4"/>
        <v>507904.87</v>
      </c>
      <c r="S10" s="12">
        <f t="shared" si="5"/>
        <v>347068.47</v>
      </c>
      <c r="T10" s="12">
        <f t="shared" si="0"/>
        <v>0</v>
      </c>
      <c r="U10" s="12"/>
      <c r="V10" s="12"/>
      <c r="W10" s="12">
        <f t="shared" si="1"/>
        <v>0</v>
      </c>
      <c r="X10" s="12">
        <f t="shared" si="2"/>
        <v>0</v>
      </c>
      <c r="Y10" s="12"/>
      <c r="Z10" s="12"/>
      <c r="AA10" s="12">
        <f t="shared" si="3"/>
        <v>0</v>
      </c>
      <c r="AB10" s="12"/>
      <c r="AC10" s="12"/>
      <c r="AD10" s="12"/>
      <c r="AE10" s="12"/>
      <c r="AF10" s="12"/>
      <c r="AG10" s="12"/>
      <c r="AH10" s="12"/>
      <c r="AI10" s="82"/>
      <c r="AJ10" s="12"/>
      <c r="AK10" s="12"/>
    </row>
    <row r="11" ht="14.25" spans="1:37">
      <c r="A11" s="9">
        <v>7</v>
      </c>
      <c r="B11" s="12" t="s">
        <v>270</v>
      </c>
      <c r="C11" s="12"/>
      <c r="D11" s="12" t="s">
        <v>271</v>
      </c>
      <c r="E11" s="12"/>
      <c r="F11" s="12"/>
      <c r="G11" s="13"/>
      <c r="H11" s="9" t="s">
        <v>272</v>
      </c>
      <c r="I11" s="12"/>
      <c r="J11" s="12"/>
      <c r="K11" s="12"/>
      <c r="L11" s="12">
        <v>2</v>
      </c>
      <c r="M11" s="12"/>
      <c r="N11" s="12">
        <v>850</v>
      </c>
      <c r="O11" s="12">
        <v>607.72</v>
      </c>
      <c r="P11" s="12">
        <v>2</v>
      </c>
      <c r="Q11" s="12"/>
      <c r="R11" s="12">
        <f t="shared" si="4"/>
        <v>850</v>
      </c>
      <c r="S11" s="12">
        <f t="shared" si="5"/>
        <v>607.72</v>
      </c>
      <c r="T11" s="12">
        <f t="shared" si="0"/>
        <v>0</v>
      </c>
      <c r="U11" s="12"/>
      <c r="V11" s="12"/>
      <c r="W11" s="12">
        <f t="shared" si="1"/>
        <v>0</v>
      </c>
      <c r="X11" s="12">
        <f t="shared" si="2"/>
        <v>0</v>
      </c>
      <c r="Y11" s="12"/>
      <c r="Z11" s="12"/>
      <c r="AA11" s="12">
        <f t="shared" si="3"/>
        <v>0</v>
      </c>
      <c r="AB11" s="12"/>
      <c r="AC11" s="12"/>
      <c r="AD11" s="12"/>
      <c r="AE11" s="12"/>
      <c r="AF11" s="12"/>
      <c r="AG11" s="12"/>
      <c r="AH11" s="12"/>
      <c r="AI11" s="82"/>
      <c r="AJ11" s="12"/>
      <c r="AK11" s="12"/>
    </row>
    <row r="12" ht="14.25" spans="1:37">
      <c r="A12" s="9">
        <v>8</v>
      </c>
      <c r="B12" s="12" t="s">
        <v>273</v>
      </c>
      <c r="C12" s="12"/>
      <c r="D12" s="12" t="s">
        <v>274</v>
      </c>
      <c r="E12" s="12"/>
      <c r="F12" s="12"/>
      <c r="G12" s="13"/>
      <c r="H12" s="9" t="s">
        <v>275</v>
      </c>
      <c r="I12" s="12"/>
      <c r="J12" s="12"/>
      <c r="K12" s="12"/>
      <c r="L12" s="12">
        <v>1</v>
      </c>
      <c r="M12" s="12"/>
      <c r="N12" s="12">
        <v>1521.37</v>
      </c>
      <c r="O12" s="12">
        <v>1087.93</v>
      </c>
      <c r="P12" s="12">
        <v>1</v>
      </c>
      <c r="Q12" s="12"/>
      <c r="R12" s="12">
        <f t="shared" si="4"/>
        <v>1521.37</v>
      </c>
      <c r="S12" s="12">
        <f t="shared" si="5"/>
        <v>1087.93</v>
      </c>
      <c r="T12" s="12">
        <f t="shared" si="0"/>
        <v>0</v>
      </c>
      <c r="U12" s="12"/>
      <c r="V12" s="12"/>
      <c r="W12" s="12">
        <f t="shared" si="1"/>
        <v>0</v>
      </c>
      <c r="X12" s="12">
        <f t="shared" si="2"/>
        <v>0</v>
      </c>
      <c r="Y12" s="12"/>
      <c r="Z12" s="12"/>
      <c r="AA12" s="12">
        <f t="shared" si="3"/>
        <v>0</v>
      </c>
      <c r="AB12" s="12"/>
      <c r="AC12" s="12"/>
      <c r="AD12" s="12"/>
      <c r="AE12" s="12"/>
      <c r="AF12" s="12"/>
      <c r="AG12" s="12"/>
      <c r="AH12" s="12"/>
      <c r="AI12" s="82"/>
      <c r="AJ12" s="12"/>
      <c r="AK12" s="12"/>
    </row>
    <row r="13" ht="14.25" spans="1:37">
      <c r="A13" s="9"/>
      <c r="B13" s="12" t="s">
        <v>276</v>
      </c>
      <c r="C13" s="12"/>
      <c r="D13" s="12" t="s">
        <v>277</v>
      </c>
      <c r="E13" s="12"/>
      <c r="F13" s="12"/>
      <c r="G13" s="13"/>
      <c r="H13" s="9" t="s">
        <v>266</v>
      </c>
      <c r="I13" s="12"/>
      <c r="J13" s="12"/>
      <c r="K13" s="12"/>
      <c r="L13" s="12">
        <v>1</v>
      </c>
      <c r="M13" s="12"/>
      <c r="N13" s="12">
        <v>53097.35</v>
      </c>
      <c r="O13" s="12">
        <v>52677</v>
      </c>
      <c r="P13" s="12">
        <v>1</v>
      </c>
      <c r="Q13" s="12"/>
      <c r="R13" s="12">
        <f t="shared" si="4"/>
        <v>53097.35</v>
      </c>
      <c r="S13" s="12">
        <f t="shared" si="5"/>
        <v>52677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82"/>
      <c r="AJ13" s="12"/>
      <c r="AK13" s="12"/>
    </row>
    <row r="14" ht="14.25" spans="1:37">
      <c r="A14" s="9"/>
      <c r="B14" s="12" t="s">
        <v>278</v>
      </c>
      <c r="C14" s="12"/>
      <c r="D14" s="12" t="s">
        <v>279</v>
      </c>
      <c r="E14" s="12"/>
      <c r="F14" s="12"/>
      <c r="G14" s="13"/>
      <c r="H14" s="9" t="s">
        <v>266</v>
      </c>
      <c r="I14" s="12"/>
      <c r="J14" s="12"/>
      <c r="K14" s="12"/>
      <c r="L14" s="12">
        <v>1</v>
      </c>
      <c r="M14" s="12"/>
      <c r="N14" s="12">
        <v>53097.35</v>
      </c>
      <c r="O14" s="12">
        <v>52677</v>
      </c>
      <c r="P14" s="12">
        <v>1</v>
      </c>
      <c r="Q14" s="12"/>
      <c r="R14" s="12">
        <f t="shared" si="4"/>
        <v>53097.35</v>
      </c>
      <c r="S14" s="12">
        <f t="shared" si="5"/>
        <v>52677</v>
      </c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82"/>
      <c r="AJ14" s="12"/>
      <c r="AK14" s="12"/>
    </row>
    <row r="15" ht="14.25" spans="1:37">
      <c r="A15" s="9"/>
      <c r="B15" s="12" t="s">
        <v>280</v>
      </c>
      <c r="C15" s="12"/>
      <c r="D15" s="12" t="s">
        <v>281</v>
      </c>
      <c r="E15" s="12"/>
      <c r="F15" s="12"/>
      <c r="G15" s="13"/>
      <c r="H15" s="9" t="s">
        <v>266</v>
      </c>
      <c r="I15" s="12"/>
      <c r="J15" s="12"/>
      <c r="K15" s="12"/>
      <c r="L15" s="12">
        <v>1</v>
      </c>
      <c r="M15" s="12"/>
      <c r="N15" s="12">
        <v>46017.7</v>
      </c>
      <c r="O15" s="12">
        <v>45653.39</v>
      </c>
      <c r="P15" s="12">
        <v>1</v>
      </c>
      <c r="Q15" s="12"/>
      <c r="R15" s="12">
        <f t="shared" si="4"/>
        <v>46017.7</v>
      </c>
      <c r="S15" s="12">
        <f t="shared" si="5"/>
        <v>45653.39</v>
      </c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82"/>
      <c r="AJ15" s="12"/>
      <c r="AK15" s="12"/>
    </row>
    <row r="16" ht="14.25" spans="1:37">
      <c r="A16" s="9"/>
      <c r="B16" s="12" t="s">
        <v>282</v>
      </c>
      <c r="C16" s="12"/>
      <c r="D16" s="12" t="s">
        <v>283</v>
      </c>
      <c r="E16" s="12"/>
      <c r="F16" s="12"/>
      <c r="G16" s="13"/>
      <c r="H16" s="9" t="s">
        <v>266</v>
      </c>
      <c r="I16" s="12"/>
      <c r="J16" s="12"/>
      <c r="K16" s="12"/>
      <c r="L16" s="12">
        <v>1</v>
      </c>
      <c r="M16" s="12"/>
      <c r="N16" s="12">
        <v>46017.7</v>
      </c>
      <c r="O16" s="12">
        <v>45653.39</v>
      </c>
      <c r="P16" s="12">
        <v>1</v>
      </c>
      <c r="Q16" s="12"/>
      <c r="R16" s="12">
        <f t="shared" si="4"/>
        <v>46017.7</v>
      </c>
      <c r="S16" s="12">
        <f t="shared" si="5"/>
        <v>45653.39</v>
      </c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82"/>
      <c r="AJ16" s="12"/>
      <c r="AK16" s="12"/>
    </row>
    <row r="17" ht="14.25" spans="1:37">
      <c r="A17" s="9">
        <v>10</v>
      </c>
      <c r="B17" s="12" t="s">
        <v>284</v>
      </c>
      <c r="C17" s="12"/>
      <c r="D17" s="12" t="s">
        <v>285</v>
      </c>
      <c r="E17" s="12"/>
      <c r="F17" s="12"/>
      <c r="G17" s="13"/>
      <c r="H17" s="9" t="s">
        <v>269</v>
      </c>
      <c r="I17" s="12"/>
      <c r="J17" s="12"/>
      <c r="K17" s="12"/>
      <c r="L17" s="12">
        <v>1</v>
      </c>
      <c r="M17" s="12"/>
      <c r="N17" s="12">
        <v>2820</v>
      </c>
      <c r="O17" s="12">
        <v>2038.45</v>
      </c>
      <c r="P17" s="12">
        <v>1</v>
      </c>
      <c r="Q17" s="12"/>
      <c r="R17" s="12">
        <f t="shared" si="4"/>
        <v>2820</v>
      </c>
      <c r="S17" s="12">
        <f t="shared" si="5"/>
        <v>2038.45</v>
      </c>
      <c r="T17" s="12">
        <f>IF((P17-L17)&gt;0,P17-L17,0)</f>
        <v>0</v>
      </c>
      <c r="U17" s="12"/>
      <c r="V17" s="12"/>
      <c r="W17" s="12"/>
      <c r="X17" s="12">
        <f>IF((P17-L17)&lt;0,P17-L17,0)</f>
        <v>0</v>
      </c>
      <c r="Y17" s="12"/>
      <c r="Z17" s="12"/>
      <c r="AA17" s="12">
        <f>IF((S17-O17)&lt;0,S17-O17,0)</f>
        <v>0</v>
      </c>
      <c r="AB17" s="12"/>
      <c r="AC17" s="12"/>
      <c r="AD17" s="12"/>
      <c r="AE17" s="12"/>
      <c r="AF17" s="12"/>
      <c r="AG17" s="12"/>
      <c r="AH17" s="12"/>
      <c r="AI17" s="82"/>
      <c r="AJ17" s="12"/>
      <c r="AK17" s="12"/>
    </row>
    <row r="18" ht="14.25" spans="1:37">
      <c r="A18" s="9" t="s">
        <v>137</v>
      </c>
      <c r="B18" s="9"/>
      <c r="C18" s="12"/>
      <c r="D18" s="12"/>
      <c r="E18" s="12"/>
      <c r="F18" s="12"/>
      <c r="G18" s="13"/>
      <c r="H18" s="13"/>
      <c r="I18" s="12"/>
      <c r="J18" s="12"/>
      <c r="K18" s="12"/>
      <c r="L18" s="12">
        <f>SUM(L5:L17)</f>
        <v>14</v>
      </c>
      <c r="M18" s="12"/>
      <c r="N18" s="12">
        <f>SUM(N5:N17)</f>
        <v>1434356.32</v>
      </c>
      <c r="O18" s="12">
        <f>SUM(O5:O17)</f>
        <v>996969.51</v>
      </c>
      <c r="P18" s="12">
        <f>SUM(P5:P17)</f>
        <v>14</v>
      </c>
      <c r="Q18" s="12"/>
      <c r="R18" s="12">
        <f>SUM(R5:R17)</f>
        <v>1434356.32</v>
      </c>
      <c r="S18" s="12">
        <f>SUM(S5:S17)</f>
        <v>996969.51</v>
      </c>
      <c r="T18" s="12">
        <f>SUM(T5:T17)</f>
        <v>0</v>
      </c>
      <c r="U18" s="12"/>
      <c r="V18" s="12"/>
      <c r="W18" s="12">
        <f>SUM(W5:W17)</f>
        <v>0</v>
      </c>
      <c r="X18" s="12">
        <f>SUM(X5:X17)</f>
        <v>0</v>
      </c>
      <c r="Y18" s="12"/>
      <c r="Z18" s="12"/>
      <c r="AA18" s="12">
        <f>SUM(AA5:AA17)</f>
        <v>0</v>
      </c>
      <c r="AB18" s="12"/>
      <c r="AC18" s="12"/>
      <c r="AD18" s="12"/>
      <c r="AE18" s="12"/>
      <c r="AF18" s="12"/>
      <c r="AG18" s="12"/>
      <c r="AH18" s="12"/>
      <c r="AI18" s="82"/>
      <c r="AJ18" s="12"/>
      <c r="AK18" s="12"/>
    </row>
    <row r="19" ht="14.25" spans="1:37">
      <c r="A19" s="7" t="s">
        <v>166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ht="43.5" customHeight="1" spans="1:37">
      <c r="A20" s="7" t="str">
        <f>[5]封面!A8</f>
        <v>单位总经理：***</v>
      </c>
      <c r="B20" s="7"/>
      <c r="C20" s="7"/>
      <c r="D20" s="7"/>
      <c r="E20" s="7" t="str">
        <f>[5]封面!A9</f>
        <v>单位财务负责人：***</v>
      </c>
      <c r="F20" s="7"/>
      <c r="G20" s="7"/>
      <c r="H20" s="7"/>
      <c r="I20" s="7" t="str">
        <f>[5]封面!A11</f>
        <v>会计审核人：***</v>
      </c>
      <c r="J20" s="7"/>
      <c r="K20" s="7" t="str">
        <f>[5]封面!A10</f>
        <v>单位物资部门负责人：***</v>
      </c>
      <c r="L20" s="7"/>
      <c r="M20" s="7"/>
      <c r="N20" s="7"/>
      <c r="O20" s="7"/>
      <c r="P20" s="7"/>
      <c r="Q20" s="7"/>
      <c r="R20" s="7"/>
      <c r="S20" s="7" t="s">
        <v>45</v>
      </c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ht="14.25" spans="1:1">
      <c r="A21" s="7"/>
    </row>
  </sheetData>
  <autoFilter ref="A4:AK20">
    <extLst/>
  </autoFilter>
  <mergeCells count="20">
    <mergeCell ref="A1:AD1"/>
    <mergeCell ref="B3:C3"/>
    <mergeCell ref="L3:O3"/>
    <mergeCell ref="P3:S3"/>
    <mergeCell ref="T3:W3"/>
    <mergeCell ref="X3:AA3"/>
    <mergeCell ref="AB3:AH3"/>
    <mergeCell ref="A18:B18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AI3:AI4"/>
    <mergeCell ref="AJ3:AJ4"/>
    <mergeCell ref="AK3:AK4"/>
  </mergeCells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K18"/>
  <sheetViews>
    <sheetView workbookViewId="0">
      <pane xSplit="4" ySplit="4" topLeftCell="J5" activePane="bottomRight" state="frozenSplit"/>
      <selection/>
      <selection pane="topRight"/>
      <selection pane="bottomLeft"/>
      <selection pane="bottomRight" activeCell="O5" sqref="O5"/>
    </sheetView>
  </sheetViews>
  <sheetFormatPr defaultColWidth="9" defaultRowHeight="13.5"/>
  <cols>
    <col min="1" max="1" width="5.375" customWidth="1"/>
    <col min="2" max="2" width="11.75" customWidth="1"/>
    <col min="3" max="3" width="12.125" customWidth="1"/>
    <col min="4" max="4" width="14.875" customWidth="1"/>
    <col min="5" max="5" width="21.5" customWidth="1"/>
    <col min="6" max="6" width="13.875" customWidth="1"/>
    <col min="7" max="7" width="14.625" customWidth="1"/>
    <col min="8" max="9" width="16.25" customWidth="1"/>
    <col min="10" max="10" width="15.625" customWidth="1"/>
    <col min="14" max="14" width="10.375"/>
    <col min="15" max="15" width="9.375" customWidth="1"/>
    <col min="16" max="17" width="7.5" customWidth="1"/>
    <col min="18" max="18" width="10.375" customWidth="1"/>
    <col min="19" max="19" width="9.5" customWidth="1"/>
  </cols>
  <sheetData>
    <row r="1" ht="34.5" customHeight="1" spans="1:27">
      <c r="A1" s="2" t="s">
        <v>286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39" customHeight="1" spans="1:34">
      <c r="A2" s="4" t="str">
        <f>[5]封面!A5</f>
        <v>单位名称：*****</v>
      </c>
      <c r="B2" s="4"/>
      <c r="C2" s="5"/>
      <c r="D2" s="6"/>
      <c r="E2" s="7"/>
      <c r="F2" s="7"/>
      <c r="G2" s="8"/>
      <c r="H2" s="7"/>
      <c r="I2" s="14"/>
      <c r="J2" s="7"/>
      <c r="K2" s="8"/>
      <c r="L2" s="7"/>
      <c r="M2" s="7"/>
      <c r="N2" s="7"/>
      <c r="O2" s="7"/>
      <c r="P2" s="8" t="s">
        <v>139</v>
      </c>
      <c r="Q2" s="7"/>
      <c r="R2" s="7"/>
      <c r="S2" s="7"/>
      <c r="T2" s="7"/>
      <c r="U2" s="7"/>
      <c r="V2" s="7"/>
      <c r="W2" s="7"/>
      <c r="X2" s="7"/>
      <c r="Y2" s="7"/>
      <c r="Z2" s="7"/>
      <c r="AA2" s="8" t="s">
        <v>125</v>
      </c>
      <c r="AB2" s="7"/>
      <c r="AC2" s="7"/>
      <c r="AD2" s="7"/>
      <c r="AE2" s="7"/>
      <c r="AF2" s="7"/>
      <c r="AG2" s="7"/>
      <c r="AH2" s="7"/>
    </row>
    <row r="3" ht="18.75" customHeight="1" spans="1:37">
      <c r="A3" s="9" t="s">
        <v>1</v>
      </c>
      <c r="B3" s="9" t="s">
        <v>140</v>
      </c>
      <c r="C3" s="9"/>
      <c r="D3" s="9" t="s">
        <v>135</v>
      </c>
      <c r="E3" s="9" t="s">
        <v>141</v>
      </c>
      <c r="F3" s="9" t="s">
        <v>142</v>
      </c>
      <c r="G3" s="9" t="s">
        <v>143</v>
      </c>
      <c r="H3" s="9" t="s">
        <v>145</v>
      </c>
      <c r="I3" s="9" t="s">
        <v>251</v>
      </c>
      <c r="J3" s="76" t="s">
        <v>252</v>
      </c>
      <c r="K3" s="9" t="s">
        <v>147</v>
      </c>
      <c r="L3" s="15" t="s">
        <v>148</v>
      </c>
      <c r="M3" s="15"/>
      <c r="N3" s="15"/>
      <c r="O3" s="15"/>
      <c r="P3" s="15" t="s">
        <v>149</v>
      </c>
      <c r="Q3" s="15"/>
      <c r="R3" s="15"/>
      <c r="S3" s="15"/>
      <c r="T3" s="15" t="s">
        <v>150</v>
      </c>
      <c r="U3" s="15"/>
      <c r="V3" s="15"/>
      <c r="W3" s="15"/>
      <c r="X3" s="15" t="s">
        <v>151</v>
      </c>
      <c r="Y3" s="15"/>
      <c r="Z3" s="15"/>
      <c r="AA3" s="15"/>
      <c r="AB3" s="17" t="s">
        <v>152</v>
      </c>
      <c r="AC3" s="17"/>
      <c r="AD3" s="17"/>
      <c r="AE3" s="17"/>
      <c r="AF3" s="17"/>
      <c r="AG3" s="17"/>
      <c r="AH3" s="17"/>
      <c r="AI3" s="17" t="s">
        <v>153</v>
      </c>
      <c r="AJ3" s="18" t="s">
        <v>154</v>
      </c>
      <c r="AK3" s="80" t="s">
        <v>24</v>
      </c>
    </row>
    <row r="4" ht="15.75" spans="1:37">
      <c r="A4" s="9">
        <v>1</v>
      </c>
      <c r="B4" s="10" t="s">
        <v>155</v>
      </c>
      <c r="C4" s="11" t="s">
        <v>156</v>
      </c>
      <c r="D4" s="9"/>
      <c r="E4" s="9"/>
      <c r="F4" s="9"/>
      <c r="G4" s="9"/>
      <c r="H4" s="9"/>
      <c r="I4" s="9"/>
      <c r="J4" s="77"/>
      <c r="K4" s="9"/>
      <c r="L4" s="16" t="s">
        <v>157</v>
      </c>
      <c r="M4" s="16" t="s">
        <v>158</v>
      </c>
      <c r="N4" s="78" t="s">
        <v>186</v>
      </c>
      <c r="O4" s="78" t="s">
        <v>187</v>
      </c>
      <c r="P4" s="16" t="s">
        <v>157</v>
      </c>
      <c r="Q4" s="16" t="s">
        <v>158</v>
      </c>
      <c r="R4" s="78" t="s">
        <v>186</v>
      </c>
      <c r="S4" s="78" t="s">
        <v>187</v>
      </c>
      <c r="T4" s="16" t="s">
        <v>157</v>
      </c>
      <c r="U4" s="16" t="s">
        <v>158</v>
      </c>
      <c r="V4" s="78" t="s">
        <v>186</v>
      </c>
      <c r="W4" s="78" t="s">
        <v>187</v>
      </c>
      <c r="X4" s="16" t="s">
        <v>157</v>
      </c>
      <c r="Y4" s="16" t="s">
        <v>158</v>
      </c>
      <c r="Z4" s="78" t="s">
        <v>186</v>
      </c>
      <c r="AA4" s="78" t="s">
        <v>187</v>
      </c>
      <c r="AB4" s="17" t="s">
        <v>159</v>
      </c>
      <c r="AC4" s="17" t="s">
        <v>160</v>
      </c>
      <c r="AD4" s="17" t="s">
        <v>161</v>
      </c>
      <c r="AE4" s="17" t="s">
        <v>162</v>
      </c>
      <c r="AF4" s="17" t="s">
        <v>163</v>
      </c>
      <c r="AG4" s="17" t="s">
        <v>164</v>
      </c>
      <c r="AH4" s="19" t="s">
        <v>165</v>
      </c>
      <c r="AI4" s="17"/>
      <c r="AJ4" s="18"/>
      <c r="AK4" s="81"/>
    </row>
    <row r="5" ht="14.25" spans="1:37">
      <c r="A5" s="9">
        <v>1</v>
      </c>
      <c r="B5" s="12" t="s">
        <v>287</v>
      </c>
      <c r="C5" s="12"/>
      <c r="D5" s="12" t="s">
        <v>288</v>
      </c>
      <c r="E5" s="12" t="s">
        <v>289</v>
      </c>
      <c r="F5" s="12" t="s">
        <v>290</v>
      </c>
      <c r="G5" s="9" t="s">
        <v>291</v>
      </c>
      <c r="H5" s="9"/>
      <c r="I5" s="9"/>
      <c r="J5" s="9"/>
      <c r="K5" s="12"/>
      <c r="L5" s="12">
        <v>1</v>
      </c>
      <c r="M5" s="105"/>
      <c r="N5" s="12">
        <v>50952.7</v>
      </c>
      <c r="O5" s="12">
        <v>2547.64</v>
      </c>
      <c r="P5" s="12">
        <v>1</v>
      </c>
      <c r="Q5" s="12"/>
      <c r="R5" s="12">
        <v>50952.7</v>
      </c>
      <c r="S5" s="12">
        <f>O5</f>
        <v>2547.64</v>
      </c>
      <c r="T5" s="12">
        <f t="shared" ref="T5:T14" si="0">IF((P5-L5)&gt;0,P5-L5,0)</f>
        <v>0</v>
      </c>
      <c r="U5" s="12"/>
      <c r="V5" s="12"/>
      <c r="W5" s="12">
        <f t="shared" ref="W5:W14" si="1">IF((S5-O5)&gt;0,S5-O5,0)</f>
        <v>0</v>
      </c>
      <c r="X5" s="12">
        <f t="shared" ref="X5:X14" si="2">IF((P5-L5)&lt;0,P5-L5,0)</f>
        <v>0</v>
      </c>
      <c r="Y5" s="12"/>
      <c r="Z5" s="12"/>
      <c r="AA5" s="12">
        <f t="shared" ref="AA5:AA14" si="3">IF((S5-O5)&lt;0,S5-O5,0)</f>
        <v>0</v>
      </c>
      <c r="AB5" s="12"/>
      <c r="AC5" s="12"/>
      <c r="AD5" s="12"/>
      <c r="AE5" s="12"/>
      <c r="AF5" s="12"/>
      <c r="AG5" s="12"/>
      <c r="AH5" s="12"/>
      <c r="AI5" s="82"/>
      <c r="AJ5" s="12"/>
      <c r="AK5" s="12"/>
    </row>
    <row r="6" ht="14.25" spans="1:37">
      <c r="A6" s="9">
        <v>2</v>
      </c>
      <c r="B6" s="12" t="s">
        <v>292</v>
      </c>
      <c r="C6" s="12"/>
      <c r="D6" s="12" t="s">
        <v>293</v>
      </c>
      <c r="E6" s="12"/>
      <c r="F6" s="12"/>
      <c r="G6" s="104" t="s">
        <v>291</v>
      </c>
      <c r="H6" s="13" t="s">
        <v>266</v>
      </c>
      <c r="I6" s="12"/>
      <c r="J6" s="12"/>
      <c r="K6" s="12"/>
      <c r="L6" s="12">
        <v>1</v>
      </c>
      <c r="M6" s="106"/>
      <c r="N6" s="12">
        <v>75579.49</v>
      </c>
      <c r="O6" s="12">
        <v>21729.25</v>
      </c>
      <c r="P6" s="12">
        <v>1</v>
      </c>
      <c r="Q6" s="12"/>
      <c r="R6" s="12">
        <v>75579.49</v>
      </c>
      <c r="S6" s="12">
        <f>O6</f>
        <v>21729.25</v>
      </c>
      <c r="T6" s="12">
        <f t="shared" si="0"/>
        <v>0</v>
      </c>
      <c r="U6" s="12"/>
      <c r="V6" s="12"/>
      <c r="W6" s="12">
        <f t="shared" si="1"/>
        <v>0</v>
      </c>
      <c r="X6" s="12">
        <f t="shared" si="2"/>
        <v>0</v>
      </c>
      <c r="Y6" s="12"/>
      <c r="Z6" s="12"/>
      <c r="AA6" s="12">
        <f t="shared" si="3"/>
        <v>0</v>
      </c>
      <c r="AB6" s="12"/>
      <c r="AC6" s="12"/>
      <c r="AD6" s="12"/>
      <c r="AE6" s="12"/>
      <c r="AF6" s="12"/>
      <c r="AG6" s="12"/>
      <c r="AH6" s="12"/>
      <c r="AI6" s="82"/>
      <c r="AJ6" s="12"/>
      <c r="AK6" s="12"/>
    </row>
    <row r="7" ht="14.25" spans="1:37">
      <c r="A7" s="9">
        <v>3</v>
      </c>
      <c r="B7" s="12" t="s">
        <v>294</v>
      </c>
      <c r="C7" s="12"/>
      <c r="D7" s="12" t="s">
        <v>295</v>
      </c>
      <c r="E7" s="12"/>
      <c r="F7" s="12"/>
      <c r="G7" s="104" t="s">
        <v>291</v>
      </c>
      <c r="H7" s="13" t="s">
        <v>266</v>
      </c>
      <c r="I7" s="12"/>
      <c r="J7" s="12"/>
      <c r="K7" s="12"/>
      <c r="L7" s="12">
        <v>1</v>
      </c>
      <c r="M7" s="12"/>
      <c r="N7" s="12">
        <v>69920.35</v>
      </c>
      <c r="O7" s="12">
        <v>68536.51</v>
      </c>
      <c r="P7" s="12">
        <v>1</v>
      </c>
      <c r="Q7" s="12"/>
      <c r="R7" s="12">
        <v>69920.35</v>
      </c>
      <c r="S7" s="12">
        <f>O7</f>
        <v>68536.51</v>
      </c>
      <c r="T7" s="12">
        <f t="shared" si="0"/>
        <v>0</v>
      </c>
      <c r="U7" s="12"/>
      <c r="V7" s="12"/>
      <c r="W7" s="12">
        <f t="shared" si="1"/>
        <v>0</v>
      </c>
      <c r="X7" s="12">
        <f t="shared" si="2"/>
        <v>0</v>
      </c>
      <c r="Y7" s="12"/>
      <c r="Z7" s="12"/>
      <c r="AA7" s="12">
        <f t="shared" si="3"/>
        <v>0</v>
      </c>
      <c r="AB7" s="12"/>
      <c r="AC7" s="12"/>
      <c r="AD7" s="12"/>
      <c r="AE7" s="12"/>
      <c r="AF7" s="12"/>
      <c r="AG7" s="12"/>
      <c r="AH7" s="12"/>
      <c r="AI7" s="82"/>
      <c r="AJ7" s="12"/>
      <c r="AK7" s="12"/>
    </row>
    <row r="8" ht="14.25" spans="1:37">
      <c r="A8" s="9">
        <v>4</v>
      </c>
      <c r="B8" s="12"/>
      <c r="C8" s="12"/>
      <c r="D8" s="12"/>
      <c r="E8" s="12"/>
      <c r="F8" s="12"/>
      <c r="G8" s="13"/>
      <c r="H8" s="13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>
        <f t="shared" si="0"/>
        <v>0</v>
      </c>
      <c r="U8" s="12"/>
      <c r="V8" s="12"/>
      <c r="W8" s="12">
        <f t="shared" si="1"/>
        <v>0</v>
      </c>
      <c r="X8" s="12">
        <f t="shared" si="2"/>
        <v>0</v>
      </c>
      <c r="Y8" s="12"/>
      <c r="Z8" s="12"/>
      <c r="AA8" s="12">
        <f t="shared" si="3"/>
        <v>0</v>
      </c>
      <c r="AB8" s="12"/>
      <c r="AC8" s="12"/>
      <c r="AD8" s="12"/>
      <c r="AE8" s="12"/>
      <c r="AF8" s="12"/>
      <c r="AG8" s="12"/>
      <c r="AH8" s="12"/>
      <c r="AI8" s="82"/>
      <c r="AJ8" s="12"/>
      <c r="AK8" s="12"/>
    </row>
    <row r="9" ht="14.25" spans="1:37">
      <c r="A9" s="9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>
        <f t="shared" si="0"/>
        <v>0</v>
      </c>
      <c r="U9" s="12"/>
      <c r="V9" s="12"/>
      <c r="W9" s="12">
        <f t="shared" si="1"/>
        <v>0</v>
      </c>
      <c r="X9" s="12">
        <f t="shared" si="2"/>
        <v>0</v>
      </c>
      <c r="Y9" s="12"/>
      <c r="Z9" s="12"/>
      <c r="AA9" s="12">
        <f t="shared" si="3"/>
        <v>0</v>
      </c>
      <c r="AB9" s="12"/>
      <c r="AC9" s="12"/>
      <c r="AD9" s="12"/>
      <c r="AE9" s="12"/>
      <c r="AF9" s="12"/>
      <c r="AG9" s="12"/>
      <c r="AH9" s="12"/>
      <c r="AI9" s="82"/>
      <c r="AJ9" s="12"/>
      <c r="AK9" s="12"/>
    </row>
    <row r="10" ht="14.25" spans="1:37">
      <c r="A10" s="9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>
        <f t="shared" si="0"/>
        <v>0</v>
      </c>
      <c r="U10" s="12"/>
      <c r="V10" s="12"/>
      <c r="W10" s="12">
        <f t="shared" si="1"/>
        <v>0</v>
      </c>
      <c r="X10" s="12">
        <f t="shared" si="2"/>
        <v>0</v>
      </c>
      <c r="Y10" s="12"/>
      <c r="Z10" s="12"/>
      <c r="AA10" s="12">
        <f t="shared" si="3"/>
        <v>0</v>
      </c>
      <c r="AB10" s="12"/>
      <c r="AC10" s="12"/>
      <c r="AD10" s="12"/>
      <c r="AE10" s="12"/>
      <c r="AF10" s="12"/>
      <c r="AG10" s="12"/>
      <c r="AH10" s="12"/>
      <c r="AI10" s="82"/>
      <c r="AJ10" s="12"/>
      <c r="AK10" s="12"/>
    </row>
    <row r="11" ht="14.25" spans="1:37">
      <c r="A11" s="9">
        <v>7</v>
      </c>
      <c r="B11" s="12"/>
      <c r="C11" s="12"/>
      <c r="D11" s="12"/>
      <c r="E11" s="12"/>
      <c r="F11" s="12"/>
      <c r="G11" s="13"/>
      <c r="H11" s="13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>
        <f t="shared" si="0"/>
        <v>0</v>
      </c>
      <c r="U11" s="12"/>
      <c r="V11" s="12"/>
      <c r="W11" s="12">
        <f t="shared" si="1"/>
        <v>0</v>
      </c>
      <c r="X11" s="12">
        <f t="shared" si="2"/>
        <v>0</v>
      </c>
      <c r="Y11" s="12"/>
      <c r="Z11" s="12"/>
      <c r="AA11" s="12">
        <f t="shared" si="3"/>
        <v>0</v>
      </c>
      <c r="AB11" s="12"/>
      <c r="AC11" s="12"/>
      <c r="AD11" s="12"/>
      <c r="AE11" s="12"/>
      <c r="AF11" s="12"/>
      <c r="AG11" s="12"/>
      <c r="AH11" s="12"/>
      <c r="AI11" s="82"/>
      <c r="AJ11" s="12"/>
      <c r="AK11" s="12"/>
    </row>
    <row r="12" ht="14.25" spans="1:37">
      <c r="A12" s="9">
        <v>8</v>
      </c>
      <c r="B12" s="12"/>
      <c r="C12" s="12"/>
      <c r="D12" s="12"/>
      <c r="E12" s="12"/>
      <c r="F12" s="12"/>
      <c r="G12" s="13"/>
      <c r="H12" s="13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>
        <f t="shared" si="0"/>
        <v>0</v>
      </c>
      <c r="U12" s="12"/>
      <c r="V12" s="12"/>
      <c r="W12" s="12">
        <f t="shared" si="1"/>
        <v>0</v>
      </c>
      <c r="X12" s="12">
        <f t="shared" si="2"/>
        <v>0</v>
      </c>
      <c r="Y12" s="12"/>
      <c r="Z12" s="12"/>
      <c r="AA12" s="12">
        <f t="shared" si="3"/>
        <v>0</v>
      </c>
      <c r="AB12" s="12"/>
      <c r="AC12" s="12"/>
      <c r="AD12" s="12"/>
      <c r="AE12" s="12"/>
      <c r="AF12" s="12"/>
      <c r="AG12" s="12"/>
      <c r="AH12" s="12"/>
      <c r="AI12" s="82"/>
      <c r="AJ12" s="12"/>
      <c r="AK12" s="12"/>
    </row>
    <row r="13" ht="14.25" spans="1:37">
      <c r="A13" s="9">
        <v>9</v>
      </c>
      <c r="B13" s="12"/>
      <c r="C13" s="12"/>
      <c r="D13" s="12"/>
      <c r="E13" s="12"/>
      <c r="F13" s="12"/>
      <c r="G13" s="13"/>
      <c r="H13" s="13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>
        <f t="shared" si="0"/>
        <v>0</v>
      </c>
      <c r="U13" s="12"/>
      <c r="V13" s="12"/>
      <c r="W13" s="12">
        <f t="shared" si="1"/>
        <v>0</v>
      </c>
      <c r="X13" s="12">
        <f t="shared" si="2"/>
        <v>0</v>
      </c>
      <c r="Y13" s="12"/>
      <c r="Z13" s="12"/>
      <c r="AA13" s="12">
        <f t="shared" si="3"/>
        <v>0</v>
      </c>
      <c r="AB13" s="12"/>
      <c r="AC13" s="12"/>
      <c r="AD13" s="12"/>
      <c r="AE13" s="12"/>
      <c r="AF13" s="12"/>
      <c r="AG13" s="12"/>
      <c r="AH13" s="12"/>
      <c r="AI13" s="82"/>
      <c r="AJ13" s="12"/>
      <c r="AK13" s="12"/>
    </row>
    <row r="14" ht="14.25" spans="1:37">
      <c r="A14" s="9">
        <v>10</v>
      </c>
      <c r="B14" s="12"/>
      <c r="C14" s="12"/>
      <c r="D14" s="12"/>
      <c r="E14" s="12"/>
      <c r="F14" s="12"/>
      <c r="G14" s="13"/>
      <c r="H14" s="13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f t="shared" si="0"/>
        <v>0</v>
      </c>
      <c r="U14" s="12"/>
      <c r="V14" s="12"/>
      <c r="W14" s="12">
        <f t="shared" si="1"/>
        <v>0</v>
      </c>
      <c r="X14" s="12">
        <f t="shared" si="2"/>
        <v>0</v>
      </c>
      <c r="Y14" s="12"/>
      <c r="Z14" s="12"/>
      <c r="AA14" s="12">
        <f t="shared" si="3"/>
        <v>0</v>
      </c>
      <c r="AB14" s="12"/>
      <c r="AC14" s="12"/>
      <c r="AD14" s="12"/>
      <c r="AE14" s="12"/>
      <c r="AF14" s="12"/>
      <c r="AG14" s="12"/>
      <c r="AH14" s="12"/>
      <c r="AI14" s="82"/>
      <c r="AJ14" s="12"/>
      <c r="AK14" s="12"/>
    </row>
    <row r="15" ht="14.25" spans="1:37">
      <c r="A15" s="9" t="s">
        <v>137</v>
      </c>
      <c r="B15" s="9"/>
      <c r="C15" s="12"/>
      <c r="D15" s="12"/>
      <c r="E15" s="12"/>
      <c r="F15" s="12"/>
      <c r="G15" s="13"/>
      <c r="H15" s="13"/>
      <c r="I15" s="12"/>
      <c r="J15" s="12"/>
      <c r="K15" s="12"/>
      <c r="L15" s="12">
        <f>SUM(L5:L14)</f>
        <v>3</v>
      </c>
      <c r="M15" s="12"/>
      <c r="N15" s="12">
        <f>SUM(N5:N14)</f>
        <v>196452.54</v>
      </c>
      <c r="O15" s="12">
        <f>SUM(O5:O14)</f>
        <v>92813.4</v>
      </c>
      <c r="P15" s="12">
        <f>SUM(P5:P14)</f>
        <v>3</v>
      </c>
      <c r="Q15" s="12"/>
      <c r="R15" s="12">
        <f>SUM(R5:R14)</f>
        <v>196452.54</v>
      </c>
      <c r="S15" s="12">
        <f>SUM(S5:S14)</f>
        <v>92813.4</v>
      </c>
      <c r="T15" s="12">
        <f t="shared" ref="R15:T15" si="4">SUM(T5:T14)</f>
        <v>0</v>
      </c>
      <c r="U15" s="12"/>
      <c r="V15" s="12"/>
      <c r="W15" s="12">
        <f t="shared" ref="W15:AA15" si="5">SUM(W5:W14)</f>
        <v>0</v>
      </c>
      <c r="X15" s="12">
        <f t="shared" si="5"/>
        <v>0</v>
      </c>
      <c r="Y15" s="12"/>
      <c r="Z15" s="12"/>
      <c r="AA15" s="12">
        <f t="shared" si="5"/>
        <v>0</v>
      </c>
      <c r="AB15" s="12"/>
      <c r="AC15" s="12"/>
      <c r="AD15" s="12"/>
      <c r="AE15" s="12"/>
      <c r="AF15" s="12"/>
      <c r="AG15" s="12"/>
      <c r="AH15" s="12"/>
      <c r="AI15" s="82"/>
      <c r="AJ15" s="12"/>
      <c r="AK15" s="12"/>
    </row>
    <row r="16" ht="14.25" spans="1:37">
      <c r="A16" s="7" t="s">
        <v>166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ht="43.5" customHeight="1" spans="1:37">
      <c r="A17" s="7" t="str">
        <f>[5]封面!A8</f>
        <v>单位总经理：***</v>
      </c>
      <c r="B17" s="7"/>
      <c r="C17" s="7"/>
      <c r="D17" s="7"/>
      <c r="E17" s="7" t="str">
        <f>[5]封面!A9</f>
        <v>单位财务负责人：***</v>
      </c>
      <c r="F17" s="7"/>
      <c r="G17" s="7"/>
      <c r="H17" s="7"/>
      <c r="I17" s="7" t="str">
        <f>[5]封面!A11</f>
        <v>会计审核人：***</v>
      </c>
      <c r="J17" s="7"/>
      <c r="K17" s="7" t="str">
        <f>[5]封面!A10</f>
        <v>单位物资部门负责人：***</v>
      </c>
      <c r="L17" s="7"/>
      <c r="M17" s="7"/>
      <c r="N17" s="7"/>
      <c r="O17" s="7"/>
      <c r="P17" s="7"/>
      <c r="Q17" s="7"/>
      <c r="R17" s="7"/>
      <c r="S17" s="7" t="s">
        <v>45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ht="14.25" spans="1:1">
      <c r="A18" s="7"/>
    </row>
  </sheetData>
  <mergeCells count="20">
    <mergeCell ref="A1:AA1"/>
    <mergeCell ref="B3:C3"/>
    <mergeCell ref="L3:O3"/>
    <mergeCell ref="P3:S3"/>
    <mergeCell ref="T3:W3"/>
    <mergeCell ref="X3:AA3"/>
    <mergeCell ref="AB3:AH3"/>
    <mergeCell ref="A15:B15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AI3:AI4"/>
    <mergeCell ref="AJ3:AJ4"/>
    <mergeCell ref="AK3:AK4"/>
  </mergeCells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K42"/>
  <sheetViews>
    <sheetView zoomScale="85" zoomScaleNormal="85" workbookViewId="0">
      <pane xSplit="5" ySplit="4" topLeftCell="I23" activePane="bottomRight" state="frozenSplit"/>
      <selection/>
      <selection pane="topRight"/>
      <selection pane="bottomLeft"/>
      <selection pane="bottomRight" activeCell="O39" sqref="O39"/>
    </sheetView>
  </sheetViews>
  <sheetFormatPr defaultColWidth="9" defaultRowHeight="13.5"/>
  <cols>
    <col min="1" max="1" width="5.375" customWidth="1"/>
    <col min="2" max="2" width="11.75" customWidth="1"/>
    <col min="3" max="3" width="11.25" customWidth="1"/>
    <col min="4" max="4" width="22.625" customWidth="1"/>
    <col min="5" max="6" width="13.875" customWidth="1"/>
    <col min="7" max="7" width="14.625" customWidth="1"/>
    <col min="8" max="8" width="22.625" customWidth="1"/>
    <col min="9" max="9" width="16.25" customWidth="1"/>
    <col min="10" max="10" width="15.625" customWidth="1"/>
    <col min="14" max="14" width="10.375"/>
    <col min="15" max="15" width="11.625" customWidth="1"/>
    <col min="16" max="17" width="7.5" customWidth="1"/>
    <col min="18" max="18" width="10.375" customWidth="1"/>
    <col min="19" max="19" width="11.5" customWidth="1"/>
  </cols>
  <sheetData>
    <row r="1" ht="34.5" customHeight="1" spans="1:27">
      <c r="A1" s="2" t="s">
        <v>296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39" customHeight="1" spans="1:34">
      <c r="A2" s="4" t="str">
        <f>[5]封面!A5</f>
        <v>单位名称：*****</v>
      </c>
      <c r="B2" s="4"/>
      <c r="C2" s="5"/>
      <c r="D2" s="6"/>
      <c r="E2" s="7"/>
      <c r="F2" s="7"/>
      <c r="G2" s="8"/>
      <c r="H2" s="101"/>
      <c r="I2" s="101"/>
      <c r="J2" s="7"/>
      <c r="K2" s="8"/>
      <c r="L2" s="7"/>
      <c r="M2" s="7"/>
      <c r="N2" s="7"/>
      <c r="O2" s="101" t="s">
        <v>139</v>
      </c>
      <c r="P2" s="101"/>
      <c r="Q2" s="7"/>
      <c r="R2" s="7"/>
      <c r="S2" s="7"/>
      <c r="T2" s="7"/>
      <c r="U2" s="7"/>
      <c r="V2" s="7"/>
      <c r="W2" s="7"/>
      <c r="X2" s="7"/>
      <c r="Y2" s="7"/>
      <c r="Z2" s="7"/>
      <c r="AA2" s="8" t="s">
        <v>125</v>
      </c>
      <c r="AB2" s="7"/>
      <c r="AC2" s="7"/>
      <c r="AD2" s="7"/>
      <c r="AE2" s="7"/>
      <c r="AF2" s="7"/>
      <c r="AG2" s="7"/>
      <c r="AH2" s="7"/>
    </row>
    <row r="3" ht="18.75" customHeight="1" spans="1:37">
      <c r="A3" s="9" t="s">
        <v>1</v>
      </c>
      <c r="B3" s="9" t="s">
        <v>140</v>
      </c>
      <c r="C3" s="9"/>
      <c r="D3" s="9" t="s">
        <v>135</v>
      </c>
      <c r="E3" s="9" t="s">
        <v>141</v>
      </c>
      <c r="F3" s="9" t="s">
        <v>142</v>
      </c>
      <c r="G3" s="9" t="s">
        <v>143</v>
      </c>
      <c r="H3" s="9" t="s">
        <v>145</v>
      </c>
      <c r="I3" s="9" t="s">
        <v>251</v>
      </c>
      <c r="J3" s="76" t="s">
        <v>252</v>
      </c>
      <c r="K3" s="9" t="s">
        <v>147</v>
      </c>
      <c r="L3" s="15" t="s">
        <v>148</v>
      </c>
      <c r="M3" s="15"/>
      <c r="N3" s="15"/>
      <c r="O3" s="15"/>
      <c r="P3" s="15" t="s">
        <v>149</v>
      </c>
      <c r="Q3" s="15"/>
      <c r="R3" s="15"/>
      <c r="S3" s="15"/>
      <c r="T3" s="15" t="s">
        <v>150</v>
      </c>
      <c r="U3" s="15"/>
      <c r="V3" s="15"/>
      <c r="W3" s="15"/>
      <c r="X3" s="15" t="s">
        <v>151</v>
      </c>
      <c r="Y3" s="15"/>
      <c r="Z3" s="15"/>
      <c r="AA3" s="15"/>
      <c r="AB3" s="17" t="s">
        <v>152</v>
      </c>
      <c r="AC3" s="17"/>
      <c r="AD3" s="17"/>
      <c r="AE3" s="17"/>
      <c r="AF3" s="17"/>
      <c r="AG3" s="17"/>
      <c r="AH3" s="17"/>
      <c r="AI3" s="17" t="s">
        <v>153</v>
      </c>
      <c r="AJ3" s="18" t="s">
        <v>154</v>
      </c>
      <c r="AK3" s="80" t="s">
        <v>24</v>
      </c>
    </row>
    <row r="4" ht="15.75" spans="1:37">
      <c r="A4" s="9">
        <v>1</v>
      </c>
      <c r="B4" s="10" t="s">
        <v>155</v>
      </c>
      <c r="C4" s="11" t="s">
        <v>156</v>
      </c>
      <c r="D4" s="9"/>
      <c r="E4" s="9"/>
      <c r="F4" s="9"/>
      <c r="G4" s="9"/>
      <c r="H4" s="9"/>
      <c r="I4" s="9"/>
      <c r="J4" s="77"/>
      <c r="K4" s="9"/>
      <c r="L4" s="16" t="s">
        <v>157</v>
      </c>
      <c r="M4" s="16" t="s">
        <v>158</v>
      </c>
      <c r="N4" s="78" t="s">
        <v>186</v>
      </c>
      <c r="O4" s="78" t="s">
        <v>187</v>
      </c>
      <c r="P4" s="16" t="s">
        <v>157</v>
      </c>
      <c r="Q4" s="16" t="s">
        <v>158</v>
      </c>
      <c r="R4" s="78" t="s">
        <v>186</v>
      </c>
      <c r="S4" s="78" t="s">
        <v>187</v>
      </c>
      <c r="T4" s="16" t="s">
        <v>157</v>
      </c>
      <c r="U4" s="16" t="s">
        <v>158</v>
      </c>
      <c r="V4" s="78" t="s">
        <v>186</v>
      </c>
      <c r="W4" s="78" t="s">
        <v>187</v>
      </c>
      <c r="X4" s="16" t="s">
        <v>157</v>
      </c>
      <c r="Y4" s="16" t="s">
        <v>158</v>
      </c>
      <c r="Z4" s="78" t="s">
        <v>186</v>
      </c>
      <c r="AA4" s="78" t="s">
        <v>187</v>
      </c>
      <c r="AB4" s="17" t="s">
        <v>159</v>
      </c>
      <c r="AC4" s="17" t="s">
        <v>160</v>
      </c>
      <c r="AD4" s="17" t="s">
        <v>161</v>
      </c>
      <c r="AE4" s="17" t="s">
        <v>162</v>
      </c>
      <c r="AF4" s="17" t="s">
        <v>163</v>
      </c>
      <c r="AG4" s="17" t="s">
        <v>164</v>
      </c>
      <c r="AH4" s="19" t="s">
        <v>165</v>
      </c>
      <c r="AI4" s="17"/>
      <c r="AJ4" s="18"/>
      <c r="AK4" s="81"/>
    </row>
    <row r="5" ht="14.25" spans="1:37">
      <c r="A5" s="9">
        <v>1</v>
      </c>
      <c r="B5" s="12" t="s">
        <v>297</v>
      </c>
      <c r="C5" s="12"/>
      <c r="D5" s="12" t="s">
        <v>298</v>
      </c>
      <c r="E5" s="12" t="s">
        <v>299</v>
      </c>
      <c r="F5" s="12" t="s">
        <v>300</v>
      </c>
      <c r="G5" s="9" t="s">
        <v>301</v>
      </c>
      <c r="H5" s="102" t="s">
        <v>302</v>
      </c>
      <c r="I5" s="9"/>
      <c r="J5" s="9"/>
      <c r="K5" s="12" t="s">
        <v>303</v>
      </c>
      <c r="L5" s="12">
        <v>1</v>
      </c>
      <c r="M5" s="12"/>
      <c r="N5" s="12">
        <f>VLOOKUP(B5,[6]电子设备!$B:$G,6,0)</f>
        <v>12552.99</v>
      </c>
      <c r="O5" s="12">
        <v>627.65</v>
      </c>
      <c r="P5" s="12">
        <v>1</v>
      </c>
      <c r="Q5" s="12"/>
      <c r="R5" s="12">
        <v>12552.99</v>
      </c>
      <c r="S5" s="12">
        <f>O5</f>
        <v>627.65</v>
      </c>
      <c r="T5" s="12">
        <f t="shared" ref="T5:T35" si="0">IF((P5-L5)&gt;0,P5-L5,0)</f>
        <v>0</v>
      </c>
      <c r="U5" s="12"/>
      <c r="V5" s="12"/>
      <c r="W5" s="12">
        <f t="shared" ref="W5:W35" si="1">IF((S5-O5)&gt;0,S5-O5,0)</f>
        <v>0</v>
      </c>
      <c r="X5" s="12">
        <f t="shared" ref="X5:X35" si="2">IF((P5-L5)&lt;0,P5-L5,0)</f>
        <v>0</v>
      </c>
      <c r="Y5" s="12"/>
      <c r="Z5" s="12"/>
      <c r="AA5" s="12">
        <f t="shared" ref="AA5:AA30" si="3">IF((S5-O5)&lt;0,S5-O5,0)</f>
        <v>0</v>
      </c>
      <c r="AB5" s="12"/>
      <c r="AC5" s="12"/>
      <c r="AD5" s="12"/>
      <c r="AE5" s="12"/>
      <c r="AF5" s="12"/>
      <c r="AG5" s="12"/>
      <c r="AH5" s="12"/>
      <c r="AI5" s="82"/>
      <c r="AJ5" s="12"/>
      <c r="AK5" s="12"/>
    </row>
    <row r="6" ht="14.25" spans="1:37">
      <c r="A6" s="9">
        <v>2</v>
      </c>
      <c r="B6" s="12" t="s">
        <v>304</v>
      </c>
      <c r="C6" s="12"/>
      <c r="D6" s="12" t="s">
        <v>305</v>
      </c>
      <c r="E6" s="12" t="s">
        <v>306</v>
      </c>
      <c r="F6" s="12" t="s">
        <v>300</v>
      </c>
      <c r="G6" s="13" t="s">
        <v>301</v>
      </c>
      <c r="H6" s="13" t="s">
        <v>307</v>
      </c>
      <c r="I6" s="12"/>
      <c r="J6" s="12"/>
      <c r="K6" s="12" t="s">
        <v>308</v>
      </c>
      <c r="L6" s="12">
        <v>1</v>
      </c>
      <c r="M6" s="12"/>
      <c r="N6" s="12">
        <f>VLOOKUP(B6,[6]电子设备!$B:$G,6,0)</f>
        <v>5315.89</v>
      </c>
      <c r="O6" s="12">
        <v>265.79</v>
      </c>
      <c r="P6" s="12">
        <v>1</v>
      </c>
      <c r="Q6" s="12"/>
      <c r="R6" s="12">
        <v>5315.89</v>
      </c>
      <c r="S6" s="12">
        <f t="shared" ref="S6:S36" si="4">O6</f>
        <v>265.79</v>
      </c>
      <c r="T6" s="12">
        <f t="shared" si="0"/>
        <v>0</v>
      </c>
      <c r="U6" s="12"/>
      <c r="V6" s="12"/>
      <c r="W6" s="12">
        <f t="shared" si="1"/>
        <v>0</v>
      </c>
      <c r="X6" s="12">
        <f t="shared" si="2"/>
        <v>0</v>
      </c>
      <c r="Y6" s="12"/>
      <c r="Z6" s="12"/>
      <c r="AA6" s="12">
        <f t="shared" si="3"/>
        <v>0</v>
      </c>
      <c r="AB6" s="12"/>
      <c r="AC6" s="12"/>
      <c r="AD6" s="12"/>
      <c r="AE6" s="12"/>
      <c r="AF6" s="12"/>
      <c r="AG6" s="12"/>
      <c r="AH6" s="12"/>
      <c r="AI6" s="82"/>
      <c r="AJ6" s="12"/>
      <c r="AK6" s="12"/>
    </row>
    <row r="7" ht="14.25" spans="1:37">
      <c r="A7" s="9">
        <v>3</v>
      </c>
      <c r="B7" s="12" t="s">
        <v>309</v>
      </c>
      <c r="C7" s="12"/>
      <c r="D7" s="12" t="s">
        <v>298</v>
      </c>
      <c r="E7" s="12" t="s">
        <v>310</v>
      </c>
      <c r="F7" s="12" t="s">
        <v>300</v>
      </c>
      <c r="G7" s="13" t="s">
        <v>301</v>
      </c>
      <c r="H7" s="13" t="s">
        <v>311</v>
      </c>
      <c r="I7" s="12"/>
      <c r="J7" s="12"/>
      <c r="K7" s="12" t="s">
        <v>312</v>
      </c>
      <c r="L7" s="12">
        <v>1</v>
      </c>
      <c r="M7" s="12"/>
      <c r="N7" s="12">
        <f>VLOOKUP(B7,[6]电子设备!$B:$G,6,0)</f>
        <v>4550</v>
      </c>
      <c r="O7" s="12">
        <v>227.5</v>
      </c>
      <c r="P7" s="12">
        <v>1</v>
      </c>
      <c r="Q7" s="12"/>
      <c r="R7" s="12">
        <v>4550</v>
      </c>
      <c r="S7" s="12">
        <f t="shared" si="4"/>
        <v>227.5</v>
      </c>
      <c r="T7" s="12">
        <f t="shared" si="0"/>
        <v>0</v>
      </c>
      <c r="U7" s="12"/>
      <c r="V7" s="12"/>
      <c r="W7" s="12">
        <f t="shared" si="1"/>
        <v>0</v>
      </c>
      <c r="X7" s="12">
        <f t="shared" si="2"/>
        <v>0</v>
      </c>
      <c r="Y7" s="12"/>
      <c r="Z7" s="12"/>
      <c r="AA7" s="12">
        <f t="shared" si="3"/>
        <v>0</v>
      </c>
      <c r="AB7" s="12"/>
      <c r="AC7" s="12"/>
      <c r="AD7" s="12"/>
      <c r="AE7" s="12"/>
      <c r="AF7" s="12"/>
      <c r="AG7" s="12"/>
      <c r="AH7" s="12"/>
      <c r="AI7" s="82"/>
      <c r="AJ7" s="12"/>
      <c r="AK7" s="12"/>
    </row>
    <row r="8" ht="14.25" spans="1:37">
      <c r="A8" s="9">
        <v>4</v>
      </c>
      <c r="B8" s="12" t="s">
        <v>313</v>
      </c>
      <c r="C8" s="12"/>
      <c r="D8" s="12" t="s">
        <v>314</v>
      </c>
      <c r="E8" s="12" t="s">
        <v>315</v>
      </c>
      <c r="F8" s="12" t="s">
        <v>300</v>
      </c>
      <c r="G8" s="13" t="s">
        <v>301</v>
      </c>
      <c r="H8" s="13" t="s">
        <v>307</v>
      </c>
      <c r="I8" s="12"/>
      <c r="J8" s="12"/>
      <c r="K8" s="12" t="s">
        <v>308</v>
      </c>
      <c r="L8" s="12">
        <v>1</v>
      </c>
      <c r="M8" s="12"/>
      <c r="N8" s="12">
        <f>VLOOKUP(B8,[6]电子设备!$B:$G,6,0)</f>
        <v>643.4</v>
      </c>
      <c r="O8" s="12">
        <v>32.17</v>
      </c>
      <c r="P8" s="12">
        <v>1</v>
      </c>
      <c r="Q8" s="12"/>
      <c r="R8" s="12">
        <v>643.4</v>
      </c>
      <c r="S8" s="12">
        <f t="shared" si="4"/>
        <v>32.17</v>
      </c>
      <c r="T8" s="12">
        <f t="shared" si="0"/>
        <v>0</v>
      </c>
      <c r="U8" s="12"/>
      <c r="V8" s="12"/>
      <c r="W8" s="12">
        <f t="shared" si="1"/>
        <v>0</v>
      </c>
      <c r="X8" s="12">
        <f t="shared" si="2"/>
        <v>0</v>
      </c>
      <c r="Y8" s="12"/>
      <c r="Z8" s="12"/>
      <c r="AA8" s="12">
        <f t="shared" si="3"/>
        <v>0</v>
      </c>
      <c r="AB8" s="12"/>
      <c r="AC8" s="12"/>
      <c r="AD8" s="12"/>
      <c r="AE8" s="12"/>
      <c r="AF8" s="12"/>
      <c r="AG8" s="12"/>
      <c r="AH8" s="12"/>
      <c r="AI8" s="82"/>
      <c r="AJ8" s="12"/>
      <c r="AK8" s="12"/>
    </row>
    <row r="9" ht="14.25" spans="1:37">
      <c r="A9" s="9">
        <v>5</v>
      </c>
      <c r="B9" s="12" t="s">
        <v>316</v>
      </c>
      <c r="C9" s="12"/>
      <c r="D9" s="12" t="s">
        <v>317</v>
      </c>
      <c r="E9" s="12" t="s">
        <v>318</v>
      </c>
      <c r="F9" s="12" t="s">
        <v>300</v>
      </c>
      <c r="G9" s="12" t="s">
        <v>301</v>
      </c>
      <c r="H9" s="12" t="s">
        <v>307</v>
      </c>
      <c r="I9" s="12"/>
      <c r="J9" s="12"/>
      <c r="K9" s="12" t="s">
        <v>308</v>
      </c>
      <c r="L9" s="12">
        <v>1</v>
      </c>
      <c r="M9" s="12"/>
      <c r="N9" s="12">
        <f>VLOOKUP(B9,[6]电子设备!$B:$G,6,0)</f>
        <v>370.36</v>
      </c>
      <c r="O9" s="12">
        <v>18.52</v>
      </c>
      <c r="P9" s="12">
        <v>1</v>
      </c>
      <c r="Q9" s="12"/>
      <c r="R9" s="12">
        <v>370.36</v>
      </c>
      <c r="S9" s="12">
        <f t="shared" si="4"/>
        <v>18.52</v>
      </c>
      <c r="T9" s="12">
        <f t="shared" si="0"/>
        <v>0</v>
      </c>
      <c r="U9" s="12"/>
      <c r="V9" s="12"/>
      <c r="W9" s="12">
        <f t="shared" si="1"/>
        <v>0</v>
      </c>
      <c r="X9" s="12">
        <f t="shared" si="2"/>
        <v>0</v>
      </c>
      <c r="Y9" s="12"/>
      <c r="Z9" s="12"/>
      <c r="AA9" s="12">
        <f t="shared" si="3"/>
        <v>0</v>
      </c>
      <c r="AB9" s="12"/>
      <c r="AC9" s="12"/>
      <c r="AD9" s="12"/>
      <c r="AE9" s="12"/>
      <c r="AF9" s="12"/>
      <c r="AG9" s="12"/>
      <c r="AH9" s="12"/>
      <c r="AI9" s="82"/>
      <c r="AJ9" s="12"/>
      <c r="AK9" s="12"/>
    </row>
    <row r="10" ht="14.25" spans="1:37">
      <c r="A10" s="9">
        <v>6</v>
      </c>
      <c r="B10" s="12" t="s">
        <v>319</v>
      </c>
      <c r="C10" s="12"/>
      <c r="D10" s="12" t="s">
        <v>320</v>
      </c>
      <c r="E10" s="12" t="s">
        <v>321</v>
      </c>
      <c r="F10" s="12" t="s">
        <v>300</v>
      </c>
      <c r="G10" s="12" t="s">
        <v>301</v>
      </c>
      <c r="H10" s="12" t="s">
        <v>307</v>
      </c>
      <c r="I10" s="12"/>
      <c r="J10" s="12"/>
      <c r="K10" s="12" t="s">
        <v>308</v>
      </c>
      <c r="L10" s="12">
        <v>1</v>
      </c>
      <c r="M10" s="12"/>
      <c r="N10" s="12">
        <f>VLOOKUP(B10,[6]电子设备!$B:$G,6,0)</f>
        <v>276.28</v>
      </c>
      <c r="O10" s="12">
        <v>13.8099999999999</v>
      </c>
      <c r="P10" s="12">
        <v>1</v>
      </c>
      <c r="Q10" s="12"/>
      <c r="R10" s="12">
        <v>276.28</v>
      </c>
      <c r="S10" s="12">
        <f t="shared" si="4"/>
        <v>13.8099999999999</v>
      </c>
      <c r="T10" s="12">
        <f t="shared" si="0"/>
        <v>0</v>
      </c>
      <c r="U10" s="12"/>
      <c r="V10" s="12"/>
      <c r="W10" s="12">
        <f t="shared" si="1"/>
        <v>0</v>
      </c>
      <c r="X10" s="12">
        <f t="shared" si="2"/>
        <v>0</v>
      </c>
      <c r="Y10" s="12"/>
      <c r="Z10" s="12"/>
      <c r="AA10" s="12">
        <f t="shared" si="3"/>
        <v>0</v>
      </c>
      <c r="AB10" s="12"/>
      <c r="AC10" s="12"/>
      <c r="AD10" s="12"/>
      <c r="AE10" s="12"/>
      <c r="AF10" s="12"/>
      <c r="AG10" s="12"/>
      <c r="AH10" s="12"/>
      <c r="AI10" s="82"/>
      <c r="AJ10" s="12"/>
      <c r="AK10" s="12"/>
    </row>
    <row r="11" ht="14.25" spans="1:37">
      <c r="A11" s="9">
        <v>7</v>
      </c>
      <c r="B11" s="12" t="s">
        <v>322</v>
      </c>
      <c r="C11" s="12"/>
      <c r="D11" s="12" t="s">
        <v>323</v>
      </c>
      <c r="E11" s="12" t="s">
        <v>310</v>
      </c>
      <c r="F11" s="12" t="s">
        <v>300</v>
      </c>
      <c r="G11" s="12" t="s">
        <v>301</v>
      </c>
      <c r="H11" s="12" t="s">
        <v>324</v>
      </c>
      <c r="I11" s="12"/>
      <c r="J11" s="12"/>
      <c r="K11" s="12" t="s">
        <v>325</v>
      </c>
      <c r="L11" s="12">
        <v>1</v>
      </c>
      <c r="M11" s="12"/>
      <c r="N11" s="12">
        <f>VLOOKUP(B11,[6]电子设备!$B:$G,6,0)</f>
        <v>2692.31</v>
      </c>
      <c r="O11" s="12">
        <v>134.62</v>
      </c>
      <c r="P11" s="12">
        <v>1</v>
      </c>
      <c r="Q11" s="12"/>
      <c r="R11" s="12">
        <v>2692.31</v>
      </c>
      <c r="S11" s="12">
        <f t="shared" si="4"/>
        <v>134.62</v>
      </c>
      <c r="T11" s="12">
        <f t="shared" si="0"/>
        <v>0</v>
      </c>
      <c r="U11" s="12"/>
      <c r="V11" s="12"/>
      <c r="W11" s="12">
        <f t="shared" si="1"/>
        <v>0</v>
      </c>
      <c r="X11" s="12">
        <f t="shared" si="2"/>
        <v>0</v>
      </c>
      <c r="Y11" s="12"/>
      <c r="Z11" s="12"/>
      <c r="AA11" s="12">
        <f t="shared" si="3"/>
        <v>0</v>
      </c>
      <c r="AB11" s="12"/>
      <c r="AC11" s="12"/>
      <c r="AD11" s="12"/>
      <c r="AE11" s="12"/>
      <c r="AF11" s="12"/>
      <c r="AG11" s="12"/>
      <c r="AH11" s="12"/>
      <c r="AI11" s="82"/>
      <c r="AJ11" s="12"/>
      <c r="AK11" s="12"/>
    </row>
    <row r="12" ht="14.25" spans="1:37">
      <c r="A12" s="9">
        <v>8</v>
      </c>
      <c r="B12" s="12" t="s">
        <v>326</v>
      </c>
      <c r="C12" s="12"/>
      <c r="D12" s="12" t="s">
        <v>323</v>
      </c>
      <c r="E12" s="12" t="s">
        <v>310</v>
      </c>
      <c r="F12" s="12" t="s">
        <v>300</v>
      </c>
      <c r="G12" s="12" t="s">
        <v>301</v>
      </c>
      <c r="H12" s="12" t="s">
        <v>327</v>
      </c>
      <c r="I12" s="12"/>
      <c r="J12" s="12"/>
      <c r="K12" s="12" t="s">
        <v>328</v>
      </c>
      <c r="L12" s="12">
        <v>1</v>
      </c>
      <c r="M12" s="12"/>
      <c r="N12" s="12">
        <f>VLOOKUP(B12,[6]电子设备!$B:$G,6,0)</f>
        <v>2692.31</v>
      </c>
      <c r="O12" s="12">
        <v>134.62</v>
      </c>
      <c r="P12" s="12">
        <v>1</v>
      </c>
      <c r="Q12" s="12"/>
      <c r="R12" s="12">
        <v>2692.31</v>
      </c>
      <c r="S12" s="12">
        <f t="shared" si="4"/>
        <v>134.62</v>
      </c>
      <c r="T12" s="12">
        <f t="shared" si="0"/>
        <v>0</v>
      </c>
      <c r="U12" s="12"/>
      <c r="V12" s="12"/>
      <c r="W12" s="12">
        <f t="shared" si="1"/>
        <v>0</v>
      </c>
      <c r="X12" s="12">
        <f t="shared" si="2"/>
        <v>0</v>
      </c>
      <c r="Y12" s="12"/>
      <c r="Z12" s="12"/>
      <c r="AA12" s="12">
        <f t="shared" si="3"/>
        <v>0</v>
      </c>
      <c r="AB12" s="12"/>
      <c r="AC12" s="12"/>
      <c r="AD12" s="12"/>
      <c r="AE12" s="12"/>
      <c r="AF12" s="12"/>
      <c r="AG12" s="12"/>
      <c r="AH12" s="12"/>
      <c r="AI12" s="82"/>
      <c r="AJ12" s="12"/>
      <c r="AK12" s="12"/>
    </row>
    <row r="13" ht="14.25" spans="1:37">
      <c r="A13" s="9">
        <v>9</v>
      </c>
      <c r="B13" s="12" t="s">
        <v>329</v>
      </c>
      <c r="C13" s="12"/>
      <c r="D13" s="12" t="s">
        <v>305</v>
      </c>
      <c r="E13" s="12" t="s">
        <v>330</v>
      </c>
      <c r="F13" s="12" t="s">
        <v>300</v>
      </c>
      <c r="G13" s="12" t="s">
        <v>301</v>
      </c>
      <c r="H13" s="12" t="s">
        <v>307</v>
      </c>
      <c r="I13" s="12"/>
      <c r="J13" s="12"/>
      <c r="K13" s="12" t="s">
        <v>308</v>
      </c>
      <c r="L13" s="12">
        <v>2</v>
      </c>
      <c r="M13" s="12"/>
      <c r="N13" s="12">
        <f>VLOOKUP(B13,[6]电子设备!$B:$G,6,0)</f>
        <v>3416.94</v>
      </c>
      <c r="O13" s="12">
        <v>170.85</v>
      </c>
      <c r="P13" s="12">
        <v>2</v>
      </c>
      <c r="Q13" s="12"/>
      <c r="R13" s="12">
        <v>3416.94</v>
      </c>
      <c r="S13" s="12">
        <f t="shared" si="4"/>
        <v>170.85</v>
      </c>
      <c r="T13" s="12">
        <f t="shared" si="0"/>
        <v>0</v>
      </c>
      <c r="U13" s="12"/>
      <c r="V13" s="12"/>
      <c r="W13" s="12">
        <f t="shared" si="1"/>
        <v>0</v>
      </c>
      <c r="X13" s="12">
        <f t="shared" si="2"/>
        <v>0</v>
      </c>
      <c r="Y13" s="12"/>
      <c r="Z13" s="12"/>
      <c r="AA13" s="12">
        <f t="shared" si="3"/>
        <v>0</v>
      </c>
      <c r="AB13" s="12"/>
      <c r="AC13" s="12"/>
      <c r="AD13" s="12"/>
      <c r="AE13" s="12"/>
      <c r="AF13" s="12"/>
      <c r="AG13" s="12"/>
      <c r="AH13" s="12"/>
      <c r="AI13" s="82"/>
      <c r="AJ13" s="12"/>
      <c r="AK13" s="12"/>
    </row>
    <row r="14" ht="14.25" spans="1:37">
      <c r="A14" s="9">
        <v>10</v>
      </c>
      <c r="B14" s="12" t="s">
        <v>331</v>
      </c>
      <c r="C14" s="12"/>
      <c r="D14" s="12" t="s">
        <v>298</v>
      </c>
      <c r="E14" s="12" t="s">
        <v>332</v>
      </c>
      <c r="F14" s="12" t="s">
        <v>300</v>
      </c>
      <c r="G14" s="12" t="s">
        <v>301</v>
      </c>
      <c r="H14" s="12" t="s">
        <v>307</v>
      </c>
      <c r="I14" s="12"/>
      <c r="J14" s="12"/>
      <c r="K14" s="12" t="s">
        <v>308</v>
      </c>
      <c r="L14" s="12">
        <v>1</v>
      </c>
      <c r="M14" s="12"/>
      <c r="N14" s="12">
        <f>VLOOKUP(B14,[6]电子设备!$B:$G,6,0)</f>
        <v>3376.07</v>
      </c>
      <c r="O14" s="12">
        <v>168.8</v>
      </c>
      <c r="P14" s="12">
        <v>1</v>
      </c>
      <c r="Q14" s="12"/>
      <c r="R14" s="12">
        <v>3376.07</v>
      </c>
      <c r="S14" s="12">
        <f t="shared" si="4"/>
        <v>168.8</v>
      </c>
      <c r="T14" s="12">
        <f t="shared" si="0"/>
        <v>0</v>
      </c>
      <c r="U14" s="12"/>
      <c r="V14" s="12"/>
      <c r="W14" s="12">
        <f t="shared" si="1"/>
        <v>0</v>
      </c>
      <c r="X14" s="12">
        <f t="shared" si="2"/>
        <v>0</v>
      </c>
      <c r="Y14" s="12"/>
      <c r="Z14" s="12"/>
      <c r="AA14" s="12">
        <f t="shared" si="3"/>
        <v>0</v>
      </c>
      <c r="AB14" s="12"/>
      <c r="AC14" s="12"/>
      <c r="AD14" s="12"/>
      <c r="AE14" s="12"/>
      <c r="AF14" s="12"/>
      <c r="AG14" s="12"/>
      <c r="AH14" s="12"/>
      <c r="AI14" s="82"/>
      <c r="AJ14" s="12"/>
      <c r="AK14" s="12"/>
    </row>
    <row r="15" ht="14.25" spans="1:37">
      <c r="A15" s="9">
        <v>11</v>
      </c>
      <c r="B15" s="12" t="s">
        <v>333</v>
      </c>
      <c r="C15" s="12"/>
      <c r="D15" s="12" t="s">
        <v>305</v>
      </c>
      <c r="E15" s="12" t="s">
        <v>334</v>
      </c>
      <c r="F15" s="12" t="s">
        <v>300</v>
      </c>
      <c r="G15" s="12" t="s">
        <v>301</v>
      </c>
      <c r="H15" s="12" t="s">
        <v>307</v>
      </c>
      <c r="I15" s="12"/>
      <c r="J15" s="12"/>
      <c r="K15" s="12" t="s">
        <v>308</v>
      </c>
      <c r="L15" s="12">
        <v>1</v>
      </c>
      <c r="M15" s="12"/>
      <c r="N15" s="12">
        <f>VLOOKUP(B15,[6]电子设备!$B:$G,6,0)</f>
        <v>1793.87</v>
      </c>
      <c r="O15" s="12">
        <v>89.69</v>
      </c>
      <c r="P15" s="12">
        <v>1</v>
      </c>
      <c r="Q15" s="12"/>
      <c r="R15" s="12">
        <v>1793.87</v>
      </c>
      <c r="S15" s="12">
        <f t="shared" si="4"/>
        <v>89.69</v>
      </c>
      <c r="T15" s="12">
        <f t="shared" si="0"/>
        <v>0</v>
      </c>
      <c r="U15" s="12"/>
      <c r="V15" s="12"/>
      <c r="W15" s="12">
        <f t="shared" si="1"/>
        <v>0</v>
      </c>
      <c r="X15" s="12">
        <f t="shared" si="2"/>
        <v>0</v>
      </c>
      <c r="Y15" s="12"/>
      <c r="Z15" s="12"/>
      <c r="AA15" s="12">
        <f t="shared" si="3"/>
        <v>0</v>
      </c>
      <c r="AB15" s="12"/>
      <c r="AC15" s="12"/>
      <c r="AD15" s="12"/>
      <c r="AE15" s="12"/>
      <c r="AF15" s="12"/>
      <c r="AG15" s="12"/>
      <c r="AH15" s="12"/>
      <c r="AI15" s="82"/>
      <c r="AJ15" s="12"/>
      <c r="AK15" s="12"/>
    </row>
    <row r="16" ht="23" customHeight="1" spans="1:37">
      <c r="A16" s="9">
        <v>12</v>
      </c>
      <c r="B16" s="12" t="s">
        <v>335</v>
      </c>
      <c r="C16" s="12"/>
      <c r="D16" s="12" t="s">
        <v>323</v>
      </c>
      <c r="E16" s="12" t="s">
        <v>336</v>
      </c>
      <c r="F16" s="12" t="s">
        <v>300</v>
      </c>
      <c r="G16" s="12" t="s">
        <v>301</v>
      </c>
      <c r="H16" s="12" t="s">
        <v>337</v>
      </c>
      <c r="I16" s="12"/>
      <c r="J16" s="12"/>
      <c r="K16" s="103" t="s">
        <v>338</v>
      </c>
      <c r="L16" s="12">
        <v>2</v>
      </c>
      <c r="M16" s="12"/>
      <c r="N16" s="12">
        <f>VLOOKUP(B16,[6]电子设备!$B:$G,6,0)</f>
        <v>6500</v>
      </c>
      <c r="O16" s="12">
        <v>325</v>
      </c>
      <c r="P16" s="12">
        <v>2</v>
      </c>
      <c r="Q16" s="12"/>
      <c r="R16" s="12">
        <v>6500</v>
      </c>
      <c r="S16" s="12">
        <f t="shared" si="4"/>
        <v>325</v>
      </c>
      <c r="T16" s="12">
        <f t="shared" si="0"/>
        <v>0</v>
      </c>
      <c r="U16" s="12"/>
      <c r="V16" s="12"/>
      <c r="W16" s="12">
        <f t="shared" si="1"/>
        <v>0</v>
      </c>
      <c r="X16" s="12">
        <f t="shared" si="2"/>
        <v>0</v>
      </c>
      <c r="Y16" s="12"/>
      <c r="Z16" s="12"/>
      <c r="AA16" s="12">
        <f t="shared" si="3"/>
        <v>0</v>
      </c>
      <c r="AB16" s="12"/>
      <c r="AC16" s="12"/>
      <c r="AD16" s="12"/>
      <c r="AE16" s="12"/>
      <c r="AF16" s="12"/>
      <c r="AG16" s="12"/>
      <c r="AH16" s="12"/>
      <c r="AI16" s="82"/>
      <c r="AJ16" s="12"/>
      <c r="AK16" s="12"/>
    </row>
    <row r="17" ht="14.25" spans="1:37">
      <c r="A17" s="9">
        <v>13</v>
      </c>
      <c r="B17" s="12" t="s">
        <v>339</v>
      </c>
      <c r="C17" s="12"/>
      <c r="D17" s="12" t="s">
        <v>298</v>
      </c>
      <c r="E17" s="12" t="s">
        <v>340</v>
      </c>
      <c r="F17" s="12" t="s">
        <v>300</v>
      </c>
      <c r="G17" s="12" t="s">
        <v>301</v>
      </c>
      <c r="H17" s="12" t="s">
        <v>307</v>
      </c>
      <c r="I17" s="12"/>
      <c r="J17" s="12"/>
      <c r="K17" s="12" t="s">
        <v>308</v>
      </c>
      <c r="L17" s="12">
        <v>1</v>
      </c>
      <c r="M17" s="12"/>
      <c r="N17" s="12">
        <f>VLOOKUP(B17,[6]电子设备!$B:$G,6,0)</f>
        <v>840</v>
      </c>
      <c r="O17" s="12">
        <v>42</v>
      </c>
      <c r="P17" s="12">
        <v>1</v>
      </c>
      <c r="Q17" s="12"/>
      <c r="R17" s="12">
        <v>840</v>
      </c>
      <c r="S17" s="12">
        <f t="shared" si="4"/>
        <v>42</v>
      </c>
      <c r="T17" s="12">
        <f t="shared" si="0"/>
        <v>0</v>
      </c>
      <c r="U17" s="12"/>
      <c r="V17" s="12"/>
      <c r="W17" s="12">
        <f t="shared" si="1"/>
        <v>0</v>
      </c>
      <c r="X17" s="12">
        <f t="shared" si="2"/>
        <v>0</v>
      </c>
      <c r="Y17" s="12"/>
      <c r="Z17" s="12"/>
      <c r="AA17" s="12">
        <f t="shared" si="3"/>
        <v>0</v>
      </c>
      <c r="AB17" s="12"/>
      <c r="AC17" s="12"/>
      <c r="AD17" s="12"/>
      <c r="AE17" s="12"/>
      <c r="AF17" s="12"/>
      <c r="AG17" s="12"/>
      <c r="AH17" s="12"/>
      <c r="AI17" s="82"/>
      <c r="AJ17" s="12"/>
      <c r="AK17" s="12"/>
    </row>
    <row r="18" ht="14.25" spans="1:37">
      <c r="A18" s="9">
        <v>14</v>
      </c>
      <c r="B18" s="12" t="s">
        <v>341</v>
      </c>
      <c r="C18" s="12"/>
      <c r="D18" s="12" t="s">
        <v>342</v>
      </c>
      <c r="E18" s="12"/>
      <c r="F18" s="12" t="s">
        <v>343</v>
      </c>
      <c r="G18" s="12" t="s">
        <v>344</v>
      </c>
      <c r="H18" s="12" t="s">
        <v>307</v>
      </c>
      <c r="I18" s="12"/>
      <c r="J18" s="12"/>
      <c r="K18" s="12" t="s">
        <v>308</v>
      </c>
      <c r="L18" s="12">
        <v>1</v>
      </c>
      <c r="M18" s="12"/>
      <c r="N18" s="12">
        <f>VLOOKUP(B18,[6]电子设备!$B:$G,6,0)</f>
        <v>7517</v>
      </c>
      <c r="O18" s="12">
        <v>375.85</v>
      </c>
      <c r="P18" s="12">
        <v>1</v>
      </c>
      <c r="Q18" s="12"/>
      <c r="R18" s="12">
        <f>N18</f>
        <v>7517</v>
      </c>
      <c r="S18" s="12">
        <f t="shared" si="4"/>
        <v>375.85</v>
      </c>
      <c r="T18" s="12">
        <f t="shared" si="0"/>
        <v>0</v>
      </c>
      <c r="U18" s="12"/>
      <c r="V18" s="12"/>
      <c r="W18" s="12">
        <f t="shared" si="1"/>
        <v>0</v>
      </c>
      <c r="X18" s="12">
        <f t="shared" si="2"/>
        <v>0</v>
      </c>
      <c r="Y18" s="12"/>
      <c r="Z18" s="12"/>
      <c r="AA18" s="12">
        <f t="shared" si="3"/>
        <v>0</v>
      </c>
      <c r="AB18" s="12"/>
      <c r="AC18" s="12"/>
      <c r="AD18" s="12"/>
      <c r="AE18" s="12"/>
      <c r="AF18" s="12"/>
      <c r="AG18" s="12"/>
      <c r="AH18" s="12"/>
      <c r="AI18" s="82"/>
      <c r="AJ18" s="12"/>
      <c r="AK18" s="12"/>
    </row>
    <row r="19" ht="14.25" spans="1:37">
      <c r="A19" s="9">
        <v>15</v>
      </c>
      <c r="B19" s="12" t="s">
        <v>345</v>
      </c>
      <c r="C19" s="12"/>
      <c r="D19" s="12" t="s">
        <v>323</v>
      </c>
      <c r="E19" s="12" t="s">
        <v>336</v>
      </c>
      <c r="F19" s="12" t="s">
        <v>300</v>
      </c>
      <c r="G19" s="12" t="s">
        <v>301</v>
      </c>
      <c r="H19" s="12" t="s">
        <v>327</v>
      </c>
      <c r="I19" s="12"/>
      <c r="J19" s="12"/>
      <c r="K19" s="12" t="s">
        <v>346</v>
      </c>
      <c r="L19" s="12">
        <v>1</v>
      </c>
      <c r="M19" s="12"/>
      <c r="N19" s="12">
        <f>VLOOKUP(B19,[6]电子设备!$B:$G,6,0)</f>
        <v>3250</v>
      </c>
      <c r="O19" s="12">
        <v>248.4</v>
      </c>
      <c r="P19" s="12">
        <v>1</v>
      </c>
      <c r="Q19" s="12"/>
      <c r="R19" s="12">
        <v>3250</v>
      </c>
      <c r="S19" s="12">
        <f t="shared" si="4"/>
        <v>248.4</v>
      </c>
      <c r="T19" s="12">
        <f t="shared" si="0"/>
        <v>0</v>
      </c>
      <c r="U19" s="12"/>
      <c r="V19" s="12"/>
      <c r="W19" s="12">
        <f t="shared" si="1"/>
        <v>0</v>
      </c>
      <c r="X19" s="12">
        <f t="shared" si="2"/>
        <v>0</v>
      </c>
      <c r="Y19" s="12"/>
      <c r="Z19" s="12"/>
      <c r="AA19" s="12">
        <f t="shared" si="3"/>
        <v>0</v>
      </c>
      <c r="AB19" s="12"/>
      <c r="AC19" s="12"/>
      <c r="AD19" s="12"/>
      <c r="AE19" s="12"/>
      <c r="AF19" s="12"/>
      <c r="AG19" s="12"/>
      <c r="AH19" s="12"/>
      <c r="AI19" s="82"/>
      <c r="AJ19" s="12"/>
      <c r="AK19" s="12"/>
    </row>
    <row r="20" ht="14.25" spans="1:37">
      <c r="A20" s="9">
        <v>16</v>
      </c>
      <c r="B20" s="12" t="s">
        <v>347</v>
      </c>
      <c r="C20" s="12"/>
      <c r="D20" s="12" t="s">
        <v>323</v>
      </c>
      <c r="E20" s="12" t="s">
        <v>336</v>
      </c>
      <c r="F20" s="12" t="s">
        <v>343</v>
      </c>
      <c r="G20" s="12" t="s">
        <v>301</v>
      </c>
      <c r="H20" s="12" t="s">
        <v>348</v>
      </c>
      <c r="I20" s="12"/>
      <c r="J20" s="12"/>
      <c r="K20" s="12" t="s">
        <v>349</v>
      </c>
      <c r="L20" s="12">
        <v>1</v>
      </c>
      <c r="M20" s="12"/>
      <c r="N20" s="12">
        <f>VLOOKUP(B20,[6]电子设备!$B:$G,6,0)</f>
        <v>3250</v>
      </c>
      <c r="O20" s="12">
        <v>248.4</v>
      </c>
      <c r="P20" s="12">
        <v>1</v>
      </c>
      <c r="Q20" s="12"/>
      <c r="R20" s="12">
        <v>3250</v>
      </c>
      <c r="S20" s="12">
        <f t="shared" si="4"/>
        <v>248.4</v>
      </c>
      <c r="T20" s="12">
        <f t="shared" si="0"/>
        <v>0</v>
      </c>
      <c r="U20" s="12"/>
      <c r="V20" s="12"/>
      <c r="W20" s="12">
        <f t="shared" si="1"/>
        <v>0</v>
      </c>
      <c r="X20" s="12">
        <f t="shared" si="2"/>
        <v>0</v>
      </c>
      <c r="Y20" s="12"/>
      <c r="Z20" s="12"/>
      <c r="AA20" s="12">
        <f t="shared" si="3"/>
        <v>0</v>
      </c>
      <c r="AB20" s="12"/>
      <c r="AC20" s="12"/>
      <c r="AD20" s="12"/>
      <c r="AE20" s="12"/>
      <c r="AF20" s="12"/>
      <c r="AG20" s="12"/>
      <c r="AH20" s="12"/>
      <c r="AI20" s="82"/>
      <c r="AJ20" s="12"/>
      <c r="AK20" s="12"/>
    </row>
    <row r="21" ht="14.25" spans="1:37">
      <c r="A21" s="9">
        <v>17</v>
      </c>
      <c r="B21" s="12" t="s">
        <v>350</v>
      </c>
      <c r="C21" s="12"/>
      <c r="D21" s="12" t="s">
        <v>351</v>
      </c>
      <c r="E21" s="12"/>
      <c r="F21" s="12" t="s">
        <v>343</v>
      </c>
      <c r="G21" s="12" t="s">
        <v>301</v>
      </c>
      <c r="H21" s="12" t="s">
        <v>307</v>
      </c>
      <c r="I21" s="12"/>
      <c r="J21" s="12"/>
      <c r="K21" s="12" t="s">
        <v>308</v>
      </c>
      <c r="L21" s="12">
        <v>1</v>
      </c>
      <c r="M21" s="12"/>
      <c r="N21" s="12">
        <f>VLOOKUP(B21,[6]电子设备!$B:$G,6,0)</f>
        <v>488</v>
      </c>
      <c r="O21" s="12">
        <v>50.08</v>
      </c>
      <c r="P21" s="12">
        <v>1</v>
      </c>
      <c r="Q21" s="12"/>
      <c r="R21" s="12">
        <v>488</v>
      </c>
      <c r="S21" s="12">
        <f t="shared" si="4"/>
        <v>50.08</v>
      </c>
      <c r="T21" s="12">
        <f t="shared" si="0"/>
        <v>0</v>
      </c>
      <c r="U21" s="12"/>
      <c r="V21" s="12"/>
      <c r="W21" s="12">
        <f t="shared" si="1"/>
        <v>0</v>
      </c>
      <c r="X21" s="12">
        <f t="shared" si="2"/>
        <v>0</v>
      </c>
      <c r="Y21" s="12"/>
      <c r="Z21" s="12"/>
      <c r="AA21" s="12">
        <f t="shared" si="3"/>
        <v>0</v>
      </c>
      <c r="AB21" s="12"/>
      <c r="AC21" s="12"/>
      <c r="AD21" s="12"/>
      <c r="AE21" s="12"/>
      <c r="AF21" s="12"/>
      <c r="AG21" s="12"/>
      <c r="AH21" s="12"/>
      <c r="AI21" s="82"/>
      <c r="AJ21" s="12"/>
      <c r="AK21" s="12"/>
    </row>
    <row r="22" ht="14.25" spans="1:37">
      <c r="A22" s="9">
        <v>18</v>
      </c>
      <c r="B22" s="12" t="s">
        <v>352</v>
      </c>
      <c r="C22" s="12"/>
      <c r="D22" s="12" t="s">
        <v>317</v>
      </c>
      <c r="E22" s="12"/>
      <c r="F22" s="12" t="s">
        <v>343</v>
      </c>
      <c r="G22" s="12" t="s">
        <v>301</v>
      </c>
      <c r="H22" s="12" t="s">
        <v>327</v>
      </c>
      <c r="I22" s="12"/>
      <c r="J22" s="12"/>
      <c r="K22" s="12" t="s">
        <v>353</v>
      </c>
      <c r="L22" s="12">
        <v>1</v>
      </c>
      <c r="M22" s="12"/>
      <c r="N22" s="12">
        <f>VLOOKUP(B22,[6]电子设备!$B:$G,6,0)</f>
        <v>1100</v>
      </c>
      <c r="O22" s="12">
        <v>258.13</v>
      </c>
      <c r="P22" s="12">
        <v>1</v>
      </c>
      <c r="Q22" s="12"/>
      <c r="R22" s="12">
        <v>1100</v>
      </c>
      <c r="S22" s="12">
        <f t="shared" si="4"/>
        <v>258.13</v>
      </c>
      <c r="T22" s="12">
        <f t="shared" si="0"/>
        <v>0</v>
      </c>
      <c r="U22" s="12"/>
      <c r="V22" s="12"/>
      <c r="W22" s="12">
        <f t="shared" si="1"/>
        <v>0</v>
      </c>
      <c r="X22" s="12">
        <f t="shared" si="2"/>
        <v>0</v>
      </c>
      <c r="Y22" s="12"/>
      <c r="Z22" s="12"/>
      <c r="AA22" s="12">
        <f t="shared" si="3"/>
        <v>0</v>
      </c>
      <c r="AB22" s="12"/>
      <c r="AC22" s="12"/>
      <c r="AD22" s="12"/>
      <c r="AE22" s="12"/>
      <c r="AF22" s="12"/>
      <c r="AG22" s="12"/>
      <c r="AH22" s="12"/>
      <c r="AI22" s="82"/>
      <c r="AJ22" s="12"/>
      <c r="AK22" s="12"/>
    </row>
    <row r="23" ht="14.25" spans="1:37">
      <c r="A23" s="9">
        <v>19</v>
      </c>
      <c r="B23" s="12" t="s">
        <v>354</v>
      </c>
      <c r="C23" s="12"/>
      <c r="D23" s="12" t="s">
        <v>355</v>
      </c>
      <c r="E23" s="12"/>
      <c r="F23" s="12" t="s">
        <v>343</v>
      </c>
      <c r="G23" s="12" t="s">
        <v>301</v>
      </c>
      <c r="H23" s="12" t="s">
        <v>327</v>
      </c>
      <c r="I23" s="12"/>
      <c r="J23" s="12"/>
      <c r="K23" s="12" t="s">
        <v>353</v>
      </c>
      <c r="L23" s="12">
        <v>1</v>
      </c>
      <c r="M23" s="12"/>
      <c r="N23" s="12">
        <f>VLOOKUP(B23,[6]电子设备!$B:$G,6,0)</f>
        <v>1350</v>
      </c>
      <c r="O23" s="12">
        <v>494.88</v>
      </c>
      <c r="P23" s="12">
        <v>1</v>
      </c>
      <c r="Q23" s="12"/>
      <c r="R23" s="12">
        <v>1350</v>
      </c>
      <c r="S23" s="12">
        <f t="shared" si="4"/>
        <v>494.88</v>
      </c>
      <c r="T23" s="12">
        <f t="shared" si="0"/>
        <v>0</v>
      </c>
      <c r="U23" s="12"/>
      <c r="V23" s="12"/>
      <c r="W23" s="12">
        <f t="shared" si="1"/>
        <v>0</v>
      </c>
      <c r="X23" s="12">
        <f t="shared" si="2"/>
        <v>0</v>
      </c>
      <c r="Y23" s="12"/>
      <c r="Z23" s="12"/>
      <c r="AA23" s="12">
        <f t="shared" si="3"/>
        <v>0</v>
      </c>
      <c r="AB23" s="12"/>
      <c r="AC23" s="12"/>
      <c r="AD23" s="12"/>
      <c r="AE23" s="12"/>
      <c r="AF23" s="12"/>
      <c r="AG23" s="12"/>
      <c r="AH23" s="12"/>
      <c r="AI23" s="82"/>
      <c r="AJ23" s="12"/>
      <c r="AK23" s="12"/>
    </row>
    <row r="24" ht="14.25" spans="1:37">
      <c r="A24" s="9">
        <v>20</v>
      </c>
      <c r="B24" s="12" t="s">
        <v>356</v>
      </c>
      <c r="C24" s="12"/>
      <c r="D24" s="12" t="s">
        <v>357</v>
      </c>
      <c r="E24" s="12"/>
      <c r="F24" s="12" t="s">
        <v>300</v>
      </c>
      <c r="G24" s="12" t="s">
        <v>358</v>
      </c>
      <c r="H24" s="12"/>
      <c r="I24" s="12"/>
      <c r="J24" s="12"/>
      <c r="K24" s="12"/>
      <c r="L24" s="12">
        <v>1</v>
      </c>
      <c r="M24" s="12"/>
      <c r="N24" s="12">
        <f>VLOOKUP(B24,[6]电子设备!$B:$G,6,0)</f>
        <v>7018.2</v>
      </c>
      <c r="O24" s="12">
        <v>2573.4</v>
      </c>
      <c r="P24" s="12">
        <v>1</v>
      </c>
      <c r="Q24" s="12"/>
      <c r="R24" s="12">
        <v>7018.2</v>
      </c>
      <c r="S24" s="12">
        <f t="shared" si="4"/>
        <v>2573.4</v>
      </c>
      <c r="T24" s="12">
        <f t="shared" si="0"/>
        <v>0</v>
      </c>
      <c r="U24" s="12"/>
      <c r="V24" s="12"/>
      <c r="W24" s="12">
        <f t="shared" si="1"/>
        <v>0</v>
      </c>
      <c r="X24" s="12">
        <f t="shared" si="2"/>
        <v>0</v>
      </c>
      <c r="Y24" s="12"/>
      <c r="Z24" s="12"/>
      <c r="AA24" s="12">
        <f t="shared" si="3"/>
        <v>0</v>
      </c>
      <c r="AB24" s="12"/>
      <c r="AC24" s="12"/>
      <c r="AD24" s="12"/>
      <c r="AE24" s="12"/>
      <c r="AF24" s="12"/>
      <c r="AG24" s="12"/>
      <c r="AH24" s="12"/>
      <c r="AI24" s="82"/>
      <c r="AJ24" s="12"/>
      <c r="AK24" s="12"/>
    </row>
    <row r="25" ht="14.25" spans="1:37">
      <c r="A25" s="9">
        <v>21</v>
      </c>
      <c r="B25" s="12" t="s">
        <v>359</v>
      </c>
      <c r="C25" s="12"/>
      <c r="D25" s="12" t="s">
        <v>360</v>
      </c>
      <c r="E25" s="12" t="s">
        <v>361</v>
      </c>
      <c r="F25" s="12" t="s">
        <v>300</v>
      </c>
      <c r="G25" s="12" t="s">
        <v>301</v>
      </c>
      <c r="H25" s="12" t="s">
        <v>307</v>
      </c>
      <c r="I25" s="12"/>
      <c r="J25" s="12"/>
      <c r="K25" s="12" t="s">
        <v>308</v>
      </c>
      <c r="L25" s="12">
        <v>1</v>
      </c>
      <c r="M25" s="12"/>
      <c r="N25" s="12">
        <f>VLOOKUP(B25,[6]电子设备!$B:$G,6,0)</f>
        <v>3938.05</v>
      </c>
      <c r="O25" s="12">
        <v>2171.41</v>
      </c>
      <c r="P25" s="12">
        <v>1</v>
      </c>
      <c r="Q25" s="12"/>
      <c r="R25" s="12">
        <v>3938.05</v>
      </c>
      <c r="S25" s="12">
        <f t="shared" si="4"/>
        <v>2171.41</v>
      </c>
      <c r="T25" s="12">
        <f t="shared" si="0"/>
        <v>0</v>
      </c>
      <c r="U25" s="12"/>
      <c r="V25" s="12"/>
      <c r="W25" s="12">
        <f t="shared" si="1"/>
        <v>0</v>
      </c>
      <c r="X25" s="12">
        <f t="shared" si="2"/>
        <v>0</v>
      </c>
      <c r="Y25" s="12"/>
      <c r="Z25" s="12"/>
      <c r="AA25" s="12">
        <f t="shared" si="3"/>
        <v>0</v>
      </c>
      <c r="AB25" s="12"/>
      <c r="AC25" s="12"/>
      <c r="AD25" s="12"/>
      <c r="AE25" s="12"/>
      <c r="AF25" s="12"/>
      <c r="AG25" s="12"/>
      <c r="AH25" s="12"/>
      <c r="AI25" s="82"/>
      <c r="AJ25" s="12"/>
      <c r="AK25" s="12"/>
    </row>
    <row r="26" ht="14.25" spans="1:37">
      <c r="A26" s="9">
        <v>22</v>
      </c>
      <c r="B26" s="12" t="s">
        <v>362</v>
      </c>
      <c r="C26" s="12"/>
      <c r="D26" s="12" t="s">
        <v>363</v>
      </c>
      <c r="E26" s="12"/>
      <c r="F26" s="12" t="s">
        <v>343</v>
      </c>
      <c r="G26" s="12" t="s">
        <v>364</v>
      </c>
      <c r="H26" s="12" t="s">
        <v>327</v>
      </c>
      <c r="I26" s="12"/>
      <c r="J26" s="12"/>
      <c r="K26" s="12" t="s">
        <v>365</v>
      </c>
      <c r="L26" s="12">
        <v>2</v>
      </c>
      <c r="M26" s="12"/>
      <c r="N26" s="12">
        <f>VLOOKUP(B26,[6]电子设备!$B:$G,6,0)</f>
        <v>7256.64</v>
      </c>
      <c r="O26" s="12">
        <v>4958.76</v>
      </c>
      <c r="P26" s="12">
        <v>2</v>
      </c>
      <c r="Q26" s="12"/>
      <c r="R26" s="12">
        <v>7256.64</v>
      </c>
      <c r="S26" s="12">
        <f t="shared" si="4"/>
        <v>4958.76</v>
      </c>
      <c r="T26" s="12">
        <f t="shared" si="0"/>
        <v>0</v>
      </c>
      <c r="U26" s="12"/>
      <c r="V26" s="12"/>
      <c r="W26" s="12">
        <f t="shared" si="1"/>
        <v>0</v>
      </c>
      <c r="X26" s="12">
        <f t="shared" si="2"/>
        <v>0</v>
      </c>
      <c r="Y26" s="12"/>
      <c r="Z26" s="12"/>
      <c r="AA26" s="12">
        <f t="shared" si="3"/>
        <v>0</v>
      </c>
      <c r="AB26" s="12"/>
      <c r="AC26" s="12"/>
      <c r="AD26" s="12"/>
      <c r="AE26" s="12"/>
      <c r="AF26" s="12"/>
      <c r="AG26" s="12"/>
      <c r="AH26" s="12"/>
      <c r="AI26" s="82"/>
      <c r="AJ26" s="12"/>
      <c r="AK26" s="12"/>
    </row>
    <row r="27" ht="14.25" spans="1:37">
      <c r="A27" s="9">
        <v>23</v>
      </c>
      <c r="B27" s="12" t="s">
        <v>366</v>
      </c>
      <c r="C27" s="12"/>
      <c r="D27" s="12" t="s">
        <v>367</v>
      </c>
      <c r="E27" s="12"/>
      <c r="F27" s="12" t="s">
        <v>343</v>
      </c>
      <c r="G27" s="13" t="s">
        <v>301</v>
      </c>
      <c r="H27" s="13" t="s">
        <v>327</v>
      </c>
      <c r="I27" s="12"/>
      <c r="J27" s="12"/>
      <c r="K27" s="12" t="s">
        <v>365</v>
      </c>
      <c r="L27" s="12">
        <v>1</v>
      </c>
      <c r="M27" s="12"/>
      <c r="N27" s="12">
        <f>VLOOKUP(B27,[6]电子设备!$B:$G,6,0)</f>
        <v>5044.25</v>
      </c>
      <c r="O27" s="12">
        <v>3446.93</v>
      </c>
      <c r="P27" s="12">
        <v>1</v>
      </c>
      <c r="Q27" s="12"/>
      <c r="R27" s="12">
        <v>5044.25</v>
      </c>
      <c r="S27" s="12">
        <f t="shared" si="4"/>
        <v>3446.93</v>
      </c>
      <c r="T27" s="12">
        <f t="shared" si="0"/>
        <v>0</v>
      </c>
      <c r="U27" s="12"/>
      <c r="V27" s="12"/>
      <c r="W27" s="12">
        <f t="shared" si="1"/>
        <v>0</v>
      </c>
      <c r="X27" s="12">
        <f t="shared" si="2"/>
        <v>0</v>
      </c>
      <c r="Y27" s="12"/>
      <c r="Z27" s="12"/>
      <c r="AA27" s="12">
        <f t="shared" si="3"/>
        <v>0</v>
      </c>
      <c r="AB27" s="12"/>
      <c r="AC27" s="12"/>
      <c r="AD27" s="12"/>
      <c r="AE27" s="12"/>
      <c r="AF27" s="12"/>
      <c r="AG27" s="12"/>
      <c r="AH27" s="12"/>
      <c r="AI27" s="82"/>
      <c r="AJ27" s="12"/>
      <c r="AK27" s="12"/>
    </row>
    <row r="28" ht="14.25" spans="1:37">
      <c r="A28" s="9">
        <v>24</v>
      </c>
      <c r="B28" s="12" t="s">
        <v>368</v>
      </c>
      <c r="C28" s="12"/>
      <c r="D28" s="12" t="s">
        <v>369</v>
      </c>
      <c r="E28" s="12"/>
      <c r="F28" s="12" t="s">
        <v>343</v>
      </c>
      <c r="G28" s="13" t="s">
        <v>301</v>
      </c>
      <c r="H28" s="13" t="s">
        <v>327</v>
      </c>
      <c r="I28" s="12"/>
      <c r="J28" s="12"/>
      <c r="K28" s="12" t="s">
        <v>365</v>
      </c>
      <c r="L28" s="12">
        <v>1</v>
      </c>
      <c r="M28" s="12"/>
      <c r="N28" s="12">
        <f>VLOOKUP(B28,[6]电子设备!$B:$G,6,0)</f>
        <v>9411.5</v>
      </c>
      <c r="O28" s="12">
        <v>6431.18</v>
      </c>
      <c r="P28" s="12">
        <v>1</v>
      </c>
      <c r="Q28" s="12"/>
      <c r="R28" s="12">
        <v>9411.5</v>
      </c>
      <c r="S28" s="12">
        <f t="shared" si="4"/>
        <v>6431.18</v>
      </c>
      <c r="T28" s="12">
        <f t="shared" si="0"/>
        <v>0</v>
      </c>
      <c r="U28" s="12"/>
      <c r="V28" s="12"/>
      <c r="W28" s="12">
        <f t="shared" si="1"/>
        <v>0</v>
      </c>
      <c r="X28" s="12">
        <f t="shared" si="2"/>
        <v>0</v>
      </c>
      <c r="Y28" s="12"/>
      <c r="Z28" s="12"/>
      <c r="AA28" s="12">
        <f t="shared" si="3"/>
        <v>0</v>
      </c>
      <c r="AB28" s="12"/>
      <c r="AC28" s="12"/>
      <c r="AD28" s="12"/>
      <c r="AE28" s="12"/>
      <c r="AF28" s="12"/>
      <c r="AG28" s="12"/>
      <c r="AH28" s="12"/>
      <c r="AI28" s="82"/>
      <c r="AJ28" s="12"/>
      <c r="AK28" s="12"/>
    </row>
    <row r="29" ht="14.25" spans="1:37">
      <c r="A29" s="9">
        <v>25</v>
      </c>
      <c r="B29" s="12" t="s">
        <v>370</v>
      </c>
      <c r="C29" s="12"/>
      <c r="D29" s="12" t="s">
        <v>371</v>
      </c>
      <c r="E29" s="12"/>
      <c r="F29" s="12" t="s">
        <v>343</v>
      </c>
      <c r="G29" s="13" t="s">
        <v>301</v>
      </c>
      <c r="H29" s="13" t="s">
        <v>327</v>
      </c>
      <c r="I29" s="12"/>
      <c r="J29" s="12"/>
      <c r="K29" s="12" t="s">
        <v>365</v>
      </c>
      <c r="L29" s="12">
        <v>1</v>
      </c>
      <c r="M29" s="12"/>
      <c r="N29" s="12">
        <f>VLOOKUP(B29,[6]电子设备!$B:$G,6,0)</f>
        <v>10973.45</v>
      </c>
      <c r="O29" s="12">
        <v>7498.49</v>
      </c>
      <c r="P29" s="12">
        <v>1</v>
      </c>
      <c r="Q29" s="12"/>
      <c r="R29" s="12">
        <v>10973.45</v>
      </c>
      <c r="S29" s="12">
        <f t="shared" si="4"/>
        <v>7498.49</v>
      </c>
      <c r="T29" s="12">
        <f t="shared" ref="T29:T36" si="5">IF((P29-L29)&gt;0,P29-L29,0)</f>
        <v>0</v>
      </c>
      <c r="U29" s="12"/>
      <c r="V29" s="12"/>
      <c r="W29" s="12">
        <f t="shared" ref="W29:W36" si="6">IF((S29-O29)&gt;0,S29-O29,0)</f>
        <v>0</v>
      </c>
      <c r="X29" s="12">
        <f t="shared" ref="X29:X36" si="7">IF((P29-L29)&lt;0,P29-L29,0)</f>
        <v>0</v>
      </c>
      <c r="Y29" s="12"/>
      <c r="Z29" s="12"/>
      <c r="AA29" s="12">
        <f t="shared" ref="AA29:AA36" si="8">IF((S29-O29)&lt;0,S29-O29,0)</f>
        <v>0</v>
      </c>
      <c r="AB29" s="12"/>
      <c r="AC29" s="12"/>
      <c r="AD29" s="12"/>
      <c r="AE29" s="12"/>
      <c r="AF29" s="12"/>
      <c r="AG29" s="12"/>
      <c r="AH29" s="12"/>
      <c r="AI29" s="82"/>
      <c r="AJ29" s="12"/>
      <c r="AK29" s="12"/>
    </row>
    <row r="30" ht="14.25" spans="1:37">
      <c r="A30" s="9">
        <v>26</v>
      </c>
      <c r="B30" s="12" t="s">
        <v>372</v>
      </c>
      <c r="C30" s="12"/>
      <c r="D30" s="12" t="s">
        <v>373</v>
      </c>
      <c r="E30" s="12"/>
      <c r="F30" s="12" t="s">
        <v>300</v>
      </c>
      <c r="G30" s="13" t="s">
        <v>301</v>
      </c>
      <c r="H30" s="13" t="s">
        <v>374</v>
      </c>
      <c r="I30" s="12"/>
      <c r="J30" s="12"/>
      <c r="K30" s="12" t="s">
        <v>308</v>
      </c>
      <c r="L30" s="12">
        <v>1</v>
      </c>
      <c r="M30" s="12"/>
      <c r="N30" s="12">
        <v>2654.87</v>
      </c>
      <c r="O30" s="12">
        <v>2374.63</v>
      </c>
      <c r="P30" s="12">
        <v>1</v>
      </c>
      <c r="Q30" s="12"/>
      <c r="R30" s="12">
        <v>2654.87</v>
      </c>
      <c r="S30" s="12">
        <f t="shared" si="4"/>
        <v>2374.63</v>
      </c>
      <c r="T30" s="12">
        <f t="shared" si="5"/>
        <v>0</v>
      </c>
      <c r="U30" s="12"/>
      <c r="V30" s="12"/>
      <c r="W30" s="12">
        <f t="shared" si="6"/>
        <v>0</v>
      </c>
      <c r="X30" s="12">
        <f t="shared" si="7"/>
        <v>0</v>
      </c>
      <c r="Y30" s="12"/>
      <c r="Z30" s="12"/>
      <c r="AA30" s="12">
        <f t="shared" si="8"/>
        <v>0</v>
      </c>
      <c r="AB30" s="12"/>
      <c r="AC30" s="12"/>
      <c r="AD30" s="12"/>
      <c r="AE30" s="12"/>
      <c r="AF30" s="12"/>
      <c r="AG30" s="12"/>
      <c r="AH30" s="12"/>
      <c r="AI30" s="82"/>
      <c r="AJ30" s="12"/>
      <c r="AK30" s="12"/>
    </row>
    <row r="31" ht="14.25" spans="1:37">
      <c r="A31" s="9">
        <v>27</v>
      </c>
      <c r="B31" s="12" t="s">
        <v>375</v>
      </c>
      <c r="C31" s="12"/>
      <c r="D31" s="12" t="s">
        <v>373</v>
      </c>
      <c r="E31" s="12"/>
      <c r="F31" s="12" t="s">
        <v>300</v>
      </c>
      <c r="G31" s="13" t="s">
        <v>301</v>
      </c>
      <c r="H31" s="13" t="s">
        <v>324</v>
      </c>
      <c r="I31" s="12"/>
      <c r="J31" s="12"/>
      <c r="K31" s="12" t="s">
        <v>376</v>
      </c>
      <c r="L31" s="12">
        <v>1</v>
      </c>
      <c r="M31" s="12"/>
      <c r="N31" s="12">
        <v>3185.84</v>
      </c>
      <c r="O31" s="12">
        <v>2849.56</v>
      </c>
      <c r="P31" s="12">
        <v>1</v>
      </c>
      <c r="Q31" s="12"/>
      <c r="R31" s="12">
        <v>3185.84</v>
      </c>
      <c r="S31" s="12">
        <f t="shared" si="4"/>
        <v>2849.56</v>
      </c>
      <c r="T31" s="12">
        <f t="shared" si="5"/>
        <v>0</v>
      </c>
      <c r="U31" s="12"/>
      <c r="V31" s="12"/>
      <c r="W31" s="12">
        <f t="shared" si="6"/>
        <v>0</v>
      </c>
      <c r="X31" s="12">
        <f t="shared" si="7"/>
        <v>0</v>
      </c>
      <c r="Y31" s="12"/>
      <c r="Z31" s="12"/>
      <c r="AA31" s="12">
        <f t="shared" si="8"/>
        <v>0</v>
      </c>
      <c r="AB31" s="12"/>
      <c r="AC31" s="12"/>
      <c r="AD31" s="12"/>
      <c r="AE31" s="12"/>
      <c r="AF31" s="12"/>
      <c r="AG31" s="12"/>
      <c r="AH31" s="12"/>
      <c r="AI31" s="82"/>
      <c r="AJ31" s="12"/>
      <c r="AK31" s="12"/>
    </row>
    <row r="32" ht="14.25" spans="1:37">
      <c r="A32" s="9">
        <v>28</v>
      </c>
      <c r="B32" s="12" t="s">
        <v>377</v>
      </c>
      <c r="C32" s="12"/>
      <c r="D32" s="12" t="s">
        <v>378</v>
      </c>
      <c r="E32" s="12"/>
      <c r="F32" s="12" t="s">
        <v>300</v>
      </c>
      <c r="G32" s="13" t="s">
        <v>301</v>
      </c>
      <c r="H32" s="13" t="s">
        <v>311</v>
      </c>
      <c r="I32" s="12"/>
      <c r="J32" s="12"/>
      <c r="K32" s="12" t="s">
        <v>312</v>
      </c>
      <c r="L32" s="12">
        <v>1</v>
      </c>
      <c r="M32" s="12"/>
      <c r="N32" s="12">
        <v>4424.78</v>
      </c>
      <c r="O32" s="12">
        <v>3957.7</v>
      </c>
      <c r="P32" s="12">
        <v>1</v>
      </c>
      <c r="Q32" s="12"/>
      <c r="R32" s="12">
        <v>4424.78</v>
      </c>
      <c r="S32" s="12">
        <f t="shared" si="4"/>
        <v>3957.7</v>
      </c>
      <c r="T32" s="12">
        <f t="shared" si="5"/>
        <v>0</v>
      </c>
      <c r="U32" s="12"/>
      <c r="V32" s="12"/>
      <c r="W32" s="12">
        <f t="shared" si="6"/>
        <v>0</v>
      </c>
      <c r="X32" s="12">
        <f t="shared" si="7"/>
        <v>0</v>
      </c>
      <c r="Y32" s="12"/>
      <c r="Z32" s="12"/>
      <c r="AA32" s="12">
        <f t="shared" si="8"/>
        <v>0</v>
      </c>
      <c r="AB32" s="12"/>
      <c r="AC32" s="12"/>
      <c r="AD32" s="12"/>
      <c r="AE32" s="12"/>
      <c r="AF32" s="12"/>
      <c r="AG32" s="12"/>
      <c r="AH32" s="12"/>
      <c r="AI32" s="82"/>
      <c r="AJ32" s="12"/>
      <c r="AK32" s="12"/>
    </row>
    <row r="33" ht="14.25" spans="1:37">
      <c r="A33" s="9">
        <v>29</v>
      </c>
      <c r="B33" s="12" t="s">
        <v>379</v>
      </c>
      <c r="C33" s="12"/>
      <c r="D33" s="12" t="s">
        <v>380</v>
      </c>
      <c r="E33" s="12"/>
      <c r="F33" s="12" t="s">
        <v>343</v>
      </c>
      <c r="G33" s="13" t="s">
        <v>301</v>
      </c>
      <c r="H33" s="13" t="s">
        <v>381</v>
      </c>
      <c r="I33" s="12"/>
      <c r="J33" s="12"/>
      <c r="K33" s="12" t="s">
        <v>365</v>
      </c>
      <c r="L33" s="12">
        <v>1</v>
      </c>
      <c r="M33" s="12"/>
      <c r="N33" s="12">
        <v>7345.13</v>
      </c>
      <c r="O33" s="12">
        <v>6569.81</v>
      </c>
      <c r="P33" s="12">
        <v>1</v>
      </c>
      <c r="Q33" s="12"/>
      <c r="R33" s="12">
        <v>7345.13</v>
      </c>
      <c r="S33" s="12">
        <f t="shared" si="4"/>
        <v>6569.81</v>
      </c>
      <c r="T33" s="12">
        <f t="shared" si="5"/>
        <v>0</v>
      </c>
      <c r="U33" s="12"/>
      <c r="V33" s="12"/>
      <c r="W33" s="12">
        <f t="shared" si="6"/>
        <v>0</v>
      </c>
      <c r="X33" s="12">
        <f t="shared" si="7"/>
        <v>0</v>
      </c>
      <c r="Y33" s="12"/>
      <c r="Z33" s="12"/>
      <c r="AA33" s="12">
        <f t="shared" si="8"/>
        <v>0</v>
      </c>
      <c r="AB33" s="12"/>
      <c r="AC33" s="12"/>
      <c r="AD33" s="12"/>
      <c r="AE33" s="12"/>
      <c r="AF33" s="12"/>
      <c r="AG33" s="12"/>
      <c r="AH33" s="12"/>
      <c r="AI33" s="82"/>
      <c r="AJ33" s="12"/>
      <c r="AK33" s="12"/>
    </row>
    <row r="34" ht="14.25" spans="1:37">
      <c r="A34" s="9">
        <v>30</v>
      </c>
      <c r="B34" s="12" t="s">
        <v>382</v>
      </c>
      <c r="C34" s="12"/>
      <c r="D34" s="12" t="s">
        <v>383</v>
      </c>
      <c r="E34" s="12"/>
      <c r="F34" s="12" t="s">
        <v>343</v>
      </c>
      <c r="G34" s="13" t="s">
        <v>301</v>
      </c>
      <c r="H34" s="13" t="s">
        <v>381</v>
      </c>
      <c r="I34" s="12"/>
      <c r="J34" s="12"/>
      <c r="K34" s="12" t="s">
        <v>365</v>
      </c>
      <c r="L34" s="12">
        <v>1</v>
      </c>
      <c r="M34" s="12"/>
      <c r="N34" s="12">
        <v>4601.77</v>
      </c>
      <c r="O34" s="12">
        <v>4116.01</v>
      </c>
      <c r="P34" s="12">
        <v>1</v>
      </c>
      <c r="Q34" s="12"/>
      <c r="R34" s="12">
        <v>4601.77</v>
      </c>
      <c r="S34" s="12">
        <f t="shared" si="4"/>
        <v>4116.01</v>
      </c>
      <c r="T34" s="12">
        <f t="shared" si="5"/>
        <v>0</v>
      </c>
      <c r="U34" s="12"/>
      <c r="V34" s="12"/>
      <c r="W34" s="12">
        <f t="shared" si="6"/>
        <v>0</v>
      </c>
      <c r="X34" s="12">
        <f t="shared" si="7"/>
        <v>0</v>
      </c>
      <c r="Y34" s="12"/>
      <c r="Z34" s="12"/>
      <c r="AA34" s="12">
        <f t="shared" si="8"/>
        <v>0</v>
      </c>
      <c r="AB34" s="12"/>
      <c r="AC34" s="12"/>
      <c r="AD34" s="12"/>
      <c r="AE34" s="12"/>
      <c r="AF34" s="12"/>
      <c r="AG34" s="12"/>
      <c r="AH34" s="12"/>
      <c r="AI34" s="82"/>
      <c r="AJ34" s="12"/>
      <c r="AK34" s="12"/>
    </row>
    <row r="35" ht="14.25" spans="1:37">
      <c r="A35" s="9">
        <v>31</v>
      </c>
      <c r="B35" s="12" t="s">
        <v>384</v>
      </c>
      <c r="C35" s="12"/>
      <c r="D35" s="12" t="s">
        <v>385</v>
      </c>
      <c r="E35" s="12"/>
      <c r="F35" s="12" t="s">
        <v>300</v>
      </c>
      <c r="G35" s="13" t="s">
        <v>301</v>
      </c>
      <c r="H35" s="13" t="s">
        <v>311</v>
      </c>
      <c r="I35" s="12"/>
      <c r="J35" s="12"/>
      <c r="K35" s="12" t="s">
        <v>386</v>
      </c>
      <c r="L35" s="12">
        <v>1</v>
      </c>
      <c r="M35" s="12"/>
      <c r="N35" s="12">
        <v>3638</v>
      </c>
      <c r="O35" s="12">
        <v>3638</v>
      </c>
      <c r="P35" s="12">
        <v>1</v>
      </c>
      <c r="Q35" s="12"/>
      <c r="R35" s="12">
        <v>3638</v>
      </c>
      <c r="S35" s="12">
        <f t="shared" si="4"/>
        <v>3638</v>
      </c>
      <c r="T35" s="12">
        <f t="shared" si="5"/>
        <v>0</v>
      </c>
      <c r="U35" s="12"/>
      <c r="V35" s="12"/>
      <c r="W35" s="12">
        <f t="shared" si="6"/>
        <v>0</v>
      </c>
      <c r="X35" s="12">
        <f t="shared" si="7"/>
        <v>0</v>
      </c>
      <c r="Y35" s="12"/>
      <c r="Z35" s="12"/>
      <c r="AA35" s="12">
        <f t="shared" si="8"/>
        <v>0</v>
      </c>
      <c r="AB35" s="12"/>
      <c r="AC35" s="12"/>
      <c r="AD35" s="12"/>
      <c r="AE35" s="12"/>
      <c r="AF35" s="12"/>
      <c r="AG35" s="12"/>
      <c r="AH35" s="12"/>
      <c r="AI35" s="82"/>
      <c r="AJ35" s="12"/>
      <c r="AK35" s="12"/>
    </row>
    <row r="36" ht="57" spans="1:37">
      <c r="A36" s="9">
        <v>32</v>
      </c>
      <c r="B36" s="12" t="s">
        <v>387</v>
      </c>
      <c r="C36" s="12"/>
      <c r="D36" s="12" t="s">
        <v>323</v>
      </c>
      <c r="E36" s="12"/>
      <c r="F36" s="12" t="s">
        <v>343</v>
      </c>
      <c r="G36" s="13" t="s">
        <v>301</v>
      </c>
      <c r="H36" s="13" t="s">
        <v>381</v>
      </c>
      <c r="I36" s="12"/>
      <c r="J36" s="12"/>
      <c r="K36" s="103" t="s">
        <v>388</v>
      </c>
      <c r="L36" s="12">
        <v>4</v>
      </c>
      <c r="M36" s="12"/>
      <c r="N36" s="12">
        <f>VLOOKUP(B36,[6]电子设备!$B:$G,6,0)</f>
        <v>10619.46</v>
      </c>
      <c r="O36" s="12">
        <v>8377.54</v>
      </c>
      <c r="P36" s="12">
        <v>4</v>
      </c>
      <c r="Q36" s="12"/>
      <c r="R36" s="12">
        <v>10619.46</v>
      </c>
      <c r="S36" s="12">
        <f t="shared" si="4"/>
        <v>8377.54</v>
      </c>
      <c r="T36" s="12">
        <f t="shared" si="5"/>
        <v>0</v>
      </c>
      <c r="U36" s="12"/>
      <c r="V36" s="12"/>
      <c r="W36" s="12">
        <f t="shared" si="6"/>
        <v>0</v>
      </c>
      <c r="X36" s="12">
        <f t="shared" si="7"/>
        <v>0</v>
      </c>
      <c r="Y36" s="12"/>
      <c r="Z36" s="12"/>
      <c r="AA36" s="12">
        <f t="shared" si="8"/>
        <v>0</v>
      </c>
      <c r="AB36" s="12"/>
      <c r="AC36" s="12"/>
      <c r="AD36" s="12"/>
      <c r="AE36" s="12"/>
      <c r="AF36" s="12"/>
      <c r="AG36" s="12"/>
      <c r="AH36" s="12"/>
      <c r="AI36" s="82"/>
      <c r="AJ36" s="12"/>
      <c r="AK36" s="12"/>
    </row>
    <row r="37" ht="14.25" spans="1:37">
      <c r="A37" s="9" t="s">
        <v>137</v>
      </c>
      <c r="B37" s="9"/>
      <c r="C37" s="12"/>
      <c r="D37" s="12"/>
      <c r="E37" s="12"/>
      <c r="F37" s="12"/>
      <c r="G37" s="13"/>
      <c r="H37" s="13"/>
      <c r="I37" s="12"/>
      <c r="J37" s="12"/>
      <c r="K37" s="12"/>
      <c r="L37" s="12">
        <f>SUM(L5:L36)</f>
        <v>38</v>
      </c>
      <c r="M37" s="12"/>
      <c r="N37" s="12">
        <f>SUM(N5:N36)</f>
        <v>142087.36</v>
      </c>
      <c r="O37" s="12">
        <f>SUM(O5:O36)</f>
        <v>62890.18</v>
      </c>
      <c r="P37" s="12">
        <f>SUM(P5:P36)</f>
        <v>38</v>
      </c>
      <c r="Q37" s="12"/>
      <c r="R37" s="12">
        <f>SUM(R5:R36)</f>
        <v>142087.36</v>
      </c>
      <c r="S37" s="12">
        <f>SUM(S5:S36)</f>
        <v>62890.18</v>
      </c>
      <c r="T37" s="12">
        <f>SUM(T5:T36)</f>
        <v>0</v>
      </c>
      <c r="U37" s="12"/>
      <c r="V37" s="12"/>
      <c r="W37" s="12">
        <f>SUM(W5:W36)</f>
        <v>0</v>
      </c>
      <c r="X37" s="12">
        <f>SUM(X5:X36)</f>
        <v>0</v>
      </c>
      <c r="Y37" s="12"/>
      <c r="Z37" s="12"/>
      <c r="AA37" s="12">
        <f>SUM(AA5:AA36)</f>
        <v>0</v>
      </c>
      <c r="AB37" s="12"/>
      <c r="AC37" s="12"/>
      <c r="AD37" s="12"/>
      <c r="AE37" s="12"/>
      <c r="AF37" s="12"/>
      <c r="AG37" s="12"/>
      <c r="AH37" s="12"/>
      <c r="AI37" s="82"/>
      <c r="AJ37" s="12"/>
      <c r="AK37" s="12"/>
    </row>
    <row r="38" ht="14.25" spans="1:37">
      <c r="A38" s="7" t="s">
        <v>166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ht="43.5" customHeight="1" spans="1:37">
      <c r="A39" s="7" t="str">
        <f>[5]封面!A8</f>
        <v>单位总经理：***</v>
      </c>
      <c r="B39" s="7"/>
      <c r="C39" s="7"/>
      <c r="D39" s="7"/>
      <c r="E39" s="7" t="str">
        <f>[5]封面!A9</f>
        <v>单位财务负责人：***</v>
      </c>
      <c r="F39" s="7"/>
      <c r="G39" s="7"/>
      <c r="H39" s="7"/>
      <c r="I39" s="7" t="str">
        <f>[5]封面!A11</f>
        <v>会计审核人：***</v>
      </c>
      <c r="J39" s="7"/>
      <c r="K39" s="7" t="str">
        <f>[5]封面!A10</f>
        <v>单位物资部门负责人：***</v>
      </c>
      <c r="L39" s="7"/>
      <c r="M39" s="7"/>
      <c r="N39" s="7"/>
      <c r="O39" s="7"/>
      <c r="P39" s="7"/>
      <c r="Q39" s="7"/>
      <c r="R39" s="7"/>
      <c r="S39" s="7" t="s">
        <v>45</v>
      </c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ht="14.25" spans="1:3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ht="14.25" spans="1:3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ht="14.25" spans="1:3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</sheetData>
  <mergeCells count="22">
    <mergeCell ref="A1:AA1"/>
    <mergeCell ref="H2:I2"/>
    <mergeCell ref="O2:P2"/>
    <mergeCell ref="B3:C3"/>
    <mergeCell ref="L3:O3"/>
    <mergeCell ref="P3:S3"/>
    <mergeCell ref="T3:W3"/>
    <mergeCell ref="X3:AA3"/>
    <mergeCell ref="AB3:AH3"/>
    <mergeCell ref="A37:B37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AI3:AI4"/>
    <mergeCell ref="AJ3:AJ4"/>
    <mergeCell ref="AK3:AK4"/>
  </mergeCells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K64"/>
  <sheetViews>
    <sheetView zoomScale="85" zoomScaleNormal="85" workbookViewId="0">
      <pane xSplit="5" ySplit="4" topLeftCell="J5" activePane="bottomRight" state="frozenSplit"/>
      <selection/>
      <selection pane="topRight"/>
      <selection pane="bottomLeft"/>
      <selection pane="bottomRight" activeCell="S5" sqref="S5"/>
    </sheetView>
  </sheetViews>
  <sheetFormatPr defaultColWidth="9" defaultRowHeight="13.5"/>
  <cols>
    <col min="1" max="1" width="5.375" customWidth="1"/>
    <col min="2" max="2" width="11.75" customWidth="1"/>
    <col min="3" max="3" width="16" customWidth="1"/>
    <col min="4" max="4" width="28.25" customWidth="1"/>
    <col min="5" max="6" width="13.875" customWidth="1"/>
    <col min="7" max="7" width="14.625" customWidth="1"/>
    <col min="8" max="9" width="16.25" customWidth="1"/>
    <col min="10" max="10" width="15.625" customWidth="1"/>
    <col min="14" max="14" width="11.5"/>
    <col min="15" max="15" width="10.375" customWidth="1"/>
    <col min="16" max="17" width="7.5" customWidth="1"/>
    <col min="18" max="19" width="11.5" customWidth="1"/>
    <col min="27" max="27" width="10.375"/>
  </cols>
  <sheetData>
    <row r="1" ht="34.5" customHeight="1" spans="1:27">
      <c r="A1" s="2" t="s">
        <v>389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39" customHeight="1" spans="1:35">
      <c r="A2" s="4" t="str">
        <f>[5]封面!A5</f>
        <v>单位名称：*****</v>
      </c>
      <c r="B2" s="4"/>
      <c r="C2" s="5"/>
      <c r="D2" s="6"/>
      <c r="E2" s="7"/>
      <c r="F2" s="7"/>
      <c r="G2" s="8"/>
      <c r="H2" s="7"/>
      <c r="I2" s="14"/>
      <c r="J2" s="7"/>
      <c r="K2" s="8"/>
      <c r="L2" s="7"/>
      <c r="M2" s="7"/>
      <c r="N2" s="8" t="s">
        <v>139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8" t="s">
        <v>125</v>
      </c>
      <c r="AB2" s="7"/>
      <c r="AC2" s="7"/>
      <c r="AD2" s="7"/>
      <c r="AE2" s="7"/>
      <c r="AF2" s="7"/>
      <c r="AG2" s="7"/>
      <c r="AH2" s="7"/>
      <c r="AI2" s="7"/>
    </row>
    <row r="3" ht="18.75" customHeight="1" spans="1:37">
      <c r="A3" s="9" t="s">
        <v>1</v>
      </c>
      <c r="B3" s="9" t="s">
        <v>140</v>
      </c>
      <c r="C3" s="9"/>
      <c r="D3" s="9" t="s">
        <v>135</v>
      </c>
      <c r="E3" s="9" t="s">
        <v>141</v>
      </c>
      <c r="F3" s="9" t="s">
        <v>142</v>
      </c>
      <c r="G3" s="9" t="s">
        <v>143</v>
      </c>
      <c r="H3" s="9" t="s">
        <v>145</v>
      </c>
      <c r="I3" s="9" t="s">
        <v>251</v>
      </c>
      <c r="J3" s="76" t="s">
        <v>252</v>
      </c>
      <c r="K3" s="9" t="s">
        <v>147</v>
      </c>
      <c r="L3" s="15" t="s">
        <v>148</v>
      </c>
      <c r="M3" s="15"/>
      <c r="N3" s="15"/>
      <c r="O3" s="15"/>
      <c r="P3" s="15" t="s">
        <v>149</v>
      </c>
      <c r="Q3" s="15"/>
      <c r="R3" s="15"/>
      <c r="S3" s="15"/>
      <c r="T3" s="15" t="s">
        <v>150</v>
      </c>
      <c r="U3" s="15"/>
      <c r="V3" s="15"/>
      <c r="W3" s="15"/>
      <c r="X3" s="15" t="s">
        <v>151</v>
      </c>
      <c r="Y3" s="15"/>
      <c r="Z3" s="15"/>
      <c r="AA3" s="15"/>
      <c r="AB3" s="17" t="s">
        <v>152</v>
      </c>
      <c r="AC3" s="17"/>
      <c r="AD3" s="17"/>
      <c r="AE3" s="17"/>
      <c r="AF3" s="17"/>
      <c r="AG3" s="17"/>
      <c r="AH3" s="17"/>
      <c r="AI3" s="17" t="s">
        <v>153</v>
      </c>
      <c r="AJ3" s="18" t="s">
        <v>154</v>
      </c>
      <c r="AK3" s="80" t="s">
        <v>24</v>
      </c>
    </row>
    <row r="4" ht="15.75" spans="1:37">
      <c r="A4" s="9">
        <v>1</v>
      </c>
      <c r="B4" s="10" t="s">
        <v>155</v>
      </c>
      <c r="C4" s="11" t="s">
        <v>156</v>
      </c>
      <c r="D4" s="9"/>
      <c r="E4" s="9"/>
      <c r="F4" s="9"/>
      <c r="G4" s="9"/>
      <c r="H4" s="9"/>
      <c r="I4" s="9"/>
      <c r="J4" s="77"/>
      <c r="K4" s="9"/>
      <c r="L4" s="16" t="s">
        <v>157</v>
      </c>
      <c r="M4" s="16" t="s">
        <v>158</v>
      </c>
      <c r="N4" s="78" t="s">
        <v>186</v>
      </c>
      <c r="O4" s="78" t="s">
        <v>187</v>
      </c>
      <c r="P4" s="16" t="s">
        <v>157</v>
      </c>
      <c r="Q4" s="16" t="s">
        <v>158</v>
      </c>
      <c r="R4" s="78" t="s">
        <v>186</v>
      </c>
      <c r="S4" s="78" t="s">
        <v>187</v>
      </c>
      <c r="T4" s="16" t="s">
        <v>157</v>
      </c>
      <c r="U4" s="16" t="s">
        <v>158</v>
      </c>
      <c r="V4" s="78" t="s">
        <v>186</v>
      </c>
      <c r="W4" s="78" t="s">
        <v>187</v>
      </c>
      <c r="X4" s="16" t="s">
        <v>157</v>
      </c>
      <c r="Y4" s="16" t="s">
        <v>158</v>
      </c>
      <c r="Z4" s="78" t="s">
        <v>186</v>
      </c>
      <c r="AA4" s="78" t="s">
        <v>187</v>
      </c>
      <c r="AB4" s="17" t="s">
        <v>159</v>
      </c>
      <c r="AC4" s="17" t="s">
        <v>160</v>
      </c>
      <c r="AD4" s="17" t="s">
        <v>161</v>
      </c>
      <c r="AE4" s="17" t="s">
        <v>162</v>
      </c>
      <c r="AF4" s="17" t="s">
        <v>163</v>
      </c>
      <c r="AG4" s="17" t="s">
        <v>164</v>
      </c>
      <c r="AH4" s="19" t="s">
        <v>165</v>
      </c>
      <c r="AI4" s="17"/>
      <c r="AJ4" s="18"/>
      <c r="AK4" s="81"/>
    </row>
    <row r="5" s="74" customFormat="1" ht="14.25" spans="1:37">
      <c r="A5" s="83">
        <v>1</v>
      </c>
      <c r="B5" s="84" t="s">
        <v>390</v>
      </c>
      <c r="C5" s="84"/>
      <c r="D5" s="84" t="s">
        <v>391</v>
      </c>
      <c r="E5" s="84" t="s">
        <v>392</v>
      </c>
      <c r="F5" s="84" t="s">
        <v>393</v>
      </c>
      <c r="G5" s="85" t="s">
        <v>394</v>
      </c>
      <c r="H5" s="85" t="s">
        <v>395</v>
      </c>
      <c r="I5" s="83"/>
      <c r="J5" s="83"/>
      <c r="K5" s="84" t="s">
        <v>396</v>
      </c>
      <c r="L5" s="84">
        <v>1</v>
      </c>
      <c r="M5" s="84"/>
      <c r="N5" s="84">
        <v>118965.52</v>
      </c>
      <c r="O5" s="84">
        <v>88827.6</v>
      </c>
      <c r="P5" s="84">
        <v>1</v>
      </c>
      <c r="Q5" s="84"/>
      <c r="R5" s="84">
        <f>N5</f>
        <v>118965.52</v>
      </c>
      <c r="S5" s="84">
        <f>O5</f>
        <v>88827.6</v>
      </c>
      <c r="T5" s="84">
        <f t="shared" ref="T5:T43" si="0">IF((P5-L5)&gt;0,P5-L5,0)</f>
        <v>0</v>
      </c>
      <c r="U5" s="84"/>
      <c r="V5" s="84"/>
      <c r="W5" s="84">
        <f t="shared" ref="W5:W43" si="1">IF((S5-O5)&gt;0,S5-O5,0)</f>
        <v>0</v>
      </c>
      <c r="X5" s="84">
        <f t="shared" ref="X5:X43" si="2">IF((P5-L5)&lt;0,P5-L5,0)</f>
        <v>0</v>
      </c>
      <c r="Y5" s="84"/>
      <c r="Z5" s="84"/>
      <c r="AA5" s="84">
        <f t="shared" ref="AA5:AA43" si="3">IF((S5-O5)&lt;0,S5-O5,0)</f>
        <v>0</v>
      </c>
      <c r="AB5" s="84"/>
      <c r="AC5" s="84"/>
      <c r="AD5" s="84"/>
      <c r="AE5" s="84"/>
      <c r="AF5" s="84"/>
      <c r="AG5" s="84"/>
      <c r="AH5" s="84"/>
      <c r="AI5" s="65"/>
      <c r="AJ5" s="84"/>
      <c r="AK5" s="84"/>
    </row>
    <row r="6" s="74" customFormat="1" ht="14.25" spans="1:37">
      <c r="A6" s="83">
        <v>2</v>
      </c>
      <c r="B6" s="84" t="s">
        <v>397</v>
      </c>
      <c r="C6" s="84"/>
      <c r="D6" s="84" t="s">
        <v>398</v>
      </c>
      <c r="E6" s="84" t="s">
        <v>399</v>
      </c>
      <c r="F6" s="84" t="s">
        <v>393</v>
      </c>
      <c r="G6" s="86" t="s">
        <v>394</v>
      </c>
      <c r="H6" s="86" t="s">
        <v>395</v>
      </c>
      <c r="I6" s="84"/>
      <c r="J6" s="84"/>
      <c r="K6" s="84" t="s">
        <v>396</v>
      </c>
      <c r="L6" s="84">
        <v>1</v>
      </c>
      <c r="M6" s="84"/>
      <c r="N6" s="84">
        <v>59829.05</v>
      </c>
      <c r="O6" s="84">
        <v>44672.41</v>
      </c>
      <c r="P6" s="84">
        <v>1</v>
      </c>
      <c r="Q6" s="84"/>
      <c r="R6" s="84">
        <f t="shared" ref="R6:R44" si="4">N6</f>
        <v>59829.05</v>
      </c>
      <c r="S6" s="84">
        <f t="shared" ref="S6:S44" si="5">O6</f>
        <v>44672.41</v>
      </c>
      <c r="T6" s="84">
        <f t="shared" si="0"/>
        <v>0</v>
      </c>
      <c r="U6" s="84"/>
      <c r="V6" s="84"/>
      <c r="W6" s="84">
        <f t="shared" si="1"/>
        <v>0</v>
      </c>
      <c r="X6" s="84">
        <f t="shared" si="2"/>
        <v>0</v>
      </c>
      <c r="Y6" s="84"/>
      <c r="Z6" s="84"/>
      <c r="AA6" s="84">
        <f t="shared" si="3"/>
        <v>0</v>
      </c>
      <c r="AB6" s="84"/>
      <c r="AC6" s="84"/>
      <c r="AD6" s="84"/>
      <c r="AE6" s="84"/>
      <c r="AF6" s="84"/>
      <c r="AG6" s="84"/>
      <c r="AH6" s="84"/>
      <c r="AI6" s="65"/>
      <c r="AJ6" s="84"/>
      <c r="AK6" s="84"/>
    </row>
    <row r="7" s="74" customFormat="1" ht="14.25" spans="1:37">
      <c r="A7" s="83">
        <v>3</v>
      </c>
      <c r="B7" s="84" t="s">
        <v>400</v>
      </c>
      <c r="C7" s="335" t="s">
        <v>401</v>
      </c>
      <c r="D7" s="84" t="s">
        <v>402</v>
      </c>
      <c r="E7" s="84" t="s">
        <v>399</v>
      </c>
      <c r="F7" s="84" t="s">
        <v>403</v>
      </c>
      <c r="G7" s="86" t="s">
        <v>394</v>
      </c>
      <c r="H7" s="86" t="s">
        <v>395</v>
      </c>
      <c r="I7" s="84"/>
      <c r="J7" s="84"/>
      <c r="K7" s="84" t="s">
        <v>404</v>
      </c>
      <c r="L7" s="84">
        <v>1</v>
      </c>
      <c r="M7" s="84"/>
      <c r="N7" s="84">
        <v>1282.05</v>
      </c>
      <c r="O7" s="84">
        <v>551.25</v>
      </c>
      <c r="P7" s="84">
        <v>1</v>
      </c>
      <c r="Q7" s="84"/>
      <c r="R7" s="84">
        <f t="shared" si="4"/>
        <v>1282.05</v>
      </c>
      <c r="S7" s="84">
        <f t="shared" si="5"/>
        <v>551.25</v>
      </c>
      <c r="T7" s="84">
        <f t="shared" si="0"/>
        <v>0</v>
      </c>
      <c r="U7" s="84"/>
      <c r="V7" s="84"/>
      <c r="W7" s="84">
        <f t="shared" si="1"/>
        <v>0</v>
      </c>
      <c r="X7" s="84">
        <f t="shared" si="2"/>
        <v>0</v>
      </c>
      <c r="Y7" s="84"/>
      <c r="Z7" s="84"/>
      <c r="AA7" s="84">
        <f t="shared" si="3"/>
        <v>0</v>
      </c>
      <c r="AB7" s="84"/>
      <c r="AC7" s="84"/>
      <c r="AD7" s="84"/>
      <c r="AE7" s="84"/>
      <c r="AF7" s="84"/>
      <c r="AG7" s="84"/>
      <c r="AH7" s="84"/>
      <c r="AI7" s="65"/>
      <c r="AJ7" s="84"/>
      <c r="AK7" s="84"/>
    </row>
    <row r="8" s="74" customFormat="1" ht="14.25" spans="1:37">
      <c r="A8" s="83">
        <v>4</v>
      </c>
      <c r="B8" s="84" t="s">
        <v>405</v>
      </c>
      <c r="C8" s="335" t="s">
        <v>406</v>
      </c>
      <c r="D8" s="84" t="s">
        <v>407</v>
      </c>
      <c r="E8" s="84" t="s">
        <v>399</v>
      </c>
      <c r="F8" s="84" t="s">
        <v>403</v>
      </c>
      <c r="G8" s="86" t="s">
        <v>394</v>
      </c>
      <c r="H8" s="86" t="s">
        <v>395</v>
      </c>
      <c r="I8" s="84"/>
      <c r="J8" s="84"/>
      <c r="K8" s="84" t="s">
        <v>404</v>
      </c>
      <c r="L8" s="84">
        <v>1</v>
      </c>
      <c r="M8" s="84"/>
      <c r="N8" s="84">
        <v>1709.4</v>
      </c>
      <c r="O8" s="84">
        <v>734.88</v>
      </c>
      <c r="P8" s="84">
        <v>1</v>
      </c>
      <c r="Q8" s="84"/>
      <c r="R8" s="84">
        <f t="shared" si="4"/>
        <v>1709.4</v>
      </c>
      <c r="S8" s="84">
        <f t="shared" si="5"/>
        <v>734.88</v>
      </c>
      <c r="T8" s="84">
        <f t="shared" si="0"/>
        <v>0</v>
      </c>
      <c r="U8" s="84"/>
      <c r="V8" s="84"/>
      <c r="W8" s="84">
        <f t="shared" si="1"/>
        <v>0</v>
      </c>
      <c r="X8" s="84">
        <f t="shared" si="2"/>
        <v>0</v>
      </c>
      <c r="Y8" s="84"/>
      <c r="Z8" s="84"/>
      <c r="AA8" s="84">
        <f t="shared" si="3"/>
        <v>0</v>
      </c>
      <c r="AB8" s="84"/>
      <c r="AC8" s="84"/>
      <c r="AD8" s="84"/>
      <c r="AE8" s="84"/>
      <c r="AF8" s="84"/>
      <c r="AG8" s="84"/>
      <c r="AH8" s="84"/>
      <c r="AI8" s="65"/>
      <c r="AJ8" s="84"/>
      <c r="AK8" s="84"/>
    </row>
    <row r="9" s="74" customFormat="1" ht="14.25" spans="1:37">
      <c r="A9" s="83">
        <v>5</v>
      </c>
      <c r="B9" s="84" t="s">
        <v>408</v>
      </c>
      <c r="C9" s="84"/>
      <c r="D9" s="84" t="s">
        <v>409</v>
      </c>
      <c r="E9" s="84" t="s">
        <v>399</v>
      </c>
      <c r="F9" s="84" t="s">
        <v>403</v>
      </c>
      <c r="G9" s="84" t="s">
        <v>394</v>
      </c>
      <c r="H9" s="84" t="s">
        <v>395</v>
      </c>
      <c r="I9" s="84"/>
      <c r="J9" s="84"/>
      <c r="K9" s="84" t="s">
        <v>404</v>
      </c>
      <c r="L9" s="84">
        <v>1</v>
      </c>
      <c r="M9" s="84"/>
      <c r="N9" s="84">
        <v>1709.4</v>
      </c>
      <c r="O9" s="84">
        <v>734.88</v>
      </c>
      <c r="P9" s="84">
        <v>1</v>
      </c>
      <c r="Q9" s="84"/>
      <c r="R9" s="84">
        <f t="shared" si="4"/>
        <v>1709.4</v>
      </c>
      <c r="S9" s="84">
        <f t="shared" si="5"/>
        <v>734.88</v>
      </c>
      <c r="T9" s="84">
        <f t="shared" si="0"/>
        <v>0</v>
      </c>
      <c r="U9" s="84"/>
      <c r="V9" s="84"/>
      <c r="W9" s="84">
        <f t="shared" si="1"/>
        <v>0</v>
      </c>
      <c r="X9" s="84">
        <f t="shared" si="2"/>
        <v>0</v>
      </c>
      <c r="Y9" s="84"/>
      <c r="Z9" s="84"/>
      <c r="AA9" s="84">
        <f t="shared" si="3"/>
        <v>0</v>
      </c>
      <c r="AB9" s="84"/>
      <c r="AC9" s="84"/>
      <c r="AD9" s="84"/>
      <c r="AE9" s="84"/>
      <c r="AF9" s="84"/>
      <c r="AG9" s="84"/>
      <c r="AH9" s="84"/>
      <c r="AI9" s="65"/>
      <c r="AJ9" s="84"/>
      <c r="AK9" s="84"/>
    </row>
    <row r="10" s="74" customFormat="1" ht="14.25" spans="1:37">
      <c r="A10" s="83">
        <v>6</v>
      </c>
      <c r="B10" s="84" t="s">
        <v>410</v>
      </c>
      <c r="C10" s="84"/>
      <c r="D10" s="84" t="s">
        <v>411</v>
      </c>
      <c r="E10" s="84" t="s">
        <v>399</v>
      </c>
      <c r="F10" s="84" t="s">
        <v>403</v>
      </c>
      <c r="G10" s="84" t="s">
        <v>394</v>
      </c>
      <c r="H10" s="84" t="s">
        <v>395</v>
      </c>
      <c r="I10" s="84"/>
      <c r="J10" s="84"/>
      <c r="K10" s="84" t="s">
        <v>404</v>
      </c>
      <c r="L10" s="84">
        <v>1</v>
      </c>
      <c r="M10" s="84"/>
      <c r="N10" s="84">
        <v>2564.1</v>
      </c>
      <c r="O10" s="84">
        <v>1102.5</v>
      </c>
      <c r="P10" s="84">
        <v>1</v>
      </c>
      <c r="Q10" s="84"/>
      <c r="R10" s="84">
        <f t="shared" si="4"/>
        <v>2564.1</v>
      </c>
      <c r="S10" s="84">
        <f t="shared" si="5"/>
        <v>1102.5</v>
      </c>
      <c r="T10" s="84">
        <f t="shared" si="0"/>
        <v>0</v>
      </c>
      <c r="U10" s="84"/>
      <c r="V10" s="84"/>
      <c r="W10" s="84">
        <f t="shared" si="1"/>
        <v>0</v>
      </c>
      <c r="X10" s="84">
        <f t="shared" si="2"/>
        <v>0</v>
      </c>
      <c r="Y10" s="84"/>
      <c r="Z10" s="84"/>
      <c r="AA10" s="84">
        <f t="shared" si="3"/>
        <v>0</v>
      </c>
      <c r="AB10" s="84"/>
      <c r="AC10" s="84"/>
      <c r="AD10" s="84"/>
      <c r="AE10" s="84"/>
      <c r="AF10" s="84"/>
      <c r="AG10" s="84"/>
      <c r="AH10" s="84"/>
      <c r="AI10" s="65"/>
      <c r="AJ10" s="84"/>
      <c r="AK10" s="84"/>
    </row>
    <row r="11" s="74" customFormat="1" ht="14.25" spans="1:37">
      <c r="A11" s="83">
        <v>7</v>
      </c>
      <c r="B11" s="84" t="s">
        <v>412</v>
      </c>
      <c r="C11" s="84" t="s">
        <v>413</v>
      </c>
      <c r="D11" s="84" t="s">
        <v>414</v>
      </c>
      <c r="E11" s="84" t="s">
        <v>415</v>
      </c>
      <c r="F11" s="84" t="s">
        <v>416</v>
      </c>
      <c r="G11" s="86" t="s">
        <v>394</v>
      </c>
      <c r="H11" s="86" t="s">
        <v>417</v>
      </c>
      <c r="I11" s="84"/>
      <c r="J11" s="84"/>
      <c r="K11" s="84" t="s">
        <v>418</v>
      </c>
      <c r="L11" s="84">
        <v>1</v>
      </c>
      <c r="M11" s="84"/>
      <c r="N11" s="84">
        <v>36752.13</v>
      </c>
      <c r="O11" s="84">
        <v>32096.85</v>
      </c>
      <c r="P11" s="84">
        <v>1</v>
      </c>
      <c r="Q11" s="84"/>
      <c r="R11" s="84">
        <f t="shared" si="4"/>
        <v>36752.13</v>
      </c>
      <c r="S11" s="84">
        <f t="shared" si="5"/>
        <v>32096.85</v>
      </c>
      <c r="T11" s="84">
        <f t="shared" si="0"/>
        <v>0</v>
      </c>
      <c r="U11" s="84"/>
      <c r="V11" s="84"/>
      <c r="W11" s="84">
        <f t="shared" si="1"/>
        <v>0</v>
      </c>
      <c r="X11" s="84">
        <f t="shared" si="2"/>
        <v>0</v>
      </c>
      <c r="Y11" s="84"/>
      <c r="Z11" s="84"/>
      <c r="AA11" s="84">
        <f t="shared" si="3"/>
        <v>0</v>
      </c>
      <c r="AB11" s="84"/>
      <c r="AC11" s="84"/>
      <c r="AD11" s="84"/>
      <c r="AE11" s="84"/>
      <c r="AF11" s="84"/>
      <c r="AG11" s="84"/>
      <c r="AH11" s="84"/>
      <c r="AI11" s="65"/>
      <c r="AJ11" s="84"/>
      <c r="AK11" s="84"/>
    </row>
    <row r="12" ht="14.25" spans="1:37">
      <c r="A12" s="9">
        <v>8</v>
      </c>
      <c r="B12" s="87" t="s">
        <v>419</v>
      </c>
      <c r="C12" s="79"/>
      <c r="D12" s="88" t="s">
        <v>420</v>
      </c>
      <c r="E12" s="85" t="s">
        <v>399</v>
      </c>
      <c r="F12" s="85" t="s">
        <v>416</v>
      </c>
      <c r="G12" s="85" t="s">
        <v>394</v>
      </c>
      <c r="H12" s="85" t="s">
        <v>421</v>
      </c>
      <c r="I12" s="12"/>
      <c r="J12" s="12"/>
      <c r="K12" s="12"/>
      <c r="L12" s="12">
        <v>1</v>
      </c>
      <c r="M12" s="84"/>
      <c r="N12" s="84">
        <v>17948.72</v>
      </c>
      <c r="O12" s="84">
        <v>7717.88</v>
      </c>
      <c r="P12" s="12">
        <v>1</v>
      </c>
      <c r="Q12" s="12"/>
      <c r="R12" s="84">
        <f t="shared" si="4"/>
        <v>17948.72</v>
      </c>
      <c r="S12" s="84">
        <f t="shared" si="5"/>
        <v>7717.88</v>
      </c>
      <c r="T12" s="12">
        <f t="shared" si="0"/>
        <v>0</v>
      </c>
      <c r="U12" s="12"/>
      <c r="V12" s="12"/>
      <c r="W12" s="12">
        <f t="shared" si="1"/>
        <v>0</v>
      </c>
      <c r="X12" s="12">
        <f t="shared" si="2"/>
        <v>0</v>
      </c>
      <c r="Y12" s="12"/>
      <c r="Z12" s="12"/>
      <c r="AA12" s="12">
        <f t="shared" si="3"/>
        <v>0</v>
      </c>
      <c r="AB12" s="12"/>
      <c r="AC12" s="12"/>
      <c r="AD12" s="12"/>
      <c r="AE12" s="12"/>
      <c r="AF12" s="12"/>
      <c r="AG12" s="12"/>
      <c r="AH12" s="12"/>
      <c r="AI12" s="82"/>
      <c r="AJ12" s="12"/>
      <c r="AK12" s="12"/>
    </row>
    <row r="13" ht="14.25" spans="1:37">
      <c r="A13" s="9">
        <v>9</v>
      </c>
      <c r="B13" s="87" t="s">
        <v>422</v>
      </c>
      <c r="C13" s="79"/>
      <c r="D13" s="88" t="s">
        <v>423</v>
      </c>
      <c r="E13" s="89" t="s">
        <v>392</v>
      </c>
      <c r="F13" s="85" t="s">
        <v>416</v>
      </c>
      <c r="G13" s="85" t="s">
        <v>394</v>
      </c>
      <c r="H13" s="90" t="s">
        <v>424</v>
      </c>
      <c r="I13" s="12"/>
      <c r="J13" s="12"/>
      <c r="K13" s="12"/>
      <c r="L13" s="12">
        <v>1</v>
      </c>
      <c r="M13" s="84"/>
      <c r="N13" s="84">
        <v>5128.21</v>
      </c>
      <c r="O13" s="84">
        <v>3420.41</v>
      </c>
      <c r="P13" s="12">
        <v>1</v>
      </c>
      <c r="Q13" s="12"/>
      <c r="R13" s="84">
        <f t="shared" si="4"/>
        <v>5128.21</v>
      </c>
      <c r="S13" s="84">
        <f t="shared" si="5"/>
        <v>3420.41</v>
      </c>
      <c r="T13" s="12">
        <f t="shared" si="0"/>
        <v>0</v>
      </c>
      <c r="U13" s="12"/>
      <c r="V13" s="12"/>
      <c r="W13" s="12">
        <f t="shared" si="1"/>
        <v>0</v>
      </c>
      <c r="X13" s="12">
        <f t="shared" si="2"/>
        <v>0</v>
      </c>
      <c r="Y13" s="12"/>
      <c r="Z13" s="12"/>
      <c r="AA13" s="12">
        <f t="shared" si="3"/>
        <v>0</v>
      </c>
      <c r="AB13" s="12"/>
      <c r="AC13" s="12"/>
      <c r="AD13" s="12"/>
      <c r="AE13" s="12"/>
      <c r="AF13" s="12"/>
      <c r="AG13" s="12"/>
      <c r="AH13" s="12"/>
      <c r="AI13" s="82"/>
      <c r="AJ13" s="12"/>
      <c r="AK13" s="12"/>
    </row>
    <row r="14" ht="14.25" spans="1:37">
      <c r="A14" s="9">
        <v>10</v>
      </c>
      <c r="B14" s="87" t="s">
        <v>425</v>
      </c>
      <c r="C14" s="79"/>
      <c r="D14" s="88" t="s">
        <v>426</v>
      </c>
      <c r="E14" s="89" t="s">
        <v>392</v>
      </c>
      <c r="F14" s="85" t="s">
        <v>416</v>
      </c>
      <c r="G14" s="85" t="s">
        <v>394</v>
      </c>
      <c r="H14" s="90" t="s">
        <v>424</v>
      </c>
      <c r="I14" s="12"/>
      <c r="J14" s="12"/>
      <c r="K14" s="12"/>
      <c r="L14" s="12">
        <v>1</v>
      </c>
      <c r="M14" s="84"/>
      <c r="N14" s="84">
        <v>8547.01</v>
      </c>
      <c r="O14" s="84">
        <v>5699.61</v>
      </c>
      <c r="P14" s="12">
        <v>1</v>
      </c>
      <c r="Q14" s="12"/>
      <c r="R14" s="84">
        <f t="shared" si="4"/>
        <v>8547.01</v>
      </c>
      <c r="S14" s="84">
        <f t="shared" si="5"/>
        <v>5699.61</v>
      </c>
      <c r="T14" s="12">
        <f t="shared" si="0"/>
        <v>0</v>
      </c>
      <c r="U14" s="12"/>
      <c r="V14" s="12"/>
      <c r="W14" s="12">
        <f t="shared" si="1"/>
        <v>0</v>
      </c>
      <c r="X14" s="12">
        <f t="shared" si="2"/>
        <v>0</v>
      </c>
      <c r="Y14" s="12"/>
      <c r="Z14" s="12"/>
      <c r="AA14" s="12">
        <f t="shared" si="3"/>
        <v>0</v>
      </c>
      <c r="AB14" s="12"/>
      <c r="AC14" s="12"/>
      <c r="AD14" s="12"/>
      <c r="AE14" s="12"/>
      <c r="AF14" s="12"/>
      <c r="AG14" s="12"/>
      <c r="AH14" s="12"/>
      <c r="AI14" s="82"/>
      <c r="AJ14" s="12"/>
      <c r="AK14" s="12"/>
    </row>
    <row r="15" ht="28.5" spans="1:37">
      <c r="A15" s="9">
        <v>11</v>
      </c>
      <c r="B15" s="83" t="s">
        <v>427</v>
      </c>
      <c r="C15" s="79"/>
      <c r="D15" s="89" t="s">
        <v>428</v>
      </c>
      <c r="E15" s="89" t="s">
        <v>429</v>
      </c>
      <c r="F15" s="85" t="s">
        <v>430</v>
      </c>
      <c r="G15" s="85" t="s">
        <v>358</v>
      </c>
      <c r="H15" s="90" t="s">
        <v>431</v>
      </c>
      <c r="I15" s="12"/>
      <c r="J15" s="12"/>
      <c r="K15" s="12"/>
      <c r="L15" s="12">
        <v>50</v>
      </c>
      <c r="M15" s="84"/>
      <c r="N15" s="84">
        <v>33965.17</v>
      </c>
      <c r="O15" s="84">
        <v>8151.73</v>
      </c>
      <c r="P15" s="12">
        <v>50</v>
      </c>
      <c r="Q15" s="12"/>
      <c r="R15" s="84">
        <f t="shared" si="4"/>
        <v>33965.17</v>
      </c>
      <c r="S15" s="84">
        <f t="shared" si="5"/>
        <v>8151.73</v>
      </c>
      <c r="T15" s="12">
        <f t="shared" si="0"/>
        <v>0</v>
      </c>
      <c r="U15" s="12"/>
      <c r="V15" s="12"/>
      <c r="W15" s="12">
        <f t="shared" si="1"/>
        <v>0</v>
      </c>
      <c r="X15" s="12">
        <f t="shared" si="2"/>
        <v>0</v>
      </c>
      <c r="Y15" s="12"/>
      <c r="Z15" s="12"/>
      <c r="AA15" s="12">
        <f t="shared" si="3"/>
        <v>0</v>
      </c>
      <c r="AB15" s="12"/>
      <c r="AC15" s="12"/>
      <c r="AD15" s="12"/>
      <c r="AE15" s="12"/>
      <c r="AF15" s="12"/>
      <c r="AG15" s="12"/>
      <c r="AH15" s="12"/>
      <c r="AI15" s="82"/>
      <c r="AJ15" s="12"/>
      <c r="AK15" s="12"/>
    </row>
    <row r="16" ht="28.5" spans="1:37">
      <c r="A16" s="9">
        <v>12</v>
      </c>
      <c r="B16" s="83" t="s">
        <v>432</v>
      </c>
      <c r="C16" s="79"/>
      <c r="D16" s="89" t="s">
        <v>433</v>
      </c>
      <c r="E16" s="89" t="s">
        <v>434</v>
      </c>
      <c r="F16" s="85" t="s">
        <v>430</v>
      </c>
      <c r="G16" s="85" t="s">
        <v>358</v>
      </c>
      <c r="H16" s="85" t="s">
        <v>435</v>
      </c>
      <c r="I16" s="12"/>
      <c r="J16" s="12"/>
      <c r="K16" s="12"/>
      <c r="L16" s="12">
        <v>2</v>
      </c>
      <c r="M16" s="84"/>
      <c r="N16" s="84">
        <v>7892.34</v>
      </c>
      <c r="O16" s="84">
        <v>1894.26</v>
      </c>
      <c r="P16" s="12">
        <v>2</v>
      </c>
      <c r="Q16" s="12"/>
      <c r="R16" s="84">
        <f t="shared" si="4"/>
        <v>7892.34</v>
      </c>
      <c r="S16" s="84">
        <f t="shared" si="5"/>
        <v>1894.26</v>
      </c>
      <c r="T16" s="12">
        <f t="shared" si="0"/>
        <v>0</v>
      </c>
      <c r="U16" s="12"/>
      <c r="V16" s="12"/>
      <c r="W16" s="12">
        <f t="shared" si="1"/>
        <v>0</v>
      </c>
      <c r="X16" s="12">
        <f t="shared" si="2"/>
        <v>0</v>
      </c>
      <c r="Y16" s="12"/>
      <c r="Z16" s="12"/>
      <c r="AA16" s="12">
        <f t="shared" si="3"/>
        <v>0</v>
      </c>
      <c r="AB16" s="12"/>
      <c r="AC16" s="12"/>
      <c r="AD16" s="12"/>
      <c r="AE16" s="12"/>
      <c r="AF16" s="12"/>
      <c r="AG16" s="12"/>
      <c r="AH16" s="12"/>
      <c r="AI16" s="82"/>
      <c r="AJ16" s="12"/>
      <c r="AK16" s="12"/>
    </row>
    <row r="17" ht="42.75" spans="1:37">
      <c r="A17" s="9">
        <v>13</v>
      </c>
      <c r="B17" s="83" t="s">
        <v>436</v>
      </c>
      <c r="C17" s="79"/>
      <c r="D17" s="89" t="s">
        <v>437</v>
      </c>
      <c r="E17" s="89" t="s">
        <v>438</v>
      </c>
      <c r="F17" s="85" t="s">
        <v>430</v>
      </c>
      <c r="G17" s="85" t="s">
        <v>358</v>
      </c>
      <c r="H17" s="85" t="s">
        <v>435</v>
      </c>
      <c r="I17" s="12"/>
      <c r="J17" s="12"/>
      <c r="K17" s="12"/>
      <c r="L17" s="12">
        <v>26</v>
      </c>
      <c r="M17" s="84"/>
      <c r="N17" s="84">
        <v>65982.91</v>
      </c>
      <c r="O17" s="84">
        <v>20014.79</v>
      </c>
      <c r="P17" s="12">
        <v>26</v>
      </c>
      <c r="Q17" s="12"/>
      <c r="R17" s="84">
        <f t="shared" si="4"/>
        <v>65982.91</v>
      </c>
      <c r="S17" s="84">
        <f t="shared" si="5"/>
        <v>20014.79</v>
      </c>
      <c r="T17" s="12">
        <f t="shared" si="0"/>
        <v>0</v>
      </c>
      <c r="U17" s="12"/>
      <c r="V17" s="12"/>
      <c r="W17" s="12">
        <f t="shared" si="1"/>
        <v>0</v>
      </c>
      <c r="X17" s="12">
        <f t="shared" si="2"/>
        <v>0</v>
      </c>
      <c r="Y17" s="12"/>
      <c r="Z17" s="12"/>
      <c r="AA17" s="12">
        <f t="shared" si="3"/>
        <v>0</v>
      </c>
      <c r="AB17" s="12"/>
      <c r="AC17" s="12"/>
      <c r="AD17" s="12"/>
      <c r="AE17" s="12"/>
      <c r="AF17" s="12"/>
      <c r="AG17" s="12"/>
      <c r="AH17" s="12"/>
      <c r="AI17" s="82"/>
      <c r="AJ17" s="12"/>
      <c r="AK17" s="12"/>
    </row>
    <row r="18" ht="28.5" spans="1:37">
      <c r="A18" s="9">
        <v>14</v>
      </c>
      <c r="B18" s="91" t="s">
        <v>439</v>
      </c>
      <c r="C18" s="79"/>
      <c r="D18" s="89" t="s">
        <v>440</v>
      </c>
      <c r="E18" s="89" t="s">
        <v>434</v>
      </c>
      <c r="F18" s="85" t="s">
        <v>430</v>
      </c>
      <c r="G18" s="85" t="s">
        <v>358</v>
      </c>
      <c r="H18" s="85" t="s">
        <v>435</v>
      </c>
      <c r="I18" s="12"/>
      <c r="J18" s="12"/>
      <c r="K18" s="12"/>
      <c r="L18" s="12">
        <v>9</v>
      </c>
      <c r="M18" s="84"/>
      <c r="N18" s="84">
        <v>10692.31</v>
      </c>
      <c r="O18" s="84">
        <v>3243.31</v>
      </c>
      <c r="P18" s="12">
        <v>9</v>
      </c>
      <c r="Q18" s="12"/>
      <c r="R18" s="84">
        <f t="shared" si="4"/>
        <v>10692.31</v>
      </c>
      <c r="S18" s="84">
        <f t="shared" si="5"/>
        <v>3243.31</v>
      </c>
      <c r="T18" s="12">
        <f t="shared" si="0"/>
        <v>0</v>
      </c>
      <c r="U18" s="12"/>
      <c r="V18" s="12"/>
      <c r="W18" s="12">
        <f t="shared" si="1"/>
        <v>0</v>
      </c>
      <c r="X18" s="12">
        <f t="shared" si="2"/>
        <v>0</v>
      </c>
      <c r="Y18" s="12"/>
      <c r="Z18" s="12"/>
      <c r="AA18" s="12">
        <f t="shared" si="3"/>
        <v>0</v>
      </c>
      <c r="AB18" s="12"/>
      <c r="AC18" s="12"/>
      <c r="AD18" s="12"/>
      <c r="AE18" s="12"/>
      <c r="AF18" s="12"/>
      <c r="AG18" s="12"/>
      <c r="AH18" s="12"/>
      <c r="AI18" s="82"/>
      <c r="AJ18" s="12"/>
      <c r="AK18" s="12"/>
    </row>
    <row r="19" ht="28.5" spans="1:37">
      <c r="A19" s="9">
        <v>15</v>
      </c>
      <c r="B19" s="91" t="s">
        <v>441</v>
      </c>
      <c r="C19" s="79"/>
      <c r="D19" s="89" t="s">
        <v>440</v>
      </c>
      <c r="E19" s="89" t="s">
        <v>434</v>
      </c>
      <c r="F19" s="85" t="s">
        <v>430</v>
      </c>
      <c r="G19" s="85" t="s">
        <v>358</v>
      </c>
      <c r="H19" s="85" t="s">
        <v>435</v>
      </c>
      <c r="I19" s="12"/>
      <c r="J19" s="12"/>
      <c r="K19" s="12"/>
      <c r="L19" s="12">
        <v>4</v>
      </c>
      <c r="M19" s="84"/>
      <c r="N19" s="84">
        <v>2402</v>
      </c>
      <c r="O19" s="84">
        <v>1032.92</v>
      </c>
      <c r="P19" s="12">
        <v>4</v>
      </c>
      <c r="Q19" s="12"/>
      <c r="R19" s="84">
        <f t="shared" si="4"/>
        <v>2402</v>
      </c>
      <c r="S19" s="84">
        <f t="shared" si="5"/>
        <v>1032.92</v>
      </c>
      <c r="T19" s="12">
        <f t="shared" si="0"/>
        <v>0</v>
      </c>
      <c r="U19" s="12"/>
      <c r="V19" s="12"/>
      <c r="W19" s="12">
        <f t="shared" si="1"/>
        <v>0</v>
      </c>
      <c r="X19" s="12">
        <f t="shared" si="2"/>
        <v>0</v>
      </c>
      <c r="Y19" s="12"/>
      <c r="Z19" s="12"/>
      <c r="AA19" s="12">
        <f t="shared" si="3"/>
        <v>0</v>
      </c>
      <c r="AB19" s="12"/>
      <c r="AC19" s="12"/>
      <c r="AD19" s="12"/>
      <c r="AE19" s="12"/>
      <c r="AF19" s="12"/>
      <c r="AG19" s="12"/>
      <c r="AH19" s="12"/>
      <c r="AI19" s="82"/>
      <c r="AJ19" s="12"/>
      <c r="AK19" s="12"/>
    </row>
    <row r="20" ht="14.25" spans="1:37">
      <c r="A20" s="9">
        <v>16</v>
      </c>
      <c r="B20" s="91" t="s">
        <v>442</v>
      </c>
      <c r="C20" s="79"/>
      <c r="D20" s="89" t="s">
        <v>443</v>
      </c>
      <c r="E20" s="89" t="s">
        <v>444</v>
      </c>
      <c r="F20" s="85" t="s">
        <v>445</v>
      </c>
      <c r="G20" s="85" t="s">
        <v>358</v>
      </c>
      <c r="H20" s="90" t="s">
        <v>431</v>
      </c>
      <c r="I20" s="12"/>
      <c r="J20" s="12"/>
      <c r="K20" s="12"/>
      <c r="L20" s="12">
        <v>2</v>
      </c>
      <c r="M20" s="84"/>
      <c r="N20" s="84">
        <v>5384.62</v>
      </c>
      <c r="O20" s="84">
        <v>1547.92</v>
      </c>
      <c r="P20" s="12">
        <v>2</v>
      </c>
      <c r="Q20" s="12"/>
      <c r="R20" s="84">
        <f t="shared" si="4"/>
        <v>5384.62</v>
      </c>
      <c r="S20" s="84">
        <f t="shared" si="5"/>
        <v>1547.92</v>
      </c>
      <c r="T20" s="12">
        <f t="shared" si="0"/>
        <v>0</v>
      </c>
      <c r="U20" s="12"/>
      <c r="V20" s="12"/>
      <c r="W20" s="12">
        <f t="shared" si="1"/>
        <v>0</v>
      </c>
      <c r="X20" s="12">
        <f t="shared" si="2"/>
        <v>0</v>
      </c>
      <c r="Y20" s="12"/>
      <c r="Z20" s="12"/>
      <c r="AA20" s="12">
        <f t="shared" si="3"/>
        <v>0</v>
      </c>
      <c r="AB20" s="12"/>
      <c r="AC20" s="12"/>
      <c r="AD20" s="12"/>
      <c r="AE20" s="12"/>
      <c r="AF20" s="12"/>
      <c r="AG20" s="12"/>
      <c r="AH20" s="12"/>
      <c r="AI20" s="82"/>
      <c r="AJ20" s="12"/>
      <c r="AK20" s="12"/>
    </row>
    <row r="21" ht="14.25" spans="1:37">
      <c r="A21" s="9">
        <v>17</v>
      </c>
      <c r="B21" s="91" t="s">
        <v>446</v>
      </c>
      <c r="C21" s="79"/>
      <c r="D21" s="89" t="s">
        <v>443</v>
      </c>
      <c r="E21" s="89" t="s">
        <v>444</v>
      </c>
      <c r="F21" s="85" t="s">
        <v>445</v>
      </c>
      <c r="G21" s="85" t="s">
        <v>358</v>
      </c>
      <c r="H21" s="90" t="s">
        <v>431</v>
      </c>
      <c r="I21" s="12"/>
      <c r="J21" s="12"/>
      <c r="K21" s="12"/>
      <c r="L21" s="12">
        <v>24</v>
      </c>
      <c r="M21" s="84"/>
      <c r="N21" s="84">
        <v>25367.52</v>
      </c>
      <c r="O21" s="84">
        <v>10104.82</v>
      </c>
      <c r="P21" s="12">
        <v>24</v>
      </c>
      <c r="Q21" s="12"/>
      <c r="R21" s="84">
        <f t="shared" si="4"/>
        <v>25367.52</v>
      </c>
      <c r="S21" s="84">
        <f t="shared" si="5"/>
        <v>10104.82</v>
      </c>
      <c r="T21" s="12">
        <f t="shared" si="0"/>
        <v>0</v>
      </c>
      <c r="U21" s="12"/>
      <c r="V21" s="12"/>
      <c r="W21" s="12">
        <f t="shared" si="1"/>
        <v>0</v>
      </c>
      <c r="X21" s="12">
        <f t="shared" si="2"/>
        <v>0</v>
      </c>
      <c r="Y21" s="12"/>
      <c r="Z21" s="12"/>
      <c r="AA21" s="12">
        <f t="shared" si="3"/>
        <v>0</v>
      </c>
      <c r="AB21" s="12"/>
      <c r="AC21" s="12"/>
      <c r="AD21" s="12"/>
      <c r="AE21" s="12"/>
      <c r="AF21" s="12"/>
      <c r="AG21" s="12"/>
      <c r="AH21" s="12"/>
      <c r="AI21" s="82"/>
      <c r="AJ21" s="12"/>
      <c r="AK21" s="12"/>
    </row>
    <row r="22" ht="14.25" spans="1:37">
      <c r="A22" s="9">
        <v>18</v>
      </c>
      <c r="B22" s="91" t="s">
        <v>447</v>
      </c>
      <c r="C22" s="79"/>
      <c r="D22" s="89" t="s">
        <v>443</v>
      </c>
      <c r="E22" s="89" t="s">
        <v>444</v>
      </c>
      <c r="F22" s="85" t="s">
        <v>445</v>
      </c>
      <c r="G22" s="85" t="s">
        <v>358</v>
      </c>
      <c r="H22" s="90" t="s">
        <v>431</v>
      </c>
      <c r="I22" s="12"/>
      <c r="J22" s="12"/>
      <c r="K22" s="12"/>
      <c r="L22" s="12">
        <v>9</v>
      </c>
      <c r="M22" s="84"/>
      <c r="N22" s="84">
        <v>10692.31</v>
      </c>
      <c r="O22" s="84">
        <v>3751.04</v>
      </c>
      <c r="P22" s="12">
        <v>9</v>
      </c>
      <c r="Q22" s="12"/>
      <c r="R22" s="84">
        <f t="shared" si="4"/>
        <v>10692.31</v>
      </c>
      <c r="S22" s="84">
        <f t="shared" si="5"/>
        <v>3751.04</v>
      </c>
      <c r="T22" s="12">
        <f t="shared" si="0"/>
        <v>0</v>
      </c>
      <c r="U22" s="12"/>
      <c r="V22" s="12"/>
      <c r="W22" s="12">
        <f t="shared" si="1"/>
        <v>0</v>
      </c>
      <c r="X22" s="12">
        <f t="shared" si="2"/>
        <v>0</v>
      </c>
      <c r="Y22" s="12"/>
      <c r="Z22" s="12"/>
      <c r="AA22" s="12">
        <f t="shared" si="3"/>
        <v>0</v>
      </c>
      <c r="AB22" s="12"/>
      <c r="AC22" s="12"/>
      <c r="AD22" s="12"/>
      <c r="AE22" s="12"/>
      <c r="AF22" s="12"/>
      <c r="AG22" s="12"/>
      <c r="AH22" s="12"/>
      <c r="AI22" s="82"/>
      <c r="AJ22" s="12"/>
      <c r="AK22" s="12"/>
    </row>
    <row r="23" ht="14.25" spans="1:37">
      <c r="A23" s="9">
        <v>19</v>
      </c>
      <c r="B23" s="91" t="s">
        <v>448</v>
      </c>
      <c r="C23" s="79"/>
      <c r="D23" s="89" t="s">
        <v>443</v>
      </c>
      <c r="E23" s="89" t="s">
        <v>444</v>
      </c>
      <c r="F23" s="85" t="s">
        <v>445</v>
      </c>
      <c r="G23" s="85" t="s">
        <v>358</v>
      </c>
      <c r="H23" s="90" t="s">
        <v>431</v>
      </c>
      <c r="I23" s="12"/>
      <c r="J23" s="12"/>
      <c r="K23" s="12"/>
      <c r="L23" s="12">
        <v>30</v>
      </c>
      <c r="M23" s="84"/>
      <c r="N23" s="84">
        <v>26923.08</v>
      </c>
      <c r="O23" s="84">
        <v>7740.48</v>
      </c>
      <c r="P23" s="12">
        <v>30</v>
      </c>
      <c r="Q23" s="12"/>
      <c r="R23" s="84">
        <f t="shared" si="4"/>
        <v>26923.08</v>
      </c>
      <c r="S23" s="84">
        <f t="shared" si="5"/>
        <v>7740.48</v>
      </c>
      <c r="T23" s="12">
        <f t="shared" si="0"/>
        <v>0</v>
      </c>
      <c r="U23" s="12"/>
      <c r="V23" s="12"/>
      <c r="W23" s="12">
        <f t="shared" si="1"/>
        <v>0</v>
      </c>
      <c r="X23" s="12">
        <f t="shared" si="2"/>
        <v>0</v>
      </c>
      <c r="Y23" s="12"/>
      <c r="Z23" s="12"/>
      <c r="AA23" s="12">
        <f t="shared" si="3"/>
        <v>0</v>
      </c>
      <c r="AB23" s="12"/>
      <c r="AC23" s="12"/>
      <c r="AD23" s="12"/>
      <c r="AE23" s="12"/>
      <c r="AF23" s="12"/>
      <c r="AG23" s="12"/>
      <c r="AH23" s="12"/>
      <c r="AI23" s="82"/>
      <c r="AJ23" s="12"/>
      <c r="AK23" s="12"/>
    </row>
    <row r="24" ht="28.5" spans="1:37">
      <c r="A24" s="9">
        <v>20</v>
      </c>
      <c r="B24" s="83" t="s">
        <v>449</v>
      </c>
      <c r="C24" s="79"/>
      <c r="D24" s="89" t="s">
        <v>450</v>
      </c>
      <c r="E24" s="89" t="s">
        <v>451</v>
      </c>
      <c r="F24" s="85" t="s">
        <v>430</v>
      </c>
      <c r="G24" s="85" t="s">
        <v>358</v>
      </c>
      <c r="H24" s="90" t="s">
        <v>452</v>
      </c>
      <c r="I24" s="12"/>
      <c r="J24" s="12"/>
      <c r="K24" s="12"/>
      <c r="L24" s="12">
        <v>11</v>
      </c>
      <c r="M24" s="84"/>
      <c r="N24" s="84">
        <v>7345.28</v>
      </c>
      <c r="O24" s="84">
        <v>4554.08</v>
      </c>
      <c r="P24" s="12">
        <v>11</v>
      </c>
      <c r="Q24" s="12"/>
      <c r="R24" s="84">
        <f t="shared" si="4"/>
        <v>7345.28</v>
      </c>
      <c r="S24" s="84">
        <f t="shared" si="5"/>
        <v>4554.08</v>
      </c>
      <c r="T24" s="12">
        <f t="shared" si="0"/>
        <v>0</v>
      </c>
      <c r="U24" s="12"/>
      <c r="V24" s="12"/>
      <c r="W24" s="12">
        <f t="shared" si="1"/>
        <v>0</v>
      </c>
      <c r="X24" s="12">
        <f t="shared" si="2"/>
        <v>0</v>
      </c>
      <c r="Y24" s="12"/>
      <c r="Z24" s="12"/>
      <c r="AA24" s="12">
        <f t="shared" si="3"/>
        <v>0</v>
      </c>
      <c r="AB24" s="12"/>
      <c r="AC24" s="12"/>
      <c r="AD24" s="12"/>
      <c r="AE24" s="12"/>
      <c r="AF24" s="12"/>
      <c r="AG24" s="12"/>
      <c r="AH24" s="12"/>
      <c r="AI24" s="82"/>
      <c r="AJ24" s="12"/>
      <c r="AK24" s="12"/>
    </row>
    <row r="25" ht="14.25" spans="1:37">
      <c r="A25" s="9">
        <v>21</v>
      </c>
      <c r="B25" s="83" t="s">
        <v>453</v>
      </c>
      <c r="C25" s="79"/>
      <c r="D25" s="89" t="s">
        <v>454</v>
      </c>
      <c r="E25" s="89" t="s">
        <v>455</v>
      </c>
      <c r="F25" s="85" t="s">
        <v>430</v>
      </c>
      <c r="G25" s="85" t="s">
        <v>358</v>
      </c>
      <c r="H25" s="90" t="s">
        <v>452</v>
      </c>
      <c r="I25" s="12"/>
      <c r="J25" s="12"/>
      <c r="K25" s="12"/>
      <c r="L25" s="12">
        <v>15</v>
      </c>
      <c r="M25" s="84"/>
      <c r="N25" s="84">
        <v>41025.64</v>
      </c>
      <c r="O25" s="84">
        <v>11794.99</v>
      </c>
      <c r="P25" s="12">
        <v>15</v>
      </c>
      <c r="Q25" s="12"/>
      <c r="R25" s="84">
        <f t="shared" si="4"/>
        <v>41025.64</v>
      </c>
      <c r="S25" s="84">
        <f t="shared" si="5"/>
        <v>11794.99</v>
      </c>
      <c r="T25" s="12">
        <f t="shared" si="0"/>
        <v>0</v>
      </c>
      <c r="U25" s="12"/>
      <c r="V25" s="12"/>
      <c r="W25" s="12">
        <f t="shared" si="1"/>
        <v>0</v>
      </c>
      <c r="X25" s="12">
        <f t="shared" si="2"/>
        <v>0</v>
      </c>
      <c r="Y25" s="12"/>
      <c r="Z25" s="12"/>
      <c r="AA25" s="12">
        <f t="shared" si="3"/>
        <v>0</v>
      </c>
      <c r="AB25" s="12"/>
      <c r="AC25" s="12"/>
      <c r="AD25" s="12"/>
      <c r="AE25" s="12"/>
      <c r="AF25" s="12"/>
      <c r="AG25" s="12"/>
      <c r="AH25" s="12"/>
      <c r="AI25" s="82"/>
      <c r="AJ25" s="12"/>
      <c r="AK25" s="12"/>
    </row>
    <row r="26" ht="14.25" spans="1:37">
      <c r="A26" s="9">
        <v>22</v>
      </c>
      <c r="B26" s="83" t="s">
        <v>456</v>
      </c>
      <c r="C26" s="79"/>
      <c r="D26" s="89" t="s">
        <v>457</v>
      </c>
      <c r="E26" s="89" t="s">
        <v>458</v>
      </c>
      <c r="F26" s="85" t="s">
        <v>430</v>
      </c>
      <c r="G26" s="85" t="s">
        <v>358</v>
      </c>
      <c r="H26" s="90" t="s">
        <v>452</v>
      </c>
      <c r="I26" s="12"/>
      <c r="J26" s="12"/>
      <c r="K26" s="12"/>
      <c r="L26" s="12">
        <v>10</v>
      </c>
      <c r="M26" s="84"/>
      <c r="N26" s="84">
        <v>24786.32</v>
      </c>
      <c r="O26" s="84">
        <v>7126.07</v>
      </c>
      <c r="P26" s="12">
        <v>10</v>
      </c>
      <c r="Q26" s="12"/>
      <c r="R26" s="84">
        <f t="shared" si="4"/>
        <v>24786.32</v>
      </c>
      <c r="S26" s="84">
        <f t="shared" si="5"/>
        <v>7126.07</v>
      </c>
      <c r="T26" s="12">
        <f t="shared" si="0"/>
        <v>0</v>
      </c>
      <c r="U26" s="12"/>
      <c r="V26" s="12"/>
      <c r="W26" s="12">
        <f t="shared" si="1"/>
        <v>0</v>
      </c>
      <c r="X26" s="12">
        <f t="shared" si="2"/>
        <v>0</v>
      </c>
      <c r="Y26" s="12"/>
      <c r="Z26" s="12"/>
      <c r="AA26" s="12">
        <f t="shared" si="3"/>
        <v>0</v>
      </c>
      <c r="AB26" s="12"/>
      <c r="AC26" s="12"/>
      <c r="AD26" s="12"/>
      <c r="AE26" s="12"/>
      <c r="AF26" s="12"/>
      <c r="AG26" s="12"/>
      <c r="AH26" s="12"/>
      <c r="AI26" s="82"/>
      <c r="AJ26" s="12"/>
      <c r="AK26" s="12"/>
    </row>
    <row r="27" ht="14.25" spans="1:37">
      <c r="A27" s="9">
        <v>23</v>
      </c>
      <c r="B27" s="83" t="s">
        <v>459</v>
      </c>
      <c r="C27" s="79"/>
      <c r="D27" s="89" t="s">
        <v>460</v>
      </c>
      <c r="E27" s="89" t="s">
        <v>461</v>
      </c>
      <c r="F27" s="85" t="s">
        <v>430</v>
      </c>
      <c r="G27" s="85" t="s">
        <v>358</v>
      </c>
      <c r="H27" s="90" t="s">
        <v>452</v>
      </c>
      <c r="I27" s="12"/>
      <c r="J27" s="12"/>
      <c r="K27" s="12"/>
      <c r="L27" s="12">
        <v>3</v>
      </c>
      <c r="M27" s="84"/>
      <c r="N27" s="84">
        <v>5641.03</v>
      </c>
      <c r="O27" s="84">
        <v>1621.63</v>
      </c>
      <c r="P27" s="12">
        <v>3</v>
      </c>
      <c r="Q27" s="12"/>
      <c r="R27" s="84">
        <f t="shared" si="4"/>
        <v>5641.03</v>
      </c>
      <c r="S27" s="84">
        <f t="shared" si="5"/>
        <v>1621.63</v>
      </c>
      <c r="T27" s="12">
        <f t="shared" si="0"/>
        <v>0</v>
      </c>
      <c r="U27" s="12"/>
      <c r="V27" s="12"/>
      <c r="W27" s="12">
        <f t="shared" si="1"/>
        <v>0</v>
      </c>
      <c r="X27" s="12">
        <f t="shared" si="2"/>
        <v>0</v>
      </c>
      <c r="Y27" s="12"/>
      <c r="Z27" s="12"/>
      <c r="AA27" s="12">
        <f t="shared" si="3"/>
        <v>0</v>
      </c>
      <c r="AB27" s="12"/>
      <c r="AC27" s="12"/>
      <c r="AD27" s="12"/>
      <c r="AE27" s="12"/>
      <c r="AF27" s="12"/>
      <c r="AG27" s="12"/>
      <c r="AH27" s="12"/>
      <c r="AI27" s="82"/>
      <c r="AJ27" s="12"/>
      <c r="AK27" s="12"/>
    </row>
    <row r="28" ht="14.25" spans="1:37">
      <c r="A28" s="9">
        <v>24</v>
      </c>
      <c r="B28" s="83" t="s">
        <v>462</v>
      </c>
      <c r="C28" s="79"/>
      <c r="D28" s="92" t="s">
        <v>463</v>
      </c>
      <c r="E28" s="92" t="s">
        <v>464</v>
      </c>
      <c r="F28" s="85" t="s">
        <v>430</v>
      </c>
      <c r="G28" s="85" t="s">
        <v>358</v>
      </c>
      <c r="H28" s="90" t="s">
        <v>431</v>
      </c>
      <c r="I28" s="12"/>
      <c r="J28" s="12"/>
      <c r="K28" s="12"/>
      <c r="L28" s="12">
        <v>8</v>
      </c>
      <c r="M28" s="84"/>
      <c r="N28" s="84">
        <v>1141</v>
      </c>
      <c r="O28" s="84">
        <v>707.32</v>
      </c>
      <c r="P28" s="12">
        <v>8</v>
      </c>
      <c r="Q28" s="12"/>
      <c r="R28" s="84">
        <f t="shared" si="4"/>
        <v>1141</v>
      </c>
      <c r="S28" s="84">
        <f t="shared" si="5"/>
        <v>707.32</v>
      </c>
      <c r="T28" s="12">
        <f t="shared" si="0"/>
        <v>0</v>
      </c>
      <c r="U28" s="12"/>
      <c r="V28" s="12"/>
      <c r="W28" s="12">
        <f t="shared" si="1"/>
        <v>0</v>
      </c>
      <c r="X28" s="12">
        <f t="shared" si="2"/>
        <v>0</v>
      </c>
      <c r="Y28" s="12"/>
      <c r="Z28" s="12"/>
      <c r="AA28" s="12">
        <f t="shared" si="3"/>
        <v>0</v>
      </c>
      <c r="AB28" s="12"/>
      <c r="AC28" s="12"/>
      <c r="AD28" s="12"/>
      <c r="AE28" s="12"/>
      <c r="AF28" s="12"/>
      <c r="AG28" s="12"/>
      <c r="AH28" s="12"/>
      <c r="AI28" s="82"/>
      <c r="AJ28" s="12"/>
      <c r="AK28" s="12"/>
    </row>
    <row r="29" ht="28.5" spans="1:37">
      <c r="A29" s="9">
        <v>25</v>
      </c>
      <c r="B29" s="83" t="s">
        <v>465</v>
      </c>
      <c r="C29" s="79"/>
      <c r="D29" s="93" t="s">
        <v>466</v>
      </c>
      <c r="E29" s="92" t="s">
        <v>467</v>
      </c>
      <c r="F29" s="85" t="s">
        <v>430</v>
      </c>
      <c r="G29" s="85" t="s">
        <v>358</v>
      </c>
      <c r="H29" s="90" t="s">
        <v>424</v>
      </c>
      <c r="I29" s="12"/>
      <c r="J29" s="12"/>
      <c r="K29" s="12"/>
      <c r="L29" s="12">
        <v>2</v>
      </c>
      <c r="M29" s="84"/>
      <c r="N29" s="84">
        <v>1999</v>
      </c>
      <c r="O29" s="84">
        <v>1239.4</v>
      </c>
      <c r="P29" s="12">
        <v>2</v>
      </c>
      <c r="Q29" s="12"/>
      <c r="R29" s="84">
        <f t="shared" si="4"/>
        <v>1999</v>
      </c>
      <c r="S29" s="84">
        <f t="shared" si="5"/>
        <v>1239.4</v>
      </c>
      <c r="T29" s="12">
        <f t="shared" si="0"/>
        <v>0</v>
      </c>
      <c r="U29" s="12"/>
      <c r="V29" s="12"/>
      <c r="W29" s="12">
        <f t="shared" si="1"/>
        <v>0</v>
      </c>
      <c r="X29" s="12">
        <f t="shared" si="2"/>
        <v>0</v>
      </c>
      <c r="Y29" s="12"/>
      <c r="Z29" s="12"/>
      <c r="AA29" s="12">
        <f t="shared" si="3"/>
        <v>0</v>
      </c>
      <c r="AB29" s="12"/>
      <c r="AC29" s="12"/>
      <c r="AD29" s="12"/>
      <c r="AE29" s="12"/>
      <c r="AF29" s="12"/>
      <c r="AG29" s="12"/>
      <c r="AH29" s="12"/>
      <c r="AI29" s="82"/>
      <c r="AJ29" s="12"/>
      <c r="AK29" s="12"/>
    </row>
    <row r="30" ht="14.25" spans="1:37">
      <c r="A30" s="9">
        <v>26</v>
      </c>
      <c r="B30" s="87" t="s">
        <v>468</v>
      </c>
      <c r="C30" s="79"/>
      <c r="D30" s="93" t="s">
        <v>393</v>
      </c>
      <c r="E30" s="85"/>
      <c r="F30" s="85" t="s">
        <v>430</v>
      </c>
      <c r="G30" s="85" t="s">
        <v>358</v>
      </c>
      <c r="H30" s="90" t="s">
        <v>452</v>
      </c>
      <c r="I30" s="12"/>
      <c r="J30" s="12"/>
      <c r="K30" s="12"/>
      <c r="L30" s="12">
        <v>2</v>
      </c>
      <c r="M30" s="84"/>
      <c r="N30" s="84">
        <v>18376.06</v>
      </c>
      <c r="O30" s="84">
        <v>5865.21</v>
      </c>
      <c r="P30" s="12">
        <v>2</v>
      </c>
      <c r="Q30" s="12"/>
      <c r="R30" s="84">
        <f t="shared" si="4"/>
        <v>18376.06</v>
      </c>
      <c r="S30" s="84">
        <f t="shared" si="5"/>
        <v>5865.21</v>
      </c>
      <c r="T30" s="12">
        <f t="shared" si="0"/>
        <v>0</v>
      </c>
      <c r="U30" s="12"/>
      <c r="V30" s="12"/>
      <c r="W30" s="12">
        <f t="shared" si="1"/>
        <v>0</v>
      </c>
      <c r="X30" s="12">
        <f t="shared" si="2"/>
        <v>0</v>
      </c>
      <c r="Y30" s="12"/>
      <c r="Z30" s="12"/>
      <c r="AA30" s="12">
        <f t="shared" si="3"/>
        <v>0</v>
      </c>
      <c r="AB30" s="12"/>
      <c r="AC30" s="12"/>
      <c r="AD30" s="12"/>
      <c r="AE30" s="12"/>
      <c r="AF30" s="12"/>
      <c r="AG30" s="12"/>
      <c r="AH30" s="12"/>
      <c r="AI30" s="82"/>
      <c r="AJ30" s="12"/>
      <c r="AK30" s="12"/>
    </row>
    <row r="31" ht="14.25" spans="1:37">
      <c r="A31" s="9">
        <v>27</v>
      </c>
      <c r="B31" s="87" t="s">
        <v>469</v>
      </c>
      <c r="C31" s="79"/>
      <c r="D31" s="93" t="s">
        <v>430</v>
      </c>
      <c r="E31" s="85"/>
      <c r="F31" s="85" t="s">
        <v>430</v>
      </c>
      <c r="G31" s="85" t="s">
        <v>358</v>
      </c>
      <c r="H31" s="90" t="s">
        <v>452</v>
      </c>
      <c r="I31" s="12"/>
      <c r="J31" s="12"/>
      <c r="K31" s="12"/>
      <c r="L31" s="12">
        <v>20</v>
      </c>
      <c r="M31" s="84"/>
      <c r="N31" s="84">
        <v>20000</v>
      </c>
      <c r="O31" s="84">
        <v>7333.2</v>
      </c>
      <c r="P31" s="12">
        <v>20</v>
      </c>
      <c r="Q31" s="12"/>
      <c r="R31" s="84">
        <f t="shared" si="4"/>
        <v>20000</v>
      </c>
      <c r="S31" s="84">
        <f t="shared" si="5"/>
        <v>7333.2</v>
      </c>
      <c r="T31" s="12">
        <f t="shared" si="0"/>
        <v>0</v>
      </c>
      <c r="U31" s="12"/>
      <c r="V31" s="12"/>
      <c r="W31" s="12">
        <f t="shared" si="1"/>
        <v>0</v>
      </c>
      <c r="X31" s="12">
        <f t="shared" si="2"/>
        <v>0</v>
      </c>
      <c r="Y31" s="12"/>
      <c r="Z31" s="12"/>
      <c r="AA31" s="12">
        <f t="shared" si="3"/>
        <v>0</v>
      </c>
      <c r="AB31" s="12"/>
      <c r="AC31" s="12"/>
      <c r="AD31" s="12"/>
      <c r="AE31" s="12"/>
      <c r="AF31" s="12"/>
      <c r="AG31" s="12"/>
      <c r="AH31" s="12"/>
      <c r="AI31" s="82"/>
      <c r="AJ31" s="12"/>
      <c r="AK31" s="12"/>
    </row>
    <row r="32" ht="14.25" spans="1:37">
      <c r="A32" s="9">
        <v>28</v>
      </c>
      <c r="B32" s="83" t="s">
        <v>470</v>
      </c>
      <c r="C32" s="79"/>
      <c r="D32" s="85" t="s">
        <v>471</v>
      </c>
      <c r="E32" s="85"/>
      <c r="F32" s="85" t="s">
        <v>393</v>
      </c>
      <c r="G32" s="85" t="s">
        <v>358</v>
      </c>
      <c r="H32" s="90" t="s">
        <v>472</v>
      </c>
      <c r="I32" s="12"/>
      <c r="J32" s="12"/>
      <c r="K32" s="12"/>
      <c r="L32" s="12">
        <v>1</v>
      </c>
      <c r="M32" s="84"/>
      <c r="N32" s="84">
        <v>77586.21</v>
      </c>
      <c r="O32" s="84">
        <v>49331.86</v>
      </c>
      <c r="P32" s="12">
        <v>1</v>
      </c>
      <c r="Q32" s="12"/>
      <c r="R32" s="84">
        <f t="shared" si="4"/>
        <v>77586.21</v>
      </c>
      <c r="S32" s="84">
        <f t="shared" si="5"/>
        <v>49331.86</v>
      </c>
      <c r="T32" s="12">
        <f t="shared" si="0"/>
        <v>0</v>
      </c>
      <c r="U32" s="12"/>
      <c r="V32" s="12"/>
      <c r="W32" s="12">
        <f t="shared" si="1"/>
        <v>0</v>
      </c>
      <c r="X32" s="12">
        <f t="shared" si="2"/>
        <v>0</v>
      </c>
      <c r="Y32" s="12"/>
      <c r="Z32" s="12"/>
      <c r="AA32" s="12">
        <f t="shared" si="3"/>
        <v>0</v>
      </c>
      <c r="AB32" s="12"/>
      <c r="AC32" s="12"/>
      <c r="AD32" s="12"/>
      <c r="AE32" s="12"/>
      <c r="AF32" s="12"/>
      <c r="AG32" s="12"/>
      <c r="AH32" s="12"/>
      <c r="AI32" s="82"/>
      <c r="AJ32" s="12"/>
      <c r="AK32" s="12"/>
    </row>
    <row r="33" ht="14.25" spans="1:37">
      <c r="A33" s="9">
        <v>29</v>
      </c>
      <c r="B33" s="83" t="s">
        <v>473</v>
      </c>
      <c r="C33" s="79"/>
      <c r="D33" s="85" t="s">
        <v>474</v>
      </c>
      <c r="E33" s="85"/>
      <c r="F33" s="85" t="s">
        <v>393</v>
      </c>
      <c r="G33" s="85" t="s">
        <v>358</v>
      </c>
      <c r="H33" s="90" t="s">
        <v>472</v>
      </c>
      <c r="I33" s="12"/>
      <c r="J33" s="12"/>
      <c r="K33" s="12"/>
      <c r="L33" s="12">
        <v>1</v>
      </c>
      <c r="M33" s="84"/>
      <c r="N33" s="84">
        <v>90517.24</v>
      </c>
      <c r="O33" s="84">
        <v>57553.87</v>
      </c>
      <c r="P33" s="12">
        <v>1</v>
      </c>
      <c r="Q33" s="12"/>
      <c r="R33" s="84">
        <f t="shared" si="4"/>
        <v>90517.24</v>
      </c>
      <c r="S33" s="84">
        <f t="shared" si="5"/>
        <v>57553.87</v>
      </c>
      <c r="T33" s="12">
        <f t="shared" si="0"/>
        <v>0</v>
      </c>
      <c r="U33" s="12"/>
      <c r="V33" s="12"/>
      <c r="W33" s="12">
        <f t="shared" si="1"/>
        <v>0</v>
      </c>
      <c r="X33" s="12">
        <f t="shared" si="2"/>
        <v>0</v>
      </c>
      <c r="Y33" s="12"/>
      <c r="Z33" s="12"/>
      <c r="AA33" s="12">
        <f t="shared" si="3"/>
        <v>0</v>
      </c>
      <c r="AB33" s="12"/>
      <c r="AC33" s="12"/>
      <c r="AD33" s="12"/>
      <c r="AE33" s="12"/>
      <c r="AF33" s="12"/>
      <c r="AG33" s="12"/>
      <c r="AH33" s="12"/>
      <c r="AI33" s="82"/>
      <c r="AJ33" s="12"/>
      <c r="AK33" s="12"/>
    </row>
    <row r="34" ht="14.25" spans="1:37">
      <c r="A34" s="9">
        <v>30</v>
      </c>
      <c r="B34" s="83" t="s">
        <v>475</v>
      </c>
      <c r="C34" s="79"/>
      <c r="D34" s="85" t="s">
        <v>476</v>
      </c>
      <c r="E34" s="85"/>
      <c r="F34" s="85" t="s">
        <v>430</v>
      </c>
      <c r="G34" s="85" t="s">
        <v>358</v>
      </c>
      <c r="H34" s="90" t="s">
        <v>452</v>
      </c>
      <c r="I34" s="12"/>
      <c r="J34" s="12"/>
      <c r="K34" s="12"/>
      <c r="L34" s="12">
        <v>11</v>
      </c>
      <c r="M34" s="84"/>
      <c r="N34" s="84">
        <v>40000</v>
      </c>
      <c r="O34" s="84">
        <v>26700.07</v>
      </c>
      <c r="P34" s="12">
        <v>11</v>
      </c>
      <c r="Q34" s="12"/>
      <c r="R34" s="84">
        <f t="shared" si="4"/>
        <v>40000</v>
      </c>
      <c r="S34" s="84">
        <f t="shared" si="5"/>
        <v>26700.07</v>
      </c>
      <c r="T34" s="12">
        <f t="shared" si="0"/>
        <v>0</v>
      </c>
      <c r="U34" s="12"/>
      <c r="V34" s="12"/>
      <c r="W34" s="12">
        <f t="shared" si="1"/>
        <v>0</v>
      </c>
      <c r="X34" s="12">
        <f t="shared" si="2"/>
        <v>0</v>
      </c>
      <c r="Y34" s="12"/>
      <c r="Z34" s="12"/>
      <c r="AA34" s="12">
        <f t="shared" si="3"/>
        <v>0</v>
      </c>
      <c r="AB34" s="12"/>
      <c r="AC34" s="12"/>
      <c r="AD34" s="12"/>
      <c r="AE34" s="12"/>
      <c r="AF34" s="12"/>
      <c r="AG34" s="12"/>
      <c r="AH34" s="12"/>
      <c r="AI34" s="82"/>
      <c r="AJ34" s="12"/>
      <c r="AK34" s="12"/>
    </row>
    <row r="35" ht="14.25" spans="1:37">
      <c r="A35" s="9">
        <v>31</v>
      </c>
      <c r="B35" s="94" t="s">
        <v>477</v>
      </c>
      <c r="C35" s="79"/>
      <c r="D35" s="95" t="s">
        <v>478</v>
      </c>
      <c r="E35" s="85"/>
      <c r="F35" s="85" t="s">
        <v>430</v>
      </c>
      <c r="G35" s="85" t="s">
        <v>358</v>
      </c>
      <c r="H35" s="90" t="s">
        <v>479</v>
      </c>
      <c r="I35" s="12"/>
      <c r="J35" s="12"/>
      <c r="K35" s="12"/>
      <c r="L35" s="12">
        <v>40</v>
      </c>
      <c r="M35" s="84"/>
      <c r="N35" s="84">
        <v>102654.87</v>
      </c>
      <c r="O35" s="84">
        <v>88026.54</v>
      </c>
      <c r="P35" s="12">
        <v>40</v>
      </c>
      <c r="Q35" s="12"/>
      <c r="R35" s="84">
        <f t="shared" si="4"/>
        <v>102654.87</v>
      </c>
      <c r="S35" s="84">
        <f t="shared" si="5"/>
        <v>88026.54</v>
      </c>
      <c r="T35" s="12">
        <f t="shared" si="0"/>
        <v>0</v>
      </c>
      <c r="U35" s="12"/>
      <c r="V35" s="12"/>
      <c r="W35" s="12">
        <f t="shared" si="1"/>
        <v>0</v>
      </c>
      <c r="X35" s="12">
        <f t="shared" si="2"/>
        <v>0</v>
      </c>
      <c r="Y35" s="12"/>
      <c r="Z35" s="12"/>
      <c r="AA35" s="12">
        <f t="shared" si="3"/>
        <v>0</v>
      </c>
      <c r="AB35" s="12"/>
      <c r="AC35" s="12"/>
      <c r="AD35" s="12"/>
      <c r="AE35" s="12"/>
      <c r="AF35" s="12"/>
      <c r="AG35" s="12"/>
      <c r="AH35" s="12"/>
      <c r="AI35" s="82"/>
      <c r="AJ35" s="12"/>
      <c r="AK35" s="12"/>
    </row>
    <row r="36" ht="14.25" spans="1:37">
      <c r="A36" s="9">
        <v>32</v>
      </c>
      <c r="B36" s="96" t="s">
        <v>480</v>
      </c>
      <c r="C36" s="79"/>
      <c r="D36" s="95" t="s">
        <v>481</v>
      </c>
      <c r="E36" s="85"/>
      <c r="F36" s="85" t="s">
        <v>430</v>
      </c>
      <c r="G36" s="85" t="s">
        <v>358</v>
      </c>
      <c r="H36" s="90" t="s">
        <v>479</v>
      </c>
      <c r="I36" s="12"/>
      <c r="J36" s="12"/>
      <c r="K36" s="12"/>
      <c r="L36" s="12">
        <v>30</v>
      </c>
      <c r="M36" s="84"/>
      <c r="N36" s="84">
        <v>70353.98</v>
      </c>
      <c r="O36" s="84">
        <v>60328.52</v>
      </c>
      <c r="P36" s="12">
        <v>30</v>
      </c>
      <c r="Q36" s="12"/>
      <c r="R36" s="84">
        <f t="shared" si="4"/>
        <v>70353.98</v>
      </c>
      <c r="S36" s="84">
        <f t="shared" si="5"/>
        <v>60328.52</v>
      </c>
      <c r="T36" s="12">
        <f t="shared" si="0"/>
        <v>0</v>
      </c>
      <c r="U36" s="12"/>
      <c r="V36" s="12"/>
      <c r="W36" s="12">
        <f t="shared" si="1"/>
        <v>0</v>
      </c>
      <c r="X36" s="12">
        <f t="shared" si="2"/>
        <v>0</v>
      </c>
      <c r="Y36" s="12"/>
      <c r="Z36" s="12"/>
      <c r="AA36" s="12">
        <f t="shared" si="3"/>
        <v>0</v>
      </c>
      <c r="AB36" s="12"/>
      <c r="AC36" s="12"/>
      <c r="AD36" s="12"/>
      <c r="AE36" s="12"/>
      <c r="AF36" s="12"/>
      <c r="AG36" s="12"/>
      <c r="AH36" s="12"/>
      <c r="AI36" s="82"/>
      <c r="AJ36" s="12"/>
      <c r="AK36" s="12"/>
    </row>
    <row r="37" ht="14.25" spans="1:37">
      <c r="A37" s="9">
        <v>33</v>
      </c>
      <c r="B37" s="94" t="s">
        <v>482</v>
      </c>
      <c r="C37" s="79"/>
      <c r="D37" s="97" t="s">
        <v>483</v>
      </c>
      <c r="E37" s="85"/>
      <c r="F37" s="85" t="s">
        <v>430</v>
      </c>
      <c r="G37" s="85" t="s">
        <v>358</v>
      </c>
      <c r="H37" s="90" t="s">
        <v>452</v>
      </c>
      <c r="I37" s="12"/>
      <c r="J37" s="12"/>
      <c r="K37" s="12"/>
      <c r="L37" s="12">
        <v>20</v>
      </c>
      <c r="M37" s="84"/>
      <c r="N37" s="84">
        <v>46017.7</v>
      </c>
      <c r="O37" s="84">
        <v>40917.43</v>
      </c>
      <c r="P37" s="12">
        <v>20</v>
      </c>
      <c r="Q37" s="12"/>
      <c r="R37" s="84">
        <f t="shared" si="4"/>
        <v>46017.7</v>
      </c>
      <c r="S37" s="84">
        <f t="shared" si="5"/>
        <v>40917.43</v>
      </c>
      <c r="T37" s="12">
        <f t="shared" si="0"/>
        <v>0</v>
      </c>
      <c r="U37" s="12"/>
      <c r="V37" s="12"/>
      <c r="W37" s="12">
        <f t="shared" si="1"/>
        <v>0</v>
      </c>
      <c r="X37" s="12">
        <f t="shared" si="2"/>
        <v>0</v>
      </c>
      <c r="Y37" s="12"/>
      <c r="Z37" s="12"/>
      <c r="AA37" s="12">
        <f t="shared" si="3"/>
        <v>0</v>
      </c>
      <c r="AB37" s="12"/>
      <c r="AC37" s="12"/>
      <c r="AD37" s="12"/>
      <c r="AE37" s="12"/>
      <c r="AF37" s="12"/>
      <c r="AG37" s="12"/>
      <c r="AH37" s="12"/>
      <c r="AI37" s="82"/>
      <c r="AJ37" s="12"/>
      <c r="AK37" s="12"/>
    </row>
    <row r="38" ht="14.25" spans="1:37">
      <c r="A38" s="9">
        <v>34</v>
      </c>
      <c r="B38" s="94" t="s">
        <v>484</v>
      </c>
      <c r="C38" s="79"/>
      <c r="D38" s="95" t="s">
        <v>485</v>
      </c>
      <c r="E38" s="85"/>
      <c r="F38" s="85" t="s">
        <v>430</v>
      </c>
      <c r="G38" s="85" t="s">
        <v>358</v>
      </c>
      <c r="H38" s="90" t="s">
        <v>452</v>
      </c>
      <c r="I38" s="12"/>
      <c r="J38" s="12"/>
      <c r="K38" s="12"/>
      <c r="L38" s="12">
        <v>10</v>
      </c>
      <c r="M38" s="84"/>
      <c r="N38" s="84">
        <v>23008.85</v>
      </c>
      <c r="O38" s="84">
        <v>20458.68</v>
      </c>
      <c r="P38" s="12">
        <v>10</v>
      </c>
      <c r="Q38" s="12"/>
      <c r="R38" s="84">
        <f t="shared" si="4"/>
        <v>23008.85</v>
      </c>
      <c r="S38" s="84">
        <f t="shared" si="5"/>
        <v>20458.68</v>
      </c>
      <c r="T38" s="12">
        <f t="shared" si="0"/>
        <v>0</v>
      </c>
      <c r="U38" s="12"/>
      <c r="V38" s="12"/>
      <c r="W38" s="12">
        <f t="shared" si="1"/>
        <v>0</v>
      </c>
      <c r="X38" s="12">
        <f t="shared" si="2"/>
        <v>0</v>
      </c>
      <c r="Y38" s="12"/>
      <c r="Z38" s="12"/>
      <c r="AA38" s="12">
        <f t="shared" si="3"/>
        <v>0</v>
      </c>
      <c r="AB38" s="12"/>
      <c r="AC38" s="12"/>
      <c r="AD38" s="12"/>
      <c r="AE38" s="12"/>
      <c r="AF38" s="12"/>
      <c r="AG38" s="12"/>
      <c r="AH38" s="12"/>
      <c r="AI38" s="82"/>
      <c r="AJ38" s="12"/>
      <c r="AK38" s="12"/>
    </row>
    <row r="39" ht="14.25" spans="1:37">
      <c r="A39" s="9">
        <v>35</v>
      </c>
      <c r="B39" s="88" t="s">
        <v>486</v>
      </c>
      <c r="C39" s="79"/>
      <c r="D39" s="88" t="s">
        <v>487</v>
      </c>
      <c r="E39" s="85"/>
      <c r="F39" s="85" t="s">
        <v>403</v>
      </c>
      <c r="G39" s="85" t="s">
        <v>358</v>
      </c>
      <c r="H39" s="90" t="s">
        <v>421</v>
      </c>
      <c r="I39" s="12"/>
      <c r="J39" s="12"/>
      <c r="K39" s="12"/>
      <c r="L39" s="12">
        <v>6</v>
      </c>
      <c r="M39" s="84"/>
      <c r="N39" s="84">
        <v>38461.53</v>
      </c>
      <c r="O39" s="84">
        <v>24455.22</v>
      </c>
      <c r="P39" s="12">
        <v>6</v>
      </c>
      <c r="Q39" s="12"/>
      <c r="R39" s="84">
        <f t="shared" si="4"/>
        <v>38461.53</v>
      </c>
      <c r="S39" s="84">
        <f t="shared" si="5"/>
        <v>24455.22</v>
      </c>
      <c r="T39" s="12">
        <f t="shared" si="0"/>
        <v>0</v>
      </c>
      <c r="U39" s="12"/>
      <c r="V39" s="12"/>
      <c r="W39" s="12">
        <f t="shared" si="1"/>
        <v>0</v>
      </c>
      <c r="X39" s="12">
        <f t="shared" si="2"/>
        <v>0</v>
      </c>
      <c r="Y39" s="12"/>
      <c r="Z39" s="12"/>
      <c r="AA39" s="12">
        <f t="shared" si="3"/>
        <v>0</v>
      </c>
      <c r="AB39" s="12"/>
      <c r="AC39" s="12"/>
      <c r="AD39" s="12"/>
      <c r="AE39" s="12"/>
      <c r="AF39" s="12"/>
      <c r="AG39" s="12"/>
      <c r="AH39" s="12"/>
      <c r="AI39" s="82"/>
      <c r="AJ39" s="12"/>
      <c r="AK39" s="12"/>
    </row>
    <row r="40" ht="14.25" spans="1:37">
      <c r="A40" s="9">
        <v>36</v>
      </c>
      <c r="B40" s="88" t="s">
        <v>488</v>
      </c>
      <c r="C40" s="79"/>
      <c r="D40" s="88" t="s">
        <v>489</v>
      </c>
      <c r="E40" s="85"/>
      <c r="F40" s="85" t="s">
        <v>393</v>
      </c>
      <c r="G40" s="85" t="s">
        <v>358</v>
      </c>
      <c r="H40" s="90" t="s">
        <v>269</v>
      </c>
      <c r="I40" s="12"/>
      <c r="J40" s="12"/>
      <c r="K40" s="12"/>
      <c r="L40" s="12">
        <v>1</v>
      </c>
      <c r="M40" s="84"/>
      <c r="N40" s="84">
        <v>81896.55</v>
      </c>
      <c r="O40" s="84">
        <v>66336.15</v>
      </c>
      <c r="P40" s="12">
        <v>1</v>
      </c>
      <c r="Q40" s="12"/>
      <c r="R40" s="84">
        <f t="shared" si="4"/>
        <v>81896.55</v>
      </c>
      <c r="S40" s="84">
        <f t="shared" si="5"/>
        <v>66336.15</v>
      </c>
      <c r="T40" s="12">
        <f t="shared" si="0"/>
        <v>0</v>
      </c>
      <c r="U40" s="12"/>
      <c r="V40" s="12"/>
      <c r="W40" s="12">
        <f t="shared" si="1"/>
        <v>0</v>
      </c>
      <c r="X40" s="12">
        <f t="shared" si="2"/>
        <v>0</v>
      </c>
      <c r="Y40" s="12"/>
      <c r="Z40" s="12"/>
      <c r="AA40" s="12">
        <f t="shared" si="3"/>
        <v>0</v>
      </c>
      <c r="AB40" s="12"/>
      <c r="AC40" s="12"/>
      <c r="AD40" s="12"/>
      <c r="AE40" s="12"/>
      <c r="AF40" s="12"/>
      <c r="AG40" s="12"/>
      <c r="AH40" s="12"/>
      <c r="AI40" s="82"/>
      <c r="AJ40" s="12"/>
      <c r="AK40" s="12"/>
    </row>
    <row r="41" ht="14.25" spans="1:37">
      <c r="A41" s="9">
        <v>37</v>
      </c>
      <c r="B41" s="88" t="s">
        <v>490</v>
      </c>
      <c r="C41" s="79"/>
      <c r="D41" s="88" t="s">
        <v>491</v>
      </c>
      <c r="E41" s="85"/>
      <c r="F41" s="85" t="s">
        <v>393</v>
      </c>
      <c r="G41" s="85" t="s">
        <v>358</v>
      </c>
      <c r="H41" s="90" t="s">
        <v>269</v>
      </c>
      <c r="I41" s="12"/>
      <c r="J41" s="12"/>
      <c r="K41" s="12"/>
      <c r="L41" s="12">
        <v>1</v>
      </c>
      <c r="M41" s="84"/>
      <c r="N41" s="84">
        <v>64655.13</v>
      </c>
      <c r="O41" s="84">
        <v>52370.61</v>
      </c>
      <c r="P41" s="12">
        <v>1</v>
      </c>
      <c r="Q41" s="12"/>
      <c r="R41" s="84">
        <f t="shared" si="4"/>
        <v>64655.13</v>
      </c>
      <c r="S41" s="84">
        <f t="shared" si="5"/>
        <v>52370.61</v>
      </c>
      <c r="T41" s="12">
        <f t="shared" si="0"/>
        <v>0</v>
      </c>
      <c r="U41" s="12"/>
      <c r="V41" s="12"/>
      <c r="W41" s="12">
        <f t="shared" si="1"/>
        <v>0</v>
      </c>
      <c r="X41" s="12">
        <f t="shared" si="2"/>
        <v>0</v>
      </c>
      <c r="Y41" s="12"/>
      <c r="Z41" s="12"/>
      <c r="AA41" s="12">
        <f t="shared" si="3"/>
        <v>0</v>
      </c>
      <c r="AB41" s="12"/>
      <c r="AC41" s="12"/>
      <c r="AD41" s="12"/>
      <c r="AE41" s="12"/>
      <c r="AF41" s="12"/>
      <c r="AG41" s="12"/>
      <c r="AH41" s="12"/>
      <c r="AI41" s="82"/>
      <c r="AJ41" s="12"/>
      <c r="AK41" s="12"/>
    </row>
    <row r="42" s="74" customFormat="1" ht="14.25" spans="1:37">
      <c r="A42" s="9">
        <v>38</v>
      </c>
      <c r="B42" s="84" t="s">
        <v>492</v>
      </c>
      <c r="C42" s="84"/>
      <c r="D42" s="84" t="s">
        <v>493</v>
      </c>
      <c r="E42" s="84"/>
      <c r="F42" s="84" t="s">
        <v>430</v>
      </c>
      <c r="G42" s="85" t="s">
        <v>358</v>
      </c>
      <c r="H42" s="86"/>
      <c r="I42" s="84"/>
      <c r="J42" s="84"/>
      <c r="K42" s="84"/>
      <c r="L42" s="84">
        <v>1</v>
      </c>
      <c r="M42" s="84"/>
      <c r="N42" s="84">
        <v>7615.39</v>
      </c>
      <c r="O42" s="84">
        <v>1827.55</v>
      </c>
      <c r="P42" s="84">
        <v>1</v>
      </c>
      <c r="Q42" s="84"/>
      <c r="R42" s="84">
        <f t="shared" si="4"/>
        <v>7615.39</v>
      </c>
      <c r="S42" s="84">
        <f t="shared" si="5"/>
        <v>1827.55</v>
      </c>
      <c r="T42" s="84">
        <f t="shared" si="0"/>
        <v>0</v>
      </c>
      <c r="U42" s="84"/>
      <c r="V42" s="84"/>
      <c r="W42" s="84">
        <f t="shared" si="1"/>
        <v>0</v>
      </c>
      <c r="X42" s="84">
        <f t="shared" si="2"/>
        <v>0</v>
      </c>
      <c r="Y42" s="84"/>
      <c r="Z42" s="84"/>
      <c r="AA42" s="84">
        <f t="shared" si="3"/>
        <v>0</v>
      </c>
      <c r="AB42" s="84"/>
      <c r="AC42" s="84"/>
      <c r="AD42" s="84"/>
      <c r="AE42" s="84"/>
      <c r="AF42" s="84"/>
      <c r="AG42" s="84"/>
      <c r="AH42" s="84"/>
      <c r="AI42" s="65"/>
      <c r="AJ42" s="84"/>
      <c r="AK42" s="84"/>
    </row>
    <row r="43" s="74" customFormat="1" ht="14.25" spans="1:37">
      <c r="A43" s="9">
        <v>39</v>
      </c>
      <c r="B43" s="84" t="s">
        <v>494</v>
      </c>
      <c r="C43" s="84"/>
      <c r="D43" s="84" t="s">
        <v>495</v>
      </c>
      <c r="E43" s="84"/>
      <c r="F43" s="84" t="s">
        <v>430</v>
      </c>
      <c r="G43" s="85" t="s">
        <v>358</v>
      </c>
      <c r="H43" s="86" t="s">
        <v>452</v>
      </c>
      <c r="I43" s="84"/>
      <c r="J43" s="84"/>
      <c r="K43" s="84"/>
      <c r="L43" s="84">
        <v>20</v>
      </c>
      <c r="M43" s="84"/>
      <c r="N43" s="84">
        <v>46017.7</v>
      </c>
      <c r="O43" s="84">
        <v>44560.48</v>
      </c>
      <c r="P43" s="84">
        <v>20</v>
      </c>
      <c r="Q43" s="84"/>
      <c r="R43" s="84">
        <f t="shared" ref="R43:R52" si="6">N43</f>
        <v>46017.7</v>
      </c>
      <c r="S43" s="84">
        <f t="shared" si="5"/>
        <v>44560.48</v>
      </c>
      <c r="T43" s="84">
        <f t="shared" ref="T43:T55" si="7">IF((P43-L43)&gt;0,P43-L43,0)</f>
        <v>0</v>
      </c>
      <c r="U43" s="84"/>
      <c r="V43" s="84"/>
      <c r="W43" s="84">
        <f t="shared" ref="W43:W55" si="8">IF((S43-O43)&gt;0,S43-O43,0)</f>
        <v>0</v>
      </c>
      <c r="X43" s="84">
        <f t="shared" ref="X43:X55" si="9">IF((P43-L43)&lt;0,P43-L43,0)</f>
        <v>0</v>
      </c>
      <c r="Y43" s="84"/>
      <c r="Z43" s="84"/>
      <c r="AA43" s="84">
        <f t="shared" ref="AA43:AA55" si="10">IF((S43-O43)&lt;0,S43-O43,0)</f>
        <v>0</v>
      </c>
      <c r="AB43" s="84"/>
      <c r="AC43" s="84"/>
      <c r="AD43" s="84"/>
      <c r="AE43" s="84"/>
      <c r="AF43" s="84"/>
      <c r="AG43" s="84"/>
      <c r="AH43" s="84"/>
      <c r="AI43" s="65"/>
      <c r="AJ43" s="84"/>
      <c r="AK43" s="84"/>
    </row>
    <row r="44" s="74" customFormat="1" ht="14.25" spans="1:37">
      <c r="A44" s="9">
        <v>40</v>
      </c>
      <c r="B44" s="84" t="s">
        <v>496</v>
      </c>
      <c r="C44" s="84"/>
      <c r="D44" s="84" t="s">
        <v>497</v>
      </c>
      <c r="E44" s="84"/>
      <c r="F44" s="84" t="s">
        <v>430</v>
      </c>
      <c r="G44" s="85" t="s">
        <v>358</v>
      </c>
      <c r="H44" s="86" t="s">
        <v>435</v>
      </c>
      <c r="I44" s="84"/>
      <c r="J44" s="84"/>
      <c r="K44" s="84"/>
      <c r="L44" s="84">
        <v>45</v>
      </c>
      <c r="M44" s="84"/>
      <c r="N44" s="84">
        <v>238938.05</v>
      </c>
      <c r="O44" s="84">
        <v>235154.86</v>
      </c>
      <c r="P44" s="84">
        <v>45</v>
      </c>
      <c r="Q44" s="84"/>
      <c r="R44" s="84">
        <f t="shared" si="6"/>
        <v>238938.05</v>
      </c>
      <c r="S44" s="84">
        <f t="shared" ref="S44:S55" si="11">O44</f>
        <v>235154.86</v>
      </c>
      <c r="T44" s="84">
        <f t="shared" si="7"/>
        <v>0</v>
      </c>
      <c r="U44" s="84"/>
      <c r="V44" s="84"/>
      <c r="W44" s="84">
        <f t="shared" si="8"/>
        <v>0</v>
      </c>
      <c r="X44" s="84">
        <f t="shared" si="9"/>
        <v>0</v>
      </c>
      <c r="Y44" s="84"/>
      <c r="Z44" s="84"/>
      <c r="AA44" s="84">
        <f t="shared" si="10"/>
        <v>0</v>
      </c>
      <c r="AB44" s="84"/>
      <c r="AC44" s="84"/>
      <c r="AD44" s="84"/>
      <c r="AE44" s="84"/>
      <c r="AF44" s="84"/>
      <c r="AG44" s="84"/>
      <c r="AH44" s="84"/>
      <c r="AI44" s="65"/>
      <c r="AJ44" s="84"/>
      <c r="AK44" s="84"/>
    </row>
    <row r="45" s="74" customFormat="1" ht="14.25" spans="1:37">
      <c r="A45" s="9">
        <v>41</v>
      </c>
      <c r="B45" s="84" t="s">
        <v>498</v>
      </c>
      <c r="C45" s="84"/>
      <c r="D45" s="84" t="s">
        <v>499</v>
      </c>
      <c r="E45" s="84"/>
      <c r="F45" s="84" t="s">
        <v>430</v>
      </c>
      <c r="G45" s="85" t="s">
        <v>358</v>
      </c>
      <c r="H45" s="86" t="s">
        <v>435</v>
      </c>
      <c r="I45" s="84"/>
      <c r="J45" s="84"/>
      <c r="K45" s="84"/>
      <c r="L45" s="84">
        <v>71</v>
      </c>
      <c r="M45" s="84"/>
      <c r="N45" s="84">
        <v>408407.08</v>
      </c>
      <c r="O45" s="84">
        <v>401940.63</v>
      </c>
      <c r="P45" s="84">
        <v>71</v>
      </c>
      <c r="Q45" s="84"/>
      <c r="R45" s="84">
        <f t="shared" si="6"/>
        <v>408407.08</v>
      </c>
      <c r="S45" s="84">
        <f t="shared" si="11"/>
        <v>401940.63</v>
      </c>
      <c r="T45" s="84">
        <f t="shared" si="7"/>
        <v>0</v>
      </c>
      <c r="U45" s="84"/>
      <c r="V45" s="84"/>
      <c r="W45" s="84">
        <f t="shared" si="8"/>
        <v>0</v>
      </c>
      <c r="X45" s="84">
        <f t="shared" si="9"/>
        <v>0</v>
      </c>
      <c r="Y45" s="84"/>
      <c r="Z45" s="84"/>
      <c r="AA45" s="84">
        <f t="shared" si="10"/>
        <v>0</v>
      </c>
      <c r="AB45" s="84"/>
      <c r="AC45" s="84"/>
      <c r="AD45" s="84"/>
      <c r="AE45" s="84"/>
      <c r="AF45" s="84"/>
      <c r="AG45" s="84"/>
      <c r="AH45" s="84"/>
      <c r="AI45" s="65"/>
      <c r="AJ45" s="84"/>
      <c r="AK45" s="84"/>
    </row>
    <row r="46" s="74" customFormat="1" ht="14.25" spans="1:37">
      <c r="A46" s="9">
        <v>42</v>
      </c>
      <c r="B46" s="84" t="s">
        <v>500</v>
      </c>
      <c r="C46" s="84"/>
      <c r="D46" s="84" t="s">
        <v>501</v>
      </c>
      <c r="E46" s="84"/>
      <c r="F46" s="84" t="s">
        <v>430</v>
      </c>
      <c r="G46" s="85" t="s">
        <v>358</v>
      </c>
      <c r="H46" s="86" t="s">
        <v>452</v>
      </c>
      <c r="I46" s="84"/>
      <c r="J46" s="84"/>
      <c r="K46" s="84"/>
      <c r="L46" s="84">
        <v>10</v>
      </c>
      <c r="M46" s="84"/>
      <c r="N46" s="84">
        <v>49557.52</v>
      </c>
      <c r="O46" s="84">
        <v>48772.86</v>
      </c>
      <c r="P46" s="84">
        <v>10</v>
      </c>
      <c r="Q46" s="84"/>
      <c r="R46" s="84">
        <f t="shared" si="6"/>
        <v>49557.52</v>
      </c>
      <c r="S46" s="84">
        <f t="shared" si="11"/>
        <v>48772.86</v>
      </c>
      <c r="T46" s="84">
        <f t="shared" si="7"/>
        <v>0</v>
      </c>
      <c r="U46" s="84"/>
      <c r="V46" s="84"/>
      <c r="W46" s="84">
        <f t="shared" si="8"/>
        <v>0</v>
      </c>
      <c r="X46" s="84">
        <f t="shared" si="9"/>
        <v>0</v>
      </c>
      <c r="Y46" s="84"/>
      <c r="Z46" s="84"/>
      <c r="AA46" s="84">
        <f t="shared" si="10"/>
        <v>0</v>
      </c>
      <c r="AB46" s="84"/>
      <c r="AC46" s="84"/>
      <c r="AD46" s="84"/>
      <c r="AE46" s="84"/>
      <c r="AF46" s="84"/>
      <c r="AG46" s="84"/>
      <c r="AH46" s="84"/>
      <c r="AI46" s="65"/>
      <c r="AJ46" s="84"/>
      <c r="AK46" s="84"/>
    </row>
    <row r="47" s="74" customFormat="1" ht="14.25" spans="1:37">
      <c r="A47" s="9">
        <v>43</v>
      </c>
      <c r="B47" s="84" t="s">
        <v>502</v>
      </c>
      <c r="C47" s="84"/>
      <c r="D47" s="84" t="s">
        <v>503</v>
      </c>
      <c r="E47" s="84"/>
      <c r="F47" s="84" t="s">
        <v>430</v>
      </c>
      <c r="G47" s="85" t="s">
        <v>358</v>
      </c>
      <c r="H47" s="86" t="s">
        <v>452</v>
      </c>
      <c r="I47" s="84"/>
      <c r="J47" s="84"/>
      <c r="K47" s="84"/>
      <c r="L47" s="84">
        <v>14</v>
      </c>
      <c r="M47" s="84"/>
      <c r="N47" s="84">
        <v>69380.53</v>
      </c>
      <c r="O47" s="84">
        <v>68282</v>
      </c>
      <c r="P47" s="84">
        <v>14</v>
      </c>
      <c r="Q47" s="84"/>
      <c r="R47" s="84">
        <f t="shared" si="6"/>
        <v>69380.53</v>
      </c>
      <c r="S47" s="84">
        <f t="shared" si="11"/>
        <v>68282</v>
      </c>
      <c r="T47" s="84">
        <f t="shared" si="7"/>
        <v>0</v>
      </c>
      <c r="U47" s="84"/>
      <c r="V47" s="84"/>
      <c r="W47" s="84">
        <f t="shared" si="8"/>
        <v>0</v>
      </c>
      <c r="X47" s="84">
        <f t="shared" si="9"/>
        <v>0</v>
      </c>
      <c r="Y47" s="84"/>
      <c r="Z47" s="84"/>
      <c r="AA47" s="84">
        <f t="shared" si="10"/>
        <v>0</v>
      </c>
      <c r="AB47" s="84"/>
      <c r="AC47" s="84"/>
      <c r="AD47" s="84"/>
      <c r="AE47" s="84"/>
      <c r="AF47" s="84"/>
      <c r="AG47" s="84"/>
      <c r="AH47" s="84"/>
      <c r="AI47" s="65"/>
      <c r="AJ47" s="84"/>
      <c r="AK47" s="84"/>
    </row>
    <row r="48" s="74" customFormat="1" ht="14.25" spans="1:37">
      <c r="A48" s="9">
        <v>44</v>
      </c>
      <c r="B48" s="84" t="s">
        <v>504</v>
      </c>
      <c r="C48" s="84"/>
      <c r="D48" s="84" t="s">
        <v>505</v>
      </c>
      <c r="E48" s="84"/>
      <c r="F48" s="84" t="s">
        <v>430</v>
      </c>
      <c r="G48" s="85" t="s">
        <v>358</v>
      </c>
      <c r="H48" s="86" t="s">
        <v>452</v>
      </c>
      <c r="I48" s="84"/>
      <c r="J48" s="84"/>
      <c r="K48" s="84"/>
      <c r="L48" s="84">
        <v>17</v>
      </c>
      <c r="M48" s="84"/>
      <c r="N48" s="84">
        <v>78230.09</v>
      </c>
      <c r="O48" s="84">
        <v>76991.45</v>
      </c>
      <c r="P48" s="84">
        <v>17</v>
      </c>
      <c r="Q48" s="84"/>
      <c r="R48" s="84">
        <f t="shared" si="6"/>
        <v>78230.09</v>
      </c>
      <c r="S48" s="84">
        <f t="shared" si="11"/>
        <v>76991.45</v>
      </c>
      <c r="T48" s="84">
        <f t="shared" si="7"/>
        <v>0</v>
      </c>
      <c r="U48" s="84"/>
      <c r="V48" s="84"/>
      <c r="W48" s="84">
        <f t="shared" si="8"/>
        <v>0</v>
      </c>
      <c r="X48" s="84">
        <f t="shared" si="9"/>
        <v>0</v>
      </c>
      <c r="Y48" s="84"/>
      <c r="Z48" s="84"/>
      <c r="AA48" s="84">
        <f t="shared" si="10"/>
        <v>0</v>
      </c>
      <c r="AB48" s="84"/>
      <c r="AC48" s="84"/>
      <c r="AD48" s="84"/>
      <c r="AE48" s="84"/>
      <c r="AF48" s="84"/>
      <c r="AG48" s="84"/>
      <c r="AH48" s="84"/>
      <c r="AI48" s="65"/>
      <c r="AJ48" s="84"/>
      <c r="AK48" s="84"/>
    </row>
    <row r="49" s="74" customFormat="1" ht="14.25" spans="1:37">
      <c r="A49" s="9">
        <v>45</v>
      </c>
      <c r="B49" s="84" t="s">
        <v>506</v>
      </c>
      <c r="C49" s="84"/>
      <c r="D49" s="84" t="s">
        <v>507</v>
      </c>
      <c r="E49" s="84"/>
      <c r="F49" s="84" t="s">
        <v>430</v>
      </c>
      <c r="G49" s="85" t="s">
        <v>358</v>
      </c>
      <c r="H49" s="86" t="s">
        <v>452</v>
      </c>
      <c r="I49" s="84"/>
      <c r="J49" s="84"/>
      <c r="K49" s="84"/>
      <c r="L49" s="84">
        <v>28</v>
      </c>
      <c r="M49" s="84"/>
      <c r="N49" s="84">
        <v>148672.57</v>
      </c>
      <c r="O49" s="84">
        <v>146318.59</v>
      </c>
      <c r="P49" s="84">
        <v>28</v>
      </c>
      <c r="Q49" s="84"/>
      <c r="R49" s="84">
        <f t="shared" si="6"/>
        <v>148672.57</v>
      </c>
      <c r="S49" s="84">
        <f t="shared" si="11"/>
        <v>146318.59</v>
      </c>
      <c r="T49" s="84">
        <f t="shared" si="7"/>
        <v>0</v>
      </c>
      <c r="U49" s="84"/>
      <c r="V49" s="84"/>
      <c r="W49" s="84">
        <f t="shared" si="8"/>
        <v>0</v>
      </c>
      <c r="X49" s="84">
        <f t="shared" si="9"/>
        <v>0</v>
      </c>
      <c r="Y49" s="84"/>
      <c r="Z49" s="84"/>
      <c r="AA49" s="84">
        <f t="shared" si="10"/>
        <v>0</v>
      </c>
      <c r="AB49" s="84"/>
      <c r="AC49" s="84"/>
      <c r="AD49" s="84"/>
      <c r="AE49" s="84"/>
      <c r="AF49" s="84"/>
      <c r="AG49" s="84"/>
      <c r="AH49" s="84"/>
      <c r="AI49" s="65"/>
      <c r="AJ49" s="84"/>
      <c r="AK49" s="84"/>
    </row>
    <row r="50" s="74" customFormat="1" ht="14.25" spans="1:37">
      <c r="A50" s="9">
        <v>46</v>
      </c>
      <c r="B50" s="84" t="s">
        <v>508</v>
      </c>
      <c r="C50" s="84"/>
      <c r="D50" s="84" t="s">
        <v>509</v>
      </c>
      <c r="E50" s="84"/>
      <c r="F50" s="84" t="s">
        <v>430</v>
      </c>
      <c r="G50" s="85" t="s">
        <v>358</v>
      </c>
      <c r="H50" s="86" t="s">
        <v>452</v>
      </c>
      <c r="I50" s="84"/>
      <c r="J50" s="84"/>
      <c r="K50" s="84"/>
      <c r="L50" s="84">
        <v>11</v>
      </c>
      <c r="M50" s="84"/>
      <c r="N50" s="84">
        <v>42831.86</v>
      </c>
      <c r="O50" s="84">
        <v>42153.69</v>
      </c>
      <c r="P50" s="84">
        <v>11</v>
      </c>
      <c r="Q50" s="84"/>
      <c r="R50" s="84">
        <f t="shared" si="6"/>
        <v>42831.86</v>
      </c>
      <c r="S50" s="84">
        <f t="shared" si="11"/>
        <v>42153.69</v>
      </c>
      <c r="T50" s="84">
        <f t="shared" si="7"/>
        <v>0</v>
      </c>
      <c r="U50" s="84"/>
      <c r="V50" s="84"/>
      <c r="W50" s="84">
        <f t="shared" si="8"/>
        <v>0</v>
      </c>
      <c r="X50" s="84">
        <f t="shared" si="9"/>
        <v>0</v>
      </c>
      <c r="Y50" s="84"/>
      <c r="Z50" s="84"/>
      <c r="AA50" s="84">
        <f t="shared" si="10"/>
        <v>0</v>
      </c>
      <c r="AB50" s="84"/>
      <c r="AC50" s="84"/>
      <c r="AD50" s="84"/>
      <c r="AE50" s="84"/>
      <c r="AF50" s="84"/>
      <c r="AG50" s="84"/>
      <c r="AH50" s="84"/>
      <c r="AI50" s="65"/>
      <c r="AJ50" s="84"/>
      <c r="AK50" s="84"/>
    </row>
    <row r="51" s="74" customFormat="1" ht="14.25" spans="1:37">
      <c r="A51" s="9">
        <v>47</v>
      </c>
      <c r="B51" s="84" t="s">
        <v>510</v>
      </c>
      <c r="C51" s="84"/>
      <c r="D51" s="84" t="s">
        <v>511</v>
      </c>
      <c r="E51" s="84"/>
      <c r="F51" s="84" t="s">
        <v>430</v>
      </c>
      <c r="G51" s="85" t="s">
        <v>358</v>
      </c>
      <c r="H51" s="86" t="s">
        <v>512</v>
      </c>
      <c r="I51" s="84"/>
      <c r="J51" s="84"/>
      <c r="K51" s="84"/>
      <c r="L51" s="84">
        <v>27</v>
      </c>
      <c r="M51" s="84"/>
      <c r="N51" s="84">
        <v>148141.59</v>
      </c>
      <c r="O51" s="84">
        <v>145796.01</v>
      </c>
      <c r="P51" s="84">
        <v>27</v>
      </c>
      <c r="Q51" s="84"/>
      <c r="R51" s="84">
        <f t="shared" si="6"/>
        <v>148141.59</v>
      </c>
      <c r="S51" s="84">
        <f t="shared" si="11"/>
        <v>145796.01</v>
      </c>
      <c r="T51" s="84">
        <f t="shared" si="7"/>
        <v>0</v>
      </c>
      <c r="U51" s="84"/>
      <c r="V51" s="84"/>
      <c r="W51" s="84">
        <f t="shared" si="8"/>
        <v>0</v>
      </c>
      <c r="X51" s="84">
        <f t="shared" si="9"/>
        <v>0</v>
      </c>
      <c r="Y51" s="84"/>
      <c r="Z51" s="84"/>
      <c r="AA51" s="84">
        <f t="shared" si="10"/>
        <v>0</v>
      </c>
      <c r="AB51" s="84"/>
      <c r="AC51" s="84"/>
      <c r="AD51" s="84"/>
      <c r="AE51" s="84"/>
      <c r="AF51" s="84"/>
      <c r="AG51" s="84"/>
      <c r="AH51" s="84"/>
      <c r="AI51" s="65"/>
      <c r="AJ51" s="84"/>
      <c r="AK51" s="84"/>
    </row>
    <row r="52" s="74" customFormat="1" ht="14.25" spans="1:37">
      <c r="A52" s="9">
        <v>48</v>
      </c>
      <c r="B52" s="84" t="s">
        <v>513</v>
      </c>
      <c r="C52" s="84"/>
      <c r="D52" s="84" t="s">
        <v>514</v>
      </c>
      <c r="E52" s="84"/>
      <c r="F52" s="84" t="s">
        <v>393</v>
      </c>
      <c r="G52" s="85" t="s">
        <v>344</v>
      </c>
      <c r="H52" s="98" t="s">
        <v>515</v>
      </c>
      <c r="I52" s="84"/>
      <c r="J52" s="84"/>
      <c r="K52" s="84"/>
      <c r="L52" s="84">
        <v>1</v>
      </c>
      <c r="M52" s="84"/>
      <c r="N52" s="84">
        <v>471681.42</v>
      </c>
      <c r="O52" s="84">
        <v>471681.42</v>
      </c>
      <c r="P52" s="84">
        <v>1</v>
      </c>
      <c r="Q52" s="84"/>
      <c r="R52" s="84"/>
      <c r="S52" s="84">
        <f t="shared" si="11"/>
        <v>471681.42</v>
      </c>
      <c r="T52" s="84">
        <f t="shared" si="7"/>
        <v>0</v>
      </c>
      <c r="U52" s="84"/>
      <c r="V52" s="84"/>
      <c r="W52" s="84">
        <f t="shared" si="8"/>
        <v>0</v>
      </c>
      <c r="X52" s="84">
        <f t="shared" si="9"/>
        <v>0</v>
      </c>
      <c r="Y52" s="84"/>
      <c r="Z52" s="84"/>
      <c r="AA52" s="84">
        <f t="shared" si="10"/>
        <v>0</v>
      </c>
      <c r="AB52" s="84"/>
      <c r="AC52" s="84"/>
      <c r="AD52" s="84"/>
      <c r="AE52" s="84"/>
      <c r="AF52" s="84"/>
      <c r="AG52" s="84"/>
      <c r="AH52" s="84"/>
      <c r="AI52" s="65"/>
      <c r="AJ52" s="84"/>
      <c r="AK52" s="84"/>
    </row>
    <row r="53" s="74" customFormat="1" ht="14.25" spans="1:37">
      <c r="A53" s="9">
        <v>49</v>
      </c>
      <c r="B53" s="84" t="s">
        <v>516</v>
      </c>
      <c r="C53" s="84"/>
      <c r="D53" s="84" t="s">
        <v>517</v>
      </c>
      <c r="E53" s="84"/>
      <c r="F53" s="84" t="s">
        <v>393</v>
      </c>
      <c r="G53" s="85" t="s">
        <v>344</v>
      </c>
      <c r="H53" s="98" t="s">
        <v>515</v>
      </c>
      <c r="I53" s="84"/>
      <c r="J53" s="84"/>
      <c r="K53" s="84"/>
      <c r="L53" s="84">
        <v>1</v>
      </c>
      <c r="M53" s="84"/>
      <c r="N53" s="84">
        <v>382300.89</v>
      </c>
      <c r="O53" s="84">
        <v>382300.89</v>
      </c>
      <c r="P53" s="84">
        <v>1</v>
      </c>
      <c r="Q53" s="84"/>
      <c r="R53" s="84"/>
      <c r="S53" s="84">
        <f t="shared" si="11"/>
        <v>382300.89</v>
      </c>
      <c r="T53" s="84">
        <f t="shared" si="7"/>
        <v>0</v>
      </c>
      <c r="U53" s="84"/>
      <c r="V53" s="84"/>
      <c r="W53" s="84">
        <f t="shared" si="8"/>
        <v>0</v>
      </c>
      <c r="X53" s="84">
        <f t="shared" si="9"/>
        <v>0</v>
      </c>
      <c r="Y53" s="84"/>
      <c r="Z53" s="84"/>
      <c r="AA53" s="84">
        <f t="shared" si="10"/>
        <v>0</v>
      </c>
      <c r="AB53" s="84"/>
      <c r="AC53" s="84"/>
      <c r="AD53" s="84"/>
      <c r="AE53" s="84"/>
      <c r="AF53" s="84"/>
      <c r="AG53" s="84"/>
      <c r="AH53" s="84"/>
      <c r="AI53" s="65"/>
      <c r="AJ53" s="84"/>
      <c r="AK53" s="84"/>
    </row>
    <row r="54" s="74" customFormat="1" ht="14.25" spans="1:37">
      <c r="A54" s="9">
        <v>50</v>
      </c>
      <c r="B54" s="84" t="s">
        <v>518</v>
      </c>
      <c r="C54" s="84"/>
      <c r="D54" s="84" t="s">
        <v>519</v>
      </c>
      <c r="E54" s="84"/>
      <c r="F54" s="84" t="s">
        <v>393</v>
      </c>
      <c r="G54" s="85" t="s">
        <v>344</v>
      </c>
      <c r="H54" s="98" t="s">
        <v>515</v>
      </c>
      <c r="I54" s="84"/>
      <c r="J54" s="84"/>
      <c r="K54" s="84"/>
      <c r="L54" s="84">
        <v>1</v>
      </c>
      <c r="M54" s="84"/>
      <c r="N54" s="84">
        <v>471681.42</v>
      </c>
      <c r="O54" s="84">
        <v>471681.42</v>
      </c>
      <c r="P54" s="84">
        <v>1</v>
      </c>
      <c r="Q54" s="84"/>
      <c r="R54" s="84"/>
      <c r="S54" s="84">
        <f t="shared" si="11"/>
        <v>471681.42</v>
      </c>
      <c r="T54" s="84">
        <f t="shared" si="7"/>
        <v>0</v>
      </c>
      <c r="U54" s="84"/>
      <c r="V54" s="84"/>
      <c r="W54" s="84">
        <f t="shared" si="8"/>
        <v>0</v>
      </c>
      <c r="X54" s="84">
        <f t="shared" si="9"/>
        <v>0</v>
      </c>
      <c r="Y54" s="84"/>
      <c r="Z54" s="84"/>
      <c r="AA54" s="84">
        <f t="shared" si="10"/>
        <v>0</v>
      </c>
      <c r="AB54" s="84"/>
      <c r="AC54" s="84"/>
      <c r="AD54" s="84"/>
      <c r="AE54" s="84"/>
      <c r="AF54" s="84"/>
      <c r="AG54" s="84"/>
      <c r="AH54" s="84"/>
      <c r="AI54" s="65"/>
      <c r="AJ54" s="84"/>
      <c r="AK54" s="84"/>
    </row>
    <row r="55" s="74" customFormat="1" ht="14.25" spans="1:37">
      <c r="A55" s="9">
        <v>51</v>
      </c>
      <c r="B55" s="84" t="s">
        <v>520</v>
      </c>
      <c r="C55" s="84"/>
      <c r="D55" s="84" t="s">
        <v>521</v>
      </c>
      <c r="E55" s="84"/>
      <c r="F55" s="84" t="s">
        <v>430</v>
      </c>
      <c r="G55" s="85" t="s">
        <v>358</v>
      </c>
      <c r="H55" s="86"/>
      <c r="I55" s="84"/>
      <c r="J55" s="84"/>
      <c r="K55" s="84"/>
      <c r="L55" s="84">
        <v>1</v>
      </c>
      <c r="M55" s="84"/>
      <c r="N55" s="84">
        <v>6576.94</v>
      </c>
      <c r="O55" s="84">
        <v>1578.46</v>
      </c>
      <c r="P55" s="84">
        <v>1</v>
      </c>
      <c r="Q55" s="84"/>
      <c r="R55" s="84">
        <f>N55</f>
        <v>6576.94</v>
      </c>
      <c r="S55" s="84">
        <f t="shared" si="11"/>
        <v>1578.46</v>
      </c>
      <c r="T55" s="84">
        <f t="shared" si="7"/>
        <v>0</v>
      </c>
      <c r="U55" s="84"/>
      <c r="V55" s="84"/>
      <c r="W55" s="84">
        <f t="shared" si="8"/>
        <v>0</v>
      </c>
      <c r="X55" s="84">
        <f t="shared" si="9"/>
        <v>0</v>
      </c>
      <c r="Y55" s="84"/>
      <c r="Z55" s="84"/>
      <c r="AA55" s="84">
        <f t="shared" si="10"/>
        <v>0</v>
      </c>
      <c r="AB55" s="84"/>
      <c r="AC55" s="84"/>
      <c r="AD55" s="84"/>
      <c r="AE55" s="84"/>
      <c r="AF55" s="84"/>
      <c r="AG55" s="84"/>
      <c r="AH55" s="84"/>
      <c r="AI55" s="65"/>
      <c r="AJ55" s="84"/>
      <c r="AK55" s="84"/>
    </row>
    <row r="56" ht="14.25" spans="1:37">
      <c r="A56" s="9" t="s">
        <v>137</v>
      </c>
      <c r="B56" s="9"/>
      <c r="C56" s="12"/>
      <c r="D56" s="12"/>
      <c r="E56" s="12"/>
      <c r="F56" s="12"/>
      <c r="G56" s="13"/>
      <c r="H56" s="13"/>
      <c r="I56" s="12"/>
      <c r="J56" s="12"/>
      <c r="K56" s="12"/>
      <c r="L56" s="12">
        <f>SUM(L5:L55)</f>
        <v>606</v>
      </c>
      <c r="M56" s="84"/>
      <c r="N56" s="84">
        <f>SUM(N5:N55)</f>
        <v>3769237.29</v>
      </c>
      <c r="O56" s="84">
        <f>SUM(O5:O55)</f>
        <v>3308800.7</v>
      </c>
      <c r="P56" s="12">
        <f>SUM(P5:P55)</f>
        <v>606</v>
      </c>
      <c r="Q56" s="12"/>
      <c r="R56" s="84">
        <f>SUM(R5:R55)</f>
        <v>2443573.56</v>
      </c>
      <c r="S56" s="84">
        <f>SUM(S5:S55)</f>
        <v>3308800.7</v>
      </c>
      <c r="T56" s="12">
        <f>SUM(T5:T55)</f>
        <v>0</v>
      </c>
      <c r="U56" s="12"/>
      <c r="V56" s="12"/>
      <c r="W56" s="12">
        <f>SUM(W5:W55)</f>
        <v>0</v>
      </c>
      <c r="X56" s="12">
        <f>SUM(X5:X55)</f>
        <v>0</v>
      </c>
      <c r="Y56" s="12"/>
      <c r="Z56" s="12"/>
      <c r="AA56" s="12">
        <f>SUM(AA5:AA55)</f>
        <v>0</v>
      </c>
      <c r="AB56" s="12"/>
      <c r="AC56" s="12"/>
      <c r="AD56" s="12"/>
      <c r="AE56" s="12"/>
      <c r="AF56" s="12"/>
      <c r="AG56" s="12"/>
      <c r="AH56" s="12"/>
      <c r="AI56" s="82"/>
      <c r="AJ56" s="12"/>
      <c r="AK56" s="12"/>
    </row>
    <row r="57" ht="14.25" spans="1:37">
      <c r="A57" s="7" t="s">
        <v>166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99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</row>
    <row r="58" ht="43.5" customHeight="1" spans="1:37">
      <c r="A58" s="7" t="str">
        <f>[5]封面!A8</f>
        <v>单位总经理：***</v>
      </c>
      <c r="B58" s="7"/>
      <c r="C58" s="7"/>
      <c r="D58" s="7"/>
      <c r="E58" s="7" t="str">
        <f>[5]封面!A9</f>
        <v>单位财务负责人：***</v>
      </c>
      <c r="F58" s="7"/>
      <c r="G58" s="7"/>
      <c r="H58" s="7"/>
      <c r="I58" s="7" t="str">
        <f>[5]封面!A11</f>
        <v>会计审核人：***</v>
      </c>
      <c r="J58" s="7"/>
      <c r="K58" s="7" t="str">
        <f>[5]封面!A10</f>
        <v>单位物资部门负责人：***</v>
      </c>
      <c r="L58" s="7"/>
      <c r="M58" s="99"/>
      <c r="N58" s="7"/>
      <c r="O58" s="7"/>
      <c r="P58" s="7"/>
      <c r="Q58" s="7"/>
      <c r="R58" s="7"/>
      <c r="S58" s="7" t="s">
        <v>45</v>
      </c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</row>
    <row r="59" ht="14.25" spans="1:3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</row>
    <row r="60" ht="14.25" spans="1:3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100"/>
    </row>
    <row r="61" ht="14.25" spans="1:3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</row>
    <row r="62" ht="14.25" spans="1:3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</row>
    <row r="63" ht="14.25" spans="1:3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</row>
    <row r="64" ht="14.25" spans="1:3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</row>
  </sheetData>
  <autoFilter ref="A4:AK58">
    <extLst/>
  </autoFilter>
  <mergeCells count="20">
    <mergeCell ref="A1:AA1"/>
    <mergeCell ref="B3:C3"/>
    <mergeCell ref="L3:O3"/>
    <mergeCell ref="P3:S3"/>
    <mergeCell ref="T3:W3"/>
    <mergeCell ref="X3:AA3"/>
    <mergeCell ref="AB3:AH3"/>
    <mergeCell ref="A56:B56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AI3:AI4"/>
    <mergeCell ref="AJ3:AJ4"/>
    <mergeCell ref="AK3:AK4"/>
  </mergeCells>
  <conditionalFormatting sqref="B12:B4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K27"/>
  <sheetViews>
    <sheetView tabSelected="1" zoomScale="85" zoomScaleNormal="85" workbookViewId="0">
      <pane xSplit="5" ySplit="4" topLeftCell="F5" activePane="bottomRight" state="frozenSplit"/>
      <selection/>
      <selection pane="topRight"/>
      <selection pane="bottomLeft"/>
      <selection pane="bottomRight" activeCell="R16" sqref="R16"/>
    </sheetView>
  </sheetViews>
  <sheetFormatPr defaultColWidth="9" defaultRowHeight="13.5"/>
  <cols>
    <col min="1" max="1" width="5.375" customWidth="1"/>
    <col min="2" max="2" width="11.75" customWidth="1"/>
    <col min="3" max="3" width="12" customWidth="1"/>
    <col min="4" max="4" width="13.75" customWidth="1"/>
    <col min="5" max="6" width="13.875" customWidth="1"/>
    <col min="7" max="7" width="14.625" customWidth="1"/>
    <col min="8" max="9" width="16.25" customWidth="1"/>
    <col min="10" max="10" width="15.625" customWidth="1"/>
    <col min="14" max="14" width="9.375"/>
    <col min="15" max="15" width="9.375" customWidth="1"/>
    <col min="16" max="18" width="7.5" customWidth="1"/>
    <col min="19" max="19" width="9.5" customWidth="1"/>
    <col min="27" max="27" width="10.375"/>
  </cols>
  <sheetData>
    <row r="1" ht="34.5" customHeight="1" spans="1:27">
      <c r="A1" s="2" t="s">
        <v>522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39" customHeight="1" spans="1:34">
      <c r="A2" s="4" t="str">
        <f>[5]封面!A5</f>
        <v>单位名称：*****</v>
      </c>
      <c r="B2" s="4"/>
      <c r="C2" s="5"/>
      <c r="D2" s="6"/>
      <c r="E2" s="7"/>
      <c r="F2" s="7"/>
      <c r="G2" s="8"/>
      <c r="H2" s="7"/>
      <c r="I2" s="14"/>
      <c r="J2" s="7"/>
      <c r="K2" s="8"/>
      <c r="L2" s="7"/>
      <c r="M2" s="7"/>
      <c r="N2" s="7"/>
      <c r="O2" s="7"/>
      <c r="P2" s="7"/>
      <c r="Q2" s="7"/>
      <c r="R2" s="7"/>
      <c r="S2" s="8" t="s">
        <v>139</v>
      </c>
      <c r="T2" s="7"/>
      <c r="U2" s="7"/>
      <c r="V2" s="7"/>
      <c r="W2" s="7"/>
      <c r="X2" s="7"/>
      <c r="Y2" s="7"/>
      <c r="Z2" s="7"/>
      <c r="AA2" s="8" t="s">
        <v>125</v>
      </c>
      <c r="AB2" s="7"/>
      <c r="AC2" s="7"/>
      <c r="AD2" s="7"/>
      <c r="AE2" s="7"/>
      <c r="AF2" s="7"/>
      <c r="AG2" s="7"/>
      <c r="AH2" s="7"/>
    </row>
    <row r="3" ht="18.75" customHeight="1" spans="1:37">
      <c r="A3" s="9" t="s">
        <v>1</v>
      </c>
      <c r="B3" s="9" t="s">
        <v>140</v>
      </c>
      <c r="C3" s="9"/>
      <c r="D3" s="9" t="s">
        <v>135</v>
      </c>
      <c r="E3" s="9" t="s">
        <v>141</v>
      </c>
      <c r="F3" s="9" t="s">
        <v>142</v>
      </c>
      <c r="G3" s="9" t="s">
        <v>143</v>
      </c>
      <c r="H3" s="9" t="s">
        <v>145</v>
      </c>
      <c r="I3" s="9" t="s">
        <v>251</v>
      </c>
      <c r="J3" s="76" t="s">
        <v>252</v>
      </c>
      <c r="K3" s="9" t="s">
        <v>147</v>
      </c>
      <c r="L3" s="15" t="s">
        <v>148</v>
      </c>
      <c r="M3" s="15"/>
      <c r="N3" s="15"/>
      <c r="O3" s="15"/>
      <c r="P3" s="15" t="s">
        <v>149</v>
      </c>
      <c r="Q3" s="15"/>
      <c r="R3" s="15"/>
      <c r="S3" s="15"/>
      <c r="T3" s="15" t="s">
        <v>150</v>
      </c>
      <c r="U3" s="15"/>
      <c r="V3" s="15"/>
      <c r="W3" s="15"/>
      <c r="X3" s="15" t="s">
        <v>151</v>
      </c>
      <c r="Y3" s="15"/>
      <c r="Z3" s="15"/>
      <c r="AA3" s="15"/>
      <c r="AB3" s="17" t="s">
        <v>152</v>
      </c>
      <c r="AC3" s="17"/>
      <c r="AD3" s="17"/>
      <c r="AE3" s="17"/>
      <c r="AF3" s="17"/>
      <c r="AG3" s="17"/>
      <c r="AH3" s="17"/>
      <c r="AI3" s="17" t="s">
        <v>153</v>
      </c>
      <c r="AJ3" s="18" t="s">
        <v>154</v>
      </c>
      <c r="AK3" s="80" t="s">
        <v>24</v>
      </c>
    </row>
    <row r="4" ht="15.75" spans="1:37">
      <c r="A4" s="9">
        <v>1</v>
      </c>
      <c r="B4" s="10" t="s">
        <v>155</v>
      </c>
      <c r="C4" s="11" t="s">
        <v>156</v>
      </c>
      <c r="D4" s="9"/>
      <c r="E4" s="9"/>
      <c r="F4" s="9"/>
      <c r="G4" s="9"/>
      <c r="H4" s="9"/>
      <c r="I4" s="9"/>
      <c r="J4" s="77"/>
      <c r="K4" s="9"/>
      <c r="L4" s="16" t="s">
        <v>157</v>
      </c>
      <c r="M4" s="16" t="s">
        <v>158</v>
      </c>
      <c r="N4" s="78" t="s">
        <v>186</v>
      </c>
      <c r="O4" s="78" t="s">
        <v>187</v>
      </c>
      <c r="P4" s="16" t="s">
        <v>157</v>
      </c>
      <c r="Q4" s="16" t="s">
        <v>158</v>
      </c>
      <c r="R4" s="78" t="s">
        <v>186</v>
      </c>
      <c r="S4" s="78" t="s">
        <v>187</v>
      </c>
      <c r="T4" s="16" t="s">
        <v>157</v>
      </c>
      <c r="U4" s="16" t="s">
        <v>158</v>
      </c>
      <c r="V4" s="78" t="s">
        <v>186</v>
      </c>
      <c r="W4" s="78" t="s">
        <v>187</v>
      </c>
      <c r="X4" s="16" t="s">
        <v>157</v>
      </c>
      <c r="Y4" s="16" t="s">
        <v>158</v>
      </c>
      <c r="Z4" s="78" t="s">
        <v>186</v>
      </c>
      <c r="AA4" s="78" t="s">
        <v>187</v>
      </c>
      <c r="AB4" s="17" t="s">
        <v>159</v>
      </c>
      <c r="AC4" s="17" t="s">
        <v>160</v>
      </c>
      <c r="AD4" s="17" t="s">
        <v>161</v>
      </c>
      <c r="AE4" s="17" t="s">
        <v>162</v>
      </c>
      <c r="AF4" s="17" t="s">
        <v>163</v>
      </c>
      <c r="AG4" s="17" t="s">
        <v>164</v>
      </c>
      <c r="AH4" s="19" t="s">
        <v>165</v>
      </c>
      <c r="AI4" s="17"/>
      <c r="AJ4" s="18"/>
      <c r="AK4" s="81"/>
    </row>
    <row r="5" ht="14.25" spans="1:37">
      <c r="A5" s="9">
        <v>1</v>
      </c>
      <c r="B5" s="12" t="s">
        <v>523</v>
      </c>
      <c r="C5" s="12"/>
      <c r="D5" s="12" t="s">
        <v>524</v>
      </c>
      <c r="E5" s="12" t="s">
        <v>525</v>
      </c>
      <c r="F5" s="12"/>
      <c r="G5" s="9" t="s">
        <v>344</v>
      </c>
      <c r="H5" s="9"/>
      <c r="I5" s="9"/>
      <c r="J5" s="9"/>
      <c r="K5" s="12" t="s">
        <v>308</v>
      </c>
      <c r="L5" s="12">
        <v>1</v>
      </c>
      <c r="M5" s="12"/>
      <c r="N5" s="79">
        <v>8994.9</v>
      </c>
      <c r="O5" s="79">
        <v>449.609999999999</v>
      </c>
      <c r="P5" s="12">
        <v>1</v>
      </c>
      <c r="Q5" s="12"/>
      <c r="R5" s="12">
        <v>8994.9</v>
      </c>
      <c r="S5" s="12">
        <f>O5</f>
        <v>449.609999999999</v>
      </c>
      <c r="T5" s="12">
        <f t="shared" ref="T5:T21" si="0">IF((P5-L5)&gt;0,P5-L5,0)</f>
        <v>0</v>
      </c>
      <c r="U5" s="12"/>
      <c r="V5" s="12"/>
      <c r="W5" s="12">
        <f t="shared" ref="W5:W21" si="1">IF((S5-O5)&gt;0,S5-O5,0)</f>
        <v>0</v>
      </c>
      <c r="X5" s="12">
        <f t="shared" ref="X5:X21" si="2">IF((P5-L5)&lt;0,P5-L5,0)</f>
        <v>0</v>
      </c>
      <c r="Y5" s="12"/>
      <c r="Z5" s="12"/>
      <c r="AA5" s="12">
        <f t="shared" ref="AA5:AA21" si="3">IF((S5-O5)&lt;0,S5-O5,0)</f>
        <v>0</v>
      </c>
      <c r="AB5" s="12"/>
      <c r="AC5" s="12"/>
      <c r="AD5" s="12"/>
      <c r="AE5" s="12"/>
      <c r="AF5" s="12"/>
      <c r="AG5" s="12"/>
      <c r="AH5" s="12"/>
      <c r="AI5" s="82"/>
      <c r="AJ5" s="12"/>
      <c r="AK5" s="12"/>
    </row>
    <row r="6" ht="14.25" spans="1:37">
      <c r="A6" s="9">
        <v>2</v>
      </c>
      <c r="B6" s="12" t="s">
        <v>526</v>
      </c>
      <c r="C6" s="12"/>
      <c r="D6" s="12" t="s">
        <v>527</v>
      </c>
      <c r="E6" s="12" t="s">
        <v>528</v>
      </c>
      <c r="F6" s="12"/>
      <c r="G6" s="9" t="s">
        <v>529</v>
      </c>
      <c r="H6" s="13"/>
      <c r="I6" s="12"/>
      <c r="J6" s="12"/>
      <c r="K6" s="12" t="s">
        <v>308</v>
      </c>
      <c r="L6" s="12">
        <v>1</v>
      </c>
      <c r="M6" s="12"/>
      <c r="N6" s="79">
        <v>2090.09</v>
      </c>
      <c r="O6" s="79">
        <v>104.36</v>
      </c>
      <c r="P6" s="12">
        <v>1</v>
      </c>
      <c r="Q6" s="12"/>
      <c r="R6" s="12">
        <v>2090.09</v>
      </c>
      <c r="S6" s="12">
        <f t="shared" ref="S6:S22" si="4">O6</f>
        <v>104.36</v>
      </c>
      <c r="T6" s="12">
        <f t="shared" si="0"/>
        <v>0</v>
      </c>
      <c r="U6" s="12"/>
      <c r="V6" s="12"/>
      <c r="W6" s="12">
        <f t="shared" si="1"/>
        <v>0</v>
      </c>
      <c r="X6" s="12">
        <f t="shared" si="2"/>
        <v>0</v>
      </c>
      <c r="Y6" s="12"/>
      <c r="Z6" s="12"/>
      <c r="AA6" s="12">
        <f t="shared" si="3"/>
        <v>0</v>
      </c>
      <c r="AB6" s="12"/>
      <c r="AC6" s="12"/>
      <c r="AD6" s="12"/>
      <c r="AE6" s="12"/>
      <c r="AF6" s="12"/>
      <c r="AG6" s="12"/>
      <c r="AH6" s="12"/>
      <c r="AI6" s="82"/>
      <c r="AJ6" s="12"/>
      <c r="AK6" s="12"/>
    </row>
    <row r="7" ht="14.25" spans="1:37">
      <c r="A7" s="9">
        <v>3</v>
      </c>
      <c r="B7" s="12" t="s">
        <v>530</v>
      </c>
      <c r="C7" s="12"/>
      <c r="D7" s="12" t="s">
        <v>531</v>
      </c>
      <c r="E7" s="12" t="s">
        <v>532</v>
      </c>
      <c r="F7" s="12"/>
      <c r="G7" s="9" t="s">
        <v>529</v>
      </c>
      <c r="H7" s="13"/>
      <c r="I7" s="12"/>
      <c r="J7" s="12"/>
      <c r="K7" s="12" t="s">
        <v>308</v>
      </c>
      <c r="L7" s="12">
        <v>1</v>
      </c>
      <c r="M7" s="12"/>
      <c r="N7" s="79">
        <v>1925.09</v>
      </c>
      <c r="O7" s="79">
        <v>96.25</v>
      </c>
      <c r="P7" s="12">
        <v>1</v>
      </c>
      <c r="Q7" s="12"/>
      <c r="R7" s="12">
        <v>1925.09</v>
      </c>
      <c r="S7" s="12">
        <f t="shared" si="4"/>
        <v>96.25</v>
      </c>
      <c r="T7" s="12">
        <f t="shared" si="0"/>
        <v>0</v>
      </c>
      <c r="U7" s="12"/>
      <c r="V7" s="12"/>
      <c r="W7" s="12">
        <f t="shared" si="1"/>
        <v>0</v>
      </c>
      <c r="X7" s="12">
        <f t="shared" si="2"/>
        <v>0</v>
      </c>
      <c r="Y7" s="12"/>
      <c r="Z7" s="12"/>
      <c r="AA7" s="12">
        <f t="shared" si="3"/>
        <v>0</v>
      </c>
      <c r="AB7" s="12"/>
      <c r="AC7" s="12"/>
      <c r="AD7" s="12"/>
      <c r="AE7" s="12"/>
      <c r="AF7" s="12"/>
      <c r="AG7" s="12"/>
      <c r="AH7" s="12"/>
      <c r="AI7" s="82"/>
      <c r="AJ7" s="12"/>
      <c r="AK7" s="12"/>
    </row>
    <row r="8" ht="14.25" spans="1:37">
      <c r="A8" s="9">
        <v>4</v>
      </c>
      <c r="B8" s="12" t="s">
        <v>533</v>
      </c>
      <c r="C8" s="12"/>
      <c r="D8" s="12" t="s">
        <v>534</v>
      </c>
      <c r="E8" s="12" t="s">
        <v>535</v>
      </c>
      <c r="F8" s="12"/>
      <c r="G8" s="9" t="s">
        <v>529</v>
      </c>
      <c r="H8" s="13"/>
      <c r="I8" s="12"/>
      <c r="J8" s="12"/>
      <c r="K8" s="12" t="s">
        <v>308</v>
      </c>
      <c r="L8" s="12">
        <v>1</v>
      </c>
      <c r="M8" s="12"/>
      <c r="N8" s="79">
        <v>1760.09</v>
      </c>
      <c r="O8" s="79">
        <v>88</v>
      </c>
      <c r="P8" s="12">
        <v>1</v>
      </c>
      <c r="Q8" s="12"/>
      <c r="R8" s="12">
        <v>1760.09</v>
      </c>
      <c r="S8" s="12">
        <f t="shared" si="4"/>
        <v>88</v>
      </c>
      <c r="T8" s="12">
        <f t="shared" si="0"/>
        <v>0</v>
      </c>
      <c r="U8" s="12"/>
      <c r="V8" s="12"/>
      <c r="W8" s="12">
        <f t="shared" si="1"/>
        <v>0</v>
      </c>
      <c r="X8" s="12">
        <f t="shared" si="2"/>
        <v>0</v>
      </c>
      <c r="Y8" s="12"/>
      <c r="Z8" s="12"/>
      <c r="AA8" s="12">
        <f t="shared" si="3"/>
        <v>0</v>
      </c>
      <c r="AB8" s="12"/>
      <c r="AC8" s="12"/>
      <c r="AD8" s="12"/>
      <c r="AE8" s="12"/>
      <c r="AF8" s="12"/>
      <c r="AG8" s="12"/>
      <c r="AH8" s="12"/>
      <c r="AI8" s="82"/>
      <c r="AJ8" s="12"/>
      <c r="AK8" s="12"/>
    </row>
    <row r="9" ht="14.25" spans="1:37">
      <c r="A9" s="9">
        <v>5</v>
      </c>
      <c r="B9" s="12" t="s">
        <v>536</v>
      </c>
      <c r="C9" s="12"/>
      <c r="D9" s="12" t="s">
        <v>537</v>
      </c>
      <c r="E9" s="12" t="s">
        <v>538</v>
      </c>
      <c r="F9" s="12"/>
      <c r="G9" s="9" t="s">
        <v>529</v>
      </c>
      <c r="H9" s="13"/>
      <c r="I9" s="12"/>
      <c r="J9" s="12"/>
      <c r="K9" s="12" t="s">
        <v>308</v>
      </c>
      <c r="L9" s="12">
        <v>1</v>
      </c>
      <c r="M9" s="12"/>
      <c r="N9" s="79">
        <v>1430.09</v>
      </c>
      <c r="O9" s="79">
        <v>71.5</v>
      </c>
      <c r="P9" s="12">
        <v>1</v>
      </c>
      <c r="Q9" s="12"/>
      <c r="R9" s="12">
        <v>1430.09</v>
      </c>
      <c r="S9" s="12">
        <f t="shared" si="4"/>
        <v>71.5</v>
      </c>
      <c r="T9" s="12">
        <f t="shared" si="0"/>
        <v>0</v>
      </c>
      <c r="U9" s="12"/>
      <c r="V9" s="12"/>
      <c r="W9" s="12">
        <f t="shared" si="1"/>
        <v>0</v>
      </c>
      <c r="X9" s="12">
        <f t="shared" si="2"/>
        <v>0</v>
      </c>
      <c r="Y9" s="12"/>
      <c r="Z9" s="12"/>
      <c r="AA9" s="12">
        <f t="shared" si="3"/>
        <v>0</v>
      </c>
      <c r="AB9" s="12"/>
      <c r="AC9" s="12"/>
      <c r="AD9" s="12"/>
      <c r="AE9" s="12"/>
      <c r="AF9" s="12"/>
      <c r="AG9" s="12"/>
      <c r="AH9" s="12"/>
      <c r="AI9" s="82"/>
      <c r="AJ9" s="12"/>
      <c r="AK9" s="12"/>
    </row>
    <row r="10" ht="14.25" spans="1:37">
      <c r="A10" s="9">
        <v>6</v>
      </c>
      <c r="B10" s="12" t="s">
        <v>539</v>
      </c>
      <c r="C10" s="12"/>
      <c r="D10" s="12" t="s">
        <v>540</v>
      </c>
      <c r="E10" s="12" t="s">
        <v>541</v>
      </c>
      <c r="F10" s="12"/>
      <c r="G10" s="9" t="s">
        <v>542</v>
      </c>
      <c r="H10" s="13"/>
      <c r="I10" s="12"/>
      <c r="J10" s="12"/>
      <c r="K10" s="12" t="s">
        <v>308</v>
      </c>
      <c r="L10" s="12">
        <v>1</v>
      </c>
      <c r="M10" s="12"/>
      <c r="N10" s="79">
        <v>1374.91</v>
      </c>
      <c r="O10" s="79">
        <v>68.75</v>
      </c>
      <c r="P10" s="12">
        <v>1</v>
      </c>
      <c r="Q10" s="12"/>
      <c r="R10" s="12">
        <v>1374.91</v>
      </c>
      <c r="S10" s="12">
        <f t="shared" si="4"/>
        <v>68.75</v>
      </c>
      <c r="T10" s="12">
        <f t="shared" si="0"/>
        <v>0</v>
      </c>
      <c r="U10" s="12"/>
      <c r="V10" s="12"/>
      <c r="W10" s="12">
        <f t="shared" si="1"/>
        <v>0</v>
      </c>
      <c r="X10" s="12">
        <f t="shared" si="2"/>
        <v>0</v>
      </c>
      <c r="Y10" s="12"/>
      <c r="Z10" s="12"/>
      <c r="AA10" s="12">
        <f t="shared" si="3"/>
        <v>0</v>
      </c>
      <c r="AB10" s="12"/>
      <c r="AC10" s="12"/>
      <c r="AD10" s="12"/>
      <c r="AE10" s="12"/>
      <c r="AF10" s="12"/>
      <c r="AG10" s="12"/>
      <c r="AH10" s="12"/>
      <c r="AI10" s="82"/>
      <c r="AJ10" s="12"/>
      <c r="AK10" s="12"/>
    </row>
    <row r="11" ht="14.25" spans="1:37">
      <c r="A11" s="9">
        <v>7</v>
      </c>
      <c r="B11" s="12" t="s">
        <v>543</v>
      </c>
      <c r="C11" s="12"/>
      <c r="D11" s="12" t="s">
        <v>544</v>
      </c>
      <c r="E11" s="12" t="s">
        <v>545</v>
      </c>
      <c r="F11" s="12"/>
      <c r="G11" s="9" t="s">
        <v>529</v>
      </c>
      <c r="H11" s="13"/>
      <c r="I11" s="12"/>
      <c r="J11" s="12"/>
      <c r="K11" s="12" t="s">
        <v>308</v>
      </c>
      <c r="L11" s="12">
        <v>1</v>
      </c>
      <c r="M11" s="12"/>
      <c r="N11" s="79">
        <v>935.09</v>
      </c>
      <c r="O11" s="79">
        <v>46.61</v>
      </c>
      <c r="P11" s="12">
        <v>1</v>
      </c>
      <c r="Q11" s="12"/>
      <c r="R11" s="12">
        <v>935.09</v>
      </c>
      <c r="S11" s="12">
        <f t="shared" si="4"/>
        <v>46.61</v>
      </c>
      <c r="T11" s="12">
        <f t="shared" si="0"/>
        <v>0</v>
      </c>
      <c r="U11" s="12"/>
      <c r="V11" s="12"/>
      <c r="W11" s="12">
        <f t="shared" si="1"/>
        <v>0</v>
      </c>
      <c r="X11" s="12">
        <f t="shared" si="2"/>
        <v>0</v>
      </c>
      <c r="Y11" s="12"/>
      <c r="Z11" s="12"/>
      <c r="AA11" s="12">
        <f t="shared" si="3"/>
        <v>0</v>
      </c>
      <c r="AB11" s="12"/>
      <c r="AC11" s="12"/>
      <c r="AD11" s="12"/>
      <c r="AE11" s="12"/>
      <c r="AF11" s="12"/>
      <c r="AG11" s="12"/>
      <c r="AH11" s="12"/>
      <c r="AI11" s="82"/>
      <c r="AJ11" s="12"/>
      <c r="AK11" s="12"/>
    </row>
    <row r="12" ht="14.25" spans="1:37">
      <c r="A12" s="9">
        <v>8</v>
      </c>
      <c r="B12" s="12" t="s">
        <v>546</v>
      </c>
      <c r="C12" s="12"/>
      <c r="D12" s="12" t="s">
        <v>547</v>
      </c>
      <c r="E12" s="12" t="s">
        <v>548</v>
      </c>
      <c r="F12" s="12"/>
      <c r="G12" s="9" t="s">
        <v>358</v>
      </c>
      <c r="H12" s="13"/>
      <c r="I12" s="12"/>
      <c r="J12" s="12"/>
      <c r="K12" s="12" t="s">
        <v>308</v>
      </c>
      <c r="L12" s="12">
        <v>1</v>
      </c>
      <c r="M12" s="12"/>
      <c r="N12" s="79">
        <v>577.5</v>
      </c>
      <c r="O12" s="79">
        <v>28.88</v>
      </c>
      <c r="P12" s="12">
        <v>1</v>
      </c>
      <c r="Q12" s="12"/>
      <c r="R12" s="12">
        <v>577.5</v>
      </c>
      <c r="S12" s="12">
        <f t="shared" si="4"/>
        <v>28.88</v>
      </c>
      <c r="T12" s="12">
        <f t="shared" si="0"/>
        <v>0</v>
      </c>
      <c r="U12" s="12"/>
      <c r="V12" s="12"/>
      <c r="W12" s="12">
        <f t="shared" si="1"/>
        <v>0</v>
      </c>
      <c r="X12" s="12">
        <f t="shared" si="2"/>
        <v>0</v>
      </c>
      <c r="Y12" s="12"/>
      <c r="Z12" s="12"/>
      <c r="AA12" s="12">
        <f t="shared" si="3"/>
        <v>0</v>
      </c>
      <c r="AB12" s="12"/>
      <c r="AC12" s="12"/>
      <c r="AD12" s="12"/>
      <c r="AE12" s="12"/>
      <c r="AF12" s="12"/>
      <c r="AG12" s="12"/>
      <c r="AH12" s="12"/>
      <c r="AI12" s="82"/>
      <c r="AJ12" s="12"/>
      <c r="AK12" s="12"/>
    </row>
    <row r="13" ht="14.25" spans="1:37">
      <c r="A13" s="9">
        <v>9</v>
      </c>
      <c r="B13" s="12" t="s">
        <v>549</v>
      </c>
      <c r="C13" s="12"/>
      <c r="D13" s="12" t="s">
        <v>550</v>
      </c>
      <c r="E13" s="12"/>
      <c r="F13" s="12"/>
      <c r="G13" s="9" t="s">
        <v>358</v>
      </c>
      <c r="H13" s="13" t="s">
        <v>349</v>
      </c>
      <c r="I13" s="12"/>
      <c r="J13" s="12"/>
      <c r="K13" s="12" t="s">
        <v>308</v>
      </c>
      <c r="L13" s="12">
        <v>1</v>
      </c>
      <c r="M13" s="12"/>
      <c r="N13" s="79">
        <v>300</v>
      </c>
      <c r="O13" s="79">
        <v>54.48</v>
      </c>
      <c r="P13" s="12">
        <v>1</v>
      </c>
      <c r="Q13" s="12"/>
      <c r="R13" s="12">
        <v>300</v>
      </c>
      <c r="S13" s="12">
        <f t="shared" si="4"/>
        <v>54.48</v>
      </c>
      <c r="T13" s="12">
        <f t="shared" si="0"/>
        <v>0</v>
      </c>
      <c r="U13" s="12"/>
      <c r="V13" s="12"/>
      <c r="W13" s="12">
        <f t="shared" si="1"/>
        <v>0</v>
      </c>
      <c r="X13" s="12">
        <f t="shared" si="2"/>
        <v>0</v>
      </c>
      <c r="Y13" s="12"/>
      <c r="Z13" s="12"/>
      <c r="AA13" s="12">
        <f t="shared" si="3"/>
        <v>0</v>
      </c>
      <c r="AB13" s="12"/>
      <c r="AC13" s="12"/>
      <c r="AD13" s="12"/>
      <c r="AE13" s="12"/>
      <c r="AF13" s="12"/>
      <c r="AG13" s="12"/>
      <c r="AH13" s="12"/>
      <c r="AI13" s="82"/>
      <c r="AJ13" s="12"/>
      <c r="AK13" s="12"/>
    </row>
    <row r="14" ht="14.25" spans="1:37">
      <c r="A14" s="9">
        <v>10</v>
      </c>
      <c r="B14" s="12" t="s">
        <v>551</v>
      </c>
      <c r="C14" s="12"/>
      <c r="D14" s="12" t="s">
        <v>552</v>
      </c>
      <c r="E14" s="12"/>
      <c r="F14" s="12"/>
      <c r="G14" s="9" t="s">
        <v>358</v>
      </c>
      <c r="H14" s="13" t="s">
        <v>553</v>
      </c>
      <c r="I14" s="12"/>
      <c r="J14" s="12"/>
      <c r="K14" s="12" t="s">
        <v>308</v>
      </c>
      <c r="L14" s="12">
        <v>1</v>
      </c>
      <c r="M14" s="12"/>
      <c r="N14" s="79">
        <v>29800</v>
      </c>
      <c r="O14" s="79">
        <v>5421.91</v>
      </c>
      <c r="P14" s="12">
        <v>1</v>
      </c>
      <c r="Q14" s="12"/>
      <c r="R14" s="12">
        <v>29800</v>
      </c>
      <c r="S14" s="12">
        <f t="shared" si="4"/>
        <v>5421.91</v>
      </c>
      <c r="T14" s="12">
        <f t="shared" si="0"/>
        <v>0</v>
      </c>
      <c r="U14" s="12"/>
      <c r="V14" s="12"/>
      <c r="W14" s="12">
        <f t="shared" si="1"/>
        <v>0</v>
      </c>
      <c r="X14" s="12">
        <f t="shared" si="2"/>
        <v>0</v>
      </c>
      <c r="Y14" s="12"/>
      <c r="Z14" s="12"/>
      <c r="AA14" s="12">
        <f t="shared" si="3"/>
        <v>0</v>
      </c>
      <c r="AB14" s="12"/>
      <c r="AC14" s="12"/>
      <c r="AD14" s="12"/>
      <c r="AE14" s="12"/>
      <c r="AF14" s="12"/>
      <c r="AG14" s="12"/>
      <c r="AH14" s="12"/>
      <c r="AI14" s="82"/>
      <c r="AJ14" s="12"/>
      <c r="AK14" s="12"/>
    </row>
    <row r="15" ht="14.25" spans="1:37">
      <c r="A15" s="9">
        <v>11</v>
      </c>
      <c r="B15" s="12" t="s">
        <v>554</v>
      </c>
      <c r="C15" s="12"/>
      <c r="D15" s="12" t="s">
        <v>555</v>
      </c>
      <c r="E15" s="12"/>
      <c r="F15" s="12"/>
      <c r="G15" s="9" t="s">
        <v>358</v>
      </c>
      <c r="H15" s="13"/>
      <c r="I15" s="12"/>
      <c r="J15" s="12"/>
      <c r="K15" s="12" t="s">
        <v>308</v>
      </c>
      <c r="L15" s="12">
        <v>2</v>
      </c>
      <c r="M15" s="12"/>
      <c r="N15" s="79">
        <v>600</v>
      </c>
      <c r="O15" s="79">
        <v>145.56</v>
      </c>
      <c r="P15" s="12">
        <v>2</v>
      </c>
      <c r="Q15" s="12"/>
      <c r="R15" s="12">
        <v>600</v>
      </c>
      <c r="S15" s="12">
        <f t="shared" si="4"/>
        <v>145.56</v>
      </c>
      <c r="T15" s="12">
        <f t="shared" si="0"/>
        <v>0</v>
      </c>
      <c r="U15" s="12"/>
      <c r="V15" s="12"/>
      <c r="W15" s="12">
        <f t="shared" si="1"/>
        <v>0</v>
      </c>
      <c r="X15" s="12">
        <f t="shared" si="2"/>
        <v>0</v>
      </c>
      <c r="Y15" s="12"/>
      <c r="Z15" s="12"/>
      <c r="AA15" s="12">
        <f t="shared" si="3"/>
        <v>0</v>
      </c>
      <c r="AB15" s="12"/>
      <c r="AC15" s="12"/>
      <c r="AD15" s="12"/>
      <c r="AE15" s="12"/>
      <c r="AF15" s="12"/>
      <c r="AG15" s="12"/>
      <c r="AH15" s="12"/>
      <c r="AI15" s="82"/>
      <c r="AJ15" s="12"/>
      <c r="AK15" s="12"/>
    </row>
    <row r="16" ht="14.25" spans="1:37">
      <c r="A16" s="9">
        <v>12</v>
      </c>
      <c r="B16" s="12" t="s">
        <v>556</v>
      </c>
      <c r="C16" s="12"/>
      <c r="D16" s="12" t="s">
        <v>557</v>
      </c>
      <c r="E16" s="12" t="s">
        <v>558</v>
      </c>
      <c r="F16" s="12"/>
      <c r="G16" s="9" t="s">
        <v>364</v>
      </c>
      <c r="H16" s="12"/>
      <c r="I16" s="12"/>
      <c r="J16" s="12"/>
      <c r="K16" s="12" t="s">
        <v>308</v>
      </c>
      <c r="L16" s="12">
        <v>43</v>
      </c>
      <c r="M16" s="12"/>
      <c r="N16" s="79">
        <v>5160</v>
      </c>
      <c r="O16" s="79">
        <v>2981.28</v>
      </c>
      <c r="P16" s="12">
        <v>43</v>
      </c>
      <c r="Q16" s="12"/>
      <c r="R16" s="12">
        <v>5160</v>
      </c>
      <c r="S16" s="12">
        <f t="shared" si="4"/>
        <v>2981.28</v>
      </c>
      <c r="T16" s="12">
        <f t="shared" si="0"/>
        <v>0</v>
      </c>
      <c r="U16" s="12"/>
      <c r="V16" s="12"/>
      <c r="W16" s="12">
        <f t="shared" si="1"/>
        <v>0</v>
      </c>
      <c r="X16" s="12">
        <f t="shared" si="2"/>
        <v>0</v>
      </c>
      <c r="Y16" s="12"/>
      <c r="Z16" s="12"/>
      <c r="AA16" s="12">
        <f t="shared" si="3"/>
        <v>0</v>
      </c>
      <c r="AB16" s="12"/>
      <c r="AC16" s="12"/>
      <c r="AD16" s="12"/>
      <c r="AE16" s="12"/>
      <c r="AF16" s="12"/>
      <c r="AG16" s="12"/>
      <c r="AH16" s="12"/>
      <c r="AI16" s="82"/>
      <c r="AJ16" s="12"/>
      <c r="AK16" s="12"/>
    </row>
    <row r="17" ht="14.25" spans="1:37">
      <c r="A17" s="9">
        <v>13</v>
      </c>
      <c r="B17" s="12" t="s">
        <v>559</v>
      </c>
      <c r="C17" s="12"/>
      <c r="D17" s="12" t="s">
        <v>560</v>
      </c>
      <c r="E17" s="12"/>
      <c r="F17" s="12"/>
      <c r="G17" s="9" t="s">
        <v>364</v>
      </c>
      <c r="H17" s="12"/>
      <c r="I17" s="12"/>
      <c r="J17" s="12"/>
      <c r="K17" s="12"/>
      <c r="L17" s="12">
        <v>2</v>
      </c>
      <c r="M17" s="12"/>
      <c r="N17" s="79">
        <v>1160</v>
      </c>
      <c r="O17" s="79">
        <v>915.12</v>
      </c>
      <c r="P17" s="12">
        <v>2</v>
      </c>
      <c r="Q17" s="12"/>
      <c r="R17" s="12">
        <v>1160</v>
      </c>
      <c r="S17" s="12">
        <f t="shared" si="4"/>
        <v>915.12</v>
      </c>
      <c r="T17" s="12">
        <f t="shared" si="0"/>
        <v>0</v>
      </c>
      <c r="U17" s="12"/>
      <c r="V17" s="12"/>
      <c r="W17" s="12">
        <f t="shared" si="1"/>
        <v>0</v>
      </c>
      <c r="X17" s="12">
        <f t="shared" si="2"/>
        <v>0</v>
      </c>
      <c r="Y17" s="12"/>
      <c r="Z17" s="12"/>
      <c r="AA17" s="12">
        <f t="shared" si="3"/>
        <v>0</v>
      </c>
      <c r="AB17" s="12"/>
      <c r="AC17" s="12"/>
      <c r="AD17" s="12"/>
      <c r="AE17" s="12"/>
      <c r="AF17" s="12"/>
      <c r="AG17" s="12"/>
      <c r="AH17" s="12"/>
      <c r="AI17" s="82"/>
      <c r="AJ17" s="12"/>
      <c r="AK17" s="12"/>
    </row>
    <row r="18" ht="14.25" spans="1:37">
      <c r="A18" s="9">
        <v>14</v>
      </c>
      <c r="B18" s="12" t="s">
        <v>561</v>
      </c>
      <c r="C18" s="12"/>
      <c r="D18" s="12" t="s">
        <v>562</v>
      </c>
      <c r="E18" s="12"/>
      <c r="F18" s="12"/>
      <c r="G18" s="9" t="s">
        <v>364</v>
      </c>
      <c r="H18" s="13"/>
      <c r="I18" s="12"/>
      <c r="J18" s="12"/>
      <c r="K18" s="12"/>
      <c r="L18" s="12">
        <v>2</v>
      </c>
      <c r="M18" s="12"/>
      <c r="N18" s="79">
        <v>700</v>
      </c>
      <c r="O18" s="79">
        <v>552.24</v>
      </c>
      <c r="P18" s="12">
        <v>2</v>
      </c>
      <c r="Q18" s="12"/>
      <c r="R18" s="12">
        <v>700</v>
      </c>
      <c r="S18" s="12">
        <f t="shared" si="4"/>
        <v>552.24</v>
      </c>
      <c r="T18" s="12">
        <f t="shared" si="0"/>
        <v>0</v>
      </c>
      <c r="U18" s="12"/>
      <c r="V18" s="12"/>
      <c r="W18" s="12">
        <f t="shared" si="1"/>
        <v>0</v>
      </c>
      <c r="X18" s="12">
        <f t="shared" si="2"/>
        <v>0</v>
      </c>
      <c r="Y18" s="12"/>
      <c r="Z18" s="12"/>
      <c r="AA18" s="12">
        <f t="shared" si="3"/>
        <v>0</v>
      </c>
      <c r="AB18" s="12"/>
      <c r="AC18" s="12"/>
      <c r="AD18" s="12"/>
      <c r="AE18" s="12"/>
      <c r="AF18" s="12"/>
      <c r="AG18" s="12"/>
      <c r="AH18" s="12"/>
      <c r="AI18" s="82"/>
      <c r="AJ18" s="12"/>
      <c r="AK18" s="12"/>
    </row>
    <row r="19" ht="14.25" spans="1:37">
      <c r="A19" s="9">
        <v>15</v>
      </c>
      <c r="B19" s="12" t="s">
        <v>563</v>
      </c>
      <c r="C19" s="12"/>
      <c r="D19" s="12" t="s">
        <v>564</v>
      </c>
      <c r="E19" s="12"/>
      <c r="F19" s="12"/>
      <c r="G19" s="9" t="s">
        <v>364</v>
      </c>
      <c r="H19" s="13"/>
      <c r="I19" s="12"/>
      <c r="J19" s="12"/>
      <c r="K19" s="12"/>
      <c r="L19" s="12">
        <v>5</v>
      </c>
      <c r="M19" s="12"/>
      <c r="N19" s="79">
        <v>2850</v>
      </c>
      <c r="O19" s="79">
        <v>2248.32</v>
      </c>
      <c r="P19" s="12">
        <v>5</v>
      </c>
      <c r="Q19" s="12"/>
      <c r="R19" s="12">
        <v>2850</v>
      </c>
      <c r="S19" s="12">
        <f t="shared" si="4"/>
        <v>2248.32</v>
      </c>
      <c r="T19" s="12">
        <f t="shared" si="0"/>
        <v>0</v>
      </c>
      <c r="U19" s="12"/>
      <c r="V19" s="12"/>
      <c r="W19" s="12">
        <f t="shared" si="1"/>
        <v>0</v>
      </c>
      <c r="X19" s="12">
        <f t="shared" si="2"/>
        <v>0</v>
      </c>
      <c r="Y19" s="12"/>
      <c r="Z19" s="12"/>
      <c r="AA19" s="12">
        <f t="shared" si="3"/>
        <v>0</v>
      </c>
      <c r="AB19" s="12"/>
      <c r="AC19" s="12"/>
      <c r="AD19" s="12"/>
      <c r="AE19" s="12"/>
      <c r="AF19" s="12"/>
      <c r="AG19" s="12"/>
      <c r="AH19" s="12"/>
      <c r="AI19" s="82"/>
      <c r="AJ19" s="12"/>
      <c r="AK19" s="12"/>
    </row>
    <row r="20" ht="14.25" spans="1:37">
      <c r="A20" s="9">
        <v>16</v>
      </c>
      <c r="B20" s="12" t="s">
        <v>565</v>
      </c>
      <c r="C20" s="12"/>
      <c r="D20" s="12" t="s">
        <v>566</v>
      </c>
      <c r="E20" s="12"/>
      <c r="F20" s="12"/>
      <c r="G20" s="9"/>
      <c r="H20" s="13"/>
      <c r="I20" s="12"/>
      <c r="J20" s="12"/>
      <c r="K20" s="12"/>
      <c r="L20" s="12">
        <v>1</v>
      </c>
      <c r="M20" s="12"/>
      <c r="N20" s="79">
        <v>1650</v>
      </c>
      <c r="O20" s="79">
        <v>1432.3</v>
      </c>
      <c r="P20" s="12">
        <v>1</v>
      </c>
      <c r="Q20" s="12"/>
      <c r="R20" s="12">
        <v>1650</v>
      </c>
      <c r="S20" s="12">
        <f t="shared" si="4"/>
        <v>1432.3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82"/>
      <c r="AJ20" s="12"/>
      <c r="AK20" s="12"/>
    </row>
    <row r="21" ht="14.25" spans="1:37">
      <c r="A21" s="9">
        <v>17</v>
      </c>
      <c r="B21" s="12" t="s">
        <v>567</v>
      </c>
      <c r="C21" s="12"/>
      <c r="D21" s="12" t="s">
        <v>568</v>
      </c>
      <c r="E21" s="12"/>
      <c r="F21" s="12"/>
      <c r="G21" s="9" t="s">
        <v>364</v>
      </c>
      <c r="H21" s="13"/>
      <c r="I21" s="12"/>
      <c r="J21" s="12"/>
      <c r="K21" s="12"/>
      <c r="L21" s="12">
        <v>5</v>
      </c>
      <c r="M21" s="12"/>
      <c r="N21" s="79">
        <v>19000</v>
      </c>
      <c r="O21" s="79">
        <v>14988.88</v>
      </c>
      <c r="P21" s="12">
        <v>5</v>
      </c>
      <c r="Q21" s="12"/>
      <c r="R21" s="12">
        <v>19000</v>
      </c>
      <c r="S21" s="12">
        <f t="shared" si="4"/>
        <v>14988.88</v>
      </c>
      <c r="T21" s="12">
        <f>IF((P21-L21)&gt;0,P21-L21,0)</f>
        <v>0</v>
      </c>
      <c r="U21" s="12"/>
      <c r="V21" s="12"/>
      <c r="W21" s="12">
        <f>IF((S21-O21)&gt;0,S21-O21,0)</f>
        <v>0</v>
      </c>
      <c r="X21" s="12">
        <f>IF((P21-L21)&lt;0,P21-L21,0)</f>
        <v>0</v>
      </c>
      <c r="Y21" s="12"/>
      <c r="Z21" s="12"/>
      <c r="AA21" s="12">
        <f>IF((S21-O21)&lt;0,S21-O21,0)</f>
        <v>0</v>
      </c>
      <c r="AB21" s="12"/>
      <c r="AC21" s="12"/>
      <c r="AD21" s="12"/>
      <c r="AE21" s="12"/>
      <c r="AF21" s="12"/>
      <c r="AG21" s="12"/>
      <c r="AH21" s="12"/>
      <c r="AI21" s="82"/>
      <c r="AJ21" s="12"/>
      <c r="AK21" s="12"/>
    </row>
    <row r="22" ht="14.25" spans="1:37">
      <c r="A22" s="9">
        <v>18</v>
      </c>
      <c r="B22" s="12" t="s">
        <v>569</v>
      </c>
      <c r="C22" s="12"/>
      <c r="D22" s="12" t="s">
        <v>570</v>
      </c>
      <c r="E22" s="12"/>
      <c r="F22" s="12"/>
      <c r="G22" s="9" t="s">
        <v>364</v>
      </c>
      <c r="H22" s="13"/>
      <c r="I22" s="12"/>
      <c r="J22" s="12"/>
      <c r="K22" s="12"/>
      <c r="L22" s="12">
        <v>2</v>
      </c>
      <c r="M22" s="12"/>
      <c r="N22" s="79">
        <v>1844.4</v>
      </c>
      <c r="O22" s="79">
        <v>1503.71</v>
      </c>
      <c r="P22" s="12">
        <v>2</v>
      </c>
      <c r="Q22" s="12"/>
      <c r="R22" s="12">
        <v>1844.4</v>
      </c>
      <c r="S22" s="12">
        <f t="shared" si="4"/>
        <v>1503.71</v>
      </c>
      <c r="T22" s="12">
        <f>IF((P22-L22)&gt;0,P22-L22,0)</f>
        <v>0</v>
      </c>
      <c r="U22" s="12"/>
      <c r="V22" s="12"/>
      <c r="W22" s="12">
        <f>IF((S22-O22)&gt;0,S22-O22,0)</f>
        <v>0</v>
      </c>
      <c r="X22" s="12">
        <f>IF((P22-L22)&lt;0,P22-L22,0)</f>
        <v>0</v>
      </c>
      <c r="Y22" s="12"/>
      <c r="Z22" s="12"/>
      <c r="AA22" s="12">
        <f>IF((S22-O22)&lt;0,S22-O22,0)</f>
        <v>0</v>
      </c>
      <c r="AB22" s="12"/>
      <c r="AC22" s="12"/>
      <c r="AD22" s="12"/>
      <c r="AE22" s="12"/>
      <c r="AF22" s="12"/>
      <c r="AG22" s="12"/>
      <c r="AH22" s="12"/>
      <c r="AI22" s="82"/>
      <c r="AJ22" s="12"/>
      <c r="AK22" s="12"/>
    </row>
    <row r="23" ht="14.25" spans="1:37">
      <c r="A23" s="9" t="s">
        <v>137</v>
      </c>
      <c r="B23" s="9"/>
      <c r="C23" s="12"/>
      <c r="D23" s="12"/>
      <c r="E23" s="12"/>
      <c r="F23" s="12"/>
      <c r="G23" s="13"/>
      <c r="H23" s="13"/>
      <c r="I23" s="12"/>
      <c r="J23" s="12"/>
      <c r="K23" s="12"/>
      <c r="L23" s="12">
        <f>SUM(L5:L22)</f>
        <v>72</v>
      </c>
      <c r="M23" s="12"/>
      <c r="N23" s="12">
        <f>SUM(N5:N22)</f>
        <v>82152.16</v>
      </c>
      <c r="O23" s="79">
        <f>SUM(O5:O22)</f>
        <v>31197.76</v>
      </c>
      <c r="P23" s="12">
        <f>SUM(P5:P22)</f>
        <v>72</v>
      </c>
      <c r="Q23" s="12"/>
      <c r="R23" s="12">
        <f>SUM(R5:R22)</f>
        <v>82152.16</v>
      </c>
      <c r="S23" s="12">
        <f>SUM(S5:S22)</f>
        <v>31197.76</v>
      </c>
      <c r="T23" s="12">
        <f>SUM(T5:T22)</f>
        <v>0</v>
      </c>
      <c r="U23" s="12"/>
      <c r="V23" s="12"/>
      <c r="W23" s="12">
        <f>SUM(W5:W22)</f>
        <v>0</v>
      </c>
      <c r="X23" s="12">
        <f>SUM(X5:X22)</f>
        <v>0</v>
      </c>
      <c r="Y23" s="12"/>
      <c r="Z23" s="12"/>
      <c r="AA23" s="12">
        <f>SUM(AA5:AA22)</f>
        <v>0</v>
      </c>
      <c r="AB23" s="12"/>
      <c r="AC23" s="12"/>
      <c r="AD23" s="12"/>
      <c r="AE23" s="12"/>
      <c r="AF23" s="12"/>
      <c r="AG23" s="12"/>
      <c r="AH23" s="12"/>
      <c r="AI23" s="82"/>
      <c r="AJ23" s="12"/>
      <c r="AK23" s="12"/>
    </row>
    <row r="24" ht="14.25" spans="1:37">
      <c r="A24" s="7" t="s">
        <v>166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ht="43.5" customHeight="1" spans="1:37">
      <c r="A25" s="7" t="str">
        <f>[5]封面!A8</f>
        <v>单位总经理：***</v>
      </c>
      <c r="B25" s="7"/>
      <c r="C25" s="7"/>
      <c r="D25" s="7"/>
      <c r="E25" s="7" t="str">
        <f>[5]封面!A9</f>
        <v>单位财务负责人：***</v>
      </c>
      <c r="F25" s="7"/>
      <c r="G25" s="7"/>
      <c r="H25" s="7"/>
      <c r="I25" s="7" t="str">
        <f>[5]封面!A11</f>
        <v>会计审核人：***</v>
      </c>
      <c r="J25" s="7"/>
      <c r="K25" s="7" t="str">
        <f>[5]封面!A10</f>
        <v>单位物资部门负责人：***</v>
      </c>
      <c r="L25" s="7"/>
      <c r="M25" s="7"/>
      <c r="N25" s="7"/>
      <c r="O25" s="7"/>
      <c r="P25" s="7"/>
      <c r="Q25" s="7"/>
      <c r="R25" s="7"/>
      <c r="S25" s="7" t="s">
        <v>45</v>
      </c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ht="14.25" spans="1:3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ht="14.25" spans="1:3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21"/>
    </row>
  </sheetData>
  <mergeCells count="20">
    <mergeCell ref="A1:AA1"/>
    <mergeCell ref="B3:C3"/>
    <mergeCell ref="L3:O3"/>
    <mergeCell ref="P3:S3"/>
    <mergeCell ref="T3:W3"/>
    <mergeCell ref="X3:AA3"/>
    <mergeCell ref="AB3:AH3"/>
    <mergeCell ref="A23:B23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AI3:AI4"/>
    <mergeCell ref="AJ3:AJ4"/>
    <mergeCell ref="AK3:AK4"/>
  </mergeCell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4"/>
  <sheetViews>
    <sheetView workbookViewId="0">
      <selection activeCell="C8" sqref="C8"/>
    </sheetView>
  </sheetViews>
  <sheetFormatPr defaultColWidth="23.125" defaultRowHeight="46.5" customHeight="1"/>
  <cols>
    <col min="1" max="1" width="5.25" style="47" customWidth="1"/>
    <col min="2" max="2" width="36.75" style="48" customWidth="1"/>
    <col min="3" max="3" width="17.375" style="49" customWidth="1"/>
    <col min="4" max="4" width="18.25" style="50" customWidth="1"/>
    <col min="5" max="5" width="8.625" style="51" customWidth="1"/>
    <col min="6" max="6" width="9.625" style="49" customWidth="1"/>
    <col min="7" max="7" width="8.25" style="49" customWidth="1"/>
    <col min="8" max="8" width="11.875" style="49" customWidth="1"/>
    <col min="9" max="16384" width="23.125" style="47"/>
  </cols>
  <sheetData>
    <row r="1" ht="27" customHeight="1" spans="2:8">
      <c r="B1" s="52" t="s">
        <v>571</v>
      </c>
      <c r="C1" s="52"/>
      <c r="D1" s="53"/>
      <c r="E1" s="52"/>
      <c r="F1" s="52"/>
      <c r="G1" s="52"/>
      <c r="H1" s="52"/>
    </row>
    <row r="2" s="46" customFormat="1" ht="25.5" customHeight="1" spans="1:11">
      <c r="A2" s="54" t="s">
        <v>1</v>
      </c>
      <c r="B2" s="55" t="s">
        <v>2</v>
      </c>
      <c r="C2" s="55" t="s">
        <v>103</v>
      </c>
      <c r="D2" s="56" t="s">
        <v>149</v>
      </c>
      <c r="E2" s="57" t="s">
        <v>150</v>
      </c>
      <c r="F2" s="55" t="s">
        <v>151</v>
      </c>
      <c r="G2" s="55" t="s">
        <v>72</v>
      </c>
      <c r="H2" s="58" t="s">
        <v>24</v>
      </c>
      <c r="I2" s="73"/>
      <c r="J2" s="73"/>
      <c r="K2" s="73"/>
    </row>
    <row r="3" ht="16.5" customHeight="1" spans="1:12">
      <c r="A3" s="54">
        <v>1</v>
      </c>
      <c r="B3" s="59"/>
      <c r="C3" s="60"/>
      <c r="D3" s="61"/>
      <c r="E3" s="61"/>
      <c r="F3" s="61"/>
      <c r="G3" s="62"/>
      <c r="H3" s="63" t="s">
        <v>572</v>
      </c>
      <c r="J3" s="74"/>
      <c r="K3" s="75"/>
      <c r="L3" s="75"/>
    </row>
    <row r="4" ht="14.25" spans="1:8">
      <c r="A4" s="49"/>
      <c r="B4" s="64"/>
      <c r="C4" s="60"/>
      <c r="D4" s="61"/>
      <c r="E4" s="61"/>
      <c r="F4" s="61"/>
      <c r="G4" s="62"/>
      <c r="H4" s="63" t="s">
        <v>572</v>
      </c>
    </row>
    <row r="5" ht="14.25" spans="1:8">
      <c r="A5" s="65"/>
      <c r="B5" s="61" t="s">
        <v>573</v>
      </c>
      <c r="C5" s="60">
        <f>SUM(C3:C4)</f>
        <v>0</v>
      </c>
      <c r="D5" s="66">
        <f>SUM(D3:D4)</f>
        <v>0</v>
      </c>
      <c r="E5" s="63">
        <f>SUM(E3:E4)</f>
        <v>0</v>
      </c>
      <c r="F5" s="63">
        <f>SUM(F3:F4)</f>
        <v>0</v>
      </c>
      <c r="G5" s="62">
        <f>E5+F5</f>
        <v>0</v>
      </c>
      <c r="H5" s="63"/>
    </row>
    <row r="6" ht="14.25" spans="1:8">
      <c r="A6" s="67"/>
      <c r="B6" s="68"/>
      <c r="C6" s="69"/>
      <c r="D6" s="70"/>
      <c r="E6" s="71"/>
      <c r="F6" s="71"/>
      <c r="G6" s="72"/>
      <c r="H6" s="71"/>
    </row>
    <row r="7" ht="14.25" spans="1:8">
      <c r="A7" s="67"/>
      <c r="B7" s="68"/>
      <c r="C7" s="69"/>
      <c r="D7" s="70"/>
      <c r="E7" s="71"/>
      <c r="F7" s="71"/>
      <c r="G7" s="72"/>
      <c r="H7" s="71"/>
    </row>
    <row r="8" ht="14.25" spans="1:8">
      <c r="A8" s="67"/>
      <c r="B8" s="68"/>
      <c r="C8" s="69"/>
      <c r="D8" s="70"/>
      <c r="E8" s="71"/>
      <c r="F8" s="71"/>
      <c r="G8" s="72"/>
      <c r="H8" s="71"/>
    </row>
    <row r="9" ht="14.25" spans="1:8">
      <c r="A9" s="67"/>
      <c r="B9" s="68"/>
      <c r="C9" s="69"/>
      <c r="D9" s="70"/>
      <c r="E9" s="71"/>
      <c r="F9" s="71"/>
      <c r="G9" s="72"/>
      <c r="H9" s="71"/>
    </row>
    <row r="10" ht="14.25" spans="1:8">
      <c r="A10" s="67"/>
      <c r="B10" s="68"/>
      <c r="C10" s="69"/>
      <c r="D10" s="70"/>
      <c r="E10" s="71"/>
      <c r="F10" s="71"/>
      <c r="G10" s="72"/>
      <c r="H10" s="71"/>
    </row>
    <row r="11" ht="14.25" spans="1:8">
      <c r="A11" s="67"/>
      <c r="B11" s="68"/>
      <c r="C11" s="69"/>
      <c r="D11" s="70"/>
      <c r="E11" s="71"/>
      <c r="F11" s="71"/>
      <c r="G11" s="72"/>
      <c r="H11" s="71"/>
    </row>
    <row r="12" ht="14.25" spans="1:8">
      <c r="A12" s="67"/>
      <c r="B12" s="68"/>
      <c r="C12" s="69"/>
      <c r="D12" s="70"/>
      <c r="E12" s="71"/>
      <c r="F12" s="71"/>
      <c r="G12" s="72"/>
      <c r="H12" s="71"/>
    </row>
    <row r="13" ht="14.25" spans="1:8">
      <c r="A13" s="67"/>
      <c r="B13" s="68"/>
      <c r="C13" s="69"/>
      <c r="D13" s="70"/>
      <c r="E13" s="71"/>
      <c r="F13" s="71"/>
      <c r="G13" s="72"/>
      <c r="H13" s="71"/>
    </row>
    <row r="14" ht="14.25" spans="1:8">
      <c r="A14" s="67"/>
      <c r="B14" s="68"/>
      <c r="C14" s="69"/>
      <c r="D14" s="70"/>
      <c r="E14" s="71"/>
      <c r="F14" s="71"/>
      <c r="G14" s="72"/>
      <c r="H14" s="71"/>
    </row>
    <row r="15" ht="14.25" spans="1:8">
      <c r="A15" s="67"/>
      <c r="B15" s="68"/>
      <c r="C15" s="69"/>
      <c r="D15" s="70"/>
      <c r="E15" s="71"/>
      <c r="F15" s="71"/>
      <c r="G15" s="72"/>
      <c r="H15" s="71"/>
    </row>
    <row r="16" ht="14.25" spans="1:8">
      <c r="A16" s="67"/>
      <c r="B16" s="68"/>
      <c r="C16" s="69"/>
      <c r="D16" s="70"/>
      <c r="E16" s="71"/>
      <c r="F16" s="71"/>
      <c r="G16" s="72"/>
      <c r="H16" s="71"/>
    </row>
    <row r="17" ht="14.25" spans="1:8">
      <c r="A17" s="67"/>
      <c r="B17" s="68"/>
      <c r="C17" s="69"/>
      <c r="D17" s="70"/>
      <c r="E17" s="71"/>
      <c r="F17" s="71"/>
      <c r="G17" s="72"/>
      <c r="H17" s="71"/>
    </row>
    <row r="18" ht="14.25" spans="1:8">
      <c r="A18" s="67"/>
      <c r="B18" s="68"/>
      <c r="C18" s="69"/>
      <c r="D18" s="70"/>
      <c r="E18" s="71"/>
      <c r="F18" s="71"/>
      <c r="G18" s="72"/>
      <c r="H18" s="71"/>
    </row>
    <row r="19" ht="14.25" spans="1:8">
      <c r="A19" s="67"/>
      <c r="B19" s="68"/>
      <c r="C19" s="69"/>
      <c r="D19" s="70"/>
      <c r="E19" s="71"/>
      <c r="F19" s="71"/>
      <c r="G19" s="72"/>
      <c r="H19" s="71"/>
    </row>
    <row r="20" ht="14.25" spans="1:8">
      <c r="A20" s="67"/>
      <c r="B20" s="68"/>
      <c r="C20" s="69"/>
      <c r="D20" s="70"/>
      <c r="E20" s="71"/>
      <c r="F20" s="71"/>
      <c r="G20" s="72"/>
      <c r="H20" s="71"/>
    </row>
    <row r="21" ht="14.25" spans="1:8">
      <c r="A21" s="67"/>
      <c r="B21" s="68"/>
      <c r="C21" s="69"/>
      <c r="D21" s="70"/>
      <c r="E21" s="71"/>
      <c r="F21" s="71"/>
      <c r="G21" s="72"/>
      <c r="H21" s="71"/>
    </row>
    <row r="22" ht="14.25" spans="1:8">
      <c r="A22" s="67"/>
      <c r="B22" s="68"/>
      <c r="C22" s="69"/>
      <c r="D22" s="70"/>
      <c r="E22" s="71"/>
      <c r="F22" s="71"/>
      <c r="G22" s="72"/>
      <c r="H22" s="71"/>
    </row>
    <row r="23" ht="14.25" spans="1:8">
      <c r="A23" s="67"/>
      <c r="B23" s="68"/>
      <c r="C23" s="69"/>
      <c r="D23" s="70"/>
      <c r="E23" s="71"/>
      <c r="F23" s="71"/>
      <c r="G23" s="72"/>
      <c r="H23" s="71"/>
    </row>
    <row r="24" ht="14.25" spans="1:8">
      <c r="A24" s="67"/>
      <c r="B24" s="68"/>
      <c r="C24" s="69"/>
      <c r="D24" s="70"/>
      <c r="E24" s="71"/>
      <c r="F24" s="71"/>
      <c r="G24" s="72"/>
      <c r="H24" s="71"/>
    </row>
  </sheetData>
  <mergeCells count="1">
    <mergeCell ref="B1:H1"/>
  </mergeCell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workbookViewId="0">
      <pane ySplit="4" topLeftCell="A5" activePane="bottomLeft" state="frozen"/>
      <selection/>
      <selection pane="bottomLeft" activeCell="C8" sqref="C8"/>
    </sheetView>
  </sheetViews>
  <sheetFormatPr defaultColWidth="9" defaultRowHeight="14.25"/>
  <cols>
    <col min="1" max="1" width="11.25" style="20" customWidth="1"/>
    <col min="2" max="2" width="8.5" style="20" customWidth="1"/>
    <col min="3" max="3" width="6.25" style="20" customWidth="1"/>
    <col min="4" max="4" width="7" style="20" customWidth="1"/>
    <col min="5" max="5" width="9.375" style="20" customWidth="1"/>
    <col min="6" max="6" width="11.625" style="20" customWidth="1"/>
    <col min="7" max="7" width="10.125" style="20" customWidth="1"/>
    <col min="8" max="8" width="5.875" style="20" customWidth="1"/>
    <col min="9" max="9" width="5.75" style="20" customWidth="1"/>
    <col min="10" max="10" width="7.25" style="20" customWidth="1"/>
    <col min="11" max="11" width="6.125" style="20" customWidth="1"/>
    <col min="12" max="12" width="5.75" style="20" customWidth="1"/>
    <col min="13" max="13" width="11.25" style="20" customWidth="1"/>
    <col min="14" max="14" width="7.625" style="20" customWidth="1"/>
    <col min="15" max="15" width="8.25" style="20" customWidth="1"/>
    <col min="16" max="16" width="8.375" style="20" customWidth="1"/>
    <col min="17" max="17" width="13.375" style="20" customWidth="1"/>
    <col min="18" max="18" width="11.75" style="20" customWidth="1"/>
    <col min="19" max="19" width="9.75" style="20" customWidth="1"/>
    <col min="20" max="20" width="11.375" style="20" customWidth="1"/>
    <col min="21" max="254" width="9" style="20"/>
    <col min="255" max="255" width="11.25" style="20" customWidth="1"/>
    <col min="256" max="256" width="8.5" style="20" customWidth="1"/>
    <col min="257" max="257" width="6.25" style="20" customWidth="1"/>
    <col min="258" max="258" width="7" style="20" customWidth="1"/>
    <col min="259" max="259" width="9.375" style="20" customWidth="1"/>
    <col min="260" max="260" width="11.625" style="20" customWidth="1"/>
    <col min="261" max="261" width="10.125" style="20" customWidth="1"/>
    <col min="262" max="262" width="5.875" style="20" customWidth="1"/>
    <col min="263" max="263" width="5.75" style="20" customWidth="1"/>
    <col min="264" max="264" width="7.25" style="20" customWidth="1"/>
    <col min="265" max="265" width="6.125" style="20" customWidth="1"/>
    <col min="266" max="266" width="5.75" style="20" customWidth="1"/>
    <col min="267" max="267" width="11.25" style="20" customWidth="1"/>
    <col min="268" max="268" width="7.625" style="20" customWidth="1"/>
    <col min="269" max="269" width="8.25" style="20" customWidth="1"/>
    <col min="270" max="270" width="8.375" style="20" customWidth="1"/>
    <col min="271" max="271" width="13.375" style="20" customWidth="1"/>
    <col min="272" max="272" width="11.75" style="20" customWidth="1"/>
    <col min="273" max="273" width="9.75" style="20" customWidth="1"/>
    <col min="274" max="274" width="11.375" style="20" customWidth="1"/>
    <col min="275" max="510" width="9" style="20"/>
    <col min="511" max="511" width="11.25" style="20" customWidth="1"/>
    <col min="512" max="512" width="8.5" style="20" customWidth="1"/>
    <col min="513" max="513" width="6.25" style="20" customWidth="1"/>
    <col min="514" max="514" width="7" style="20" customWidth="1"/>
    <col min="515" max="515" width="9.375" style="20" customWidth="1"/>
    <col min="516" max="516" width="11.625" style="20" customWidth="1"/>
    <col min="517" max="517" width="10.125" style="20" customWidth="1"/>
    <col min="518" max="518" width="5.875" style="20" customWidth="1"/>
    <col min="519" max="519" width="5.75" style="20" customWidth="1"/>
    <col min="520" max="520" width="7.25" style="20" customWidth="1"/>
    <col min="521" max="521" width="6.125" style="20" customWidth="1"/>
    <col min="522" max="522" width="5.75" style="20" customWidth="1"/>
    <col min="523" max="523" width="11.25" style="20" customWidth="1"/>
    <col min="524" max="524" width="7.625" style="20" customWidth="1"/>
    <col min="525" max="525" width="8.25" style="20" customWidth="1"/>
    <col min="526" max="526" width="8.375" style="20" customWidth="1"/>
    <col min="527" max="527" width="13.375" style="20" customWidth="1"/>
    <col min="528" max="528" width="11.75" style="20" customWidth="1"/>
    <col min="529" max="529" width="9.75" style="20" customWidth="1"/>
    <col min="530" max="530" width="11.375" style="20" customWidth="1"/>
    <col min="531" max="766" width="9" style="20"/>
    <col min="767" max="767" width="11.25" style="20" customWidth="1"/>
    <col min="768" max="768" width="8.5" style="20" customWidth="1"/>
    <col min="769" max="769" width="6.25" style="20" customWidth="1"/>
    <col min="770" max="770" width="7" style="20" customWidth="1"/>
    <col min="771" max="771" width="9.375" style="20" customWidth="1"/>
    <col min="772" max="772" width="11.625" style="20" customWidth="1"/>
    <col min="773" max="773" width="10.125" style="20" customWidth="1"/>
    <col min="774" max="774" width="5.875" style="20" customWidth="1"/>
    <col min="775" max="775" width="5.75" style="20" customWidth="1"/>
    <col min="776" max="776" width="7.25" style="20" customWidth="1"/>
    <col min="777" max="777" width="6.125" style="20" customWidth="1"/>
    <col min="778" max="778" width="5.75" style="20" customWidth="1"/>
    <col min="779" max="779" width="11.25" style="20" customWidth="1"/>
    <col min="780" max="780" width="7.625" style="20" customWidth="1"/>
    <col min="781" max="781" width="8.25" style="20" customWidth="1"/>
    <col min="782" max="782" width="8.375" style="20" customWidth="1"/>
    <col min="783" max="783" width="13.375" style="20" customWidth="1"/>
    <col min="784" max="784" width="11.75" style="20" customWidth="1"/>
    <col min="785" max="785" width="9.75" style="20" customWidth="1"/>
    <col min="786" max="786" width="11.375" style="20" customWidth="1"/>
    <col min="787" max="1022" width="9" style="20"/>
    <col min="1023" max="1023" width="11.25" style="20" customWidth="1"/>
    <col min="1024" max="1024" width="8.5" style="20" customWidth="1"/>
    <col min="1025" max="1025" width="6.25" style="20" customWidth="1"/>
    <col min="1026" max="1026" width="7" style="20" customWidth="1"/>
    <col min="1027" max="1027" width="9.375" style="20" customWidth="1"/>
    <col min="1028" max="1028" width="11.625" style="20" customWidth="1"/>
    <col min="1029" max="1029" width="10.125" style="20" customWidth="1"/>
    <col min="1030" max="1030" width="5.875" style="20" customWidth="1"/>
    <col min="1031" max="1031" width="5.75" style="20" customWidth="1"/>
    <col min="1032" max="1032" width="7.25" style="20" customWidth="1"/>
    <col min="1033" max="1033" width="6.125" style="20" customWidth="1"/>
    <col min="1034" max="1034" width="5.75" style="20" customWidth="1"/>
    <col min="1035" max="1035" width="11.25" style="20" customWidth="1"/>
    <col min="1036" max="1036" width="7.625" style="20" customWidth="1"/>
    <col min="1037" max="1037" width="8.25" style="20" customWidth="1"/>
    <col min="1038" max="1038" width="8.375" style="20" customWidth="1"/>
    <col min="1039" max="1039" width="13.375" style="20" customWidth="1"/>
    <col min="1040" max="1040" width="11.75" style="20" customWidth="1"/>
    <col min="1041" max="1041" width="9.75" style="20" customWidth="1"/>
    <col min="1042" max="1042" width="11.375" style="20" customWidth="1"/>
    <col min="1043" max="1278" width="9" style="20"/>
    <col min="1279" max="1279" width="11.25" style="20" customWidth="1"/>
    <col min="1280" max="1280" width="8.5" style="20" customWidth="1"/>
    <col min="1281" max="1281" width="6.25" style="20" customWidth="1"/>
    <col min="1282" max="1282" width="7" style="20" customWidth="1"/>
    <col min="1283" max="1283" width="9.375" style="20" customWidth="1"/>
    <col min="1284" max="1284" width="11.625" style="20" customWidth="1"/>
    <col min="1285" max="1285" width="10.125" style="20" customWidth="1"/>
    <col min="1286" max="1286" width="5.875" style="20" customWidth="1"/>
    <col min="1287" max="1287" width="5.75" style="20" customWidth="1"/>
    <col min="1288" max="1288" width="7.25" style="20" customWidth="1"/>
    <col min="1289" max="1289" width="6.125" style="20" customWidth="1"/>
    <col min="1290" max="1290" width="5.75" style="20" customWidth="1"/>
    <col min="1291" max="1291" width="11.25" style="20" customWidth="1"/>
    <col min="1292" max="1292" width="7.625" style="20" customWidth="1"/>
    <col min="1293" max="1293" width="8.25" style="20" customWidth="1"/>
    <col min="1294" max="1294" width="8.375" style="20" customWidth="1"/>
    <col min="1295" max="1295" width="13.375" style="20" customWidth="1"/>
    <col min="1296" max="1296" width="11.75" style="20" customWidth="1"/>
    <col min="1297" max="1297" width="9.75" style="20" customWidth="1"/>
    <col min="1298" max="1298" width="11.375" style="20" customWidth="1"/>
    <col min="1299" max="1534" width="9" style="20"/>
    <col min="1535" max="1535" width="11.25" style="20" customWidth="1"/>
    <col min="1536" max="1536" width="8.5" style="20" customWidth="1"/>
    <col min="1537" max="1537" width="6.25" style="20" customWidth="1"/>
    <col min="1538" max="1538" width="7" style="20" customWidth="1"/>
    <col min="1539" max="1539" width="9.375" style="20" customWidth="1"/>
    <col min="1540" max="1540" width="11.625" style="20" customWidth="1"/>
    <col min="1541" max="1541" width="10.125" style="20" customWidth="1"/>
    <col min="1542" max="1542" width="5.875" style="20" customWidth="1"/>
    <col min="1543" max="1543" width="5.75" style="20" customWidth="1"/>
    <col min="1544" max="1544" width="7.25" style="20" customWidth="1"/>
    <col min="1545" max="1545" width="6.125" style="20" customWidth="1"/>
    <col min="1546" max="1546" width="5.75" style="20" customWidth="1"/>
    <col min="1547" max="1547" width="11.25" style="20" customWidth="1"/>
    <col min="1548" max="1548" width="7.625" style="20" customWidth="1"/>
    <col min="1549" max="1549" width="8.25" style="20" customWidth="1"/>
    <col min="1550" max="1550" width="8.375" style="20" customWidth="1"/>
    <col min="1551" max="1551" width="13.375" style="20" customWidth="1"/>
    <col min="1552" max="1552" width="11.75" style="20" customWidth="1"/>
    <col min="1553" max="1553" width="9.75" style="20" customWidth="1"/>
    <col min="1554" max="1554" width="11.375" style="20" customWidth="1"/>
    <col min="1555" max="1790" width="9" style="20"/>
    <col min="1791" max="1791" width="11.25" style="20" customWidth="1"/>
    <col min="1792" max="1792" width="8.5" style="20" customWidth="1"/>
    <col min="1793" max="1793" width="6.25" style="20" customWidth="1"/>
    <col min="1794" max="1794" width="7" style="20" customWidth="1"/>
    <col min="1795" max="1795" width="9.375" style="20" customWidth="1"/>
    <col min="1796" max="1796" width="11.625" style="20" customWidth="1"/>
    <col min="1797" max="1797" width="10.125" style="20" customWidth="1"/>
    <col min="1798" max="1798" width="5.875" style="20" customWidth="1"/>
    <col min="1799" max="1799" width="5.75" style="20" customWidth="1"/>
    <col min="1800" max="1800" width="7.25" style="20" customWidth="1"/>
    <col min="1801" max="1801" width="6.125" style="20" customWidth="1"/>
    <col min="1802" max="1802" width="5.75" style="20" customWidth="1"/>
    <col min="1803" max="1803" width="11.25" style="20" customWidth="1"/>
    <col min="1804" max="1804" width="7.625" style="20" customWidth="1"/>
    <col min="1805" max="1805" width="8.25" style="20" customWidth="1"/>
    <col min="1806" max="1806" width="8.375" style="20" customWidth="1"/>
    <col min="1807" max="1807" width="13.375" style="20" customWidth="1"/>
    <col min="1808" max="1808" width="11.75" style="20" customWidth="1"/>
    <col min="1809" max="1809" width="9.75" style="20" customWidth="1"/>
    <col min="1810" max="1810" width="11.375" style="20" customWidth="1"/>
    <col min="1811" max="2046" width="9" style="20"/>
    <col min="2047" max="2047" width="11.25" style="20" customWidth="1"/>
    <col min="2048" max="2048" width="8.5" style="20" customWidth="1"/>
    <col min="2049" max="2049" width="6.25" style="20" customWidth="1"/>
    <col min="2050" max="2050" width="7" style="20" customWidth="1"/>
    <col min="2051" max="2051" width="9.375" style="20" customWidth="1"/>
    <col min="2052" max="2052" width="11.625" style="20" customWidth="1"/>
    <col min="2053" max="2053" width="10.125" style="20" customWidth="1"/>
    <col min="2054" max="2054" width="5.875" style="20" customWidth="1"/>
    <col min="2055" max="2055" width="5.75" style="20" customWidth="1"/>
    <col min="2056" max="2056" width="7.25" style="20" customWidth="1"/>
    <col min="2057" max="2057" width="6.125" style="20" customWidth="1"/>
    <col min="2058" max="2058" width="5.75" style="20" customWidth="1"/>
    <col min="2059" max="2059" width="11.25" style="20" customWidth="1"/>
    <col min="2060" max="2060" width="7.625" style="20" customWidth="1"/>
    <col min="2061" max="2061" width="8.25" style="20" customWidth="1"/>
    <col min="2062" max="2062" width="8.375" style="20" customWidth="1"/>
    <col min="2063" max="2063" width="13.375" style="20" customWidth="1"/>
    <col min="2064" max="2064" width="11.75" style="20" customWidth="1"/>
    <col min="2065" max="2065" width="9.75" style="20" customWidth="1"/>
    <col min="2066" max="2066" width="11.375" style="20" customWidth="1"/>
    <col min="2067" max="2302" width="9" style="20"/>
    <col min="2303" max="2303" width="11.25" style="20" customWidth="1"/>
    <col min="2304" max="2304" width="8.5" style="20" customWidth="1"/>
    <col min="2305" max="2305" width="6.25" style="20" customWidth="1"/>
    <col min="2306" max="2306" width="7" style="20" customWidth="1"/>
    <col min="2307" max="2307" width="9.375" style="20" customWidth="1"/>
    <col min="2308" max="2308" width="11.625" style="20" customWidth="1"/>
    <col min="2309" max="2309" width="10.125" style="20" customWidth="1"/>
    <col min="2310" max="2310" width="5.875" style="20" customWidth="1"/>
    <col min="2311" max="2311" width="5.75" style="20" customWidth="1"/>
    <col min="2312" max="2312" width="7.25" style="20" customWidth="1"/>
    <col min="2313" max="2313" width="6.125" style="20" customWidth="1"/>
    <col min="2314" max="2314" width="5.75" style="20" customWidth="1"/>
    <col min="2315" max="2315" width="11.25" style="20" customWidth="1"/>
    <col min="2316" max="2316" width="7.625" style="20" customWidth="1"/>
    <col min="2317" max="2317" width="8.25" style="20" customWidth="1"/>
    <col min="2318" max="2318" width="8.375" style="20" customWidth="1"/>
    <col min="2319" max="2319" width="13.375" style="20" customWidth="1"/>
    <col min="2320" max="2320" width="11.75" style="20" customWidth="1"/>
    <col min="2321" max="2321" width="9.75" style="20" customWidth="1"/>
    <col min="2322" max="2322" width="11.375" style="20" customWidth="1"/>
    <col min="2323" max="2558" width="9" style="20"/>
    <col min="2559" max="2559" width="11.25" style="20" customWidth="1"/>
    <col min="2560" max="2560" width="8.5" style="20" customWidth="1"/>
    <col min="2561" max="2561" width="6.25" style="20" customWidth="1"/>
    <col min="2562" max="2562" width="7" style="20" customWidth="1"/>
    <col min="2563" max="2563" width="9.375" style="20" customWidth="1"/>
    <col min="2564" max="2564" width="11.625" style="20" customWidth="1"/>
    <col min="2565" max="2565" width="10.125" style="20" customWidth="1"/>
    <col min="2566" max="2566" width="5.875" style="20" customWidth="1"/>
    <col min="2567" max="2567" width="5.75" style="20" customWidth="1"/>
    <col min="2568" max="2568" width="7.25" style="20" customWidth="1"/>
    <col min="2569" max="2569" width="6.125" style="20" customWidth="1"/>
    <col min="2570" max="2570" width="5.75" style="20" customWidth="1"/>
    <col min="2571" max="2571" width="11.25" style="20" customWidth="1"/>
    <col min="2572" max="2572" width="7.625" style="20" customWidth="1"/>
    <col min="2573" max="2573" width="8.25" style="20" customWidth="1"/>
    <col min="2574" max="2574" width="8.375" style="20" customWidth="1"/>
    <col min="2575" max="2575" width="13.375" style="20" customWidth="1"/>
    <col min="2576" max="2576" width="11.75" style="20" customWidth="1"/>
    <col min="2577" max="2577" width="9.75" style="20" customWidth="1"/>
    <col min="2578" max="2578" width="11.375" style="20" customWidth="1"/>
    <col min="2579" max="2814" width="9" style="20"/>
    <col min="2815" max="2815" width="11.25" style="20" customWidth="1"/>
    <col min="2816" max="2816" width="8.5" style="20" customWidth="1"/>
    <col min="2817" max="2817" width="6.25" style="20" customWidth="1"/>
    <col min="2818" max="2818" width="7" style="20" customWidth="1"/>
    <col min="2819" max="2819" width="9.375" style="20" customWidth="1"/>
    <col min="2820" max="2820" width="11.625" style="20" customWidth="1"/>
    <col min="2821" max="2821" width="10.125" style="20" customWidth="1"/>
    <col min="2822" max="2822" width="5.875" style="20" customWidth="1"/>
    <col min="2823" max="2823" width="5.75" style="20" customWidth="1"/>
    <col min="2824" max="2824" width="7.25" style="20" customWidth="1"/>
    <col min="2825" max="2825" width="6.125" style="20" customWidth="1"/>
    <col min="2826" max="2826" width="5.75" style="20" customWidth="1"/>
    <col min="2827" max="2827" width="11.25" style="20" customWidth="1"/>
    <col min="2828" max="2828" width="7.625" style="20" customWidth="1"/>
    <col min="2829" max="2829" width="8.25" style="20" customWidth="1"/>
    <col min="2830" max="2830" width="8.375" style="20" customWidth="1"/>
    <col min="2831" max="2831" width="13.375" style="20" customWidth="1"/>
    <col min="2832" max="2832" width="11.75" style="20" customWidth="1"/>
    <col min="2833" max="2833" width="9.75" style="20" customWidth="1"/>
    <col min="2834" max="2834" width="11.375" style="20" customWidth="1"/>
    <col min="2835" max="3070" width="9" style="20"/>
    <col min="3071" max="3071" width="11.25" style="20" customWidth="1"/>
    <col min="3072" max="3072" width="8.5" style="20" customWidth="1"/>
    <col min="3073" max="3073" width="6.25" style="20" customWidth="1"/>
    <col min="3074" max="3074" width="7" style="20" customWidth="1"/>
    <col min="3075" max="3075" width="9.375" style="20" customWidth="1"/>
    <col min="3076" max="3076" width="11.625" style="20" customWidth="1"/>
    <col min="3077" max="3077" width="10.125" style="20" customWidth="1"/>
    <col min="3078" max="3078" width="5.875" style="20" customWidth="1"/>
    <col min="3079" max="3079" width="5.75" style="20" customWidth="1"/>
    <col min="3080" max="3080" width="7.25" style="20" customWidth="1"/>
    <col min="3081" max="3081" width="6.125" style="20" customWidth="1"/>
    <col min="3082" max="3082" width="5.75" style="20" customWidth="1"/>
    <col min="3083" max="3083" width="11.25" style="20" customWidth="1"/>
    <col min="3084" max="3084" width="7.625" style="20" customWidth="1"/>
    <col min="3085" max="3085" width="8.25" style="20" customWidth="1"/>
    <col min="3086" max="3086" width="8.375" style="20" customWidth="1"/>
    <col min="3087" max="3087" width="13.375" style="20" customWidth="1"/>
    <col min="3088" max="3088" width="11.75" style="20" customWidth="1"/>
    <col min="3089" max="3089" width="9.75" style="20" customWidth="1"/>
    <col min="3090" max="3090" width="11.375" style="20" customWidth="1"/>
    <col min="3091" max="3326" width="9" style="20"/>
    <col min="3327" max="3327" width="11.25" style="20" customWidth="1"/>
    <col min="3328" max="3328" width="8.5" style="20" customWidth="1"/>
    <col min="3329" max="3329" width="6.25" style="20" customWidth="1"/>
    <col min="3330" max="3330" width="7" style="20" customWidth="1"/>
    <col min="3331" max="3331" width="9.375" style="20" customWidth="1"/>
    <col min="3332" max="3332" width="11.625" style="20" customWidth="1"/>
    <col min="3333" max="3333" width="10.125" style="20" customWidth="1"/>
    <col min="3334" max="3334" width="5.875" style="20" customWidth="1"/>
    <col min="3335" max="3335" width="5.75" style="20" customWidth="1"/>
    <col min="3336" max="3336" width="7.25" style="20" customWidth="1"/>
    <col min="3337" max="3337" width="6.125" style="20" customWidth="1"/>
    <col min="3338" max="3338" width="5.75" style="20" customWidth="1"/>
    <col min="3339" max="3339" width="11.25" style="20" customWidth="1"/>
    <col min="3340" max="3340" width="7.625" style="20" customWidth="1"/>
    <col min="3341" max="3341" width="8.25" style="20" customWidth="1"/>
    <col min="3342" max="3342" width="8.375" style="20" customWidth="1"/>
    <col min="3343" max="3343" width="13.375" style="20" customWidth="1"/>
    <col min="3344" max="3344" width="11.75" style="20" customWidth="1"/>
    <col min="3345" max="3345" width="9.75" style="20" customWidth="1"/>
    <col min="3346" max="3346" width="11.375" style="20" customWidth="1"/>
    <col min="3347" max="3582" width="9" style="20"/>
    <col min="3583" max="3583" width="11.25" style="20" customWidth="1"/>
    <col min="3584" max="3584" width="8.5" style="20" customWidth="1"/>
    <col min="3585" max="3585" width="6.25" style="20" customWidth="1"/>
    <col min="3586" max="3586" width="7" style="20" customWidth="1"/>
    <col min="3587" max="3587" width="9.375" style="20" customWidth="1"/>
    <col min="3588" max="3588" width="11.625" style="20" customWidth="1"/>
    <col min="3589" max="3589" width="10.125" style="20" customWidth="1"/>
    <col min="3590" max="3590" width="5.875" style="20" customWidth="1"/>
    <col min="3591" max="3591" width="5.75" style="20" customWidth="1"/>
    <col min="3592" max="3592" width="7.25" style="20" customWidth="1"/>
    <col min="3593" max="3593" width="6.125" style="20" customWidth="1"/>
    <col min="3594" max="3594" width="5.75" style="20" customWidth="1"/>
    <col min="3595" max="3595" width="11.25" style="20" customWidth="1"/>
    <col min="3596" max="3596" width="7.625" style="20" customWidth="1"/>
    <col min="3597" max="3597" width="8.25" style="20" customWidth="1"/>
    <col min="3598" max="3598" width="8.375" style="20" customWidth="1"/>
    <col min="3599" max="3599" width="13.375" style="20" customWidth="1"/>
    <col min="3600" max="3600" width="11.75" style="20" customWidth="1"/>
    <col min="3601" max="3601" width="9.75" style="20" customWidth="1"/>
    <col min="3602" max="3602" width="11.375" style="20" customWidth="1"/>
    <col min="3603" max="3838" width="9" style="20"/>
    <col min="3839" max="3839" width="11.25" style="20" customWidth="1"/>
    <col min="3840" max="3840" width="8.5" style="20" customWidth="1"/>
    <col min="3841" max="3841" width="6.25" style="20" customWidth="1"/>
    <col min="3842" max="3842" width="7" style="20" customWidth="1"/>
    <col min="3843" max="3843" width="9.375" style="20" customWidth="1"/>
    <col min="3844" max="3844" width="11.625" style="20" customWidth="1"/>
    <col min="3845" max="3845" width="10.125" style="20" customWidth="1"/>
    <col min="3846" max="3846" width="5.875" style="20" customWidth="1"/>
    <col min="3847" max="3847" width="5.75" style="20" customWidth="1"/>
    <col min="3848" max="3848" width="7.25" style="20" customWidth="1"/>
    <col min="3849" max="3849" width="6.125" style="20" customWidth="1"/>
    <col min="3850" max="3850" width="5.75" style="20" customWidth="1"/>
    <col min="3851" max="3851" width="11.25" style="20" customWidth="1"/>
    <col min="3852" max="3852" width="7.625" style="20" customWidth="1"/>
    <col min="3853" max="3853" width="8.25" style="20" customWidth="1"/>
    <col min="3854" max="3854" width="8.375" style="20" customWidth="1"/>
    <col min="3855" max="3855" width="13.375" style="20" customWidth="1"/>
    <col min="3856" max="3856" width="11.75" style="20" customWidth="1"/>
    <col min="3857" max="3857" width="9.75" style="20" customWidth="1"/>
    <col min="3858" max="3858" width="11.375" style="20" customWidth="1"/>
    <col min="3859" max="4094" width="9" style="20"/>
    <col min="4095" max="4095" width="11.25" style="20" customWidth="1"/>
    <col min="4096" max="4096" width="8.5" style="20" customWidth="1"/>
    <col min="4097" max="4097" width="6.25" style="20" customWidth="1"/>
    <col min="4098" max="4098" width="7" style="20" customWidth="1"/>
    <col min="4099" max="4099" width="9.375" style="20" customWidth="1"/>
    <col min="4100" max="4100" width="11.625" style="20" customWidth="1"/>
    <col min="4101" max="4101" width="10.125" style="20" customWidth="1"/>
    <col min="4102" max="4102" width="5.875" style="20" customWidth="1"/>
    <col min="4103" max="4103" width="5.75" style="20" customWidth="1"/>
    <col min="4104" max="4104" width="7.25" style="20" customWidth="1"/>
    <col min="4105" max="4105" width="6.125" style="20" customWidth="1"/>
    <col min="4106" max="4106" width="5.75" style="20" customWidth="1"/>
    <col min="4107" max="4107" width="11.25" style="20" customWidth="1"/>
    <col min="4108" max="4108" width="7.625" style="20" customWidth="1"/>
    <col min="4109" max="4109" width="8.25" style="20" customWidth="1"/>
    <col min="4110" max="4110" width="8.375" style="20" customWidth="1"/>
    <col min="4111" max="4111" width="13.375" style="20" customWidth="1"/>
    <col min="4112" max="4112" width="11.75" style="20" customWidth="1"/>
    <col min="4113" max="4113" width="9.75" style="20" customWidth="1"/>
    <col min="4114" max="4114" width="11.375" style="20" customWidth="1"/>
    <col min="4115" max="4350" width="9" style="20"/>
    <col min="4351" max="4351" width="11.25" style="20" customWidth="1"/>
    <col min="4352" max="4352" width="8.5" style="20" customWidth="1"/>
    <col min="4353" max="4353" width="6.25" style="20" customWidth="1"/>
    <col min="4354" max="4354" width="7" style="20" customWidth="1"/>
    <col min="4355" max="4355" width="9.375" style="20" customWidth="1"/>
    <col min="4356" max="4356" width="11.625" style="20" customWidth="1"/>
    <col min="4357" max="4357" width="10.125" style="20" customWidth="1"/>
    <col min="4358" max="4358" width="5.875" style="20" customWidth="1"/>
    <col min="4359" max="4359" width="5.75" style="20" customWidth="1"/>
    <col min="4360" max="4360" width="7.25" style="20" customWidth="1"/>
    <col min="4361" max="4361" width="6.125" style="20" customWidth="1"/>
    <col min="4362" max="4362" width="5.75" style="20" customWidth="1"/>
    <col min="4363" max="4363" width="11.25" style="20" customWidth="1"/>
    <col min="4364" max="4364" width="7.625" style="20" customWidth="1"/>
    <col min="4365" max="4365" width="8.25" style="20" customWidth="1"/>
    <col min="4366" max="4366" width="8.375" style="20" customWidth="1"/>
    <col min="4367" max="4367" width="13.375" style="20" customWidth="1"/>
    <col min="4368" max="4368" width="11.75" style="20" customWidth="1"/>
    <col min="4369" max="4369" width="9.75" style="20" customWidth="1"/>
    <col min="4370" max="4370" width="11.375" style="20" customWidth="1"/>
    <col min="4371" max="4606" width="9" style="20"/>
    <col min="4607" max="4607" width="11.25" style="20" customWidth="1"/>
    <col min="4608" max="4608" width="8.5" style="20" customWidth="1"/>
    <col min="4609" max="4609" width="6.25" style="20" customWidth="1"/>
    <col min="4610" max="4610" width="7" style="20" customWidth="1"/>
    <col min="4611" max="4611" width="9.375" style="20" customWidth="1"/>
    <col min="4612" max="4612" width="11.625" style="20" customWidth="1"/>
    <col min="4613" max="4613" width="10.125" style="20" customWidth="1"/>
    <col min="4614" max="4614" width="5.875" style="20" customWidth="1"/>
    <col min="4615" max="4615" width="5.75" style="20" customWidth="1"/>
    <col min="4616" max="4616" width="7.25" style="20" customWidth="1"/>
    <col min="4617" max="4617" width="6.125" style="20" customWidth="1"/>
    <col min="4618" max="4618" width="5.75" style="20" customWidth="1"/>
    <col min="4619" max="4619" width="11.25" style="20" customWidth="1"/>
    <col min="4620" max="4620" width="7.625" style="20" customWidth="1"/>
    <col min="4621" max="4621" width="8.25" style="20" customWidth="1"/>
    <col min="4622" max="4622" width="8.375" style="20" customWidth="1"/>
    <col min="4623" max="4623" width="13.375" style="20" customWidth="1"/>
    <col min="4624" max="4624" width="11.75" style="20" customWidth="1"/>
    <col min="4625" max="4625" width="9.75" style="20" customWidth="1"/>
    <col min="4626" max="4626" width="11.375" style="20" customWidth="1"/>
    <col min="4627" max="4862" width="9" style="20"/>
    <col min="4863" max="4863" width="11.25" style="20" customWidth="1"/>
    <col min="4864" max="4864" width="8.5" style="20" customWidth="1"/>
    <col min="4865" max="4865" width="6.25" style="20" customWidth="1"/>
    <col min="4866" max="4866" width="7" style="20" customWidth="1"/>
    <col min="4867" max="4867" width="9.375" style="20" customWidth="1"/>
    <col min="4868" max="4868" width="11.625" style="20" customWidth="1"/>
    <col min="4869" max="4869" width="10.125" style="20" customWidth="1"/>
    <col min="4870" max="4870" width="5.875" style="20" customWidth="1"/>
    <col min="4871" max="4871" width="5.75" style="20" customWidth="1"/>
    <col min="4872" max="4872" width="7.25" style="20" customWidth="1"/>
    <col min="4873" max="4873" width="6.125" style="20" customWidth="1"/>
    <col min="4874" max="4874" width="5.75" style="20" customWidth="1"/>
    <col min="4875" max="4875" width="11.25" style="20" customWidth="1"/>
    <col min="4876" max="4876" width="7.625" style="20" customWidth="1"/>
    <col min="4877" max="4877" width="8.25" style="20" customWidth="1"/>
    <col min="4878" max="4878" width="8.375" style="20" customWidth="1"/>
    <col min="4879" max="4879" width="13.375" style="20" customWidth="1"/>
    <col min="4880" max="4880" width="11.75" style="20" customWidth="1"/>
    <col min="4881" max="4881" width="9.75" style="20" customWidth="1"/>
    <col min="4882" max="4882" width="11.375" style="20" customWidth="1"/>
    <col min="4883" max="5118" width="9" style="20"/>
    <col min="5119" max="5119" width="11.25" style="20" customWidth="1"/>
    <col min="5120" max="5120" width="8.5" style="20" customWidth="1"/>
    <col min="5121" max="5121" width="6.25" style="20" customWidth="1"/>
    <col min="5122" max="5122" width="7" style="20" customWidth="1"/>
    <col min="5123" max="5123" width="9.375" style="20" customWidth="1"/>
    <col min="5124" max="5124" width="11.625" style="20" customWidth="1"/>
    <col min="5125" max="5125" width="10.125" style="20" customWidth="1"/>
    <col min="5126" max="5126" width="5.875" style="20" customWidth="1"/>
    <col min="5127" max="5127" width="5.75" style="20" customWidth="1"/>
    <col min="5128" max="5128" width="7.25" style="20" customWidth="1"/>
    <col min="5129" max="5129" width="6.125" style="20" customWidth="1"/>
    <col min="5130" max="5130" width="5.75" style="20" customWidth="1"/>
    <col min="5131" max="5131" width="11.25" style="20" customWidth="1"/>
    <col min="5132" max="5132" width="7.625" style="20" customWidth="1"/>
    <col min="5133" max="5133" width="8.25" style="20" customWidth="1"/>
    <col min="5134" max="5134" width="8.375" style="20" customWidth="1"/>
    <col min="5135" max="5135" width="13.375" style="20" customWidth="1"/>
    <col min="5136" max="5136" width="11.75" style="20" customWidth="1"/>
    <col min="5137" max="5137" width="9.75" style="20" customWidth="1"/>
    <col min="5138" max="5138" width="11.375" style="20" customWidth="1"/>
    <col min="5139" max="5374" width="9" style="20"/>
    <col min="5375" max="5375" width="11.25" style="20" customWidth="1"/>
    <col min="5376" max="5376" width="8.5" style="20" customWidth="1"/>
    <col min="5377" max="5377" width="6.25" style="20" customWidth="1"/>
    <col min="5378" max="5378" width="7" style="20" customWidth="1"/>
    <col min="5379" max="5379" width="9.375" style="20" customWidth="1"/>
    <col min="5380" max="5380" width="11.625" style="20" customWidth="1"/>
    <col min="5381" max="5381" width="10.125" style="20" customWidth="1"/>
    <col min="5382" max="5382" width="5.875" style="20" customWidth="1"/>
    <col min="5383" max="5383" width="5.75" style="20" customWidth="1"/>
    <col min="5384" max="5384" width="7.25" style="20" customWidth="1"/>
    <col min="5385" max="5385" width="6.125" style="20" customWidth="1"/>
    <col min="5386" max="5386" width="5.75" style="20" customWidth="1"/>
    <col min="5387" max="5387" width="11.25" style="20" customWidth="1"/>
    <col min="5388" max="5388" width="7.625" style="20" customWidth="1"/>
    <col min="5389" max="5389" width="8.25" style="20" customWidth="1"/>
    <col min="5390" max="5390" width="8.375" style="20" customWidth="1"/>
    <col min="5391" max="5391" width="13.375" style="20" customWidth="1"/>
    <col min="5392" max="5392" width="11.75" style="20" customWidth="1"/>
    <col min="5393" max="5393" width="9.75" style="20" customWidth="1"/>
    <col min="5394" max="5394" width="11.375" style="20" customWidth="1"/>
    <col min="5395" max="5630" width="9" style="20"/>
    <col min="5631" max="5631" width="11.25" style="20" customWidth="1"/>
    <col min="5632" max="5632" width="8.5" style="20" customWidth="1"/>
    <col min="5633" max="5633" width="6.25" style="20" customWidth="1"/>
    <col min="5634" max="5634" width="7" style="20" customWidth="1"/>
    <col min="5635" max="5635" width="9.375" style="20" customWidth="1"/>
    <col min="5636" max="5636" width="11.625" style="20" customWidth="1"/>
    <col min="5637" max="5637" width="10.125" style="20" customWidth="1"/>
    <col min="5638" max="5638" width="5.875" style="20" customWidth="1"/>
    <col min="5639" max="5639" width="5.75" style="20" customWidth="1"/>
    <col min="5640" max="5640" width="7.25" style="20" customWidth="1"/>
    <col min="5641" max="5641" width="6.125" style="20" customWidth="1"/>
    <col min="5642" max="5642" width="5.75" style="20" customWidth="1"/>
    <col min="5643" max="5643" width="11.25" style="20" customWidth="1"/>
    <col min="5644" max="5644" width="7.625" style="20" customWidth="1"/>
    <col min="5645" max="5645" width="8.25" style="20" customWidth="1"/>
    <col min="5646" max="5646" width="8.375" style="20" customWidth="1"/>
    <col min="5647" max="5647" width="13.375" style="20" customWidth="1"/>
    <col min="5648" max="5648" width="11.75" style="20" customWidth="1"/>
    <col min="5649" max="5649" width="9.75" style="20" customWidth="1"/>
    <col min="5650" max="5650" width="11.375" style="20" customWidth="1"/>
    <col min="5651" max="5886" width="9" style="20"/>
    <col min="5887" max="5887" width="11.25" style="20" customWidth="1"/>
    <col min="5888" max="5888" width="8.5" style="20" customWidth="1"/>
    <col min="5889" max="5889" width="6.25" style="20" customWidth="1"/>
    <col min="5890" max="5890" width="7" style="20" customWidth="1"/>
    <col min="5891" max="5891" width="9.375" style="20" customWidth="1"/>
    <col min="5892" max="5892" width="11.625" style="20" customWidth="1"/>
    <col min="5893" max="5893" width="10.125" style="20" customWidth="1"/>
    <col min="5894" max="5894" width="5.875" style="20" customWidth="1"/>
    <col min="5895" max="5895" width="5.75" style="20" customWidth="1"/>
    <col min="5896" max="5896" width="7.25" style="20" customWidth="1"/>
    <col min="5897" max="5897" width="6.125" style="20" customWidth="1"/>
    <col min="5898" max="5898" width="5.75" style="20" customWidth="1"/>
    <col min="5899" max="5899" width="11.25" style="20" customWidth="1"/>
    <col min="5900" max="5900" width="7.625" style="20" customWidth="1"/>
    <col min="5901" max="5901" width="8.25" style="20" customWidth="1"/>
    <col min="5902" max="5902" width="8.375" style="20" customWidth="1"/>
    <col min="5903" max="5903" width="13.375" style="20" customWidth="1"/>
    <col min="5904" max="5904" width="11.75" style="20" customWidth="1"/>
    <col min="5905" max="5905" width="9.75" style="20" customWidth="1"/>
    <col min="5906" max="5906" width="11.375" style="20" customWidth="1"/>
    <col min="5907" max="6142" width="9" style="20"/>
    <col min="6143" max="6143" width="11.25" style="20" customWidth="1"/>
    <col min="6144" max="6144" width="8.5" style="20" customWidth="1"/>
    <col min="6145" max="6145" width="6.25" style="20" customWidth="1"/>
    <col min="6146" max="6146" width="7" style="20" customWidth="1"/>
    <col min="6147" max="6147" width="9.375" style="20" customWidth="1"/>
    <col min="6148" max="6148" width="11.625" style="20" customWidth="1"/>
    <col min="6149" max="6149" width="10.125" style="20" customWidth="1"/>
    <col min="6150" max="6150" width="5.875" style="20" customWidth="1"/>
    <col min="6151" max="6151" width="5.75" style="20" customWidth="1"/>
    <col min="6152" max="6152" width="7.25" style="20" customWidth="1"/>
    <col min="6153" max="6153" width="6.125" style="20" customWidth="1"/>
    <col min="6154" max="6154" width="5.75" style="20" customWidth="1"/>
    <col min="6155" max="6155" width="11.25" style="20" customWidth="1"/>
    <col min="6156" max="6156" width="7.625" style="20" customWidth="1"/>
    <col min="6157" max="6157" width="8.25" style="20" customWidth="1"/>
    <col min="6158" max="6158" width="8.375" style="20" customWidth="1"/>
    <col min="6159" max="6159" width="13.375" style="20" customWidth="1"/>
    <col min="6160" max="6160" width="11.75" style="20" customWidth="1"/>
    <col min="6161" max="6161" width="9.75" style="20" customWidth="1"/>
    <col min="6162" max="6162" width="11.375" style="20" customWidth="1"/>
    <col min="6163" max="6398" width="9" style="20"/>
    <col min="6399" max="6399" width="11.25" style="20" customWidth="1"/>
    <col min="6400" max="6400" width="8.5" style="20" customWidth="1"/>
    <col min="6401" max="6401" width="6.25" style="20" customWidth="1"/>
    <col min="6402" max="6402" width="7" style="20" customWidth="1"/>
    <col min="6403" max="6403" width="9.375" style="20" customWidth="1"/>
    <col min="6404" max="6404" width="11.625" style="20" customWidth="1"/>
    <col min="6405" max="6405" width="10.125" style="20" customWidth="1"/>
    <col min="6406" max="6406" width="5.875" style="20" customWidth="1"/>
    <col min="6407" max="6407" width="5.75" style="20" customWidth="1"/>
    <col min="6408" max="6408" width="7.25" style="20" customWidth="1"/>
    <col min="6409" max="6409" width="6.125" style="20" customWidth="1"/>
    <col min="6410" max="6410" width="5.75" style="20" customWidth="1"/>
    <col min="6411" max="6411" width="11.25" style="20" customWidth="1"/>
    <col min="6412" max="6412" width="7.625" style="20" customWidth="1"/>
    <col min="6413" max="6413" width="8.25" style="20" customWidth="1"/>
    <col min="6414" max="6414" width="8.375" style="20" customWidth="1"/>
    <col min="6415" max="6415" width="13.375" style="20" customWidth="1"/>
    <col min="6416" max="6416" width="11.75" style="20" customWidth="1"/>
    <col min="6417" max="6417" width="9.75" style="20" customWidth="1"/>
    <col min="6418" max="6418" width="11.375" style="20" customWidth="1"/>
    <col min="6419" max="6654" width="9" style="20"/>
    <col min="6655" max="6655" width="11.25" style="20" customWidth="1"/>
    <col min="6656" max="6656" width="8.5" style="20" customWidth="1"/>
    <col min="6657" max="6657" width="6.25" style="20" customWidth="1"/>
    <col min="6658" max="6658" width="7" style="20" customWidth="1"/>
    <col min="6659" max="6659" width="9.375" style="20" customWidth="1"/>
    <col min="6660" max="6660" width="11.625" style="20" customWidth="1"/>
    <col min="6661" max="6661" width="10.125" style="20" customWidth="1"/>
    <col min="6662" max="6662" width="5.875" style="20" customWidth="1"/>
    <col min="6663" max="6663" width="5.75" style="20" customWidth="1"/>
    <col min="6664" max="6664" width="7.25" style="20" customWidth="1"/>
    <col min="6665" max="6665" width="6.125" style="20" customWidth="1"/>
    <col min="6666" max="6666" width="5.75" style="20" customWidth="1"/>
    <col min="6667" max="6667" width="11.25" style="20" customWidth="1"/>
    <col min="6668" max="6668" width="7.625" style="20" customWidth="1"/>
    <col min="6669" max="6669" width="8.25" style="20" customWidth="1"/>
    <col min="6670" max="6670" width="8.375" style="20" customWidth="1"/>
    <col min="6671" max="6671" width="13.375" style="20" customWidth="1"/>
    <col min="6672" max="6672" width="11.75" style="20" customWidth="1"/>
    <col min="6673" max="6673" width="9.75" style="20" customWidth="1"/>
    <col min="6674" max="6674" width="11.375" style="20" customWidth="1"/>
    <col min="6675" max="6910" width="9" style="20"/>
    <col min="6911" max="6911" width="11.25" style="20" customWidth="1"/>
    <col min="6912" max="6912" width="8.5" style="20" customWidth="1"/>
    <col min="6913" max="6913" width="6.25" style="20" customWidth="1"/>
    <col min="6914" max="6914" width="7" style="20" customWidth="1"/>
    <col min="6915" max="6915" width="9.375" style="20" customWidth="1"/>
    <col min="6916" max="6916" width="11.625" style="20" customWidth="1"/>
    <col min="6917" max="6917" width="10.125" style="20" customWidth="1"/>
    <col min="6918" max="6918" width="5.875" style="20" customWidth="1"/>
    <col min="6919" max="6919" width="5.75" style="20" customWidth="1"/>
    <col min="6920" max="6920" width="7.25" style="20" customWidth="1"/>
    <col min="6921" max="6921" width="6.125" style="20" customWidth="1"/>
    <col min="6922" max="6922" width="5.75" style="20" customWidth="1"/>
    <col min="6923" max="6923" width="11.25" style="20" customWidth="1"/>
    <col min="6924" max="6924" width="7.625" style="20" customWidth="1"/>
    <col min="6925" max="6925" width="8.25" style="20" customWidth="1"/>
    <col min="6926" max="6926" width="8.375" style="20" customWidth="1"/>
    <col min="6927" max="6927" width="13.375" style="20" customWidth="1"/>
    <col min="6928" max="6928" width="11.75" style="20" customWidth="1"/>
    <col min="6929" max="6929" width="9.75" style="20" customWidth="1"/>
    <col min="6930" max="6930" width="11.375" style="20" customWidth="1"/>
    <col min="6931" max="7166" width="9" style="20"/>
    <col min="7167" max="7167" width="11.25" style="20" customWidth="1"/>
    <col min="7168" max="7168" width="8.5" style="20" customWidth="1"/>
    <col min="7169" max="7169" width="6.25" style="20" customWidth="1"/>
    <col min="7170" max="7170" width="7" style="20" customWidth="1"/>
    <col min="7171" max="7171" width="9.375" style="20" customWidth="1"/>
    <col min="7172" max="7172" width="11.625" style="20" customWidth="1"/>
    <col min="7173" max="7173" width="10.125" style="20" customWidth="1"/>
    <col min="7174" max="7174" width="5.875" style="20" customWidth="1"/>
    <col min="7175" max="7175" width="5.75" style="20" customWidth="1"/>
    <col min="7176" max="7176" width="7.25" style="20" customWidth="1"/>
    <col min="7177" max="7177" width="6.125" style="20" customWidth="1"/>
    <col min="7178" max="7178" width="5.75" style="20" customWidth="1"/>
    <col min="7179" max="7179" width="11.25" style="20" customWidth="1"/>
    <col min="7180" max="7180" width="7.625" style="20" customWidth="1"/>
    <col min="7181" max="7181" width="8.25" style="20" customWidth="1"/>
    <col min="7182" max="7182" width="8.375" style="20" customWidth="1"/>
    <col min="7183" max="7183" width="13.375" style="20" customWidth="1"/>
    <col min="7184" max="7184" width="11.75" style="20" customWidth="1"/>
    <col min="7185" max="7185" width="9.75" style="20" customWidth="1"/>
    <col min="7186" max="7186" width="11.375" style="20" customWidth="1"/>
    <col min="7187" max="7422" width="9" style="20"/>
    <col min="7423" max="7423" width="11.25" style="20" customWidth="1"/>
    <col min="7424" max="7424" width="8.5" style="20" customWidth="1"/>
    <col min="7425" max="7425" width="6.25" style="20" customWidth="1"/>
    <col min="7426" max="7426" width="7" style="20" customWidth="1"/>
    <col min="7427" max="7427" width="9.375" style="20" customWidth="1"/>
    <col min="7428" max="7428" width="11.625" style="20" customWidth="1"/>
    <col min="7429" max="7429" width="10.125" style="20" customWidth="1"/>
    <col min="7430" max="7430" width="5.875" style="20" customWidth="1"/>
    <col min="7431" max="7431" width="5.75" style="20" customWidth="1"/>
    <col min="7432" max="7432" width="7.25" style="20" customWidth="1"/>
    <col min="7433" max="7433" width="6.125" style="20" customWidth="1"/>
    <col min="7434" max="7434" width="5.75" style="20" customWidth="1"/>
    <col min="7435" max="7435" width="11.25" style="20" customWidth="1"/>
    <col min="7436" max="7436" width="7.625" style="20" customWidth="1"/>
    <col min="7437" max="7437" width="8.25" style="20" customWidth="1"/>
    <col min="7438" max="7438" width="8.375" style="20" customWidth="1"/>
    <col min="7439" max="7439" width="13.375" style="20" customWidth="1"/>
    <col min="7440" max="7440" width="11.75" style="20" customWidth="1"/>
    <col min="7441" max="7441" width="9.75" style="20" customWidth="1"/>
    <col min="7442" max="7442" width="11.375" style="20" customWidth="1"/>
    <col min="7443" max="7678" width="9" style="20"/>
    <col min="7679" max="7679" width="11.25" style="20" customWidth="1"/>
    <col min="7680" max="7680" width="8.5" style="20" customWidth="1"/>
    <col min="7681" max="7681" width="6.25" style="20" customWidth="1"/>
    <col min="7682" max="7682" width="7" style="20" customWidth="1"/>
    <col min="7683" max="7683" width="9.375" style="20" customWidth="1"/>
    <col min="7684" max="7684" width="11.625" style="20" customWidth="1"/>
    <col min="7685" max="7685" width="10.125" style="20" customWidth="1"/>
    <col min="7686" max="7686" width="5.875" style="20" customWidth="1"/>
    <col min="7687" max="7687" width="5.75" style="20" customWidth="1"/>
    <col min="7688" max="7688" width="7.25" style="20" customWidth="1"/>
    <col min="7689" max="7689" width="6.125" style="20" customWidth="1"/>
    <col min="7690" max="7690" width="5.75" style="20" customWidth="1"/>
    <col min="7691" max="7691" width="11.25" style="20" customWidth="1"/>
    <col min="7692" max="7692" width="7.625" style="20" customWidth="1"/>
    <col min="7693" max="7693" width="8.25" style="20" customWidth="1"/>
    <col min="7694" max="7694" width="8.375" style="20" customWidth="1"/>
    <col min="7695" max="7695" width="13.375" style="20" customWidth="1"/>
    <col min="7696" max="7696" width="11.75" style="20" customWidth="1"/>
    <col min="7697" max="7697" width="9.75" style="20" customWidth="1"/>
    <col min="7698" max="7698" width="11.375" style="20" customWidth="1"/>
    <col min="7699" max="7934" width="9" style="20"/>
    <col min="7935" max="7935" width="11.25" style="20" customWidth="1"/>
    <col min="7936" max="7936" width="8.5" style="20" customWidth="1"/>
    <col min="7937" max="7937" width="6.25" style="20" customWidth="1"/>
    <col min="7938" max="7938" width="7" style="20" customWidth="1"/>
    <col min="7939" max="7939" width="9.375" style="20" customWidth="1"/>
    <col min="7940" max="7940" width="11.625" style="20" customWidth="1"/>
    <col min="7941" max="7941" width="10.125" style="20" customWidth="1"/>
    <col min="7942" max="7942" width="5.875" style="20" customWidth="1"/>
    <col min="7943" max="7943" width="5.75" style="20" customWidth="1"/>
    <col min="7944" max="7944" width="7.25" style="20" customWidth="1"/>
    <col min="7945" max="7945" width="6.125" style="20" customWidth="1"/>
    <col min="7946" max="7946" width="5.75" style="20" customWidth="1"/>
    <col min="7947" max="7947" width="11.25" style="20" customWidth="1"/>
    <col min="7948" max="7948" width="7.625" style="20" customWidth="1"/>
    <col min="7949" max="7949" width="8.25" style="20" customWidth="1"/>
    <col min="7950" max="7950" width="8.375" style="20" customWidth="1"/>
    <col min="7951" max="7951" width="13.375" style="20" customWidth="1"/>
    <col min="7952" max="7952" width="11.75" style="20" customWidth="1"/>
    <col min="7953" max="7953" width="9.75" style="20" customWidth="1"/>
    <col min="7954" max="7954" width="11.375" style="20" customWidth="1"/>
    <col min="7955" max="8190" width="9" style="20"/>
    <col min="8191" max="8191" width="11.25" style="20" customWidth="1"/>
    <col min="8192" max="8192" width="8.5" style="20" customWidth="1"/>
    <col min="8193" max="8193" width="6.25" style="20" customWidth="1"/>
    <col min="8194" max="8194" width="7" style="20" customWidth="1"/>
    <col min="8195" max="8195" width="9.375" style="20" customWidth="1"/>
    <col min="8196" max="8196" width="11.625" style="20" customWidth="1"/>
    <col min="8197" max="8197" width="10.125" style="20" customWidth="1"/>
    <col min="8198" max="8198" width="5.875" style="20" customWidth="1"/>
    <col min="8199" max="8199" width="5.75" style="20" customWidth="1"/>
    <col min="8200" max="8200" width="7.25" style="20" customWidth="1"/>
    <col min="8201" max="8201" width="6.125" style="20" customWidth="1"/>
    <col min="8202" max="8202" width="5.75" style="20" customWidth="1"/>
    <col min="8203" max="8203" width="11.25" style="20" customWidth="1"/>
    <col min="8204" max="8204" width="7.625" style="20" customWidth="1"/>
    <col min="8205" max="8205" width="8.25" style="20" customWidth="1"/>
    <col min="8206" max="8206" width="8.375" style="20" customWidth="1"/>
    <col min="8207" max="8207" width="13.375" style="20" customWidth="1"/>
    <col min="8208" max="8208" width="11.75" style="20" customWidth="1"/>
    <col min="8209" max="8209" width="9.75" style="20" customWidth="1"/>
    <col min="8210" max="8210" width="11.375" style="20" customWidth="1"/>
    <col min="8211" max="8446" width="9" style="20"/>
    <col min="8447" max="8447" width="11.25" style="20" customWidth="1"/>
    <col min="8448" max="8448" width="8.5" style="20" customWidth="1"/>
    <col min="8449" max="8449" width="6.25" style="20" customWidth="1"/>
    <col min="8450" max="8450" width="7" style="20" customWidth="1"/>
    <col min="8451" max="8451" width="9.375" style="20" customWidth="1"/>
    <col min="8452" max="8452" width="11.625" style="20" customWidth="1"/>
    <col min="8453" max="8453" width="10.125" style="20" customWidth="1"/>
    <col min="8454" max="8454" width="5.875" style="20" customWidth="1"/>
    <col min="8455" max="8455" width="5.75" style="20" customWidth="1"/>
    <col min="8456" max="8456" width="7.25" style="20" customWidth="1"/>
    <col min="8457" max="8457" width="6.125" style="20" customWidth="1"/>
    <col min="8458" max="8458" width="5.75" style="20" customWidth="1"/>
    <col min="8459" max="8459" width="11.25" style="20" customWidth="1"/>
    <col min="8460" max="8460" width="7.625" style="20" customWidth="1"/>
    <col min="8461" max="8461" width="8.25" style="20" customWidth="1"/>
    <col min="8462" max="8462" width="8.375" style="20" customWidth="1"/>
    <col min="8463" max="8463" width="13.375" style="20" customWidth="1"/>
    <col min="8464" max="8464" width="11.75" style="20" customWidth="1"/>
    <col min="8465" max="8465" width="9.75" style="20" customWidth="1"/>
    <col min="8466" max="8466" width="11.375" style="20" customWidth="1"/>
    <col min="8467" max="8702" width="9" style="20"/>
    <col min="8703" max="8703" width="11.25" style="20" customWidth="1"/>
    <col min="8704" max="8704" width="8.5" style="20" customWidth="1"/>
    <col min="8705" max="8705" width="6.25" style="20" customWidth="1"/>
    <col min="8706" max="8706" width="7" style="20" customWidth="1"/>
    <col min="8707" max="8707" width="9.375" style="20" customWidth="1"/>
    <col min="8708" max="8708" width="11.625" style="20" customWidth="1"/>
    <col min="8709" max="8709" width="10.125" style="20" customWidth="1"/>
    <col min="8710" max="8710" width="5.875" style="20" customWidth="1"/>
    <col min="8711" max="8711" width="5.75" style="20" customWidth="1"/>
    <col min="8712" max="8712" width="7.25" style="20" customWidth="1"/>
    <col min="8713" max="8713" width="6.125" style="20" customWidth="1"/>
    <col min="8714" max="8714" width="5.75" style="20" customWidth="1"/>
    <col min="8715" max="8715" width="11.25" style="20" customWidth="1"/>
    <col min="8716" max="8716" width="7.625" style="20" customWidth="1"/>
    <col min="8717" max="8717" width="8.25" style="20" customWidth="1"/>
    <col min="8718" max="8718" width="8.375" style="20" customWidth="1"/>
    <col min="8719" max="8719" width="13.375" style="20" customWidth="1"/>
    <col min="8720" max="8720" width="11.75" style="20" customWidth="1"/>
    <col min="8721" max="8721" width="9.75" style="20" customWidth="1"/>
    <col min="8722" max="8722" width="11.375" style="20" customWidth="1"/>
    <col min="8723" max="8958" width="9" style="20"/>
    <col min="8959" max="8959" width="11.25" style="20" customWidth="1"/>
    <col min="8960" max="8960" width="8.5" style="20" customWidth="1"/>
    <col min="8961" max="8961" width="6.25" style="20" customWidth="1"/>
    <col min="8962" max="8962" width="7" style="20" customWidth="1"/>
    <col min="8963" max="8963" width="9.375" style="20" customWidth="1"/>
    <col min="8964" max="8964" width="11.625" style="20" customWidth="1"/>
    <col min="8965" max="8965" width="10.125" style="20" customWidth="1"/>
    <col min="8966" max="8966" width="5.875" style="20" customWidth="1"/>
    <col min="8967" max="8967" width="5.75" style="20" customWidth="1"/>
    <col min="8968" max="8968" width="7.25" style="20" customWidth="1"/>
    <col min="8969" max="8969" width="6.125" style="20" customWidth="1"/>
    <col min="8970" max="8970" width="5.75" style="20" customWidth="1"/>
    <col min="8971" max="8971" width="11.25" style="20" customWidth="1"/>
    <col min="8972" max="8972" width="7.625" style="20" customWidth="1"/>
    <col min="8973" max="8973" width="8.25" style="20" customWidth="1"/>
    <col min="8974" max="8974" width="8.375" style="20" customWidth="1"/>
    <col min="8975" max="8975" width="13.375" style="20" customWidth="1"/>
    <col min="8976" max="8976" width="11.75" style="20" customWidth="1"/>
    <col min="8977" max="8977" width="9.75" style="20" customWidth="1"/>
    <col min="8978" max="8978" width="11.375" style="20" customWidth="1"/>
    <col min="8979" max="9214" width="9" style="20"/>
    <col min="9215" max="9215" width="11.25" style="20" customWidth="1"/>
    <col min="9216" max="9216" width="8.5" style="20" customWidth="1"/>
    <col min="9217" max="9217" width="6.25" style="20" customWidth="1"/>
    <col min="9218" max="9218" width="7" style="20" customWidth="1"/>
    <col min="9219" max="9219" width="9.375" style="20" customWidth="1"/>
    <col min="9220" max="9220" width="11.625" style="20" customWidth="1"/>
    <col min="9221" max="9221" width="10.125" style="20" customWidth="1"/>
    <col min="9222" max="9222" width="5.875" style="20" customWidth="1"/>
    <col min="9223" max="9223" width="5.75" style="20" customWidth="1"/>
    <col min="9224" max="9224" width="7.25" style="20" customWidth="1"/>
    <col min="9225" max="9225" width="6.125" style="20" customWidth="1"/>
    <col min="9226" max="9226" width="5.75" style="20" customWidth="1"/>
    <col min="9227" max="9227" width="11.25" style="20" customWidth="1"/>
    <col min="9228" max="9228" width="7.625" style="20" customWidth="1"/>
    <col min="9229" max="9229" width="8.25" style="20" customWidth="1"/>
    <col min="9230" max="9230" width="8.375" style="20" customWidth="1"/>
    <col min="9231" max="9231" width="13.375" style="20" customWidth="1"/>
    <col min="9232" max="9232" width="11.75" style="20" customWidth="1"/>
    <col min="9233" max="9233" width="9.75" style="20" customWidth="1"/>
    <col min="9234" max="9234" width="11.375" style="20" customWidth="1"/>
    <col min="9235" max="9470" width="9" style="20"/>
    <col min="9471" max="9471" width="11.25" style="20" customWidth="1"/>
    <col min="9472" max="9472" width="8.5" style="20" customWidth="1"/>
    <col min="9473" max="9473" width="6.25" style="20" customWidth="1"/>
    <col min="9474" max="9474" width="7" style="20" customWidth="1"/>
    <col min="9475" max="9475" width="9.375" style="20" customWidth="1"/>
    <col min="9476" max="9476" width="11.625" style="20" customWidth="1"/>
    <col min="9477" max="9477" width="10.125" style="20" customWidth="1"/>
    <col min="9478" max="9478" width="5.875" style="20" customWidth="1"/>
    <col min="9479" max="9479" width="5.75" style="20" customWidth="1"/>
    <col min="9480" max="9480" width="7.25" style="20" customWidth="1"/>
    <col min="9481" max="9481" width="6.125" style="20" customWidth="1"/>
    <col min="9482" max="9482" width="5.75" style="20" customWidth="1"/>
    <col min="9483" max="9483" width="11.25" style="20" customWidth="1"/>
    <col min="9484" max="9484" width="7.625" style="20" customWidth="1"/>
    <col min="9485" max="9485" width="8.25" style="20" customWidth="1"/>
    <col min="9486" max="9486" width="8.375" style="20" customWidth="1"/>
    <col min="9487" max="9487" width="13.375" style="20" customWidth="1"/>
    <col min="9488" max="9488" width="11.75" style="20" customWidth="1"/>
    <col min="9489" max="9489" width="9.75" style="20" customWidth="1"/>
    <col min="9490" max="9490" width="11.375" style="20" customWidth="1"/>
    <col min="9491" max="9726" width="9" style="20"/>
    <col min="9727" max="9727" width="11.25" style="20" customWidth="1"/>
    <col min="9728" max="9728" width="8.5" style="20" customWidth="1"/>
    <col min="9729" max="9729" width="6.25" style="20" customWidth="1"/>
    <col min="9730" max="9730" width="7" style="20" customWidth="1"/>
    <col min="9731" max="9731" width="9.375" style="20" customWidth="1"/>
    <col min="9732" max="9732" width="11.625" style="20" customWidth="1"/>
    <col min="9733" max="9733" width="10.125" style="20" customWidth="1"/>
    <col min="9734" max="9734" width="5.875" style="20" customWidth="1"/>
    <col min="9735" max="9735" width="5.75" style="20" customWidth="1"/>
    <col min="9736" max="9736" width="7.25" style="20" customWidth="1"/>
    <col min="9737" max="9737" width="6.125" style="20" customWidth="1"/>
    <col min="9738" max="9738" width="5.75" style="20" customWidth="1"/>
    <col min="9739" max="9739" width="11.25" style="20" customWidth="1"/>
    <col min="9740" max="9740" width="7.625" style="20" customWidth="1"/>
    <col min="9741" max="9741" width="8.25" style="20" customWidth="1"/>
    <col min="9742" max="9742" width="8.375" style="20" customWidth="1"/>
    <col min="9743" max="9743" width="13.375" style="20" customWidth="1"/>
    <col min="9744" max="9744" width="11.75" style="20" customWidth="1"/>
    <col min="9745" max="9745" width="9.75" style="20" customWidth="1"/>
    <col min="9746" max="9746" width="11.375" style="20" customWidth="1"/>
    <col min="9747" max="9982" width="9" style="20"/>
    <col min="9983" max="9983" width="11.25" style="20" customWidth="1"/>
    <col min="9984" max="9984" width="8.5" style="20" customWidth="1"/>
    <col min="9985" max="9985" width="6.25" style="20" customWidth="1"/>
    <col min="9986" max="9986" width="7" style="20" customWidth="1"/>
    <col min="9987" max="9987" width="9.375" style="20" customWidth="1"/>
    <col min="9988" max="9988" width="11.625" style="20" customWidth="1"/>
    <col min="9989" max="9989" width="10.125" style="20" customWidth="1"/>
    <col min="9990" max="9990" width="5.875" style="20" customWidth="1"/>
    <col min="9991" max="9991" width="5.75" style="20" customWidth="1"/>
    <col min="9992" max="9992" width="7.25" style="20" customWidth="1"/>
    <col min="9993" max="9993" width="6.125" style="20" customWidth="1"/>
    <col min="9994" max="9994" width="5.75" style="20" customWidth="1"/>
    <col min="9995" max="9995" width="11.25" style="20" customWidth="1"/>
    <col min="9996" max="9996" width="7.625" style="20" customWidth="1"/>
    <col min="9997" max="9997" width="8.25" style="20" customWidth="1"/>
    <col min="9998" max="9998" width="8.375" style="20" customWidth="1"/>
    <col min="9999" max="9999" width="13.375" style="20" customWidth="1"/>
    <col min="10000" max="10000" width="11.75" style="20" customWidth="1"/>
    <col min="10001" max="10001" width="9.75" style="20" customWidth="1"/>
    <col min="10002" max="10002" width="11.375" style="20" customWidth="1"/>
    <col min="10003" max="10238" width="9" style="20"/>
    <col min="10239" max="10239" width="11.25" style="20" customWidth="1"/>
    <col min="10240" max="10240" width="8.5" style="20" customWidth="1"/>
    <col min="10241" max="10241" width="6.25" style="20" customWidth="1"/>
    <col min="10242" max="10242" width="7" style="20" customWidth="1"/>
    <col min="10243" max="10243" width="9.375" style="20" customWidth="1"/>
    <col min="10244" max="10244" width="11.625" style="20" customWidth="1"/>
    <col min="10245" max="10245" width="10.125" style="20" customWidth="1"/>
    <col min="10246" max="10246" width="5.875" style="20" customWidth="1"/>
    <col min="10247" max="10247" width="5.75" style="20" customWidth="1"/>
    <col min="10248" max="10248" width="7.25" style="20" customWidth="1"/>
    <col min="10249" max="10249" width="6.125" style="20" customWidth="1"/>
    <col min="10250" max="10250" width="5.75" style="20" customWidth="1"/>
    <col min="10251" max="10251" width="11.25" style="20" customWidth="1"/>
    <col min="10252" max="10252" width="7.625" style="20" customWidth="1"/>
    <col min="10253" max="10253" width="8.25" style="20" customWidth="1"/>
    <col min="10254" max="10254" width="8.375" style="20" customWidth="1"/>
    <col min="10255" max="10255" width="13.375" style="20" customWidth="1"/>
    <col min="10256" max="10256" width="11.75" style="20" customWidth="1"/>
    <col min="10257" max="10257" width="9.75" style="20" customWidth="1"/>
    <col min="10258" max="10258" width="11.375" style="20" customWidth="1"/>
    <col min="10259" max="10494" width="9" style="20"/>
    <col min="10495" max="10495" width="11.25" style="20" customWidth="1"/>
    <col min="10496" max="10496" width="8.5" style="20" customWidth="1"/>
    <col min="10497" max="10497" width="6.25" style="20" customWidth="1"/>
    <col min="10498" max="10498" width="7" style="20" customWidth="1"/>
    <col min="10499" max="10499" width="9.375" style="20" customWidth="1"/>
    <col min="10500" max="10500" width="11.625" style="20" customWidth="1"/>
    <col min="10501" max="10501" width="10.125" style="20" customWidth="1"/>
    <col min="10502" max="10502" width="5.875" style="20" customWidth="1"/>
    <col min="10503" max="10503" width="5.75" style="20" customWidth="1"/>
    <col min="10504" max="10504" width="7.25" style="20" customWidth="1"/>
    <col min="10505" max="10505" width="6.125" style="20" customWidth="1"/>
    <col min="10506" max="10506" width="5.75" style="20" customWidth="1"/>
    <col min="10507" max="10507" width="11.25" style="20" customWidth="1"/>
    <col min="10508" max="10508" width="7.625" style="20" customWidth="1"/>
    <col min="10509" max="10509" width="8.25" style="20" customWidth="1"/>
    <col min="10510" max="10510" width="8.375" style="20" customWidth="1"/>
    <col min="10511" max="10511" width="13.375" style="20" customWidth="1"/>
    <col min="10512" max="10512" width="11.75" style="20" customWidth="1"/>
    <col min="10513" max="10513" width="9.75" style="20" customWidth="1"/>
    <col min="10514" max="10514" width="11.375" style="20" customWidth="1"/>
    <col min="10515" max="10750" width="9" style="20"/>
    <col min="10751" max="10751" width="11.25" style="20" customWidth="1"/>
    <col min="10752" max="10752" width="8.5" style="20" customWidth="1"/>
    <col min="10753" max="10753" width="6.25" style="20" customWidth="1"/>
    <col min="10754" max="10754" width="7" style="20" customWidth="1"/>
    <col min="10755" max="10755" width="9.375" style="20" customWidth="1"/>
    <col min="10756" max="10756" width="11.625" style="20" customWidth="1"/>
    <col min="10757" max="10757" width="10.125" style="20" customWidth="1"/>
    <col min="10758" max="10758" width="5.875" style="20" customWidth="1"/>
    <col min="10759" max="10759" width="5.75" style="20" customWidth="1"/>
    <col min="10760" max="10760" width="7.25" style="20" customWidth="1"/>
    <col min="10761" max="10761" width="6.125" style="20" customWidth="1"/>
    <col min="10762" max="10762" width="5.75" style="20" customWidth="1"/>
    <col min="10763" max="10763" width="11.25" style="20" customWidth="1"/>
    <col min="10764" max="10764" width="7.625" style="20" customWidth="1"/>
    <col min="10765" max="10765" width="8.25" style="20" customWidth="1"/>
    <col min="10766" max="10766" width="8.375" style="20" customWidth="1"/>
    <col min="10767" max="10767" width="13.375" style="20" customWidth="1"/>
    <col min="10768" max="10768" width="11.75" style="20" customWidth="1"/>
    <col min="10769" max="10769" width="9.75" style="20" customWidth="1"/>
    <col min="10770" max="10770" width="11.375" style="20" customWidth="1"/>
    <col min="10771" max="11006" width="9" style="20"/>
    <col min="11007" max="11007" width="11.25" style="20" customWidth="1"/>
    <col min="11008" max="11008" width="8.5" style="20" customWidth="1"/>
    <col min="11009" max="11009" width="6.25" style="20" customWidth="1"/>
    <col min="11010" max="11010" width="7" style="20" customWidth="1"/>
    <col min="11011" max="11011" width="9.375" style="20" customWidth="1"/>
    <col min="11012" max="11012" width="11.625" style="20" customWidth="1"/>
    <col min="11013" max="11013" width="10.125" style="20" customWidth="1"/>
    <col min="11014" max="11014" width="5.875" style="20" customWidth="1"/>
    <col min="11015" max="11015" width="5.75" style="20" customWidth="1"/>
    <col min="11016" max="11016" width="7.25" style="20" customWidth="1"/>
    <col min="11017" max="11017" width="6.125" style="20" customWidth="1"/>
    <col min="11018" max="11018" width="5.75" style="20" customWidth="1"/>
    <col min="11019" max="11019" width="11.25" style="20" customWidth="1"/>
    <col min="11020" max="11020" width="7.625" style="20" customWidth="1"/>
    <col min="11021" max="11021" width="8.25" style="20" customWidth="1"/>
    <col min="11022" max="11022" width="8.375" style="20" customWidth="1"/>
    <col min="11023" max="11023" width="13.375" style="20" customWidth="1"/>
    <col min="11024" max="11024" width="11.75" style="20" customWidth="1"/>
    <col min="11025" max="11025" width="9.75" style="20" customWidth="1"/>
    <col min="11026" max="11026" width="11.375" style="20" customWidth="1"/>
    <col min="11027" max="11262" width="9" style="20"/>
    <col min="11263" max="11263" width="11.25" style="20" customWidth="1"/>
    <col min="11264" max="11264" width="8.5" style="20" customWidth="1"/>
    <col min="11265" max="11265" width="6.25" style="20" customWidth="1"/>
    <col min="11266" max="11266" width="7" style="20" customWidth="1"/>
    <col min="11267" max="11267" width="9.375" style="20" customWidth="1"/>
    <col min="11268" max="11268" width="11.625" style="20" customWidth="1"/>
    <col min="11269" max="11269" width="10.125" style="20" customWidth="1"/>
    <col min="11270" max="11270" width="5.875" style="20" customWidth="1"/>
    <col min="11271" max="11271" width="5.75" style="20" customWidth="1"/>
    <col min="11272" max="11272" width="7.25" style="20" customWidth="1"/>
    <col min="11273" max="11273" width="6.125" style="20" customWidth="1"/>
    <col min="11274" max="11274" width="5.75" style="20" customWidth="1"/>
    <col min="11275" max="11275" width="11.25" style="20" customWidth="1"/>
    <col min="11276" max="11276" width="7.625" style="20" customWidth="1"/>
    <col min="11277" max="11277" width="8.25" style="20" customWidth="1"/>
    <col min="11278" max="11278" width="8.375" style="20" customWidth="1"/>
    <col min="11279" max="11279" width="13.375" style="20" customWidth="1"/>
    <col min="11280" max="11280" width="11.75" style="20" customWidth="1"/>
    <col min="11281" max="11281" width="9.75" style="20" customWidth="1"/>
    <col min="11282" max="11282" width="11.375" style="20" customWidth="1"/>
    <col min="11283" max="11518" width="9" style="20"/>
    <col min="11519" max="11519" width="11.25" style="20" customWidth="1"/>
    <col min="11520" max="11520" width="8.5" style="20" customWidth="1"/>
    <col min="11521" max="11521" width="6.25" style="20" customWidth="1"/>
    <col min="11522" max="11522" width="7" style="20" customWidth="1"/>
    <col min="11523" max="11523" width="9.375" style="20" customWidth="1"/>
    <col min="11524" max="11524" width="11.625" style="20" customWidth="1"/>
    <col min="11525" max="11525" width="10.125" style="20" customWidth="1"/>
    <col min="11526" max="11526" width="5.875" style="20" customWidth="1"/>
    <col min="11527" max="11527" width="5.75" style="20" customWidth="1"/>
    <col min="11528" max="11528" width="7.25" style="20" customWidth="1"/>
    <col min="11529" max="11529" width="6.125" style="20" customWidth="1"/>
    <col min="11530" max="11530" width="5.75" style="20" customWidth="1"/>
    <col min="11531" max="11531" width="11.25" style="20" customWidth="1"/>
    <col min="11532" max="11532" width="7.625" style="20" customWidth="1"/>
    <col min="11533" max="11533" width="8.25" style="20" customWidth="1"/>
    <col min="11534" max="11534" width="8.375" style="20" customWidth="1"/>
    <col min="11535" max="11535" width="13.375" style="20" customWidth="1"/>
    <col min="11536" max="11536" width="11.75" style="20" customWidth="1"/>
    <col min="11537" max="11537" width="9.75" style="20" customWidth="1"/>
    <col min="11538" max="11538" width="11.375" style="20" customWidth="1"/>
    <col min="11539" max="11774" width="9" style="20"/>
    <col min="11775" max="11775" width="11.25" style="20" customWidth="1"/>
    <col min="11776" max="11776" width="8.5" style="20" customWidth="1"/>
    <col min="11777" max="11777" width="6.25" style="20" customWidth="1"/>
    <col min="11778" max="11778" width="7" style="20" customWidth="1"/>
    <col min="11779" max="11779" width="9.375" style="20" customWidth="1"/>
    <col min="11780" max="11780" width="11.625" style="20" customWidth="1"/>
    <col min="11781" max="11781" width="10.125" style="20" customWidth="1"/>
    <col min="11782" max="11782" width="5.875" style="20" customWidth="1"/>
    <col min="11783" max="11783" width="5.75" style="20" customWidth="1"/>
    <col min="11784" max="11784" width="7.25" style="20" customWidth="1"/>
    <col min="11785" max="11785" width="6.125" style="20" customWidth="1"/>
    <col min="11786" max="11786" width="5.75" style="20" customWidth="1"/>
    <col min="11787" max="11787" width="11.25" style="20" customWidth="1"/>
    <col min="11788" max="11788" width="7.625" style="20" customWidth="1"/>
    <col min="11789" max="11789" width="8.25" style="20" customWidth="1"/>
    <col min="11790" max="11790" width="8.375" style="20" customWidth="1"/>
    <col min="11791" max="11791" width="13.375" style="20" customWidth="1"/>
    <col min="11792" max="11792" width="11.75" style="20" customWidth="1"/>
    <col min="11793" max="11793" width="9.75" style="20" customWidth="1"/>
    <col min="11794" max="11794" width="11.375" style="20" customWidth="1"/>
    <col min="11795" max="12030" width="9" style="20"/>
    <col min="12031" max="12031" width="11.25" style="20" customWidth="1"/>
    <col min="12032" max="12032" width="8.5" style="20" customWidth="1"/>
    <col min="12033" max="12033" width="6.25" style="20" customWidth="1"/>
    <col min="12034" max="12034" width="7" style="20" customWidth="1"/>
    <col min="12035" max="12035" width="9.375" style="20" customWidth="1"/>
    <col min="12036" max="12036" width="11.625" style="20" customWidth="1"/>
    <col min="12037" max="12037" width="10.125" style="20" customWidth="1"/>
    <col min="12038" max="12038" width="5.875" style="20" customWidth="1"/>
    <col min="12039" max="12039" width="5.75" style="20" customWidth="1"/>
    <col min="12040" max="12040" width="7.25" style="20" customWidth="1"/>
    <col min="12041" max="12041" width="6.125" style="20" customWidth="1"/>
    <col min="12042" max="12042" width="5.75" style="20" customWidth="1"/>
    <col min="12043" max="12043" width="11.25" style="20" customWidth="1"/>
    <col min="12044" max="12044" width="7.625" style="20" customWidth="1"/>
    <col min="12045" max="12045" width="8.25" style="20" customWidth="1"/>
    <col min="12046" max="12046" width="8.375" style="20" customWidth="1"/>
    <col min="12047" max="12047" width="13.375" style="20" customWidth="1"/>
    <col min="12048" max="12048" width="11.75" style="20" customWidth="1"/>
    <col min="12049" max="12049" width="9.75" style="20" customWidth="1"/>
    <col min="12050" max="12050" width="11.375" style="20" customWidth="1"/>
    <col min="12051" max="12286" width="9" style="20"/>
    <col min="12287" max="12287" width="11.25" style="20" customWidth="1"/>
    <col min="12288" max="12288" width="8.5" style="20" customWidth="1"/>
    <col min="12289" max="12289" width="6.25" style="20" customWidth="1"/>
    <col min="12290" max="12290" width="7" style="20" customWidth="1"/>
    <col min="12291" max="12291" width="9.375" style="20" customWidth="1"/>
    <col min="12292" max="12292" width="11.625" style="20" customWidth="1"/>
    <col min="12293" max="12293" width="10.125" style="20" customWidth="1"/>
    <col min="12294" max="12294" width="5.875" style="20" customWidth="1"/>
    <col min="12295" max="12295" width="5.75" style="20" customWidth="1"/>
    <col min="12296" max="12296" width="7.25" style="20" customWidth="1"/>
    <col min="12297" max="12297" width="6.125" style="20" customWidth="1"/>
    <col min="12298" max="12298" width="5.75" style="20" customWidth="1"/>
    <col min="12299" max="12299" width="11.25" style="20" customWidth="1"/>
    <col min="12300" max="12300" width="7.625" style="20" customWidth="1"/>
    <col min="12301" max="12301" width="8.25" style="20" customWidth="1"/>
    <col min="12302" max="12302" width="8.375" style="20" customWidth="1"/>
    <col min="12303" max="12303" width="13.375" style="20" customWidth="1"/>
    <col min="12304" max="12304" width="11.75" style="20" customWidth="1"/>
    <col min="12305" max="12305" width="9.75" style="20" customWidth="1"/>
    <col min="12306" max="12306" width="11.375" style="20" customWidth="1"/>
    <col min="12307" max="12542" width="9" style="20"/>
    <col min="12543" max="12543" width="11.25" style="20" customWidth="1"/>
    <col min="12544" max="12544" width="8.5" style="20" customWidth="1"/>
    <col min="12545" max="12545" width="6.25" style="20" customWidth="1"/>
    <col min="12546" max="12546" width="7" style="20" customWidth="1"/>
    <col min="12547" max="12547" width="9.375" style="20" customWidth="1"/>
    <col min="12548" max="12548" width="11.625" style="20" customWidth="1"/>
    <col min="12549" max="12549" width="10.125" style="20" customWidth="1"/>
    <col min="12550" max="12550" width="5.875" style="20" customWidth="1"/>
    <col min="12551" max="12551" width="5.75" style="20" customWidth="1"/>
    <col min="12552" max="12552" width="7.25" style="20" customWidth="1"/>
    <col min="12553" max="12553" width="6.125" style="20" customWidth="1"/>
    <col min="12554" max="12554" width="5.75" style="20" customWidth="1"/>
    <col min="12555" max="12555" width="11.25" style="20" customWidth="1"/>
    <col min="12556" max="12556" width="7.625" style="20" customWidth="1"/>
    <col min="12557" max="12557" width="8.25" style="20" customWidth="1"/>
    <col min="12558" max="12558" width="8.375" style="20" customWidth="1"/>
    <col min="12559" max="12559" width="13.375" style="20" customWidth="1"/>
    <col min="12560" max="12560" width="11.75" style="20" customWidth="1"/>
    <col min="12561" max="12561" width="9.75" style="20" customWidth="1"/>
    <col min="12562" max="12562" width="11.375" style="20" customWidth="1"/>
    <col min="12563" max="12798" width="9" style="20"/>
    <col min="12799" max="12799" width="11.25" style="20" customWidth="1"/>
    <col min="12800" max="12800" width="8.5" style="20" customWidth="1"/>
    <col min="12801" max="12801" width="6.25" style="20" customWidth="1"/>
    <col min="12802" max="12802" width="7" style="20" customWidth="1"/>
    <col min="12803" max="12803" width="9.375" style="20" customWidth="1"/>
    <col min="12804" max="12804" width="11.625" style="20" customWidth="1"/>
    <col min="12805" max="12805" width="10.125" style="20" customWidth="1"/>
    <col min="12806" max="12806" width="5.875" style="20" customWidth="1"/>
    <col min="12807" max="12807" width="5.75" style="20" customWidth="1"/>
    <col min="12808" max="12808" width="7.25" style="20" customWidth="1"/>
    <col min="12809" max="12809" width="6.125" style="20" customWidth="1"/>
    <col min="12810" max="12810" width="5.75" style="20" customWidth="1"/>
    <col min="12811" max="12811" width="11.25" style="20" customWidth="1"/>
    <col min="12812" max="12812" width="7.625" style="20" customWidth="1"/>
    <col min="12813" max="12813" width="8.25" style="20" customWidth="1"/>
    <col min="12814" max="12814" width="8.375" style="20" customWidth="1"/>
    <col min="12815" max="12815" width="13.375" style="20" customWidth="1"/>
    <col min="12816" max="12816" width="11.75" style="20" customWidth="1"/>
    <col min="12817" max="12817" width="9.75" style="20" customWidth="1"/>
    <col min="12818" max="12818" width="11.375" style="20" customWidth="1"/>
    <col min="12819" max="13054" width="9" style="20"/>
    <col min="13055" max="13055" width="11.25" style="20" customWidth="1"/>
    <col min="13056" max="13056" width="8.5" style="20" customWidth="1"/>
    <col min="13057" max="13057" width="6.25" style="20" customWidth="1"/>
    <col min="13058" max="13058" width="7" style="20" customWidth="1"/>
    <col min="13059" max="13059" width="9.375" style="20" customWidth="1"/>
    <col min="13060" max="13060" width="11.625" style="20" customWidth="1"/>
    <col min="13061" max="13061" width="10.125" style="20" customWidth="1"/>
    <col min="13062" max="13062" width="5.875" style="20" customWidth="1"/>
    <col min="13063" max="13063" width="5.75" style="20" customWidth="1"/>
    <col min="13064" max="13064" width="7.25" style="20" customWidth="1"/>
    <col min="13065" max="13065" width="6.125" style="20" customWidth="1"/>
    <col min="13066" max="13066" width="5.75" style="20" customWidth="1"/>
    <col min="13067" max="13067" width="11.25" style="20" customWidth="1"/>
    <col min="13068" max="13068" width="7.625" style="20" customWidth="1"/>
    <col min="13069" max="13069" width="8.25" style="20" customWidth="1"/>
    <col min="13070" max="13070" width="8.375" style="20" customWidth="1"/>
    <col min="13071" max="13071" width="13.375" style="20" customWidth="1"/>
    <col min="13072" max="13072" width="11.75" style="20" customWidth="1"/>
    <col min="13073" max="13073" width="9.75" style="20" customWidth="1"/>
    <col min="13074" max="13074" width="11.375" style="20" customWidth="1"/>
    <col min="13075" max="13310" width="9" style="20"/>
    <col min="13311" max="13311" width="11.25" style="20" customWidth="1"/>
    <col min="13312" max="13312" width="8.5" style="20" customWidth="1"/>
    <col min="13313" max="13313" width="6.25" style="20" customWidth="1"/>
    <col min="13314" max="13314" width="7" style="20" customWidth="1"/>
    <col min="13315" max="13315" width="9.375" style="20" customWidth="1"/>
    <col min="13316" max="13316" width="11.625" style="20" customWidth="1"/>
    <col min="13317" max="13317" width="10.125" style="20" customWidth="1"/>
    <col min="13318" max="13318" width="5.875" style="20" customWidth="1"/>
    <col min="13319" max="13319" width="5.75" style="20" customWidth="1"/>
    <col min="13320" max="13320" width="7.25" style="20" customWidth="1"/>
    <col min="13321" max="13321" width="6.125" style="20" customWidth="1"/>
    <col min="13322" max="13322" width="5.75" style="20" customWidth="1"/>
    <col min="13323" max="13323" width="11.25" style="20" customWidth="1"/>
    <col min="13324" max="13324" width="7.625" style="20" customWidth="1"/>
    <col min="13325" max="13325" width="8.25" style="20" customWidth="1"/>
    <col min="13326" max="13326" width="8.375" style="20" customWidth="1"/>
    <col min="13327" max="13327" width="13.375" style="20" customWidth="1"/>
    <col min="13328" max="13328" width="11.75" style="20" customWidth="1"/>
    <col min="13329" max="13329" width="9.75" style="20" customWidth="1"/>
    <col min="13330" max="13330" width="11.375" style="20" customWidth="1"/>
    <col min="13331" max="13566" width="9" style="20"/>
    <col min="13567" max="13567" width="11.25" style="20" customWidth="1"/>
    <col min="13568" max="13568" width="8.5" style="20" customWidth="1"/>
    <col min="13569" max="13569" width="6.25" style="20" customWidth="1"/>
    <col min="13570" max="13570" width="7" style="20" customWidth="1"/>
    <col min="13571" max="13571" width="9.375" style="20" customWidth="1"/>
    <col min="13572" max="13572" width="11.625" style="20" customWidth="1"/>
    <col min="13573" max="13573" width="10.125" style="20" customWidth="1"/>
    <col min="13574" max="13574" width="5.875" style="20" customWidth="1"/>
    <col min="13575" max="13575" width="5.75" style="20" customWidth="1"/>
    <col min="13576" max="13576" width="7.25" style="20" customWidth="1"/>
    <col min="13577" max="13577" width="6.125" style="20" customWidth="1"/>
    <col min="13578" max="13578" width="5.75" style="20" customWidth="1"/>
    <col min="13579" max="13579" width="11.25" style="20" customWidth="1"/>
    <col min="13580" max="13580" width="7.625" style="20" customWidth="1"/>
    <col min="13581" max="13581" width="8.25" style="20" customWidth="1"/>
    <col min="13582" max="13582" width="8.375" style="20" customWidth="1"/>
    <col min="13583" max="13583" width="13.375" style="20" customWidth="1"/>
    <col min="13584" max="13584" width="11.75" style="20" customWidth="1"/>
    <col min="13585" max="13585" width="9.75" style="20" customWidth="1"/>
    <col min="13586" max="13586" width="11.375" style="20" customWidth="1"/>
    <col min="13587" max="13822" width="9" style="20"/>
    <col min="13823" max="13823" width="11.25" style="20" customWidth="1"/>
    <col min="13824" max="13824" width="8.5" style="20" customWidth="1"/>
    <col min="13825" max="13825" width="6.25" style="20" customWidth="1"/>
    <col min="13826" max="13826" width="7" style="20" customWidth="1"/>
    <col min="13827" max="13827" width="9.375" style="20" customWidth="1"/>
    <col min="13828" max="13828" width="11.625" style="20" customWidth="1"/>
    <col min="13829" max="13829" width="10.125" style="20" customWidth="1"/>
    <col min="13830" max="13830" width="5.875" style="20" customWidth="1"/>
    <col min="13831" max="13831" width="5.75" style="20" customWidth="1"/>
    <col min="13832" max="13832" width="7.25" style="20" customWidth="1"/>
    <col min="13833" max="13833" width="6.125" style="20" customWidth="1"/>
    <col min="13834" max="13834" width="5.75" style="20" customWidth="1"/>
    <col min="13835" max="13835" width="11.25" style="20" customWidth="1"/>
    <col min="13836" max="13836" width="7.625" style="20" customWidth="1"/>
    <col min="13837" max="13837" width="8.25" style="20" customWidth="1"/>
    <col min="13838" max="13838" width="8.375" style="20" customWidth="1"/>
    <col min="13839" max="13839" width="13.375" style="20" customWidth="1"/>
    <col min="13840" max="13840" width="11.75" style="20" customWidth="1"/>
    <col min="13841" max="13841" width="9.75" style="20" customWidth="1"/>
    <col min="13842" max="13842" width="11.375" style="20" customWidth="1"/>
    <col min="13843" max="14078" width="9" style="20"/>
    <col min="14079" max="14079" width="11.25" style="20" customWidth="1"/>
    <col min="14080" max="14080" width="8.5" style="20" customWidth="1"/>
    <col min="14081" max="14081" width="6.25" style="20" customWidth="1"/>
    <col min="14082" max="14082" width="7" style="20" customWidth="1"/>
    <col min="14083" max="14083" width="9.375" style="20" customWidth="1"/>
    <col min="14084" max="14084" width="11.625" style="20" customWidth="1"/>
    <col min="14085" max="14085" width="10.125" style="20" customWidth="1"/>
    <col min="14086" max="14086" width="5.875" style="20" customWidth="1"/>
    <col min="14087" max="14087" width="5.75" style="20" customWidth="1"/>
    <col min="14088" max="14088" width="7.25" style="20" customWidth="1"/>
    <col min="14089" max="14089" width="6.125" style="20" customWidth="1"/>
    <col min="14090" max="14090" width="5.75" style="20" customWidth="1"/>
    <col min="14091" max="14091" width="11.25" style="20" customWidth="1"/>
    <col min="14092" max="14092" width="7.625" style="20" customWidth="1"/>
    <col min="14093" max="14093" width="8.25" style="20" customWidth="1"/>
    <col min="14094" max="14094" width="8.375" style="20" customWidth="1"/>
    <col min="14095" max="14095" width="13.375" style="20" customWidth="1"/>
    <col min="14096" max="14096" width="11.75" style="20" customWidth="1"/>
    <col min="14097" max="14097" width="9.75" style="20" customWidth="1"/>
    <col min="14098" max="14098" width="11.375" style="20" customWidth="1"/>
    <col min="14099" max="14334" width="9" style="20"/>
    <col min="14335" max="14335" width="11.25" style="20" customWidth="1"/>
    <col min="14336" max="14336" width="8.5" style="20" customWidth="1"/>
    <col min="14337" max="14337" width="6.25" style="20" customWidth="1"/>
    <col min="14338" max="14338" width="7" style="20" customWidth="1"/>
    <col min="14339" max="14339" width="9.375" style="20" customWidth="1"/>
    <col min="14340" max="14340" width="11.625" style="20" customWidth="1"/>
    <col min="14341" max="14341" width="10.125" style="20" customWidth="1"/>
    <col min="14342" max="14342" width="5.875" style="20" customWidth="1"/>
    <col min="14343" max="14343" width="5.75" style="20" customWidth="1"/>
    <col min="14344" max="14344" width="7.25" style="20" customWidth="1"/>
    <col min="14345" max="14345" width="6.125" style="20" customWidth="1"/>
    <col min="14346" max="14346" width="5.75" style="20" customWidth="1"/>
    <col min="14347" max="14347" width="11.25" style="20" customWidth="1"/>
    <col min="14348" max="14348" width="7.625" style="20" customWidth="1"/>
    <col min="14349" max="14349" width="8.25" style="20" customWidth="1"/>
    <col min="14350" max="14350" width="8.375" style="20" customWidth="1"/>
    <col min="14351" max="14351" width="13.375" style="20" customWidth="1"/>
    <col min="14352" max="14352" width="11.75" style="20" customWidth="1"/>
    <col min="14353" max="14353" width="9.75" style="20" customWidth="1"/>
    <col min="14354" max="14354" width="11.375" style="20" customWidth="1"/>
    <col min="14355" max="14590" width="9" style="20"/>
    <col min="14591" max="14591" width="11.25" style="20" customWidth="1"/>
    <col min="14592" max="14592" width="8.5" style="20" customWidth="1"/>
    <col min="14593" max="14593" width="6.25" style="20" customWidth="1"/>
    <col min="14594" max="14594" width="7" style="20" customWidth="1"/>
    <col min="14595" max="14595" width="9.375" style="20" customWidth="1"/>
    <col min="14596" max="14596" width="11.625" style="20" customWidth="1"/>
    <col min="14597" max="14597" width="10.125" style="20" customWidth="1"/>
    <col min="14598" max="14598" width="5.875" style="20" customWidth="1"/>
    <col min="14599" max="14599" width="5.75" style="20" customWidth="1"/>
    <col min="14600" max="14600" width="7.25" style="20" customWidth="1"/>
    <col min="14601" max="14601" width="6.125" style="20" customWidth="1"/>
    <col min="14602" max="14602" width="5.75" style="20" customWidth="1"/>
    <col min="14603" max="14603" width="11.25" style="20" customWidth="1"/>
    <col min="14604" max="14604" width="7.625" style="20" customWidth="1"/>
    <col min="14605" max="14605" width="8.25" style="20" customWidth="1"/>
    <col min="14606" max="14606" width="8.375" style="20" customWidth="1"/>
    <col min="14607" max="14607" width="13.375" style="20" customWidth="1"/>
    <col min="14608" max="14608" width="11.75" style="20" customWidth="1"/>
    <col min="14609" max="14609" width="9.75" style="20" customWidth="1"/>
    <col min="14610" max="14610" width="11.375" style="20" customWidth="1"/>
    <col min="14611" max="14846" width="9" style="20"/>
    <col min="14847" max="14847" width="11.25" style="20" customWidth="1"/>
    <col min="14848" max="14848" width="8.5" style="20" customWidth="1"/>
    <col min="14849" max="14849" width="6.25" style="20" customWidth="1"/>
    <col min="14850" max="14850" width="7" style="20" customWidth="1"/>
    <col min="14851" max="14851" width="9.375" style="20" customWidth="1"/>
    <col min="14852" max="14852" width="11.625" style="20" customWidth="1"/>
    <col min="14853" max="14853" width="10.125" style="20" customWidth="1"/>
    <col min="14854" max="14854" width="5.875" style="20" customWidth="1"/>
    <col min="14855" max="14855" width="5.75" style="20" customWidth="1"/>
    <col min="14856" max="14856" width="7.25" style="20" customWidth="1"/>
    <col min="14857" max="14857" width="6.125" style="20" customWidth="1"/>
    <col min="14858" max="14858" width="5.75" style="20" customWidth="1"/>
    <col min="14859" max="14859" width="11.25" style="20" customWidth="1"/>
    <col min="14860" max="14860" width="7.625" style="20" customWidth="1"/>
    <col min="14861" max="14861" width="8.25" style="20" customWidth="1"/>
    <col min="14862" max="14862" width="8.375" style="20" customWidth="1"/>
    <col min="14863" max="14863" width="13.375" style="20" customWidth="1"/>
    <col min="14864" max="14864" width="11.75" style="20" customWidth="1"/>
    <col min="14865" max="14865" width="9.75" style="20" customWidth="1"/>
    <col min="14866" max="14866" width="11.375" style="20" customWidth="1"/>
    <col min="14867" max="15102" width="9" style="20"/>
    <col min="15103" max="15103" width="11.25" style="20" customWidth="1"/>
    <col min="15104" max="15104" width="8.5" style="20" customWidth="1"/>
    <col min="15105" max="15105" width="6.25" style="20" customWidth="1"/>
    <col min="15106" max="15106" width="7" style="20" customWidth="1"/>
    <col min="15107" max="15107" width="9.375" style="20" customWidth="1"/>
    <col min="15108" max="15108" width="11.625" style="20" customWidth="1"/>
    <col min="15109" max="15109" width="10.125" style="20" customWidth="1"/>
    <col min="15110" max="15110" width="5.875" style="20" customWidth="1"/>
    <col min="15111" max="15111" width="5.75" style="20" customWidth="1"/>
    <col min="15112" max="15112" width="7.25" style="20" customWidth="1"/>
    <col min="15113" max="15113" width="6.125" style="20" customWidth="1"/>
    <col min="15114" max="15114" width="5.75" style="20" customWidth="1"/>
    <col min="15115" max="15115" width="11.25" style="20" customWidth="1"/>
    <col min="15116" max="15116" width="7.625" style="20" customWidth="1"/>
    <col min="15117" max="15117" width="8.25" style="20" customWidth="1"/>
    <col min="15118" max="15118" width="8.375" style="20" customWidth="1"/>
    <col min="15119" max="15119" width="13.375" style="20" customWidth="1"/>
    <col min="15120" max="15120" width="11.75" style="20" customWidth="1"/>
    <col min="15121" max="15121" width="9.75" style="20" customWidth="1"/>
    <col min="15122" max="15122" width="11.375" style="20" customWidth="1"/>
    <col min="15123" max="15358" width="9" style="20"/>
    <col min="15359" max="15359" width="11.25" style="20" customWidth="1"/>
    <col min="15360" max="15360" width="8.5" style="20" customWidth="1"/>
    <col min="15361" max="15361" width="6.25" style="20" customWidth="1"/>
    <col min="15362" max="15362" width="7" style="20" customWidth="1"/>
    <col min="15363" max="15363" width="9.375" style="20" customWidth="1"/>
    <col min="15364" max="15364" width="11.625" style="20" customWidth="1"/>
    <col min="15365" max="15365" width="10.125" style="20" customWidth="1"/>
    <col min="15366" max="15366" width="5.875" style="20" customWidth="1"/>
    <col min="15367" max="15367" width="5.75" style="20" customWidth="1"/>
    <col min="15368" max="15368" width="7.25" style="20" customWidth="1"/>
    <col min="15369" max="15369" width="6.125" style="20" customWidth="1"/>
    <col min="15370" max="15370" width="5.75" style="20" customWidth="1"/>
    <col min="15371" max="15371" width="11.25" style="20" customWidth="1"/>
    <col min="15372" max="15372" width="7.625" style="20" customWidth="1"/>
    <col min="15373" max="15373" width="8.25" style="20" customWidth="1"/>
    <col min="15374" max="15374" width="8.375" style="20" customWidth="1"/>
    <col min="15375" max="15375" width="13.375" style="20" customWidth="1"/>
    <col min="15376" max="15376" width="11.75" style="20" customWidth="1"/>
    <col min="15377" max="15377" width="9.75" style="20" customWidth="1"/>
    <col min="15378" max="15378" width="11.375" style="20" customWidth="1"/>
    <col min="15379" max="15614" width="9" style="20"/>
    <col min="15615" max="15615" width="11.25" style="20" customWidth="1"/>
    <col min="15616" max="15616" width="8.5" style="20" customWidth="1"/>
    <col min="15617" max="15617" width="6.25" style="20" customWidth="1"/>
    <col min="15618" max="15618" width="7" style="20" customWidth="1"/>
    <col min="15619" max="15619" width="9.375" style="20" customWidth="1"/>
    <col min="15620" max="15620" width="11.625" style="20" customWidth="1"/>
    <col min="15621" max="15621" width="10.125" style="20" customWidth="1"/>
    <col min="15622" max="15622" width="5.875" style="20" customWidth="1"/>
    <col min="15623" max="15623" width="5.75" style="20" customWidth="1"/>
    <col min="15624" max="15624" width="7.25" style="20" customWidth="1"/>
    <col min="15625" max="15625" width="6.125" style="20" customWidth="1"/>
    <col min="15626" max="15626" width="5.75" style="20" customWidth="1"/>
    <col min="15627" max="15627" width="11.25" style="20" customWidth="1"/>
    <col min="15628" max="15628" width="7.625" style="20" customWidth="1"/>
    <col min="15629" max="15629" width="8.25" style="20" customWidth="1"/>
    <col min="15630" max="15630" width="8.375" style="20" customWidth="1"/>
    <col min="15631" max="15631" width="13.375" style="20" customWidth="1"/>
    <col min="15632" max="15632" width="11.75" style="20" customWidth="1"/>
    <col min="15633" max="15633" width="9.75" style="20" customWidth="1"/>
    <col min="15634" max="15634" width="11.375" style="20" customWidth="1"/>
    <col min="15635" max="15870" width="9" style="20"/>
    <col min="15871" max="15871" width="11.25" style="20" customWidth="1"/>
    <col min="15872" max="15872" width="8.5" style="20" customWidth="1"/>
    <col min="15873" max="15873" width="6.25" style="20" customWidth="1"/>
    <col min="15874" max="15874" width="7" style="20" customWidth="1"/>
    <col min="15875" max="15875" width="9.375" style="20" customWidth="1"/>
    <col min="15876" max="15876" width="11.625" style="20" customWidth="1"/>
    <col min="15877" max="15877" width="10.125" style="20" customWidth="1"/>
    <col min="15878" max="15878" width="5.875" style="20" customWidth="1"/>
    <col min="15879" max="15879" width="5.75" style="20" customWidth="1"/>
    <col min="15880" max="15880" width="7.25" style="20" customWidth="1"/>
    <col min="15881" max="15881" width="6.125" style="20" customWidth="1"/>
    <col min="15882" max="15882" width="5.75" style="20" customWidth="1"/>
    <col min="15883" max="15883" width="11.25" style="20" customWidth="1"/>
    <col min="15884" max="15884" width="7.625" style="20" customWidth="1"/>
    <col min="15885" max="15885" width="8.25" style="20" customWidth="1"/>
    <col min="15886" max="15886" width="8.375" style="20" customWidth="1"/>
    <col min="15887" max="15887" width="13.375" style="20" customWidth="1"/>
    <col min="15888" max="15888" width="11.75" style="20" customWidth="1"/>
    <col min="15889" max="15889" width="9.75" style="20" customWidth="1"/>
    <col min="15890" max="15890" width="11.375" style="20" customWidth="1"/>
    <col min="15891" max="16126" width="9" style="20"/>
    <col min="16127" max="16127" width="11.25" style="20" customWidth="1"/>
    <col min="16128" max="16128" width="8.5" style="20" customWidth="1"/>
    <col min="16129" max="16129" width="6.25" style="20" customWidth="1"/>
    <col min="16130" max="16130" width="7" style="20" customWidth="1"/>
    <col min="16131" max="16131" width="9.375" style="20" customWidth="1"/>
    <col min="16132" max="16132" width="11.625" style="20" customWidth="1"/>
    <col min="16133" max="16133" width="10.125" style="20" customWidth="1"/>
    <col min="16134" max="16134" width="5.875" style="20" customWidth="1"/>
    <col min="16135" max="16135" width="5.75" style="20" customWidth="1"/>
    <col min="16136" max="16136" width="7.25" style="20" customWidth="1"/>
    <col min="16137" max="16137" width="6.125" style="20" customWidth="1"/>
    <col min="16138" max="16138" width="5.75" style="20" customWidth="1"/>
    <col min="16139" max="16139" width="11.25" style="20" customWidth="1"/>
    <col min="16140" max="16140" width="7.625" style="20" customWidth="1"/>
    <col min="16141" max="16141" width="8.25" style="20" customWidth="1"/>
    <col min="16142" max="16142" width="8.375" style="20" customWidth="1"/>
    <col min="16143" max="16143" width="13.375" style="20" customWidth="1"/>
    <col min="16144" max="16144" width="11.75" style="20" customWidth="1"/>
    <col min="16145" max="16145" width="9.75" style="20" customWidth="1"/>
    <col min="16146" max="16146" width="11.375" style="20" customWidth="1"/>
    <col min="16147" max="16384" width="9" style="20"/>
  </cols>
  <sheetData>
    <row r="1" ht="41.25" customHeight="1" spans="1:20">
      <c r="A1" s="29" t="s">
        <v>574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="25" customFormat="1" ht="29.25" customHeight="1" spans="1:20">
      <c r="A2" s="30" t="e">
        <f>#REF!</f>
        <v>#REF!</v>
      </c>
      <c r="B2" s="31"/>
      <c r="C2" s="31"/>
      <c r="D2" s="32"/>
      <c r="E2" s="32"/>
      <c r="F2" s="32"/>
      <c r="G2" s="33" t="e">
        <f>#REF!</f>
        <v>#REF!</v>
      </c>
      <c r="H2" s="33"/>
      <c r="I2" s="33"/>
      <c r="J2" s="33"/>
      <c r="K2" s="33"/>
      <c r="L2" s="33"/>
      <c r="M2" s="40"/>
      <c r="N2" s="41"/>
      <c r="O2" s="41"/>
      <c r="P2" s="41" t="s">
        <v>199</v>
      </c>
      <c r="Q2" s="41"/>
      <c r="R2" s="41"/>
      <c r="S2" s="41"/>
      <c r="T2" s="33" t="s">
        <v>185</v>
      </c>
    </row>
    <row r="3" s="26" customFormat="1" ht="58.5" customHeight="1" spans="1:20">
      <c r="A3" s="34" t="s">
        <v>200</v>
      </c>
      <c r="B3" s="34" t="s">
        <v>201</v>
      </c>
      <c r="C3" s="34" t="s">
        <v>202</v>
      </c>
      <c r="D3" s="34" t="s">
        <v>203</v>
      </c>
      <c r="E3" s="34" t="s">
        <v>204</v>
      </c>
      <c r="F3" s="34" t="s">
        <v>205</v>
      </c>
      <c r="G3" s="34" t="s">
        <v>206</v>
      </c>
      <c r="H3" s="34" t="s">
        <v>208</v>
      </c>
      <c r="I3" s="34" t="s">
        <v>209</v>
      </c>
      <c r="J3" s="34" t="s">
        <v>210</v>
      </c>
      <c r="K3" s="34" t="s">
        <v>211</v>
      </c>
      <c r="L3" s="42" t="s">
        <v>212</v>
      </c>
      <c r="M3" s="42" t="s">
        <v>213</v>
      </c>
      <c r="N3" s="42" t="s">
        <v>214</v>
      </c>
      <c r="O3" s="42" t="s">
        <v>215</v>
      </c>
      <c r="P3" s="42" t="s">
        <v>216</v>
      </c>
      <c r="Q3" s="42" t="s">
        <v>217</v>
      </c>
      <c r="R3" s="42" t="s">
        <v>218</v>
      </c>
      <c r="S3" s="42" t="s">
        <v>219</v>
      </c>
      <c r="T3" s="42" t="s">
        <v>24</v>
      </c>
    </row>
    <row r="4" s="27" customFormat="1" ht="72" spans="1:20">
      <c r="A4" s="35" t="s">
        <v>220</v>
      </c>
      <c r="B4" s="35" t="s">
        <v>221</v>
      </c>
      <c r="C4" s="35" t="s">
        <v>222</v>
      </c>
      <c r="D4" s="35" t="s">
        <v>223</v>
      </c>
      <c r="E4" s="35" t="s">
        <v>224</v>
      </c>
      <c r="F4" s="35" t="s">
        <v>225</v>
      </c>
      <c r="G4" s="35" t="s">
        <v>226</v>
      </c>
      <c r="H4" s="36" t="s">
        <v>228</v>
      </c>
      <c r="I4" s="35" t="s">
        <v>229</v>
      </c>
      <c r="J4" s="35" t="s">
        <v>230</v>
      </c>
      <c r="K4" s="43"/>
      <c r="L4" s="43" t="s">
        <v>231</v>
      </c>
      <c r="M4" s="43" t="s">
        <v>232</v>
      </c>
      <c r="N4" s="43" t="s">
        <v>233</v>
      </c>
      <c r="O4" s="43" t="s">
        <v>234</v>
      </c>
      <c r="P4" s="43" t="s">
        <v>235</v>
      </c>
      <c r="Q4" s="43" t="s">
        <v>236</v>
      </c>
      <c r="R4" s="43" t="s">
        <v>237</v>
      </c>
      <c r="S4" s="43" t="s">
        <v>238</v>
      </c>
      <c r="T4" s="43"/>
    </row>
    <row r="5" s="25" customFormat="1" ht="30.75" customHeight="1" spans="1:24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W5" s="28"/>
      <c r="X5" s="28"/>
    </row>
    <row r="6" s="25" customFormat="1" ht="30" customHeight="1" spans="1:24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W6" s="44"/>
      <c r="X6" s="44"/>
    </row>
    <row r="7" s="25" customFormat="1" ht="30" customHeight="1" spans="1:24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W7" s="45"/>
      <c r="X7" s="44"/>
    </row>
    <row r="8" s="25" customFormat="1" ht="30.75" customHeight="1" spans="1:24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W8" s="26"/>
      <c r="X8" s="44"/>
    </row>
    <row r="9" s="25" customFormat="1" ht="30.75" customHeight="1" spans="1:24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W9" s="27"/>
      <c r="X9" s="44"/>
    </row>
    <row r="10" s="25" customFormat="1" ht="30" customHeight="1" spans="1:24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W10" s="44"/>
      <c r="X10" s="44"/>
    </row>
    <row r="11" s="25" customFormat="1" ht="30" customHeight="1" spans="1:24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W11" s="44"/>
      <c r="X11" s="44"/>
    </row>
    <row r="12" s="25" customFormat="1" ht="23.25" customHeight="1" spans="1:20">
      <c r="A12" s="38" t="s">
        <v>42</v>
      </c>
      <c r="B12" s="38" t="s">
        <v>246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</row>
    <row r="13" s="25" customFormat="1" ht="37.5" customHeight="1" spans="1:20">
      <c r="A13" s="30"/>
      <c r="B13" s="39" t="s">
        <v>247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s="25" customFormat="1" ht="16.5" customHeight="1" spans="2:20">
      <c r="B14" s="30" t="s">
        <v>248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</row>
    <row r="15" s="25" customFormat="1" ht="16.5" customHeight="1" spans="2:20">
      <c r="B15" s="30" t="s">
        <v>249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s="25" customFormat="1" ht="12"/>
    <row r="17" s="28" customFormat="1" ht="59.25" customHeight="1" spans="1:18">
      <c r="A17" s="28" t="e">
        <f>#REF!</f>
        <v>#REF!</v>
      </c>
      <c r="E17" s="28" t="e">
        <f>#REF!</f>
        <v>#REF!</v>
      </c>
      <c r="I17" s="28" t="e">
        <f>#REF!</f>
        <v>#REF!</v>
      </c>
      <c r="N17" s="28" t="e">
        <f>#REF!</f>
        <v>#REF!</v>
      </c>
      <c r="R17" s="28" t="s">
        <v>45</v>
      </c>
    </row>
    <row r="18" ht="13.5" spans="1:1">
      <c r="A18"/>
    </row>
  </sheetData>
  <mergeCells count="7">
    <mergeCell ref="A1:T1"/>
    <mergeCell ref="G2:L2"/>
    <mergeCell ref="B12:T12"/>
    <mergeCell ref="B13:T13"/>
    <mergeCell ref="B14:T14"/>
    <mergeCell ref="B15:T15"/>
    <mergeCell ref="A12:A1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599993896298105"/>
  </sheetPr>
  <dimension ref="A1:AI17"/>
  <sheetViews>
    <sheetView workbookViewId="0">
      <pane ySplit="4" topLeftCell="A5" activePane="bottomLeft" state="frozen"/>
      <selection/>
      <selection pane="bottomLeft" activeCell="C8" sqref="C8"/>
    </sheetView>
  </sheetViews>
  <sheetFormatPr defaultColWidth="9" defaultRowHeight="13.5"/>
  <cols>
    <col min="1" max="1" width="5.375" customWidth="1"/>
    <col min="2" max="2" width="11.75" customWidth="1"/>
    <col min="3" max="3" width="13.25" customWidth="1"/>
    <col min="4" max="4" width="13" customWidth="1"/>
    <col min="5" max="6" width="13.875" customWidth="1"/>
    <col min="7" max="7" width="14.625" customWidth="1"/>
    <col min="8" max="9" width="16.25" customWidth="1"/>
    <col min="10" max="10" width="15.625" customWidth="1"/>
    <col min="16" max="21" width="7.5" customWidth="1"/>
    <col min="22" max="22" width="9.5" customWidth="1"/>
    <col min="29" max="29" width="8.125" customWidth="1"/>
  </cols>
  <sheetData>
    <row r="1" ht="34.5" customHeight="1" spans="1:31">
      <c r="A1" s="2" t="s">
        <v>575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ht="39" customHeight="1" spans="1:32">
      <c r="A2" s="3" t="e">
        <f>#REF!</f>
        <v>#REF!</v>
      </c>
      <c r="B2" s="4"/>
      <c r="C2" s="5"/>
      <c r="D2" s="6"/>
      <c r="E2" s="7"/>
      <c r="F2" s="7"/>
      <c r="G2" s="8"/>
      <c r="H2" s="7"/>
      <c r="I2" s="7"/>
      <c r="J2" s="14" t="e">
        <f>#REF!</f>
        <v>#REF!</v>
      </c>
      <c r="K2" s="8"/>
      <c r="L2" s="8"/>
      <c r="M2" s="7"/>
      <c r="N2" s="7"/>
      <c r="O2" s="7"/>
      <c r="P2" s="7"/>
      <c r="Q2" s="7"/>
      <c r="R2" s="7"/>
      <c r="S2" s="7"/>
      <c r="T2" s="7"/>
      <c r="U2" s="8" t="s">
        <v>139</v>
      </c>
      <c r="V2" s="7"/>
      <c r="W2" s="7"/>
      <c r="X2" s="7"/>
      <c r="Y2" s="7"/>
      <c r="Z2" s="7"/>
      <c r="AA2" s="7"/>
      <c r="AB2" s="7"/>
      <c r="AC2" s="7"/>
      <c r="AD2" s="7"/>
      <c r="AE2" s="8" t="s">
        <v>125</v>
      </c>
      <c r="AF2" s="7"/>
    </row>
    <row r="3" ht="18.75" customHeight="1" spans="1:32">
      <c r="A3" s="9" t="s">
        <v>1</v>
      </c>
      <c r="B3" s="9" t="s">
        <v>140</v>
      </c>
      <c r="C3" s="9"/>
      <c r="D3" s="9" t="s">
        <v>135</v>
      </c>
      <c r="E3" s="9" t="s">
        <v>141</v>
      </c>
      <c r="F3" s="9" t="s">
        <v>142</v>
      </c>
      <c r="G3" s="9" t="s">
        <v>143</v>
      </c>
      <c r="H3" s="9" t="s">
        <v>144</v>
      </c>
      <c r="I3" s="9" t="s">
        <v>145</v>
      </c>
      <c r="J3" s="9" t="s">
        <v>146</v>
      </c>
      <c r="K3" s="9" t="s">
        <v>147</v>
      </c>
      <c r="L3" s="15" t="s">
        <v>148</v>
      </c>
      <c r="M3" s="15"/>
      <c r="N3" s="15"/>
      <c r="O3" s="15" t="s">
        <v>149</v>
      </c>
      <c r="P3" s="15"/>
      <c r="Q3" s="15"/>
      <c r="R3" s="15" t="s">
        <v>150</v>
      </c>
      <c r="S3" s="15"/>
      <c r="T3" s="15"/>
      <c r="U3" s="15" t="s">
        <v>151</v>
      </c>
      <c r="V3" s="15"/>
      <c r="W3" s="15"/>
      <c r="X3" s="17" t="s">
        <v>152</v>
      </c>
      <c r="Y3" s="17"/>
      <c r="Z3" s="17"/>
      <c r="AA3" s="17"/>
      <c r="AB3" s="17"/>
      <c r="AC3" s="17"/>
      <c r="AD3" s="17"/>
      <c r="AE3" s="18" t="s">
        <v>154</v>
      </c>
      <c r="AF3" s="9" t="s">
        <v>24</v>
      </c>
    </row>
    <row r="4" ht="15.75" spans="1:32">
      <c r="A4" s="9"/>
      <c r="B4" s="10" t="s">
        <v>155</v>
      </c>
      <c r="C4" s="11" t="s">
        <v>156</v>
      </c>
      <c r="D4" s="9"/>
      <c r="E4" s="9"/>
      <c r="F4" s="9"/>
      <c r="G4" s="9"/>
      <c r="H4" s="9"/>
      <c r="I4" s="9"/>
      <c r="J4" s="9"/>
      <c r="K4" s="9"/>
      <c r="L4" s="16" t="s">
        <v>157</v>
      </c>
      <c r="M4" s="16" t="s">
        <v>158</v>
      </c>
      <c r="N4" s="16" t="s">
        <v>34</v>
      </c>
      <c r="O4" s="16" t="s">
        <v>157</v>
      </c>
      <c r="P4" s="16" t="s">
        <v>158</v>
      </c>
      <c r="Q4" s="16" t="s">
        <v>34</v>
      </c>
      <c r="R4" s="16" t="s">
        <v>157</v>
      </c>
      <c r="S4" s="16" t="s">
        <v>158</v>
      </c>
      <c r="T4" s="16" t="s">
        <v>34</v>
      </c>
      <c r="U4" s="16" t="s">
        <v>157</v>
      </c>
      <c r="V4" s="16" t="s">
        <v>158</v>
      </c>
      <c r="W4" s="16" t="s">
        <v>34</v>
      </c>
      <c r="X4" s="17" t="s">
        <v>159</v>
      </c>
      <c r="Y4" s="17" t="s">
        <v>160</v>
      </c>
      <c r="Z4" s="17" t="s">
        <v>161</v>
      </c>
      <c r="AA4" s="17" t="s">
        <v>162</v>
      </c>
      <c r="AB4" s="17" t="s">
        <v>163</v>
      </c>
      <c r="AC4" s="17" t="s">
        <v>576</v>
      </c>
      <c r="AD4" s="19" t="s">
        <v>577</v>
      </c>
      <c r="AE4" s="18"/>
      <c r="AF4" s="9"/>
    </row>
    <row r="5" ht="14.25" spans="1:33">
      <c r="A5" s="9">
        <v>1</v>
      </c>
      <c r="B5" s="12"/>
      <c r="C5" s="12"/>
      <c r="D5" s="12"/>
      <c r="E5" s="12"/>
      <c r="F5" s="12"/>
      <c r="G5" s="9"/>
      <c r="H5" s="9"/>
      <c r="I5" s="9"/>
      <c r="J5" s="9"/>
      <c r="K5" s="12"/>
      <c r="L5" s="12"/>
      <c r="M5" s="12"/>
      <c r="N5" s="12"/>
      <c r="O5" s="12"/>
      <c r="P5" s="12"/>
      <c r="Q5" s="12"/>
      <c r="R5" s="12">
        <f>IF((O5-L5)&gt;0,O5-L5,0)</f>
        <v>0</v>
      </c>
      <c r="S5" s="12"/>
      <c r="T5" s="12">
        <f>IF((Q5-N5)&gt;0,Q5-N5,0)</f>
        <v>0</v>
      </c>
      <c r="U5" s="12">
        <f>IF((O5-L5)&lt;0,O5-L5,0)</f>
        <v>0</v>
      </c>
      <c r="V5" s="12"/>
      <c r="W5" s="12">
        <f>IF((Q5-N5)&lt;0,Q5-N5,0)</f>
        <v>0</v>
      </c>
      <c r="X5" s="12"/>
      <c r="Y5" s="12"/>
      <c r="Z5" s="12"/>
      <c r="AA5" s="12"/>
      <c r="AB5" s="12"/>
      <c r="AC5" s="12"/>
      <c r="AD5" s="12"/>
      <c r="AE5" s="12"/>
      <c r="AF5" s="12"/>
      <c r="AG5" s="20"/>
    </row>
    <row r="6" ht="14.25" spans="1:35">
      <c r="A6" s="9">
        <v>2</v>
      </c>
      <c r="B6" s="12"/>
      <c r="C6" s="12"/>
      <c r="D6" s="12"/>
      <c r="E6" s="12"/>
      <c r="F6" s="12"/>
      <c r="G6" s="13"/>
      <c r="H6" s="12"/>
      <c r="I6" s="12"/>
      <c r="J6" s="12"/>
      <c r="K6" s="12"/>
      <c r="L6" s="12"/>
      <c r="M6" s="12"/>
      <c r="N6" s="12"/>
      <c r="O6" s="12"/>
      <c r="P6" s="12"/>
      <c r="Q6" s="12"/>
      <c r="R6" s="12">
        <f t="shared" ref="R6:R14" si="0">IF((O6-L6)&gt;0,O6-L6,0)</f>
        <v>0</v>
      </c>
      <c r="S6" s="12"/>
      <c r="T6" s="12">
        <f t="shared" ref="T6:T14" si="1">IF((Q6-N6)&gt;0,Q6-N6,0)</f>
        <v>0</v>
      </c>
      <c r="U6" s="12">
        <f t="shared" ref="U6:U14" si="2">IF((O6-L6)&lt;0,O6-L6,0)</f>
        <v>0</v>
      </c>
      <c r="V6" s="12"/>
      <c r="W6" s="12">
        <f t="shared" ref="W6:W14" si="3">IF((Q6-N6)&lt;0,Q6-N6,0)</f>
        <v>0</v>
      </c>
      <c r="X6" s="12"/>
      <c r="Y6" s="12"/>
      <c r="Z6" s="12"/>
      <c r="AA6" s="12"/>
      <c r="AB6" s="12"/>
      <c r="AC6" s="12"/>
      <c r="AD6" s="12"/>
      <c r="AE6" s="12"/>
      <c r="AF6" s="12"/>
      <c r="AG6" s="20"/>
      <c r="AH6" s="21"/>
      <c r="AI6" s="21"/>
    </row>
    <row r="7" ht="14.25" spans="1:35">
      <c r="A7" s="9">
        <v>3</v>
      </c>
      <c r="B7" s="12"/>
      <c r="C7" s="12"/>
      <c r="D7" s="12"/>
      <c r="E7" s="12"/>
      <c r="F7" s="12"/>
      <c r="G7" s="13"/>
      <c r="H7" s="12"/>
      <c r="I7" s="12"/>
      <c r="J7" s="12"/>
      <c r="K7" s="12"/>
      <c r="L7" s="12"/>
      <c r="M7" s="12"/>
      <c r="N7" s="12"/>
      <c r="O7" s="12"/>
      <c r="P7" s="12"/>
      <c r="Q7" s="12"/>
      <c r="R7" s="12">
        <f t="shared" si="0"/>
        <v>0</v>
      </c>
      <c r="S7" s="12"/>
      <c r="T7" s="12">
        <f t="shared" si="1"/>
        <v>0</v>
      </c>
      <c r="U7" s="12">
        <f t="shared" si="2"/>
        <v>0</v>
      </c>
      <c r="V7" s="12"/>
      <c r="W7" s="12">
        <f t="shared" si="3"/>
        <v>0</v>
      </c>
      <c r="X7" s="12"/>
      <c r="Y7" s="12"/>
      <c r="Z7" s="12"/>
      <c r="AA7" s="12"/>
      <c r="AB7" s="12"/>
      <c r="AC7" s="12"/>
      <c r="AD7" s="12"/>
      <c r="AE7" s="12"/>
      <c r="AF7" s="12"/>
      <c r="AG7" s="20"/>
      <c r="AH7" s="22"/>
      <c r="AI7" s="21"/>
    </row>
    <row r="8" ht="14.25" spans="1:35">
      <c r="A8" s="9">
        <v>4</v>
      </c>
      <c r="B8" s="12"/>
      <c r="C8" s="12"/>
      <c r="D8" s="12"/>
      <c r="E8" s="12"/>
      <c r="F8" s="12"/>
      <c r="G8" s="13"/>
      <c r="H8" s="12"/>
      <c r="I8" s="12"/>
      <c r="J8" s="12"/>
      <c r="K8" s="12"/>
      <c r="L8" s="12"/>
      <c r="M8" s="12"/>
      <c r="N8" s="12"/>
      <c r="O8" s="12"/>
      <c r="P8" s="12"/>
      <c r="Q8" s="12"/>
      <c r="R8" s="12">
        <f t="shared" si="0"/>
        <v>0</v>
      </c>
      <c r="S8" s="12"/>
      <c r="T8" s="12">
        <f t="shared" si="1"/>
        <v>0</v>
      </c>
      <c r="U8" s="12">
        <f t="shared" si="2"/>
        <v>0</v>
      </c>
      <c r="V8" s="12"/>
      <c r="W8" s="12">
        <f t="shared" si="3"/>
        <v>0</v>
      </c>
      <c r="X8" s="12"/>
      <c r="Y8" s="12"/>
      <c r="Z8" s="12"/>
      <c r="AA8" s="12"/>
      <c r="AB8" s="12"/>
      <c r="AC8" s="12"/>
      <c r="AD8" s="12"/>
      <c r="AE8" s="12"/>
      <c r="AF8" s="12"/>
      <c r="AG8" s="20"/>
      <c r="AH8" s="23"/>
      <c r="AI8" s="21"/>
    </row>
    <row r="9" ht="14.25" spans="1:35">
      <c r="A9" s="9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f t="shared" si="0"/>
        <v>0</v>
      </c>
      <c r="S9" s="12"/>
      <c r="T9" s="12">
        <f t="shared" si="1"/>
        <v>0</v>
      </c>
      <c r="U9" s="12">
        <f t="shared" si="2"/>
        <v>0</v>
      </c>
      <c r="V9" s="12"/>
      <c r="W9" s="12">
        <f t="shared" si="3"/>
        <v>0</v>
      </c>
      <c r="X9" s="12"/>
      <c r="Y9" s="12"/>
      <c r="Z9" s="12"/>
      <c r="AA9" s="12"/>
      <c r="AB9" s="12"/>
      <c r="AC9" s="12"/>
      <c r="AD9" s="12"/>
      <c r="AE9" s="12"/>
      <c r="AF9" s="12"/>
      <c r="AG9" s="20"/>
      <c r="AH9" s="24"/>
      <c r="AI9" s="21"/>
    </row>
    <row r="10" ht="14.25" spans="1:35">
      <c r="A10" s="9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f t="shared" si="0"/>
        <v>0</v>
      </c>
      <c r="S10" s="12"/>
      <c r="T10" s="12">
        <f t="shared" si="1"/>
        <v>0</v>
      </c>
      <c r="U10" s="12">
        <f t="shared" si="2"/>
        <v>0</v>
      </c>
      <c r="V10" s="12"/>
      <c r="W10" s="12">
        <f t="shared" si="3"/>
        <v>0</v>
      </c>
      <c r="X10" s="12"/>
      <c r="Y10" s="12"/>
      <c r="Z10" s="12"/>
      <c r="AA10" s="12"/>
      <c r="AB10" s="12"/>
      <c r="AC10" s="12"/>
      <c r="AD10" s="12"/>
      <c r="AE10" s="12"/>
      <c r="AF10" s="12"/>
      <c r="AG10" s="20"/>
      <c r="AH10" s="21"/>
      <c r="AI10" s="21"/>
    </row>
    <row r="11" ht="14.25" spans="1:35">
      <c r="A11" s="9">
        <v>7</v>
      </c>
      <c r="B11" s="12"/>
      <c r="C11" s="12"/>
      <c r="D11" s="12"/>
      <c r="E11" s="12"/>
      <c r="F11" s="12"/>
      <c r="G11" s="13"/>
      <c r="H11" s="12"/>
      <c r="I11" s="12"/>
      <c r="J11" s="17"/>
      <c r="K11" s="12"/>
      <c r="L11" s="12"/>
      <c r="M11" s="12"/>
      <c r="N11" s="12"/>
      <c r="O11" s="12"/>
      <c r="P11" s="12"/>
      <c r="Q11" s="12"/>
      <c r="R11" s="12">
        <f t="shared" si="0"/>
        <v>0</v>
      </c>
      <c r="S11" s="12"/>
      <c r="T11" s="12">
        <f t="shared" si="1"/>
        <v>0</v>
      </c>
      <c r="U11" s="12">
        <f t="shared" si="2"/>
        <v>0</v>
      </c>
      <c r="V11" s="12"/>
      <c r="W11" s="12">
        <f t="shared" si="3"/>
        <v>0</v>
      </c>
      <c r="X11" s="12"/>
      <c r="Y11" s="12"/>
      <c r="Z11" s="12"/>
      <c r="AA11" s="12"/>
      <c r="AB11" s="12"/>
      <c r="AC11" s="12"/>
      <c r="AD11" s="12"/>
      <c r="AE11" s="12"/>
      <c r="AF11" s="12"/>
      <c r="AG11" s="20"/>
      <c r="AH11" s="21"/>
      <c r="AI11" s="21"/>
    </row>
    <row r="12" ht="14.25" spans="1:32">
      <c r="A12" s="9">
        <v>8</v>
      </c>
      <c r="B12" s="12"/>
      <c r="C12" s="12"/>
      <c r="D12" s="12"/>
      <c r="E12" s="12"/>
      <c r="F12" s="12"/>
      <c r="G12" s="1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f t="shared" si="0"/>
        <v>0</v>
      </c>
      <c r="S12" s="12"/>
      <c r="T12" s="12">
        <f t="shared" si="1"/>
        <v>0</v>
      </c>
      <c r="U12" s="12">
        <f t="shared" si="2"/>
        <v>0</v>
      </c>
      <c r="V12" s="12"/>
      <c r="W12" s="12">
        <f t="shared" si="3"/>
        <v>0</v>
      </c>
      <c r="X12" s="12"/>
      <c r="Y12" s="12"/>
      <c r="Z12" s="12"/>
      <c r="AA12" s="12"/>
      <c r="AB12" s="12"/>
      <c r="AC12" s="12"/>
      <c r="AD12" s="12"/>
      <c r="AE12" s="12"/>
      <c r="AF12" s="12"/>
    </row>
    <row r="13" ht="14.25" spans="1:32">
      <c r="A13" s="9">
        <v>9</v>
      </c>
      <c r="B13" s="12"/>
      <c r="C13" s="12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>
        <f t="shared" si="0"/>
        <v>0</v>
      </c>
      <c r="S13" s="12"/>
      <c r="T13" s="12">
        <f t="shared" si="1"/>
        <v>0</v>
      </c>
      <c r="U13" s="12">
        <f t="shared" si="2"/>
        <v>0</v>
      </c>
      <c r="V13" s="12"/>
      <c r="W13" s="12">
        <f t="shared" si="3"/>
        <v>0</v>
      </c>
      <c r="X13" s="12"/>
      <c r="Y13" s="12"/>
      <c r="Z13" s="12"/>
      <c r="AA13" s="12"/>
      <c r="AB13" s="12"/>
      <c r="AC13" s="12"/>
      <c r="AD13" s="12"/>
      <c r="AE13" s="12"/>
      <c r="AF13" s="12"/>
    </row>
    <row r="14" ht="14.25" spans="1:32">
      <c r="A14" s="9">
        <v>10</v>
      </c>
      <c r="B14" s="12"/>
      <c r="C14" s="12"/>
      <c r="D14" s="12"/>
      <c r="E14" s="12"/>
      <c r="F14" s="12"/>
      <c r="G14" s="1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>
        <f t="shared" si="0"/>
        <v>0</v>
      </c>
      <c r="S14" s="12"/>
      <c r="T14" s="12">
        <f t="shared" si="1"/>
        <v>0</v>
      </c>
      <c r="U14" s="12">
        <f t="shared" si="2"/>
        <v>0</v>
      </c>
      <c r="V14" s="12"/>
      <c r="W14" s="12">
        <f t="shared" si="3"/>
        <v>0</v>
      </c>
      <c r="X14" s="12"/>
      <c r="Y14" s="12"/>
      <c r="Z14" s="12"/>
      <c r="AA14" s="12"/>
      <c r="AB14" s="12"/>
      <c r="AC14" s="12"/>
      <c r="AD14" s="12"/>
      <c r="AE14" s="12"/>
      <c r="AF14" s="12"/>
    </row>
    <row r="15" ht="14.25" spans="1:32">
      <c r="A15" s="9" t="s">
        <v>137</v>
      </c>
      <c r="B15" s="9"/>
      <c r="C15" s="12"/>
      <c r="D15" s="12"/>
      <c r="E15" s="12"/>
      <c r="F15" s="12"/>
      <c r="G15" s="13"/>
      <c r="H15" s="12"/>
      <c r="I15" s="12"/>
      <c r="J15" s="12"/>
      <c r="K15" s="12"/>
      <c r="L15" s="12">
        <f>SUM(L5:L14)</f>
        <v>0</v>
      </c>
      <c r="M15" s="12"/>
      <c r="N15" s="12">
        <f>SUM(N5:N14)</f>
        <v>0</v>
      </c>
      <c r="O15" s="12">
        <f>SUM(O5:O14)</f>
        <v>0</v>
      </c>
      <c r="P15" s="12"/>
      <c r="Q15" s="12">
        <f>SUM(Q5:Q14)</f>
        <v>0</v>
      </c>
      <c r="R15" s="12">
        <f>SUM(R5:R14)</f>
        <v>0</v>
      </c>
      <c r="S15" s="12"/>
      <c r="T15" s="12">
        <f>SUM(T5:T14)</f>
        <v>0</v>
      </c>
      <c r="U15" s="12">
        <f>SUM(U5:U14)</f>
        <v>0</v>
      </c>
      <c r="V15" s="12"/>
      <c r="W15" s="12">
        <f>SUM(W5:W14)</f>
        <v>0</v>
      </c>
      <c r="X15" s="12"/>
      <c r="Y15" s="12"/>
      <c r="Z15" s="12"/>
      <c r="AA15" s="12"/>
      <c r="AB15" s="12"/>
      <c r="AC15" s="12"/>
      <c r="AD15" s="12"/>
      <c r="AE15" s="12"/>
      <c r="AF15" s="12"/>
    </row>
    <row r="16" ht="14.25" spans="1:32">
      <c r="A16" s="7" t="s">
        <v>166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ht="59.25" customHeight="1" spans="1:33">
      <c r="A17" s="7" t="e">
        <f>#REF!</f>
        <v>#REF!</v>
      </c>
      <c r="B17" s="7"/>
      <c r="C17" s="7"/>
      <c r="D17" s="7"/>
      <c r="E17" s="7" t="e">
        <f>#REF!</f>
        <v>#REF!</v>
      </c>
      <c r="F17" s="7"/>
      <c r="G17" s="7"/>
      <c r="H17" s="7" t="e">
        <f>#REF!</f>
        <v>#REF!</v>
      </c>
      <c r="I17" s="7"/>
      <c r="J17" s="7"/>
      <c r="K17" s="7" t="e">
        <f>#REF!</f>
        <v>#REF!</v>
      </c>
      <c r="L17" s="7"/>
      <c r="M17" s="7"/>
      <c r="N17" s="7"/>
      <c r="O17" s="7"/>
      <c r="P17" s="7"/>
      <c r="Q17" s="7" t="s">
        <v>45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</row>
  </sheetData>
  <mergeCells count="19">
    <mergeCell ref="A1:AE1"/>
    <mergeCell ref="B3:C3"/>
    <mergeCell ref="L3:N3"/>
    <mergeCell ref="O3:Q3"/>
    <mergeCell ref="R3:T3"/>
    <mergeCell ref="U3:W3"/>
    <mergeCell ref="X3:AD3"/>
    <mergeCell ref="A15:B15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AE3:AE4"/>
    <mergeCell ref="AF3:AF4"/>
  </mergeCells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42"/>
  <sheetViews>
    <sheetView workbookViewId="0">
      <selection activeCell="B1" sqref="B1:B42"/>
    </sheetView>
  </sheetViews>
  <sheetFormatPr defaultColWidth="9" defaultRowHeight="13.5" outlineLevelCol="1"/>
  <cols>
    <col min="2" max="2" width="116.625" customWidth="1"/>
  </cols>
  <sheetData>
    <row r="1" spans="2:2">
      <c r="B1" t="s">
        <v>578</v>
      </c>
    </row>
    <row r="2" spans="2:2">
      <c r="B2" t="s">
        <v>579</v>
      </c>
    </row>
    <row r="3" spans="2:2">
      <c r="B3" t="s">
        <v>580</v>
      </c>
    </row>
    <row r="4" spans="2:2">
      <c r="B4" t="s">
        <v>581</v>
      </c>
    </row>
    <row r="5" spans="2:2">
      <c r="B5" t="s">
        <v>582</v>
      </c>
    </row>
    <row r="6" spans="2:2">
      <c r="B6" t="s">
        <v>583</v>
      </c>
    </row>
    <row r="7" spans="2:2">
      <c r="B7" t="s">
        <v>584</v>
      </c>
    </row>
    <row r="8" spans="2:2">
      <c r="B8" t="s">
        <v>585</v>
      </c>
    </row>
    <row r="12" spans="2:2">
      <c r="B12" t="s">
        <v>586</v>
      </c>
    </row>
    <row r="13" spans="2:2">
      <c r="B13" t="s">
        <v>587</v>
      </c>
    </row>
    <row r="14" spans="2:2">
      <c r="B14" t="s">
        <v>588</v>
      </c>
    </row>
    <row r="15" spans="2:2">
      <c r="B15" t="s">
        <v>589</v>
      </c>
    </row>
    <row r="16" spans="2:2">
      <c r="B16" t="s">
        <v>590</v>
      </c>
    </row>
    <row r="17" spans="2:2">
      <c r="B17" t="s">
        <v>591</v>
      </c>
    </row>
    <row r="18" spans="2:2">
      <c r="B18" t="s">
        <v>592</v>
      </c>
    </row>
    <row r="19" spans="2:2">
      <c r="B19" t="s">
        <v>593</v>
      </c>
    </row>
    <row r="20" spans="2:2">
      <c r="B20" t="s">
        <v>594</v>
      </c>
    </row>
    <row r="21" spans="2:2">
      <c r="B21" t="s">
        <v>595</v>
      </c>
    </row>
    <row r="22" spans="2:2">
      <c r="B22" t="s">
        <v>596</v>
      </c>
    </row>
    <row r="23" spans="2:2">
      <c r="B23" t="s">
        <v>597</v>
      </c>
    </row>
    <row r="24" spans="2:2">
      <c r="B24" t="s">
        <v>188</v>
      </c>
    </row>
    <row r="25" spans="2:2">
      <c r="B25" t="s">
        <v>189</v>
      </c>
    </row>
    <row r="26" spans="2:2">
      <c r="B26" t="s">
        <v>190</v>
      </c>
    </row>
    <row r="27" spans="2:2">
      <c r="B27" t="s">
        <v>598</v>
      </c>
    </row>
    <row r="28" spans="2:2">
      <c r="B28" t="s">
        <v>599</v>
      </c>
    </row>
    <row r="29" spans="2:2">
      <c r="B29" t="s">
        <v>192</v>
      </c>
    </row>
    <row r="30" spans="2:2">
      <c r="B30" t="s">
        <v>193</v>
      </c>
    </row>
    <row r="31" spans="2:2">
      <c r="B31" t="s">
        <v>194</v>
      </c>
    </row>
    <row r="32" spans="2:2">
      <c r="B32" t="s">
        <v>195</v>
      </c>
    </row>
    <row r="33" spans="2:2">
      <c r="B33" s="1" t="s">
        <v>600</v>
      </c>
    </row>
    <row r="34" spans="2:2">
      <c r="B34" t="s">
        <v>601</v>
      </c>
    </row>
    <row r="35" spans="2:2">
      <c r="B35" t="s">
        <v>602</v>
      </c>
    </row>
    <row r="36" spans="2:2">
      <c r="B36" t="s">
        <v>603</v>
      </c>
    </row>
    <row r="37" spans="2:2">
      <c r="B37" t="s">
        <v>604</v>
      </c>
    </row>
    <row r="38" spans="2:2">
      <c r="B38" t="s">
        <v>605</v>
      </c>
    </row>
    <row r="39" spans="2:2">
      <c r="B39" t="s">
        <v>606</v>
      </c>
    </row>
    <row r="40" spans="2:2">
      <c r="B40" t="s">
        <v>607</v>
      </c>
    </row>
    <row r="41" spans="2:2">
      <c r="B41" t="s">
        <v>608</v>
      </c>
    </row>
    <row r="42" spans="2:2">
      <c r="B42" t="s">
        <v>609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workbookViewId="0">
      <pane ySplit="5" topLeftCell="A24" activePane="bottomLeft" state="frozen"/>
      <selection/>
      <selection pane="bottomLeft" activeCell="C8" sqref="C8"/>
    </sheetView>
  </sheetViews>
  <sheetFormatPr defaultColWidth="9" defaultRowHeight="18.75"/>
  <cols>
    <col min="1" max="1" width="13.5" style="273" customWidth="1"/>
    <col min="2" max="2" width="7" style="273" customWidth="1"/>
    <col min="3" max="3" width="10" style="273" customWidth="1"/>
    <col min="4" max="4" width="15.375" style="273" customWidth="1"/>
    <col min="5" max="7" width="7" style="273" customWidth="1"/>
    <col min="8" max="8" width="10" style="273" customWidth="1"/>
    <col min="9" max="9" width="27" style="273" customWidth="1"/>
    <col min="10" max="10" width="10" style="273" customWidth="1"/>
    <col min="11" max="11" width="27" style="273" customWidth="1"/>
    <col min="12" max="12" width="13" style="273" customWidth="1"/>
    <col min="13" max="13" width="7.375" style="273" customWidth="1"/>
    <col min="14" max="16384" width="9" style="273"/>
  </cols>
  <sheetData>
    <row r="1" ht="20.25" spans="1:12">
      <c r="A1" s="221" t="s">
        <v>26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3" ht="14.25" spans="1:12">
      <c r="A3" s="224" t="e">
        <f>#REF!</f>
        <v>#REF!</v>
      </c>
      <c r="B3" s="14"/>
      <c r="C3" s="14"/>
      <c r="D3" s="14"/>
      <c r="E3" s="14"/>
      <c r="F3" s="14"/>
      <c r="G3" s="14"/>
      <c r="H3" s="14" t="e">
        <f>#REF!</f>
        <v>#REF!</v>
      </c>
      <c r="I3" s="14"/>
      <c r="J3" s="197"/>
      <c r="K3" s="14" t="s">
        <v>27</v>
      </c>
      <c r="L3" s="14"/>
    </row>
    <row r="4" s="292" customFormat="1" spans="1:12">
      <c r="A4" s="293" t="s">
        <v>28</v>
      </c>
      <c r="B4" s="294"/>
      <c r="C4" s="295"/>
      <c r="D4" s="293" t="s">
        <v>29</v>
      </c>
      <c r="E4" s="294"/>
      <c r="F4" s="294"/>
      <c r="G4" s="294"/>
      <c r="H4" s="295"/>
      <c r="I4" s="293" t="s">
        <v>30</v>
      </c>
      <c r="J4" s="295"/>
      <c r="K4" s="293" t="s">
        <v>31</v>
      </c>
      <c r="L4" s="295"/>
    </row>
    <row r="5" ht="23.25" customHeight="1" spans="1:14">
      <c r="A5" s="234" t="s">
        <v>32</v>
      </c>
      <c r="B5" s="296" t="s">
        <v>33</v>
      </c>
      <c r="C5" s="296" t="s">
        <v>34</v>
      </c>
      <c r="D5" s="234" t="s">
        <v>32</v>
      </c>
      <c r="E5" s="296" t="s">
        <v>33</v>
      </c>
      <c r="F5" s="296" t="s">
        <v>34</v>
      </c>
      <c r="G5" s="296" t="s">
        <v>35</v>
      </c>
      <c r="H5" s="296" t="s">
        <v>36</v>
      </c>
      <c r="I5" s="296" t="s">
        <v>37</v>
      </c>
      <c r="J5" s="296" t="s">
        <v>34</v>
      </c>
      <c r="K5" s="296" t="s">
        <v>37</v>
      </c>
      <c r="L5" s="296" t="s">
        <v>34</v>
      </c>
      <c r="M5" s="303" t="s">
        <v>38</v>
      </c>
      <c r="N5" s="304"/>
    </row>
    <row r="6" ht="23.25" customHeight="1" spans="1:17">
      <c r="A6" s="234">
        <v>100</v>
      </c>
      <c r="B6" s="234"/>
      <c r="C6" s="234"/>
      <c r="D6" s="234"/>
      <c r="E6" s="234"/>
      <c r="F6" s="234"/>
      <c r="G6" s="234"/>
      <c r="H6" s="234">
        <f>F6*G6</f>
        <v>0</v>
      </c>
      <c r="I6" s="234" t="s">
        <v>17</v>
      </c>
      <c r="J6" s="305"/>
      <c r="K6" s="234" t="s">
        <v>17</v>
      </c>
      <c r="L6" s="305"/>
      <c r="M6" s="306"/>
      <c r="N6" s="306"/>
      <c r="O6" s="304"/>
      <c r="P6" s="307"/>
      <c r="Q6" s="307"/>
    </row>
    <row r="7" ht="39.95" customHeight="1" spans="1:17">
      <c r="A7" s="234">
        <v>50</v>
      </c>
      <c r="B7" s="234"/>
      <c r="C7" s="234"/>
      <c r="D7" s="234"/>
      <c r="E7" s="234"/>
      <c r="F7" s="234"/>
      <c r="G7" s="234"/>
      <c r="H7" s="234">
        <f t="shared" ref="H7:H16" si="0">F7*G7</f>
        <v>0</v>
      </c>
      <c r="I7" s="234" t="s">
        <v>20</v>
      </c>
      <c r="J7" s="305"/>
      <c r="K7" s="234" t="s">
        <v>20</v>
      </c>
      <c r="L7" s="305"/>
      <c r="M7" s="308"/>
      <c r="N7" s="308"/>
      <c r="O7" s="304"/>
      <c r="P7" s="309"/>
      <c r="Q7" s="309"/>
    </row>
    <row r="8" ht="39.95" customHeight="1" spans="1:17">
      <c r="A8" s="234">
        <v>20</v>
      </c>
      <c r="B8" s="234"/>
      <c r="C8" s="234"/>
      <c r="D8" s="234"/>
      <c r="E8" s="234"/>
      <c r="F8" s="234"/>
      <c r="G8" s="234"/>
      <c r="H8" s="234">
        <f t="shared" si="0"/>
        <v>0</v>
      </c>
      <c r="I8" s="234" t="s">
        <v>21</v>
      </c>
      <c r="J8" s="305"/>
      <c r="K8" s="234" t="s">
        <v>21</v>
      </c>
      <c r="L8" s="305"/>
      <c r="O8" s="304"/>
      <c r="P8" s="310"/>
      <c r="Q8" s="309"/>
    </row>
    <row r="9" ht="39.95" customHeight="1" spans="1:17">
      <c r="A9" s="234">
        <v>10</v>
      </c>
      <c r="B9" s="234"/>
      <c r="C9" s="234"/>
      <c r="D9" s="234"/>
      <c r="E9" s="234"/>
      <c r="F9" s="234"/>
      <c r="G9" s="234"/>
      <c r="H9" s="234">
        <f t="shared" si="0"/>
        <v>0</v>
      </c>
      <c r="I9" s="234" t="s">
        <v>22</v>
      </c>
      <c r="J9" s="305"/>
      <c r="K9" s="234" t="s">
        <v>22</v>
      </c>
      <c r="L9" s="305"/>
      <c r="O9" s="304"/>
      <c r="P9" s="306"/>
      <c r="Q9" s="309"/>
    </row>
    <row r="10" ht="39.95" customHeight="1" spans="1:17">
      <c r="A10" s="234">
        <v>5</v>
      </c>
      <c r="B10" s="234"/>
      <c r="C10" s="234"/>
      <c r="D10" s="234"/>
      <c r="E10" s="234"/>
      <c r="F10" s="234"/>
      <c r="G10" s="234"/>
      <c r="H10" s="234">
        <f t="shared" si="0"/>
        <v>0</v>
      </c>
      <c r="I10" s="234" t="s">
        <v>39</v>
      </c>
      <c r="J10" s="305">
        <f>J6+J7-J8-J9</f>
        <v>0</v>
      </c>
      <c r="K10" s="234" t="s">
        <v>39</v>
      </c>
      <c r="L10" s="305">
        <f>L6+L7-L8-L9</f>
        <v>0</v>
      </c>
      <c r="O10" s="304"/>
      <c r="P10" s="308"/>
      <c r="Q10" s="309"/>
    </row>
    <row r="11" ht="39.95" customHeight="1" spans="1:17">
      <c r="A11" s="234">
        <v>1</v>
      </c>
      <c r="B11" s="234"/>
      <c r="C11" s="234"/>
      <c r="D11" s="234"/>
      <c r="E11" s="234"/>
      <c r="F11" s="234"/>
      <c r="G11" s="234"/>
      <c r="H11" s="234">
        <f t="shared" si="0"/>
        <v>0</v>
      </c>
      <c r="I11" s="234" t="s">
        <v>40</v>
      </c>
      <c r="J11" s="305">
        <f>C17+H17</f>
        <v>0</v>
      </c>
      <c r="K11" s="234" t="s">
        <v>40</v>
      </c>
      <c r="L11" s="305">
        <f>F17</f>
        <v>0</v>
      </c>
      <c r="O11" s="304"/>
      <c r="P11" s="309"/>
      <c r="Q11" s="309"/>
    </row>
    <row r="12" ht="39.95" customHeight="1" spans="1:17">
      <c r="A12" s="234">
        <v>0.5</v>
      </c>
      <c r="B12" s="234"/>
      <c r="C12" s="234"/>
      <c r="D12" s="234"/>
      <c r="E12" s="234"/>
      <c r="F12" s="234"/>
      <c r="G12" s="234"/>
      <c r="H12" s="234">
        <f t="shared" si="0"/>
        <v>0</v>
      </c>
      <c r="I12" s="234" t="s">
        <v>41</v>
      </c>
      <c r="J12" s="305">
        <f>J10-J11</f>
        <v>0</v>
      </c>
      <c r="K12" s="234" t="s">
        <v>41</v>
      </c>
      <c r="L12" s="305">
        <f>L10-L11</f>
        <v>0</v>
      </c>
      <c r="O12" s="304"/>
      <c r="P12" s="309"/>
      <c r="Q12" s="309"/>
    </row>
    <row r="13" ht="39.95" customHeight="1" spans="1:12">
      <c r="A13" s="234">
        <v>0.1</v>
      </c>
      <c r="B13" s="234"/>
      <c r="C13" s="234"/>
      <c r="D13" s="234"/>
      <c r="E13" s="234"/>
      <c r="F13" s="234"/>
      <c r="G13" s="234"/>
      <c r="H13" s="234">
        <f t="shared" si="0"/>
        <v>0</v>
      </c>
      <c r="I13" s="311" t="s">
        <v>42</v>
      </c>
      <c r="J13" s="312"/>
      <c r="K13" s="311" t="s">
        <v>42</v>
      </c>
      <c r="L13" s="312"/>
    </row>
    <row r="14" ht="39.95" customHeight="1" spans="1:12">
      <c r="A14" s="234">
        <v>0.05</v>
      </c>
      <c r="B14" s="234"/>
      <c r="C14" s="234"/>
      <c r="D14" s="234"/>
      <c r="E14" s="234"/>
      <c r="F14" s="234"/>
      <c r="G14" s="234"/>
      <c r="H14" s="234">
        <f t="shared" si="0"/>
        <v>0</v>
      </c>
      <c r="I14" s="313"/>
      <c r="J14" s="314"/>
      <c r="K14" s="313"/>
      <c r="L14" s="314"/>
    </row>
    <row r="15" ht="39.95" customHeight="1" spans="1:12">
      <c r="A15" s="234">
        <v>0.02</v>
      </c>
      <c r="B15" s="234"/>
      <c r="C15" s="234"/>
      <c r="D15" s="234"/>
      <c r="E15" s="234"/>
      <c r="F15" s="234"/>
      <c r="G15" s="234"/>
      <c r="H15" s="234">
        <f t="shared" si="0"/>
        <v>0</v>
      </c>
      <c r="I15" s="313"/>
      <c r="J15" s="314"/>
      <c r="K15" s="313"/>
      <c r="L15" s="314"/>
    </row>
    <row r="16" ht="39.95" customHeight="1" spans="1:12">
      <c r="A16" s="234">
        <v>0.01</v>
      </c>
      <c r="B16" s="234"/>
      <c r="C16" s="234"/>
      <c r="D16" s="234"/>
      <c r="E16" s="234"/>
      <c r="F16" s="234"/>
      <c r="G16" s="234"/>
      <c r="H16" s="234">
        <f t="shared" si="0"/>
        <v>0</v>
      </c>
      <c r="I16" s="313"/>
      <c r="J16" s="314"/>
      <c r="K16" s="313"/>
      <c r="L16" s="314"/>
    </row>
    <row r="17" ht="39.95" customHeight="1" spans="1:12">
      <c r="A17" s="234" t="s">
        <v>43</v>
      </c>
      <c r="B17" s="234"/>
      <c r="C17" s="234">
        <f>SUM(C6:C16)</f>
        <v>0</v>
      </c>
      <c r="D17" s="234"/>
      <c r="E17" s="234"/>
      <c r="F17" s="234">
        <f>SUM(F6:F16)</f>
        <v>0</v>
      </c>
      <c r="G17" s="234"/>
      <c r="H17" s="234">
        <f>SUM(H6:H16)</f>
        <v>0</v>
      </c>
      <c r="I17" s="231" t="s">
        <v>44</v>
      </c>
      <c r="J17" s="233"/>
      <c r="K17" s="231" t="s">
        <v>44</v>
      </c>
      <c r="L17" s="233"/>
    </row>
    <row r="18" ht="14.25" spans="1:12">
      <c r="A18" s="197" t="e">
        <f>#REF!</f>
        <v>#REF!</v>
      </c>
      <c r="B18" s="197"/>
      <c r="C18" s="197"/>
      <c r="D18" s="197" t="e">
        <f>#REF!</f>
        <v>#REF!</v>
      </c>
      <c r="E18" s="197"/>
      <c r="F18" s="197"/>
      <c r="G18" s="197"/>
      <c r="H18" s="197" t="s">
        <v>45</v>
      </c>
      <c r="I18" s="14"/>
      <c r="J18" s="197"/>
      <c r="K18" s="14" t="s">
        <v>46</v>
      </c>
      <c r="L18" s="14"/>
    </row>
    <row r="22" s="14" customFormat="1" ht="18" spans="1:12">
      <c r="A22" s="297" t="s">
        <v>42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8"/>
      <c r="L22" s="298"/>
    </row>
    <row r="23" s="14" customFormat="1" ht="18" customHeight="1" spans="1:23">
      <c r="A23" s="299" t="s">
        <v>47</v>
      </c>
      <c r="B23" s="299"/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315"/>
      <c r="Q23" s="315"/>
      <c r="R23" s="315"/>
      <c r="S23" s="315"/>
      <c r="T23" s="315"/>
      <c r="U23" s="315"/>
      <c r="V23" s="315"/>
      <c r="W23" s="315"/>
    </row>
    <row r="24" s="14" customFormat="1" ht="18" customHeight="1" spans="1:15">
      <c r="A24" s="300" t="s">
        <v>48</v>
      </c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</row>
    <row r="25" s="14" customFormat="1" ht="18" customHeight="1" spans="1:20">
      <c r="A25" s="301" t="s">
        <v>49</v>
      </c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16"/>
      <c r="Q25" s="316"/>
      <c r="R25" s="316"/>
      <c r="S25" s="316"/>
      <c r="T25" s="316"/>
    </row>
    <row r="29" spans="2:2">
      <c r="B29" s="302"/>
    </row>
  </sheetData>
  <mergeCells count="11">
    <mergeCell ref="A1:L1"/>
    <mergeCell ref="A4:C4"/>
    <mergeCell ref="D4:H4"/>
    <mergeCell ref="I4:J4"/>
    <mergeCell ref="K4:L4"/>
    <mergeCell ref="I17:J17"/>
    <mergeCell ref="K17:L17"/>
    <mergeCell ref="A24:O24"/>
    <mergeCell ref="A25:O25"/>
    <mergeCell ref="I13:J16"/>
    <mergeCell ref="K13:L16"/>
  </mergeCells>
  <hyperlinks>
    <hyperlink ref="M5" location="资产清查表目录!A1" display="返回"/>
  </hyperlinks>
  <pageMargins left="0.47244094488189" right="0.393700787401575" top="0.47244094488189" bottom="0.393700787401575" header="0.31496062992126" footer="0.31496062992126"/>
  <pageSetup paperSize="9" scale="9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N23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C8" sqref="C8"/>
    </sheetView>
  </sheetViews>
  <sheetFormatPr defaultColWidth="9" defaultRowHeight="13.5"/>
  <cols>
    <col min="1" max="1" width="5.125" style="74" customWidth="1"/>
    <col min="2" max="13" width="14.125" style="74" customWidth="1"/>
    <col min="14" max="14" width="13.625" style="74" customWidth="1"/>
    <col min="15" max="16384" width="9" style="74"/>
  </cols>
  <sheetData>
    <row r="1" ht="36.75" customHeight="1" spans="2:14">
      <c r="B1" s="279" t="s">
        <v>50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159" t="s">
        <v>15</v>
      </c>
    </row>
    <row r="2" s="278" customFormat="1" ht="37.5" customHeight="1" spans="1:14">
      <c r="A2" s="280" t="s">
        <v>1</v>
      </c>
      <c r="B2" s="280" t="s">
        <v>16</v>
      </c>
      <c r="C2" s="280" t="s">
        <v>51</v>
      </c>
      <c r="D2" s="280" t="s">
        <v>52</v>
      </c>
      <c r="E2" s="280" t="s">
        <v>53</v>
      </c>
      <c r="F2" s="280" t="s">
        <v>54</v>
      </c>
      <c r="G2" s="280" t="s">
        <v>55</v>
      </c>
      <c r="H2" s="280" t="s">
        <v>56</v>
      </c>
      <c r="I2" s="280" t="s">
        <v>57</v>
      </c>
      <c r="J2" s="280" t="s">
        <v>58</v>
      </c>
      <c r="K2" s="280" t="s">
        <v>59</v>
      </c>
      <c r="L2" s="280" t="s">
        <v>60</v>
      </c>
      <c r="M2" s="280" t="s">
        <v>23</v>
      </c>
      <c r="N2" s="280" t="s">
        <v>24</v>
      </c>
    </row>
    <row r="3" s="159" customFormat="1" ht="36.75" customHeight="1" spans="1:14">
      <c r="A3" s="214">
        <v>1</v>
      </c>
      <c r="B3" s="281"/>
      <c r="C3" s="282"/>
      <c r="D3" s="282"/>
      <c r="E3" s="282">
        <f>C3-D3</f>
        <v>0</v>
      </c>
      <c r="F3" s="282"/>
      <c r="G3" s="282"/>
      <c r="H3" s="210">
        <f>F3-G3</f>
        <v>0</v>
      </c>
      <c r="I3" s="210"/>
      <c r="J3" s="210"/>
      <c r="K3" s="210"/>
      <c r="L3" s="210"/>
      <c r="M3" s="210">
        <f>H3-L3</f>
        <v>0</v>
      </c>
      <c r="N3" s="291"/>
    </row>
    <row r="4" ht="43.5" customHeight="1" spans="1:14">
      <c r="A4" s="283"/>
      <c r="B4" s="214" t="s">
        <v>25</v>
      </c>
      <c r="C4" s="210">
        <f t="shared" ref="C4:H4" si="0">SUM(C3:C3)</f>
        <v>0</v>
      </c>
      <c r="D4" s="210">
        <f t="shared" si="0"/>
        <v>0</v>
      </c>
      <c r="E4" s="210">
        <f t="shared" si="0"/>
        <v>0</v>
      </c>
      <c r="F4" s="210">
        <f t="shared" si="0"/>
        <v>0</v>
      </c>
      <c r="G4" s="210">
        <f t="shared" si="0"/>
        <v>0</v>
      </c>
      <c r="H4" s="210">
        <f t="shared" si="0"/>
        <v>0</v>
      </c>
      <c r="I4" s="210">
        <f t="shared" ref="I4:M4" si="1">SUM(I3:I3)</f>
        <v>0</v>
      </c>
      <c r="J4" s="210">
        <f t="shared" si="1"/>
        <v>0</v>
      </c>
      <c r="K4" s="210">
        <f t="shared" si="1"/>
        <v>0</v>
      </c>
      <c r="L4" s="210">
        <f t="shared" si="1"/>
        <v>0</v>
      </c>
      <c r="M4" s="210">
        <f t="shared" si="1"/>
        <v>0</v>
      </c>
      <c r="N4" s="283"/>
    </row>
    <row r="5" ht="43.5" customHeight="1" spans="1:14">
      <c r="A5" s="284"/>
      <c r="B5" s="218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4"/>
    </row>
    <row r="6" ht="43.5" customHeight="1" spans="1:14">
      <c r="A6" s="284"/>
      <c r="B6" s="218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4"/>
    </row>
    <row r="7" ht="43.5" customHeight="1" spans="1:14">
      <c r="A7" s="284"/>
      <c r="B7" s="218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4"/>
    </row>
    <row r="8" ht="43.5" customHeight="1" spans="1:14">
      <c r="A8" s="284"/>
      <c r="B8" s="218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4"/>
    </row>
    <row r="9" ht="43.5" customHeight="1" spans="1:14">
      <c r="A9" s="284"/>
      <c r="B9" s="218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4"/>
    </row>
    <row r="10" ht="43.5" customHeight="1" spans="1:14">
      <c r="A10" s="284"/>
      <c r="B10" s="218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4"/>
    </row>
    <row r="11" ht="43.5" customHeight="1" spans="1:14">
      <c r="A11" s="284"/>
      <c r="B11" s="218"/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4"/>
    </row>
    <row r="12" ht="43.5" customHeight="1" spans="1:14">
      <c r="A12" s="284"/>
      <c r="B12" s="218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4"/>
    </row>
    <row r="13" ht="43.5" customHeight="1" spans="1:14">
      <c r="A13" s="284"/>
      <c r="B13" s="218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4"/>
    </row>
    <row r="14" ht="43.5" customHeight="1" spans="1:14">
      <c r="A14" s="284"/>
      <c r="B14" s="218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4"/>
    </row>
    <row r="15" ht="43.5" customHeight="1" spans="1:14">
      <c r="A15" s="284"/>
      <c r="B15" s="218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4"/>
    </row>
    <row r="16" ht="43.5" customHeight="1" spans="1:14">
      <c r="A16" s="284"/>
      <c r="B16" s="218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4"/>
    </row>
    <row r="17" ht="43.5" customHeight="1" spans="1:14">
      <c r="A17" s="284"/>
      <c r="B17" s="218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4"/>
    </row>
    <row r="18" ht="25.5" customHeight="1" spans="2:14">
      <c r="B18" s="286" t="s">
        <v>61</v>
      </c>
      <c r="C18" s="286" t="e">
        <f>C3+#REF!+#REF!+#REF!+#REF!+#REF!+#REF!+#REF!+#REF!+#REF!+#REF!+#REF!+#REF!+#REF!+#REF!</f>
        <v>#REF!</v>
      </c>
      <c r="D18" s="286" t="e">
        <f>D3+#REF!+#REF!+#REF!+#REF!+#REF!+#REF!+#REF!+#REF!+#REF!+#REF!+#REF!+#REF!+#REF!+#REF!</f>
        <v>#REF!</v>
      </c>
      <c r="E18" s="286"/>
      <c r="F18" s="286"/>
      <c r="G18" s="286"/>
      <c r="H18" s="286" t="e">
        <f>H3+#REF!+#REF!+#REF!+#REF!+#REF!+#REF!+#REF!+#REF!+#REF!+#REF!+#REF!+#REF!+#REF!+#REF!</f>
        <v>#REF!</v>
      </c>
      <c r="I18" s="286" t="e">
        <f>I3+#REF!+#REF!+#REF!+#REF!+#REF!+#REF!+#REF!+#REF!+#REF!+#REF!+#REF!+#REF!+#REF!+#REF!</f>
        <v>#REF!</v>
      </c>
      <c r="J18" s="286" t="e">
        <f>J3+#REF!+#REF!+#REF!+#REF!+#REF!+#REF!+#REF!+#REF!+#REF!+#REF!+#REF!+#REF!+#REF!+#REF!</f>
        <v>#REF!</v>
      </c>
      <c r="K18" s="286" t="e">
        <f>K3+#REF!+#REF!+#REF!+#REF!+#REF!+#REF!+#REF!+#REF!+#REF!+#REF!+#REF!+#REF!+#REF!+#REF!</f>
        <v>#REF!</v>
      </c>
      <c r="L18" s="286" t="e">
        <f>L3+#REF!+#REF!+#REF!+#REF!+#REF!+#REF!+#REF!+#REF!+#REF!+#REF!+#REF!+#REF!+#REF!+#REF!</f>
        <v>#REF!</v>
      </c>
      <c r="M18" s="286" t="e">
        <f>M3+#REF!+#REF!+#REF!+#REF!+#REF!+#REF!+#REF!+#REF!+#REF!+#REF!+#REF!+#REF!+#REF!+#REF!</f>
        <v>#REF!</v>
      </c>
      <c r="N18" s="286"/>
    </row>
    <row r="19" ht="25.5" customHeight="1" spans="2:14">
      <c r="B19" s="287" t="s">
        <v>62</v>
      </c>
      <c r="C19" s="287" t="e">
        <f>#REF!+#REF!+#REF!+#REF!</f>
        <v>#REF!</v>
      </c>
      <c r="D19" s="287" t="e">
        <f>#REF!+#REF!+#REF!+#REF!</f>
        <v>#REF!</v>
      </c>
      <c r="E19" s="287"/>
      <c r="F19" s="287"/>
      <c r="G19" s="287"/>
      <c r="H19" s="287" t="e">
        <f>#REF!+#REF!+#REF!+#REF!</f>
        <v>#REF!</v>
      </c>
      <c r="I19" s="287" t="e">
        <f>#REF!+#REF!+#REF!+#REF!</f>
        <v>#REF!</v>
      </c>
      <c r="J19" s="287" t="e">
        <f>#REF!+#REF!+#REF!+#REF!</f>
        <v>#REF!</v>
      </c>
      <c r="K19" s="287" t="e">
        <f>#REF!+#REF!+#REF!+#REF!</f>
        <v>#REF!</v>
      </c>
      <c r="L19" s="287" t="e">
        <f>#REF!+#REF!+#REF!+#REF!</f>
        <v>#REF!</v>
      </c>
      <c r="M19" s="287" t="e">
        <f>#REF!+#REF!+#REF!+#REF!</f>
        <v>#REF!</v>
      </c>
      <c r="N19" s="287"/>
    </row>
    <row r="20" ht="25.5" customHeight="1" spans="2:14">
      <c r="B20" s="288" t="s">
        <v>63</v>
      </c>
      <c r="C20" s="288" t="e">
        <f>#REF!+#REF!+#REF!+#REF!</f>
        <v>#REF!</v>
      </c>
      <c r="D20" s="288" t="e">
        <f>#REF!+#REF!+#REF!+#REF!</f>
        <v>#REF!</v>
      </c>
      <c r="E20" s="288"/>
      <c r="F20" s="288"/>
      <c r="G20" s="288"/>
      <c r="H20" s="288" t="e">
        <f>#REF!+#REF!+#REF!+#REF!</f>
        <v>#REF!</v>
      </c>
      <c r="I20" s="288" t="e">
        <f>#REF!+#REF!+#REF!+#REF!</f>
        <v>#REF!</v>
      </c>
      <c r="J20" s="288" t="e">
        <f>#REF!+#REF!+#REF!+#REF!</f>
        <v>#REF!</v>
      </c>
      <c r="K20" s="288" t="e">
        <f>#REF!+#REF!+#REF!+#REF!</f>
        <v>#REF!</v>
      </c>
      <c r="L20" s="288" t="e">
        <f>#REF!+#REF!+#REF!+#REF!</f>
        <v>#REF!</v>
      </c>
      <c r="M20" s="288" t="e">
        <f>#REF!+#REF!+#REF!+#REF!</f>
        <v>#REF!</v>
      </c>
      <c r="N20" s="288"/>
    </row>
    <row r="21" ht="25.5" customHeight="1" spans="2:14">
      <c r="B21" s="289" t="s">
        <v>64</v>
      </c>
      <c r="C21" s="289" t="e">
        <f>#REF!+#REF!+#REF!+#REF!+#REF!+#REF!+#REF!+#REF!+#REF!+#REF!+#REF!+#REF!+#REF!+#REF!+#REF!</f>
        <v>#REF!</v>
      </c>
      <c r="D21" s="289" t="e">
        <f>#REF!+#REF!+#REF!+#REF!+#REF!+#REF!+#REF!+#REF!+#REF!+#REF!+#REF!+#REF!+#REF!+#REF!+#REF!</f>
        <v>#REF!</v>
      </c>
      <c r="E21" s="289"/>
      <c r="F21" s="289"/>
      <c r="G21" s="289"/>
      <c r="H21" s="289" t="e">
        <f>#REF!+#REF!+#REF!+#REF!+#REF!+#REF!+#REF!+#REF!+#REF!+#REF!+#REF!+#REF!+#REF!+#REF!+#REF!</f>
        <v>#REF!</v>
      </c>
      <c r="I21" s="289" t="e">
        <f>#REF!+#REF!+#REF!+#REF!+#REF!+#REF!+#REF!+#REF!+#REF!+#REF!+#REF!+#REF!+#REF!+#REF!+#REF!</f>
        <v>#REF!</v>
      </c>
      <c r="J21" s="289" t="e">
        <f>#REF!+#REF!+#REF!+#REF!+#REF!+#REF!+#REF!+#REF!+#REF!+#REF!+#REF!+#REF!+#REF!+#REF!+#REF!</f>
        <v>#REF!</v>
      </c>
      <c r="K21" s="289" t="e">
        <f>#REF!+#REF!+#REF!+#REF!+#REF!+#REF!+#REF!+#REF!+#REF!+#REF!+#REF!+#REF!+#REF!+#REF!+#REF!</f>
        <v>#REF!</v>
      </c>
      <c r="L21" s="289" t="e">
        <f>#REF!+#REF!+#REF!+#REF!+#REF!+#REF!+#REF!+#REF!+#REF!+#REF!+#REF!+#REF!+#REF!+#REF!+#REF!</f>
        <v>#REF!</v>
      </c>
      <c r="M21" s="289" t="e">
        <f>#REF!+#REF!+#REF!+#REF!+#REF!+#REF!+#REF!+#REF!+#REF!+#REF!+#REF!+#REF!+#REF!+#REF!+#REF!</f>
        <v>#REF!</v>
      </c>
      <c r="N21" s="289"/>
    </row>
    <row r="22" ht="25.5" customHeight="1" spans="2:14">
      <c r="B22" s="290" t="s">
        <v>65</v>
      </c>
      <c r="C22" s="290" t="e">
        <f>#REF!+#REF!+#REF!+#REF!+#REF!+#REF!</f>
        <v>#REF!</v>
      </c>
      <c r="D22" s="290" t="e">
        <f>#REF!+#REF!+#REF!+#REF!+#REF!+#REF!</f>
        <v>#REF!</v>
      </c>
      <c r="E22" s="290"/>
      <c r="F22" s="290"/>
      <c r="G22" s="290"/>
      <c r="H22" s="290" t="e">
        <f>#REF!+#REF!+#REF!+#REF!+#REF!+#REF!</f>
        <v>#REF!</v>
      </c>
      <c r="I22" s="290" t="e">
        <f>#REF!+#REF!+#REF!+#REF!+#REF!+#REF!</f>
        <v>#REF!</v>
      </c>
      <c r="J22" s="290" t="e">
        <f>#REF!+#REF!+#REF!+#REF!+#REF!+#REF!</f>
        <v>#REF!</v>
      </c>
      <c r="K22" s="290" t="e">
        <f>#REF!+#REF!+#REF!+#REF!+#REF!+#REF!</f>
        <v>#REF!</v>
      </c>
      <c r="L22" s="290" t="e">
        <f>#REF!+#REF!+#REF!+#REF!+#REF!+#REF!</f>
        <v>#REF!</v>
      </c>
      <c r="M22" s="290" t="e">
        <f>#REF!+#REF!+#REF!+#REF!+#REF!+#REF!</f>
        <v>#REF!</v>
      </c>
      <c r="N22" s="290"/>
    </row>
    <row r="23" ht="14.25"/>
  </sheetData>
  <mergeCells count="1">
    <mergeCell ref="B1:M1"/>
  </mergeCells>
  <pageMargins left="0.393700787401575" right="0.393700787401575" top="0.748031496062992" bottom="0.748031496062992" header="0.31496062992126" footer="0.31496062992126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"/>
  <sheetViews>
    <sheetView topLeftCell="B1" workbookViewId="0">
      <selection activeCell="C8" sqref="C8"/>
    </sheetView>
  </sheetViews>
  <sheetFormatPr defaultColWidth="9" defaultRowHeight="13.5"/>
  <cols>
    <col min="1" max="1" width="17" customWidth="1"/>
    <col min="2" max="2" width="12.375" customWidth="1"/>
    <col min="3" max="3" width="27" customWidth="1"/>
    <col min="4" max="4" width="14.375" customWidth="1"/>
    <col min="5" max="5" width="13.625" customWidth="1"/>
    <col min="6" max="6" width="20.125" customWidth="1"/>
    <col min="7" max="7" width="20.875" customWidth="1"/>
    <col min="9" max="15" width="17.5" customWidth="1"/>
    <col min="16" max="19" width="18.5" customWidth="1"/>
  </cols>
  <sheetData>
    <row r="1" ht="25.5" spans="1:20">
      <c r="A1" s="221" t="s">
        <v>66</v>
      </c>
      <c r="B1" s="221"/>
      <c r="C1" s="221"/>
      <c r="D1" s="221"/>
      <c r="E1" s="221"/>
      <c r="F1" s="221"/>
      <c r="G1" s="221"/>
      <c r="H1" s="244"/>
      <c r="P1" s="244"/>
      <c r="Q1" s="244"/>
      <c r="R1" s="244"/>
      <c r="S1" s="244"/>
      <c r="T1" s="198"/>
    </row>
    <row r="2" ht="21" customHeight="1" spans="1:16">
      <c r="A2" s="197" t="e">
        <f>#REF!</f>
        <v>#REF!</v>
      </c>
      <c r="B2" s="245" t="e">
        <f>#REF!</f>
        <v>#REF!</v>
      </c>
      <c r="C2" s="245"/>
      <c r="D2" s="245"/>
      <c r="E2" s="245"/>
      <c r="F2" s="197"/>
      <c r="G2" s="237" t="s">
        <v>15</v>
      </c>
      <c r="P2" s="198"/>
    </row>
    <row r="3" s="169" customFormat="1" ht="24" spans="1:17">
      <c r="A3" s="235" t="s">
        <v>67</v>
      </c>
      <c r="B3" s="172" t="s">
        <v>68</v>
      </c>
      <c r="C3" s="172" t="s">
        <v>69</v>
      </c>
      <c r="D3" s="246" t="s">
        <v>51</v>
      </c>
      <c r="E3" s="246" t="s">
        <v>54</v>
      </c>
      <c r="F3" s="229" t="s">
        <v>70</v>
      </c>
      <c r="G3" s="230" t="s">
        <v>71</v>
      </c>
      <c r="H3" s="230" t="s">
        <v>72</v>
      </c>
      <c r="P3" s="274"/>
      <c r="Q3" s="277"/>
    </row>
    <row r="4" customHeight="1" spans="1:16">
      <c r="A4" s="247" t="s">
        <v>73</v>
      </c>
      <c r="B4" s="248" t="s">
        <v>74</v>
      </c>
      <c r="C4" s="249"/>
      <c r="D4" s="249"/>
      <c r="E4" s="249"/>
      <c r="F4" s="250"/>
      <c r="G4" s="250"/>
      <c r="H4" s="251" t="s">
        <v>75</v>
      </c>
      <c r="I4" s="275"/>
      <c r="P4" s="198"/>
    </row>
    <row r="5" customHeight="1" spans="1:16">
      <c r="A5" s="247"/>
      <c r="B5" s="248" t="s">
        <v>76</v>
      </c>
      <c r="C5" s="249"/>
      <c r="D5" s="249"/>
      <c r="E5" s="249"/>
      <c r="F5" s="252"/>
      <c r="G5" s="252"/>
      <c r="H5" s="253" t="s">
        <v>75</v>
      </c>
      <c r="I5" s="276"/>
      <c r="P5" s="198"/>
    </row>
    <row r="6" customHeight="1" spans="1:16">
      <c r="A6" s="248" t="s">
        <v>77</v>
      </c>
      <c r="B6" s="248" t="s">
        <v>78</v>
      </c>
      <c r="C6" s="249"/>
      <c r="D6" s="249"/>
      <c r="E6" s="249"/>
      <c r="F6" s="252"/>
      <c r="G6" s="254"/>
      <c r="H6" s="253" t="s">
        <v>75</v>
      </c>
      <c r="I6" s="276"/>
      <c r="P6" s="198"/>
    </row>
    <row r="7" customHeight="1" spans="1:16">
      <c r="A7" s="255" t="s">
        <v>79</v>
      </c>
      <c r="B7" s="248" t="s">
        <v>78</v>
      </c>
      <c r="C7" s="256"/>
      <c r="D7" s="256"/>
      <c r="E7" s="256"/>
      <c r="F7" s="252"/>
      <c r="G7" s="252"/>
      <c r="H7" s="251" t="s">
        <v>75</v>
      </c>
      <c r="I7" s="275"/>
      <c r="P7" s="198"/>
    </row>
    <row r="8" customHeight="1" spans="1:16">
      <c r="A8" s="257"/>
      <c r="B8" s="248" t="s">
        <v>76</v>
      </c>
      <c r="C8" s="256"/>
      <c r="D8" s="256"/>
      <c r="E8" s="256"/>
      <c r="F8" s="252"/>
      <c r="G8" s="252"/>
      <c r="H8" s="251" t="s">
        <v>75</v>
      </c>
      <c r="I8" s="275"/>
      <c r="P8" s="198"/>
    </row>
    <row r="9" customHeight="1" spans="1:9">
      <c r="A9" s="258"/>
      <c r="B9" s="248" t="s">
        <v>78</v>
      </c>
      <c r="C9" s="256"/>
      <c r="D9" s="259"/>
      <c r="E9" s="259"/>
      <c r="F9" s="260"/>
      <c r="G9" s="260"/>
      <c r="H9" s="251" t="s">
        <v>75</v>
      </c>
      <c r="I9" s="275"/>
    </row>
    <row r="10" customHeight="1" spans="1:9">
      <c r="A10" s="248"/>
      <c r="B10" s="248" t="s">
        <v>78</v>
      </c>
      <c r="C10" s="256"/>
      <c r="D10" s="259"/>
      <c r="E10" s="259"/>
      <c r="F10" s="260"/>
      <c r="G10" s="260"/>
      <c r="H10" s="251" t="s">
        <v>75</v>
      </c>
      <c r="I10" s="276"/>
    </row>
    <row r="11" customHeight="1" spans="1:9">
      <c r="A11" s="247"/>
      <c r="B11" s="248" t="s">
        <v>78</v>
      </c>
      <c r="C11" s="256"/>
      <c r="D11" s="256"/>
      <c r="E11" s="256"/>
      <c r="F11" s="252"/>
      <c r="G11" s="252"/>
      <c r="H11" s="251" t="s">
        <v>75</v>
      </c>
      <c r="I11" s="275"/>
    </row>
    <row r="12" customHeight="1" spans="1:9">
      <c r="A12" s="247"/>
      <c r="B12" s="248" t="s">
        <v>80</v>
      </c>
      <c r="C12" s="256"/>
      <c r="D12" s="256"/>
      <c r="E12" s="256"/>
      <c r="F12" s="261"/>
      <c r="G12" s="261"/>
      <c r="H12" s="251" t="s">
        <v>75</v>
      </c>
      <c r="I12" s="276"/>
    </row>
    <row r="13" spans="1:9">
      <c r="A13" s="247"/>
      <c r="B13" s="248" t="s">
        <v>81</v>
      </c>
      <c r="C13" s="256"/>
      <c r="D13" s="256"/>
      <c r="E13" s="256"/>
      <c r="F13" s="262"/>
      <c r="G13" s="261"/>
      <c r="H13" s="251" t="s">
        <v>75</v>
      </c>
      <c r="I13" s="275"/>
    </row>
    <row r="14" s="7" customFormat="1" ht="14.25" spans="1:9">
      <c r="A14" s="247"/>
      <c r="B14" s="248" t="s">
        <v>78</v>
      </c>
      <c r="C14" s="256"/>
      <c r="D14" s="256"/>
      <c r="E14" s="256"/>
      <c r="F14" s="252"/>
      <c r="G14" s="252"/>
      <c r="H14" s="251" t="s">
        <v>75</v>
      </c>
      <c r="I14" s="275"/>
    </row>
    <row r="15" spans="1:9">
      <c r="A15" s="247"/>
      <c r="B15" s="248" t="s">
        <v>76</v>
      </c>
      <c r="C15" s="256"/>
      <c r="D15" s="256"/>
      <c r="E15" s="256"/>
      <c r="F15" s="252"/>
      <c r="G15" s="252"/>
      <c r="H15" s="251" t="s">
        <v>75</v>
      </c>
      <c r="I15" s="275"/>
    </row>
    <row r="16" spans="1:9">
      <c r="A16" s="247"/>
      <c r="B16" s="248" t="s">
        <v>78</v>
      </c>
      <c r="C16" s="256"/>
      <c r="D16" s="256"/>
      <c r="E16" s="256"/>
      <c r="F16" s="252"/>
      <c r="G16" s="252"/>
      <c r="H16" s="251" t="s">
        <v>75</v>
      </c>
      <c r="I16" s="275"/>
    </row>
    <row r="17" spans="1:9">
      <c r="A17" s="255"/>
      <c r="B17" s="263" t="s">
        <v>78</v>
      </c>
      <c r="C17" s="256"/>
      <c r="D17" s="264"/>
      <c r="E17" s="264"/>
      <c r="F17" s="265"/>
      <c r="G17" s="265"/>
      <c r="H17" s="251" t="s">
        <v>75</v>
      </c>
      <c r="I17" s="275"/>
    </row>
    <row r="18" spans="1:9">
      <c r="A18" s="258"/>
      <c r="B18" s="248" t="s">
        <v>76</v>
      </c>
      <c r="C18" s="256"/>
      <c r="D18" s="264"/>
      <c r="E18" s="264"/>
      <c r="F18" s="265"/>
      <c r="G18" s="265"/>
      <c r="H18" s="251" t="s">
        <v>75</v>
      </c>
      <c r="I18" s="275"/>
    </row>
    <row r="19" spans="1:9">
      <c r="A19" s="255"/>
      <c r="B19" s="263" t="s">
        <v>78</v>
      </c>
      <c r="C19" s="256"/>
      <c r="D19" s="264"/>
      <c r="E19" s="264"/>
      <c r="F19" s="265"/>
      <c r="G19" s="265"/>
      <c r="H19" s="251" t="s">
        <v>75</v>
      </c>
      <c r="I19" s="275"/>
    </row>
    <row r="20" spans="1:9">
      <c r="A20" s="258"/>
      <c r="B20" s="248" t="s">
        <v>76</v>
      </c>
      <c r="C20" s="256"/>
      <c r="D20" s="264"/>
      <c r="E20" s="264"/>
      <c r="F20" s="265"/>
      <c r="G20" s="265"/>
      <c r="H20" s="251" t="s">
        <v>75</v>
      </c>
      <c r="I20" s="275"/>
    </row>
    <row r="21" spans="1:9">
      <c r="A21" s="255"/>
      <c r="B21" s="263" t="s">
        <v>78</v>
      </c>
      <c r="C21" s="256"/>
      <c r="D21" s="264"/>
      <c r="E21" s="264"/>
      <c r="F21" s="265"/>
      <c r="G21" s="265"/>
      <c r="H21" s="251" t="s">
        <v>75</v>
      </c>
      <c r="I21" s="275"/>
    </row>
    <row r="22" spans="1:9">
      <c r="A22" s="258"/>
      <c r="B22" s="248" t="s">
        <v>76</v>
      </c>
      <c r="C22" s="256"/>
      <c r="D22" s="264"/>
      <c r="E22" s="264"/>
      <c r="F22" s="265"/>
      <c r="G22" s="265"/>
      <c r="H22" s="251" t="s">
        <v>75</v>
      </c>
      <c r="I22" s="276"/>
    </row>
    <row r="23" spans="1:9">
      <c r="A23" s="255"/>
      <c r="B23" s="248" t="s">
        <v>78</v>
      </c>
      <c r="C23" s="256"/>
      <c r="D23" s="256"/>
      <c r="E23" s="256"/>
      <c r="F23" s="252"/>
      <c r="G23" s="252"/>
      <c r="H23" s="251" t="s">
        <v>75</v>
      </c>
      <c r="I23" s="275"/>
    </row>
    <row r="24" spans="1:9">
      <c r="A24" s="258"/>
      <c r="B24" s="248" t="s">
        <v>76</v>
      </c>
      <c r="C24" s="256"/>
      <c r="D24" s="256"/>
      <c r="E24" s="256"/>
      <c r="F24" s="252"/>
      <c r="G24" s="252"/>
      <c r="H24" s="251" t="s">
        <v>75</v>
      </c>
      <c r="I24" s="275"/>
    </row>
    <row r="25" spans="1:9">
      <c r="A25" s="247"/>
      <c r="B25" s="248" t="s">
        <v>78</v>
      </c>
      <c r="C25" s="256"/>
      <c r="D25" s="256"/>
      <c r="E25" s="256"/>
      <c r="F25" s="252"/>
      <c r="G25" s="252"/>
      <c r="H25" s="251" t="s">
        <v>75</v>
      </c>
      <c r="I25" s="276"/>
    </row>
    <row r="26" spans="1:9">
      <c r="A26" s="247"/>
      <c r="B26" s="248" t="s">
        <v>78</v>
      </c>
      <c r="C26" s="266"/>
      <c r="D26" s="267"/>
      <c r="E26" s="267"/>
      <c r="F26" s="265"/>
      <c r="G26" s="252"/>
      <c r="H26" s="251" t="s">
        <v>75</v>
      </c>
      <c r="I26" s="275"/>
    </row>
    <row r="27" spans="1:9">
      <c r="A27" s="247"/>
      <c r="B27" s="263" t="s">
        <v>82</v>
      </c>
      <c r="C27" s="256"/>
      <c r="D27" s="264"/>
      <c r="E27" s="264"/>
      <c r="F27" s="265"/>
      <c r="G27" s="252"/>
      <c r="H27" s="251" t="s">
        <v>75</v>
      </c>
      <c r="I27" s="275"/>
    </row>
    <row r="28" spans="1:9">
      <c r="A28" s="247"/>
      <c r="B28" s="248" t="s">
        <v>76</v>
      </c>
      <c r="C28" s="256"/>
      <c r="D28" s="256"/>
      <c r="E28" s="256"/>
      <c r="F28" s="252"/>
      <c r="G28" s="252"/>
      <c r="H28" s="251" t="s">
        <v>75</v>
      </c>
      <c r="I28" s="276"/>
    </row>
    <row r="29" spans="1:9">
      <c r="A29" s="255"/>
      <c r="B29" s="248" t="s">
        <v>78</v>
      </c>
      <c r="C29" s="259"/>
      <c r="D29" s="259"/>
      <c r="E29" s="259"/>
      <c r="F29" s="260"/>
      <c r="G29" s="260"/>
      <c r="H29" s="251" t="s">
        <v>75</v>
      </c>
      <c r="I29" s="275"/>
    </row>
    <row r="30" spans="1:9">
      <c r="A30" s="258"/>
      <c r="B30" s="248" t="s">
        <v>76</v>
      </c>
      <c r="C30" s="256"/>
      <c r="D30" s="256"/>
      <c r="E30" s="256"/>
      <c r="F30" s="252"/>
      <c r="G30" s="252"/>
      <c r="H30" s="251" t="s">
        <v>75</v>
      </c>
      <c r="I30" s="275"/>
    </row>
    <row r="31" spans="1:9">
      <c r="A31" s="255"/>
      <c r="B31" s="263" t="s">
        <v>78</v>
      </c>
      <c r="C31" s="264"/>
      <c r="D31" s="264"/>
      <c r="E31" s="264"/>
      <c r="F31" s="265"/>
      <c r="G31" s="265"/>
      <c r="H31" s="253" t="s">
        <v>75</v>
      </c>
      <c r="I31" s="275"/>
    </row>
    <row r="32" spans="1:9">
      <c r="A32" s="258"/>
      <c r="B32" s="263" t="s">
        <v>83</v>
      </c>
      <c r="C32" s="264"/>
      <c r="D32" s="264"/>
      <c r="E32" s="264"/>
      <c r="F32" s="252"/>
      <c r="G32" s="252"/>
      <c r="H32" s="253" t="s">
        <v>75</v>
      </c>
      <c r="I32" s="275"/>
    </row>
    <row r="33" spans="1:9">
      <c r="A33" s="258"/>
      <c r="B33" s="263" t="s">
        <v>78</v>
      </c>
      <c r="C33" s="264"/>
      <c r="D33" s="264"/>
      <c r="E33" s="264"/>
      <c r="F33" s="265"/>
      <c r="G33" s="252"/>
      <c r="H33" s="253" t="s">
        <v>75</v>
      </c>
      <c r="I33" s="276"/>
    </row>
    <row r="34" spans="1:9">
      <c r="A34" s="258"/>
      <c r="B34" s="263" t="s">
        <v>78</v>
      </c>
      <c r="C34" s="264"/>
      <c r="D34" s="264"/>
      <c r="E34" s="264"/>
      <c r="F34" s="265"/>
      <c r="G34" s="252"/>
      <c r="H34" s="253" t="s">
        <v>75</v>
      </c>
      <c r="I34" s="275"/>
    </row>
    <row r="35" spans="1:9">
      <c r="A35" s="258"/>
      <c r="B35" s="263"/>
      <c r="C35" s="264"/>
      <c r="D35" s="264"/>
      <c r="E35" s="264"/>
      <c r="F35" s="265"/>
      <c r="G35" s="252"/>
      <c r="H35" s="253"/>
      <c r="I35" s="275"/>
    </row>
    <row r="36" spans="1:9">
      <c r="A36" s="268" t="s">
        <v>43</v>
      </c>
      <c r="B36" s="268"/>
      <c r="C36" s="269"/>
      <c r="D36" s="269"/>
      <c r="E36" s="269"/>
      <c r="F36" s="270"/>
      <c r="G36" s="271"/>
      <c r="H36" s="253"/>
      <c r="I36" s="275"/>
    </row>
    <row r="37" spans="1:9">
      <c r="A37" s="272"/>
      <c r="B37" s="272"/>
      <c r="C37" s="272"/>
      <c r="D37" s="272"/>
      <c r="E37" s="272"/>
      <c r="F37" s="272"/>
      <c r="G37" s="272"/>
      <c r="H37" s="272"/>
      <c r="I37" s="275"/>
    </row>
    <row r="38" ht="14.25" spans="1:7">
      <c r="A38" s="197" t="s">
        <v>84</v>
      </c>
      <c r="B38" s="197"/>
      <c r="C38" s="197" t="s">
        <v>85</v>
      </c>
      <c r="D38" s="197"/>
      <c r="E38" s="197" t="s">
        <v>45</v>
      </c>
      <c r="F38" s="14"/>
      <c r="G38" s="14" t="s">
        <v>46</v>
      </c>
    </row>
    <row r="39" ht="18.75" spans="1:11">
      <c r="A39" s="273"/>
      <c r="B39" s="273"/>
      <c r="C39" s="273"/>
      <c r="D39" s="273"/>
      <c r="E39" s="273"/>
      <c r="F39" s="273"/>
      <c r="G39" s="273"/>
      <c r="H39" s="273"/>
      <c r="I39" s="273"/>
      <c r="J39" s="273"/>
      <c r="K39" s="273"/>
    </row>
    <row r="40" spans="9:9">
      <c r="I40" s="74"/>
    </row>
  </sheetData>
  <mergeCells count="12">
    <mergeCell ref="A1:G1"/>
    <mergeCell ref="A4:A5"/>
    <mergeCell ref="A7:A9"/>
    <mergeCell ref="A11:A13"/>
    <mergeCell ref="A14:A15"/>
    <mergeCell ref="A17:A18"/>
    <mergeCell ref="A19:A20"/>
    <mergeCell ref="A21:A22"/>
    <mergeCell ref="A23:A24"/>
    <mergeCell ref="A26:A28"/>
    <mergeCell ref="A29:A30"/>
    <mergeCell ref="A31:A32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pane ySplit="3" topLeftCell="A4" activePane="bottomLeft" state="frozen"/>
      <selection/>
      <selection pane="bottomLeft" activeCell="C8" sqref="C8"/>
    </sheetView>
  </sheetViews>
  <sheetFormatPr defaultColWidth="9" defaultRowHeight="13.5"/>
  <cols>
    <col min="1" max="1" width="8.625" customWidth="1"/>
    <col min="2" max="2" width="23.25" customWidth="1"/>
    <col min="3" max="3" width="13.5" customWidth="1"/>
    <col min="4" max="4" width="15.75" customWidth="1"/>
    <col min="5" max="5" width="9.5" customWidth="1"/>
    <col min="6" max="6" width="21.5" customWidth="1"/>
    <col min="7" max="7" width="12.5" customWidth="1"/>
    <col min="8" max="8" width="17.25" customWidth="1"/>
  </cols>
  <sheetData>
    <row r="1" ht="20.25" spans="1:8">
      <c r="A1" s="221" t="s">
        <v>86</v>
      </c>
      <c r="B1" s="221"/>
      <c r="C1" s="221"/>
      <c r="D1" s="221"/>
      <c r="E1" s="221"/>
      <c r="F1" s="221"/>
      <c r="G1" s="221"/>
      <c r="H1" s="221"/>
    </row>
    <row r="2" ht="22.5" spans="5:8">
      <c r="E2" s="222"/>
      <c r="F2" s="222"/>
      <c r="G2" s="222"/>
      <c r="H2" s="222"/>
    </row>
    <row r="3" ht="19.5" customHeight="1" spans="1:8">
      <c r="A3" s="223" t="e">
        <f>#REF!</f>
        <v>#REF!</v>
      </c>
      <c r="B3" s="197"/>
      <c r="C3" s="22"/>
      <c r="D3" s="197" t="e">
        <f>#REF!</f>
        <v>#REF!</v>
      </c>
      <c r="E3" s="197"/>
      <c r="F3" s="197"/>
      <c r="G3" s="197"/>
      <c r="H3" s="197"/>
    </row>
    <row r="4" ht="21" customHeight="1" spans="1:8">
      <c r="A4" s="224" t="s">
        <v>87</v>
      </c>
      <c r="B4" s="7"/>
      <c r="C4" s="225"/>
      <c r="D4" s="225"/>
      <c r="E4" s="224" t="s">
        <v>88</v>
      </c>
      <c r="F4" s="225"/>
      <c r="G4" s="225"/>
      <c r="H4" s="225"/>
    </row>
    <row r="5" ht="24" customHeight="1" spans="1:8">
      <c r="A5" s="226" t="s">
        <v>89</v>
      </c>
      <c r="B5" s="227"/>
      <c r="C5" s="228"/>
      <c r="D5" s="229"/>
      <c r="E5" s="226" t="s">
        <v>90</v>
      </c>
      <c r="F5" s="227"/>
      <c r="G5" s="228"/>
      <c r="H5" s="230"/>
    </row>
    <row r="6" ht="14.25" spans="1:12">
      <c r="A6" s="231" t="s">
        <v>57</v>
      </c>
      <c r="B6" s="232"/>
      <c r="C6" s="232"/>
      <c r="D6" s="233"/>
      <c r="E6" s="231" t="s">
        <v>59</v>
      </c>
      <c r="F6" s="232"/>
      <c r="G6" s="232"/>
      <c r="H6" s="233"/>
      <c r="J6" s="238"/>
      <c r="K6" s="239"/>
      <c r="L6" s="239"/>
    </row>
    <row r="7" ht="14.25" spans="1:12">
      <c r="A7" s="230" t="s">
        <v>1</v>
      </c>
      <c r="B7" s="230" t="s">
        <v>91</v>
      </c>
      <c r="C7" s="230" t="s">
        <v>92</v>
      </c>
      <c r="D7" s="230" t="s">
        <v>34</v>
      </c>
      <c r="E7" s="230" t="s">
        <v>1</v>
      </c>
      <c r="F7" s="230" t="s">
        <v>91</v>
      </c>
      <c r="G7" s="230" t="s">
        <v>92</v>
      </c>
      <c r="H7" s="230" t="s">
        <v>34</v>
      </c>
      <c r="J7" s="238"/>
      <c r="K7" s="240"/>
      <c r="L7" s="240"/>
    </row>
    <row r="8" ht="14.25" spans="1:12">
      <c r="A8" s="234"/>
      <c r="B8" s="234"/>
      <c r="C8" s="234"/>
      <c r="D8" s="234"/>
      <c r="E8" s="234"/>
      <c r="F8" s="234"/>
      <c r="G8" s="234"/>
      <c r="H8" s="234"/>
      <c r="J8" s="238"/>
      <c r="K8" s="241"/>
      <c r="L8" s="240"/>
    </row>
    <row r="9" ht="14.25" spans="1:12">
      <c r="A9" s="234"/>
      <c r="B9" s="234"/>
      <c r="C9" s="234"/>
      <c r="D9" s="234"/>
      <c r="E9" s="234"/>
      <c r="F9" s="234"/>
      <c r="G9" s="234"/>
      <c r="H9" s="234"/>
      <c r="J9" s="238"/>
      <c r="K9" s="242"/>
      <c r="L9" s="240"/>
    </row>
    <row r="10" ht="14.25" spans="1:12">
      <c r="A10" s="234"/>
      <c r="B10" s="234"/>
      <c r="C10" s="234"/>
      <c r="D10" s="234"/>
      <c r="E10" s="234"/>
      <c r="F10" s="234"/>
      <c r="G10" s="234"/>
      <c r="H10" s="234"/>
      <c r="J10" s="238"/>
      <c r="K10" s="243"/>
      <c r="L10" s="240"/>
    </row>
    <row r="11" ht="14.25" spans="1:12">
      <c r="A11" s="234"/>
      <c r="B11" s="234"/>
      <c r="C11" s="234"/>
      <c r="D11" s="234"/>
      <c r="E11" s="234"/>
      <c r="F11" s="234"/>
      <c r="G11" s="234"/>
      <c r="H11" s="234"/>
      <c r="J11" s="238"/>
      <c r="K11" s="240"/>
      <c r="L11" s="240"/>
    </row>
    <row r="12" ht="14.25" spans="1:12">
      <c r="A12" s="235" t="s">
        <v>93</v>
      </c>
      <c r="B12" s="236"/>
      <c r="C12" s="229"/>
      <c r="D12" s="234">
        <f>SUM(D8:D11)</f>
        <v>0</v>
      </c>
      <c r="E12" s="235" t="s">
        <v>94</v>
      </c>
      <c r="F12" s="236"/>
      <c r="G12" s="229"/>
      <c r="H12" s="234">
        <f>SUM(H8:H11)</f>
        <v>0</v>
      </c>
      <c r="J12" s="238"/>
      <c r="K12" s="240"/>
      <c r="L12" s="240"/>
    </row>
    <row r="13" ht="14.25" spans="1:8">
      <c r="A13" s="231" t="s">
        <v>58</v>
      </c>
      <c r="B13" s="232"/>
      <c r="C13" s="232"/>
      <c r="D13" s="233"/>
      <c r="E13" s="231" t="s">
        <v>60</v>
      </c>
      <c r="F13" s="232"/>
      <c r="G13" s="232"/>
      <c r="H13" s="233"/>
    </row>
    <row r="14" ht="14.25" spans="1:8">
      <c r="A14" s="230" t="s">
        <v>1</v>
      </c>
      <c r="B14" s="230" t="s">
        <v>91</v>
      </c>
      <c r="C14" s="230" t="s">
        <v>92</v>
      </c>
      <c r="D14" s="230" t="s">
        <v>34</v>
      </c>
      <c r="E14" s="230" t="s">
        <v>1</v>
      </c>
      <c r="F14" s="230" t="s">
        <v>91</v>
      </c>
      <c r="G14" s="230" t="s">
        <v>92</v>
      </c>
      <c r="H14" s="230" t="s">
        <v>34</v>
      </c>
    </row>
    <row r="15" ht="14.25" spans="1:8">
      <c r="A15" s="234"/>
      <c r="B15" s="234"/>
      <c r="C15" s="234"/>
      <c r="D15" s="234"/>
      <c r="E15" s="234"/>
      <c r="F15" s="234"/>
      <c r="G15" s="234"/>
      <c r="H15" s="234"/>
    </row>
    <row r="16" ht="14.25" spans="1:8">
      <c r="A16" s="234"/>
      <c r="B16" s="234"/>
      <c r="C16" s="234"/>
      <c r="D16" s="234"/>
      <c r="E16" s="234"/>
      <c r="F16" s="234"/>
      <c r="G16" s="234"/>
      <c r="H16" s="234"/>
    </row>
    <row r="17" ht="14.25" spans="1:8">
      <c r="A17" s="234"/>
      <c r="B17" s="234"/>
      <c r="C17" s="234"/>
      <c r="D17" s="234"/>
      <c r="E17" s="234"/>
      <c r="F17" s="234"/>
      <c r="G17" s="234"/>
      <c r="H17" s="234"/>
    </row>
    <row r="18" ht="14.25" spans="1:8">
      <c r="A18" s="234"/>
      <c r="B18" s="234"/>
      <c r="C18" s="234"/>
      <c r="D18" s="234"/>
      <c r="E18" s="234"/>
      <c r="F18" s="234"/>
      <c r="G18" s="234"/>
      <c r="H18" s="234"/>
    </row>
    <row r="19" ht="14.25" spans="1:8">
      <c r="A19" s="235" t="s">
        <v>94</v>
      </c>
      <c r="B19" s="236"/>
      <c r="C19" s="229"/>
      <c r="D19" s="234">
        <f>SUM(D15:D18)</f>
        <v>0</v>
      </c>
      <c r="E19" s="235" t="s">
        <v>94</v>
      </c>
      <c r="F19" s="236"/>
      <c r="G19" s="229"/>
      <c r="H19" s="234">
        <f>SUM(H15:H18)</f>
        <v>0</v>
      </c>
    </row>
    <row r="20" ht="24" customHeight="1" spans="1:8">
      <c r="A20" s="226" t="s">
        <v>95</v>
      </c>
      <c r="B20" s="227"/>
      <c r="C20" s="228"/>
      <c r="D20" s="234">
        <f>D5+D12-D19</f>
        <v>0</v>
      </c>
      <c r="E20" s="226" t="s">
        <v>96</v>
      </c>
      <c r="F20" s="227"/>
      <c r="G20" s="228"/>
      <c r="H20" s="234">
        <f>H5+H12-H19</f>
        <v>0</v>
      </c>
    </row>
    <row r="21" ht="14.25" spans="1:8">
      <c r="A21" s="231" t="s">
        <v>97</v>
      </c>
      <c r="B21" s="232"/>
      <c r="C21" s="232"/>
      <c r="D21" s="232"/>
      <c r="E21" s="232"/>
      <c r="F21" s="232"/>
      <c r="G21" s="232"/>
      <c r="H21" s="233"/>
    </row>
    <row r="22" ht="14.25" spans="1:8">
      <c r="A22" s="197" t="e">
        <f>#REF!</f>
        <v>#REF!</v>
      </c>
      <c r="B22" s="225"/>
      <c r="C22" s="224" t="e">
        <f>#REF!</f>
        <v>#REF!</v>
      </c>
      <c r="D22" s="237"/>
      <c r="E22" s="237" t="s">
        <v>98</v>
      </c>
      <c r="F22" s="197"/>
      <c r="G22" s="197"/>
      <c r="H22" s="237" t="s">
        <v>99</v>
      </c>
    </row>
    <row r="23" ht="14.25" spans="1:8">
      <c r="A23" s="7"/>
      <c r="B23" s="7"/>
      <c r="C23" s="7"/>
      <c r="D23" s="7"/>
      <c r="E23" s="7"/>
      <c r="F23" s="7"/>
      <c r="G23" s="7"/>
      <c r="H23" s="7"/>
    </row>
    <row r="25" s="7" customFormat="1" ht="14.25" spans="1:1">
      <c r="A25" s="7" t="s">
        <v>42</v>
      </c>
    </row>
    <row r="26" s="7" customFormat="1" ht="14.25" spans="1:1">
      <c r="A26" s="7" t="s">
        <v>100</v>
      </c>
    </row>
  </sheetData>
  <mergeCells count="14">
    <mergeCell ref="A1:H1"/>
    <mergeCell ref="A5:C5"/>
    <mergeCell ref="E5:G5"/>
    <mergeCell ref="A6:D6"/>
    <mergeCell ref="E6:H6"/>
    <mergeCell ref="A12:C12"/>
    <mergeCell ref="E12:G12"/>
    <mergeCell ref="A13:D13"/>
    <mergeCell ref="E13:H13"/>
    <mergeCell ref="A19:C19"/>
    <mergeCell ref="E19:G19"/>
    <mergeCell ref="A20:C20"/>
    <mergeCell ref="E20:G20"/>
    <mergeCell ref="A21:H21"/>
  </mergeCells>
  <pageMargins left="0.708661417322835" right="0.708661417322835" top="0.748031496062992" bottom="0.748031496062992" header="0.31496062992126" footer="0.31496062992126"/>
  <pageSetup paperSize="9" scale="80" orientation="landscape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F19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C8" sqref="C8"/>
    </sheetView>
  </sheetViews>
  <sheetFormatPr defaultColWidth="9" defaultRowHeight="13.5" outlineLevelCol="5"/>
  <cols>
    <col min="1" max="1" width="5.125" customWidth="1"/>
    <col min="2" max="2" width="31" customWidth="1"/>
    <col min="3" max="3" width="17.5" customWidth="1"/>
    <col min="4" max="4" width="16.875" style="204" customWidth="1"/>
    <col min="5" max="5" width="16" customWidth="1"/>
    <col min="6" max="6" width="24.25" customWidth="1"/>
  </cols>
  <sheetData>
    <row r="1" ht="51" customHeight="1" spans="2:6">
      <c r="B1" s="205" t="s">
        <v>101</v>
      </c>
      <c r="C1" s="206"/>
      <c r="D1" s="206"/>
      <c r="E1" s="206"/>
      <c r="F1" s="207" t="s">
        <v>102</v>
      </c>
    </row>
    <row r="2" s="203" customFormat="1" ht="48.75" customHeight="1" spans="1:6">
      <c r="A2" s="208" t="s">
        <v>1</v>
      </c>
      <c r="B2" s="208" t="s">
        <v>16</v>
      </c>
      <c r="C2" s="208" t="s">
        <v>103</v>
      </c>
      <c r="D2" s="208" t="s">
        <v>104</v>
      </c>
      <c r="E2" s="208" t="s">
        <v>105</v>
      </c>
      <c r="F2" s="208" t="s">
        <v>24</v>
      </c>
    </row>
    <row r="3" s="28" customFormat="1" ht="21" customHeight="1" spans="1:6">
      <c r="A3" s="209">
        <v>1</v>
      </c>
      <c r="B3" s="59"/>
      <c r="C3" s="210"/>
      <c r="D3" s="211"/>
      <c r="E3" s="212"/>
      <c r="F3" s="213"/>
    </row>
    <row r="4" s="28" customFormat="1" ht="21.75" customHeight="1" spans="1:6">
      <c r="A4" s="214"/>
      <c r="B4" s="215"/>
      <c r="C4" s="212"/>
      <c r="D4" s="211"/>
      <c r="E4" s="212"/>
      <c r="F4" s="215"/>
    </row>
    <row r="5" ht="39" customHeight="1" spans="1:6">
      <c r="A5" s="173"/>
      <c r="B5" s="214" t="s">
        <v>106</v>
      </c>
      <c r="C5" s="216">
        <f>SUM(C3:C4)</f>
        <v>0</v>
      </c>
      <c r="D5" s="217">
        <f>SUM(D3:D4)</f>
        <v>0</v>
      </c>
      <c r="E5" s="216">
        <f>SUM(E3:E4)</f>
        <v>0</v>
      </c>
      <c r="F5" s="173"/>
    </row>
    <row r="6" ht="39" customHeight="1" spans="1:6">
      <c r="A6" s="201"/>
      <c r="B6" s="218"/>
      <c r="C6" s="219"/>
      <c r="D6" s="220"/>
      <c r="E6" s="219"/>
      <c r="F6" s="201"/>
    </row>
    <row r="7" ht="39" customHeight="1" spans="1:6">
      <c r="A7" s="201"/>
      <c r="B7" s="218"/>
      <c r="C7" s="219"/>
      <c r="D7" s="220"/>
      <c r="E7" s="219"/>
      <c r="F7" s="201"/>
    </row>
    <row r="8" ht="39" customHeight="1" spans="1:6">
      <c r="A8" s="201"/>
      <c r="B8" s="218"/>
      <c r="C8" s="219"/>
      <c r="D8" s="220"/>
      <c r="E8" s="219"/>
      <c r="F8" s="201"/>
    </row>
    <row r="9" ht="39" customHeight="1" spans="1:6">
      <c r="A9" s="201"/>
      <c r="B9" s="218"/>
      <c r="C9" s="219"/>
      <c r="D9" s="220"/>
      <c r="E9" s="219"/>
      <c r="F9" s="201"/>
    </row>
    <row r="10" ht="39" customHeight="1" spans="1:6">
      <c r="A10" s="201"/>
      <c r="B10" s="218"/>
      <c r="C10" s="219"/>
      <c r="D10" s="220"/>
      <c r="E10" s="219"/>
      <c r="F10" s="201"/>
    </row>
    <row r="11" ht="39" customHeight="1" spans="1:6">
      <c r="A11" s="201"/>
      <c r="B11" s="218"/>
      <c r="C11" s="219"/>
      <c r="D11" s="220"/>
      <c r="E11" s="219"/>
      <c r="F11" s="201"/>
    </row>
    <row r="12" ht="39" customHeight="1" spans="1:6">
      <c r="A12" s="201"/>
      <c r="B12" s="218"/>
      <c r="C12" s="219"/>
      <c r="D12" s="220"/>
      <c r="E12" s="219"/>
      <c r="F12" s="201"/>
    </row>
    <row r="13" ht="39" customHeight="1" spans="1:6">
      <c r="A13" s="201"/>
      <c r="B13" s="218"/>
      <c r="C13" s="219"/>
      <c r="D13" s="220"/>
      <c r="E13" s="219"/>
      <c r="F13" s="201"/>
    </row>
    <row r="14" ht="39" customHeight="1" spans="1:6">
      <c r="A14" s="201"/>
      <c r="B14" s="218"/>
      <c r="C14" s="219"/>
      <c r="D14" s="220"/>
      <c r="E14" s="219"/>
      <c r="F14" s="201"/>
    </row>
    <row r="15" ht="39" customHeight="1" spans="1:6">
      <c r="A15" s="201"/>
      <c r="B15" s="218"/>
      <c r="C15" s="219"/>
      <c r="D15" s="220"/>
      <c r="E15" s="219"/>
      <c r="F15" s="201"/>
    </row>
    <row r="16" ht="39" customHeight="1" spans="1:6">
      <c r="A16" s="201"/>
      <c r="B16" s="218"/>
      <c r="C16" s="219"/>
      <c r="D16" s="220"/>
      <c r="E16" s="219"/>
      <c r="F16" s="201"/>
    </row>
    <row r="17" ht="39" customHeight="1" spans="1:6">
      <c r="A17" s="201"/>
      <c r="B17" s="218"/>
      <c r="C17" s="219"/>
      <c r="D17" s="220"/>
      <c r="E17" s="219"/>
      <c r="F17" s="201"/>
    </row>
    <row r="18" ht="39" customHeight="1" spans="1:6">
      <c r="A18" s="201"/>
      <c r="B18" s="218"/>
      <c r="C18" s="219"/>
      <c r="D18" s="220"/>
      <c r="E18" s="219"/>
      <c r="F18" s="201"/>
    </row>
    <row r="19" ht="39" customHeight="1" spans="1:6">
      <c r="A19" s="201"/>
      <c r="B19" s="218"/>
      <c r="C19" s="219"/>
      <c r="D19" s="220"/>
      <c r="E19" s="219"/>
      <c r="F19" s="201"/>
    </row>
  </sheetData>
  <mergeCells count="1">
    <mergeCell ref="B1:E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"/>
  <sheetViews>
    <sheetView workbookViewId="0">
      <pane ySplit="4" topLeftCell="A5" activePane="bottomLeft" state="frozen"/>
      <selection/>
      <selection pane="bottomLeft" activeCell="C8" sqref="C8"/>
    </sheetView>
  </sheetViews>
  <sheetFormatPr defaultColWidth="9" defaultRowHeight="13.5"/>
  <cols>
    <col min="1" max="1" width="7.25" customWidth="1"/>
    <col min="2" max="2" width="32.125" customWidth="1"/>
    <col min="3" max="3" width="14.125" customWidth="1"/>
    <col min="4" max="4" width="10" customWidth="1"/>
    <col min="5" max="5" width="12" customWidth="1"/>
    <col min="6" max="6" width="13" hidden="1" customWidth="1"/>
    <col min="7" max="11" width="16.125" hidden="1" customWidth="1"/>
    <col min="12" max="12" width="19.125" hidden="1" customWidth="1"/>
    <col min="13" max="13" width="19.375" customWidth="1"/>
    <col min="14" max="14" width="13" customWidth="1"/>
  </cols>
  <sheetData>
    <row r="1" ht="20.25" spans="1:14">
      <c r="A1" s="186" t="s">
        <v>107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ht="14.25" spans="1:14">
      <c r="A2" s="177" t="e">
        <f>#REF!</f>
        <v>#REF!</v>
      </c>
      <c r="B2" s="177"/>
      <c r="C2" s="4" t="e">
        <f>#REF!</f>
        <v>#REF!</v>
      </c>
      <c r="D2" s="4"/>
      <c r="E2" s="5"/>
      <c r="F2" s="6"/>
      <c r="G2" s="178" t="s">
        <v>15</v>
      </c>
      <c r="H2" s="178"/>
      <c r="I2" s="178"/>
      <c r="J2" s="178"/>
      <c r="K2" s="178"/>
      <c r="L2" s="178"/>
      <c r="M2" s="178"/>
      <c r="N2" s="178"/>
    </row>
    <row r="3" ht="21" customHeight="1" spans="1:14">
      <c r="A3" s="179" t="s">
        <v>1</v>
      </c>
      <c r="B3" s="179" t="s">
        <v>108</v>
      </c>
      <c r="C3" s="187" t="s">
        <v>109</v>
      </c>
      <c r="D3" s="188" t="s">
        <v>110</v>
      </c>
      <c r="E3" s="179" t="s">
        <v>111</v>
      </c>
      <c r="F3" s="179" t="s">
        <v>112</v>
      </c>
      <c r="G3" s="179"/>
      <c r="H3" s="189" t="s">
        <v>113</v>
      </c>
      <c r="I3" s="199"/>
      <c r="J3" s="199"/>
      <c r="K3" s="199"/>
      <c r="L3" s="200"/>
      <c r="M3" s="187" t="s">
        <v>72</v>
      </c>
      <c r="N3" s="179" t="s">
        <v>114</v>
      </c>
    </row>
    <row r="4" ht="23.25" customHeight="1" spans="1:14">
      <c r="A4" s="179"/>
      <c r="B4" s="179"/>
      <c r="C4" s="190"/>
      <c r="D4" s="191"/>
      <c r="E4" s="179" t="s">
        <v>34</v>
      </c>
      <c r="F4" s="179" t="s">
        <v>115</v>
      </c>
      <c r="G4" s="179" t="s">
        <v>116</v>
      </c>
      <c r="H4" s="192" t="s">
        <v>117</v>
      </c>
      <c r="I4" s="192" t="s">
        <v>76</v>
      </c>
      <c r="J4" s="192" t="s">
        <v>118</v>
      </c>
      <c r="K4" s="192" t="s">
        <v>119</v>
      </c>
      <c r="L4" s="192" t="s">
        <v>120</v>
      </c>
      <c r="M4" s="190"/>
      <c r="N4" s="179"/>
    </row>
    <row r="5" ht="14.25" spans="1:14">
      <c r="A5" s="193">
        <v>1</v>
      </c>
      <c r="B5" s="194"/>
      <c r="C5" s="194"/>
      <c r="D5" s="195"/>
      <c r="E5" s="195"/>
      <c r="F5" s="195"/>
      <c r="G5" s="195"/>
      <c r="H5" s="195"/>
      <c r="I5" s="195"/>
      <c r="J5" s="195"/>
      <c r="K5" s="195"/>
      <c r="L5" s="195">
        <f>SUM(H5:K5)</f>
        <v>0</v>
      </c>
      <c r="M5" s="195">
        <f>E5-D5</f>
        <v>0</v>
      </c>
      <c r="N5" s="195"/>
    </row>
    <row r="6" ht="14.25" spans="1:16">
      <c r="A6" s="193">
        <v>2</v>
      </c>
      <c r="B6" s="194"/>
      <c r="C6" s="194"/>
      <c r="D6" s="195"/>
      <c r="E6" s="195"/>
      <c r="F6" s="195"/>
      <c r="G6" s="195"/>
      <c r="H6" s="195"/>
      <c r="I6" s="195"/>
      <c r="J6" s="195"/>
      <c r="K6" s="195"/>
      <c r="L6" s="195">
        <f t="shared" ref="L6:L29" si="0">SUM(H6:K6)</f>
        <v>0</v>
      </c>
      <c r="M6" s="195">
        <f t="shared" ref="M6:M29" si="1">E6-D6</f>
        <v>0</v>
      </c>
      <c r="N6" s="195"/>
      <c r="P6" s="20"/>
    </row>
    <row r="7" ht="14.25" spans="1:18">
      <c r="A7" s="193">
        <v>3</v>
      </c>
      <c r="B7" s="194"/>
      <c r="C7" s="194"/>
      <c r="D7" s="195"/>
      <c r="E7" s="195"/>
      <c r="F7" s="195"/>
      <c r="G7" s="195"/>
      <c r="H7" s="195"/>
      <c r="I7" s="195"/>
      <c r="J7" s="195"/>
      <c r="K7" s="195"/>
      <c r="L7" s="195">
        <f t="shared" si="0"/>
        <v>0</v>
      </c>
      <c r="M7" s="195">
        <f t="shared" si="1"/>
        <v>0</v>
      </c>
      <c r="N7" s="195"/>
      <c r="P7" s="20"/>
      <c r="Q7" s="21"/>
      <c r="R7" s="21"/>
    </row>
    <row r="8" ht="14.25" spans="1:18">
      <c r="A8" s="193">
        <v>4</v>
      </c>
      <c r="B8" s="194"/>
      <c r="C8" s="194"/>
      <c r="D8" s="195"/>
      <c r="E8" s="195"/>
      <c r="F8" s="195"/>
      <c r="G8" s="195"/>
      <c r="H8" s="195"/>
      <c r="I8" s="195"/>
      <c r="J8" s="195"/>
      <c r="K8" s="195"/>
      <c r="L8" s="195">
        <f t="shared" si="0"/>
        <v>0</v>
      </c>
      <c r="M8" s="195">
        <f t="shared" si="1"/>
        <v>0</v>
      </c>
      <c r="N8" s="195"/>
      <c r="P8" s="20"/>
      <c r="Q8" s="22"/>
      <c r="R8" s="21"/>
    </row>
    <row r="9" ht="14.25" spans="1:18">
      <c r="A9" s="193">
        <v>5</v>
      </c>
      <c r="B9" s="194"/>
      <c r="C9" s="194"/>
      <c r="D9" s="195"/>
      <c r="E9" s="195"/>
      <c r="F9" s="195"/>
      <c r="G9" s="195"/>
      <c r="H9" s="195"/>
      <c r="I9" s="195"/>
      <c r="J9" s="195"/>
      <c r="K9" s="195"/>
      <c r="L9" s="195">
        <f t="shared" si="0"/>
        <v>0</v>
      </c>
      <c r="M9" s="195">
        <f t="shared" si="1"/>
        <v>0</v>
      </c>
      <c r="N9" s="195"/>
      <c r="P9" s="20"/>
      <c r="Q9" s="23"/>
      <c r="R9" s="21"/>
    </row>
    <row r="10" ht="14.25" spans="1:18">
      <c r="A10" s="193">
        <v>6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>
        <f t="shared" si="0"/>
        <v>0</v>
      </c>
      <c r="M10" s="195">
        <f t="shared" si="1"/>
        <v>0</v>
      </c>
      <c r="N10" s="195"/>
      <c r="P10" s="20"/>
      <c r="Q10" s="24"/>
      <c r="R10" s="21"/>
    </row>
    <row r="11" ht="14.25" spans="1:18">
      <c r="A11" s="193">
        <v>7</v>
      </c>
      <c r="B11" s="194"/>
      <c r="C11" s="194"/>
      <c r="D11" s="195"/>
      <c r="E11" s="195"/>
      <c r="F11" s="195"/>
      <c r="G11" s="195"/>
      <c r="H11" s="195"/>
      <c r="I11" s="195"/>
      <c r="J11" s="195"/>
      <c r="K11" s="195"/>
      <c r="L11" s="195">
        <f t="shared" si="0"/>
        <v>0</v>
      </c>
      <c r="M11" s="195">
        <f t="shared" si="1"/>
        <v>0</v>
      </c>
      <c r="N11" s="195"/>
      <c r="P11" s="20"/>
      <c r="Q11" s="21"/>
      <c r="R11" s="21"/>
    </row>
    <row r="12" ht="14.25" spans="1:18">
      <c r="A12" s="193">
        <v>8</v>
      </c>
      <c r="B12" s="194"/>
      <c r="C12" s="194"/>
      <c r="D12" s="195"/>
      <c r="E12" s="195"/>
      <c r="F12" s="195"/>
      <c r="G12" s="195"/>
      <c r="H12" s="195"/>
      <c r="I12" s="195"/>
      <c r="J12" s="195"/>
      <c r="K12" s="195"/>
      <c r="L12" s="195">
        <f t="shared" si="0"/>
        <v>0</v>
      </c>
      <c r="M12" s="195">
        <f t="shared" si="1"/>
        <v>0</v>
      </c>
      <c r="N12" s="195"/>
      <c r="P12" s="20"/>
      <c r="Q12" s="21"/>
      <c r="R12" s="21"/>
    </row>
    <row r="13" ht="14.25" spans="1:14">
      <c r="A13" s="193">
        <v>9</v>
      </c>
      <c r="B13" s="194"/>
      <c r="C13" s="194"/>
      <c r="D13" s="195"/>
      <c r="E13" s="195"/>
      <c r="F13" s="195"/>
      <c r="G13" s="195"/>
      <c r="H13" s="195"/>
      <c r="I13" s="195"/>
      <c r="J13" s="195"/>
      <c r="K13" s="195"/>
      <c r="L13" s="195">
        <f t="shared" si="0"/>
        <v>0</v>
      </c>
      <c r="M13" s="195">
        <f t="shared" si="1"/>
        <v>0</v>
      </c>
      <c r="N13" s="195"/>
    </row>
    <row r="14" ht="14.25" spans="1:14">
      <c r="A14" s="193">
        <v>10</v>
      </c>
      <c r="B14" s="194"/>
      <c r="C14" s="194"/>
      <c r="D14" s="195"/>
      <c r="E14" s="195"/>
      <c r="F14" s="195"/>
      <c r="G14" s="195"/>
      <c r="H14" s="195"/>
      <c r="I14" s="195"/>
      <c r="J14" s="195"/>
      <c r="K14" s="195"/>
      <c r="L14" s="195">
        <f t="shared" si="0"/>
        <v>0</v>
      </c>
      <c r="M14" s="195">
        <f t="shared" si="1"/>
        <v>0</v>
      </c>
      <c r="N14" s="195"/>
    </row>
    <row r="15" ht="14.25" spans="1:14">
      <c r="A15" s="193">
        <v>11</v>
      </c>
      <c r="B15" s="194"/>
      <c r="C15" s="194"/>
      <c r="D15" s="195"/>
      <c r="E15" s="195"/>
      <c r="F15" s="195"/>
      <c r="G15" s="195"/>
      <c r="H15" s="195"/>
      <c r="I15" s="195"/>
      <c r="J15" s="195"/>
      <c r="K15" s="195"/>
      <c r="L15" s="195">
        <f t="shared" si="0"/>
        <v>0</v>
      </c>
      <c r="M15" s="195">
        <f t="shared" si="1"/>
        <v>0</v>
      </c>
      <c r="N15" s="195"/>
    </row>
    <row r="16" ht="14.25" spans="1:14">
      <c r="A16" s="193">
        <v>12</v>
      </c>
      <c r="B16" s="194"/>
      <c r="C16" s="194"/>
      <c r="D16" s="195"/>
      <c r="E16" s="195"/>
      <c r="F16" s="195"/>
      <c r="G16" s="195"/>
      <c r="H16" s="195"/>
      <c r="I16" s="195"/>
      <c r="J16" s="195"/>
      <c r="K16" s="195"/>
      <c r="L16" s="195">
        <f t="shared" si="0"/>
        <v>0</v>
      </c>
      <c r="M16" s="195">
        <f t="shared" si="1"/>
        <v>0</v>
      </c>
      <c r="N16" s="195"/>
    </row>
    <row r="17" ht="14.25" spans="1:14">
      <c r="A17" s="193">
        <v>13</v>
      </c>
      <c r="B17" s="194"/>
      <c r="C17" s="194"/>
      <c r="D17" s="195"/>
      <c r="E17" s="195"/>
      <c r="F17" s="195"/>
      <c r="G17" s="195"/>
      <c r="H17" s="195"/>
      <c r="I17" s="195"/>
      <c r="J17" s="195"/>
      <c r="K17" s="195"/>
      <c r="L17" s="195">
        <f t="shared" si="0"/>
        <v>0</v>
      </c>
      <c r="M17" s="195">
        <f t="shared" si="1"/>
        <v>0</v>
      </c>
      <c r="N17" s="195"/>
    </row>
    <row r="18" ht="14.25" spans="1:14">
      <c r="A18" s="193">
        <v>14</v>
      </c>
      <c r="B18" s="194"/>
      <c r="C18" s="194"/>
      <c r="D18" s="195"/>
      <c r="E18" s="195"/>
      <c r="F18" s="195"/>
      <c r="G18" s="195"/>
      <c r="H18" s="195"/>
      <c r="I18" s="195"/>
      <c r="J18" s="195"/>
      <c r="K18" s="195"/>
      <c r="L18" s="195">
        <f t="shared" si="0"/>
        <v>0</v>
      </c>
      <c r="M18" s="195">
        <f t="shared" si="1"/>
        <v>0</v>
      </c>
      <c r="N18" s="195"/>
    </row>
    <row r="19" ht="14.25" spans="1:14">
      <c r="A19" s="193">
        <v>15</v>
      </c>
      <c r="B19" s="194"/>
      <c r="C19" s="194"/>
      <c r="D19" s="195"/>
      <c r="E19" s="195"/>
      <c r="F19" s="195"/>
      <c r="G19" s="195"/>
      <c r="H19" s="195"/>
      <c r="I19" s="195"/>
      <c r="J19" s="195"/>
      <c r="K19" s="195"/>
      <c r="L19" s="195">
        <f t="shared" si="0"/>
        <v>0</v>
      </c>
      <c r="M19" s="195">
        <f t="shared" si="1"/>
        <v>0</v>
      </c>
      <c r="N19" s="195"/>
    </row>
    <row r="20" ht="14.25" spans="1:14">
      <c r="A20" s="193">
        <v>16</v>
      </c>
      <c r="B20" s="194"/>
      <c r="C20" s="194"/>
      <c r="D20" s="195"/>
      <c r="E20" s="195"/>
      <c r="F20" s="195"/>
      <c r="G20" s="195"/>
      <c r="H20" s="195"/>
      <c r="I20" s="195"/>
      <c r="J20" s="195"/>
      <c r="K20" s="195"/>
      <c r="L20" s="195">
        <f t="shared" si="0"/>
        <v>0</v>
      </c>
      <c r="M20" s="195">
        <f t="shared" si="1"/>
        <v>0</v>
      </c>
      <c r="N20" s="195"/>
    </row>
    <row r="21" ht="14.25" spans="1:14">
      <c r="A21" s="193">
        <v>17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>
        <f t="shared" si="0"/>
        <v>0</v>
      </c>
      <c r="M21" s="195">
        <f t="shared" si="1"/>
        <v>0</v>
      </c>
      <c r="N21" s="195"/>
    </row>
    <row r="22" ht="14.25" spans="1:14">
      <c r="A22" s="193">
        <v>18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>
        <f t="shared" si="0"/>
        <v>0</v>
      </c>
      <c r="M22" s="195">
        <f t="shared" si="1"/>
        <v>0</v>
      </c>
      <c r="N22" s="195"/>
    </row>
    <row r="23" ht="14.25" spans="1:14">
      <c r="A23" s="193">
        <v>19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>
        <f t="shared" si="0"/>
        <v>0</v>
      </c>
      <c r="M23" s="195">
        <f t="shared" si="1"/>
        <v>0</v>
      </c>
      <c r="N23" s="195"/>
    </row>
    <row r="24" ht="14.25" spans="1:14">
      <c r="A24" s="193">
        <v>20</v>
      </c>
      <c r="B24" s="195"/>
      <c r="C24" s="195"/>
      <c r="D24" s="173"/>
      <c r="E24" s="173"/>
      <c r="F24" s="195"/>
      <c r="G24" s="195"/>
      <c r="H24" s="195"/>
      <c r="I24" s="195"/>
      <c r="J24" s="195"/>
      <c r="K24" s="195"/>
      <c r="L24" s="195">
        <f t="shared" si="0"/>
        <v>0</v>
      </c>
      <c r="M24" s="195">
        <f t="shared" si="1"/>
        <v>0</v>
      </c>
      <c r="N24" s="195"/>
    </row>
    <row r="25" ht="14.25" spans="1:14">
      <c r="A25" s="193">
        <v>21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>
        <f t="shared" si="0"/>
        <v>0</v>
      </c>
      <c r="M25" s="195">
        <f t="shared" si="1"/>
        <v>0</v>
      </c>
      <c r="N25" s="195"/>
    </row>
    <row r="26" ht="14.25" spans="1:14">
      <c r="A26" s="193">
        <v>22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>
        <f t="shared" si="0"/>
        <v>0</v>
      </c>
      <c r="M26" s="195">
        <f t="shared" si="1"/>
        <v>0</v>
      </c>
      <c r="N26" s="195"/>
    </row>
    <row r="27" ht="14.25" spans="1:14">
      <c r="A27" s="193">
        <v>23</v>
      </c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>
        <f t="shared" si="0"/>
        <v>0</v>
      </c>
      <c r="M27" s="195">
        <f t="shared" si="1"/>
        <v>0</v>
      </c>
      <c r="N27" s="195"/>
    </row>
    <row r="28" ht="14.25" spans="1:14">
      <c r="A28" s="193">
        <v>24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>
        <f t="shared" si="0"/>
        <v>0</v>
      </c>
      <c r="M28" s="195">
        <f t="shared" si="1"/>
        <v>0</v>
      </c>
      <c r="N28" s="195"/>
    </row>
    <row r="29" ht="14.25" spans="1:14">
      <c r="A29" s="193">
        <v>25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>
        <f t="shared" si="0"/>
        <v>0</v>
      </c>
      <c r="M29" s="195">
        <f t="shared" si="1"/>
        <v>0</v>
      </c>
      <c r="N29" s="195"/>
    </row>
    <row r="30" s="7" customFormat="1" ht="14.25" spans="1:14">
      <c r="A30" s="193" t="s">
        <v>121</v>
      </c>
      <c r="B30" s="193"/>
      <c r="C30" s="193"/>
      <c r="D30" s="195">
        <f>SUM(D5:D29)</f>
        <v>0</v>
      </c>
      <c r="E30" s="195">
        <f>SUM(E5:E29)</f>
        <v>0</v>
      </c>
      <c r="F30" s="195">
        <f t="shared" ref="F30:M30" si="2">SUM(F5:F29)</f>
        <v>0</v>
      </c>
      <c r="G30" s="195">
        <f t="shared" si="2"/>
        <v>0</v>
      </c>
      <c r="H30" s="195">
        <f t="shared" si="2"/>
        <v>0</v>
      </c>
      <c r="I30" s="195">
        <f t="shared" si="2"/>
        <v>0</v>
      </c>
      <c r="J30" s="195">
        <f t="shared" si="2"/>
        <v>0</v>
      </c>
      <c r="K30" s="195">
        <f t="shared" si="2"/>
        <v>0</v>
      </c>
      <c r="L30" s="195">
        <f t="shared" si="2"/>
        <v>0</v>
      </c>
      <c r="M30" s="195">
        <f t="shared" si="2"/>
        <v>0</v>
      </c>
      <c r="N30" s="195"/>
    </row>
    <row r="31" s="7" customFormat="1" ht="14.25" spans="1:14">
      <c r="A31" s="196"/>
      <c r="B31" s="196"/>
      <c r="C31" s="196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="7" customFormat="1" ht="14.25" spans="1:20">
      <c r="A32" s="180" t="e">
        <f>#REF!</f>
        <v>#REF!</v>
      </c>
      <c r="B32" s="180"/>
      <c r="C32" s="197" t="e">
        <f>#REF!</f>
        <v>#REF!</v>
      </c>
      <c r="D32" s="197"/>
      <c r="E32" s="197" t="s">
        <v>98</v>
      </c>
      <c r="F32" s="5"/>
      <c r="G32" s="181" t="s">
        <v>122</v>
      </c>
      <c r="H32" s="181"/>
      <c r="I32" s="181"/>
      <c r="J32" s="181" t="s">
        <v>98</v>
      </c>
      <c r="K32" s="5"/>
      <c r="L32" s="5"/>
      <c r="M32" s="5"/>
      <c r="N32" s="182" t="s">
        <v>123</v>
      </c>
      <c r="O32" s="182"/>
      <c r="P32" s="182"/>
      <c r="Q32" s="182"/>
      <c r="R32" s="182"/>
      <c r="S32" s="182"/>
      <c r="T32" s="182"/>
    </row>
    <row r="33" spans="1:14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</row>
    <row r="35" spans="10:10">
      <c r="J35" s="201"/>
    </row>
    <row r="36" spans="10:10">
      <c r="J36" s="201"/>
    </row>
    <row r="37" ht="20.25" spans="10:10">
      <c r="J37" s="202"/>
    </row>
    <row r="38" spans="10:10">
      <c r="J38" s="201"/>
    </row>
    <row r="39" spans="10:10">
      <c r="J39" s="201"/>
    </row>
    <row r="40" spans="10:10">
      <c r="J40" s="201"/>
    </row>
    <row r="41" spans="10:10">
      <c r="J41" s="201"/>
    </row>
    <row r="42" spans="10:10">
      <c r="J42" s="201"/>
    </row>
    <row r="43" spans="10:10">
      <c r="J43" s="201"/>
    </row>
  </sheetData>
  <mergeCells count="13">
    <mergeCell ref="A1:N1"/>
    <mergeCell ref="A2:B2"/>
    <mergeCell ref="G2:N2"/>
    <mergeCell ref="F3:G3"/>
    <mergeCell ref="H3:L3"/>
    <mergeCell ref="A30:B30"/>
    <mergeCell ref="A32:B32"/>
    <mergeCell ref="A3:A4"/>
    <mergeCell ref="B3:B4"/>
    <mergeCell ref="C3:C4"/>
    <mergeCell ref="D3:D4"/>
    <mergeCell ref="M3:M4"/>
    <mergeCell ref="N3:N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pane ySplit="3" topLeftCell="A4" activePane="bottomLeft" state="frozen"/>
      <selection/>
      <selection pane="bottomLeft" activeCell="F14" sqref="F14"/>
    </sheetView>
  </sheetViews>
  <sheetFormatPr defaultColWidth="9" defaultRowHeight="13.5"/>
  <cols>
    <col min="1" max="1" width="7.25" customWidth="1"/>
    <col min="2" max="2" width="19.125" customWidth="1"/>
    <col min="3" max="3" width="10" customWidth="1"/>
    <col min="4" max="4" width="7.25" customWidth="1"/>
    <col min="5" max="5" width="16.125" customWidth="1"/>
    <col min="6" max="6" width="10" customWidth="1"/>
    <col min="7" max="7" width="13" customWidth="1"/>
    <col min="8" max="8" width="19.125" customWidth="1"/>
    <col min="9" max="9" width="13" customWidth="1"/>
    <col min="10" max="11" width="10" customWidth="1"/>
  </cols>
  <sheetData>
    <row r="1" ht="49.5" customHeight="1" spans="1:11">
      <c r="A1" s="2" t="s">
        <v>124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.25" spans="1:11">
      <c r="A2" s="101" t="e">
        <f>#REF!</f>
        <v>#REF!</v>
      </c>
      <c r="B2" s="101"/>
      <c r="C2" s="5"/>
      <c r="D2" s="6"/>
      <c r="E2" s="7"/>
      <c r="F2" s="8" t="e">
        <f>#REF!</f>
        <v>#REF!</v>
      </c>
      <c r="G2" s="8"/>
      <c r="H2" s="8"/>
      <c r="I2" s="8"/>
      <c r="J2" s="8"/>
      <c r="K2" s="8" t="s">
        <v>125</v>
      </c>
    </row>
    <row r="3" ht="14.25" spans="1:11">
      <c r="A3" s="179" t="s">
        <v>1</v>
      </c>
      <c r="B3" s="179" t="s">
        <v>126</v>
      </c>
      <c r="C3" s="179" t="s">
        <v>92</v>
      </c>
      <c r="D3" s="179" t="s">
        <v>127</v>
      </c>
      <c r="E3" s="179" t="s">
        <v>128</v>
      </c>
      <c r="F3" s="179" t="s">
        <v>129</v>
      </c>
      <c r="G3" s="179" t="s">
        <v>130</v>
      </c>
      <c r="H3" s="179" t="s">
        <v>131</v>
      </c>
      <c r="I3" s="179" t="s">
        <v>132</v>
      </c>
      <c r="J3" s="179" t="s">
        <v>133</v>
      </c>
      <c r="K3" s="179" t="s">
        <v>24</v>
      </c>
    </row>
    <row r="4" ht="20.25" spans="1:12">
      <c r="A4" s="184">
        <v>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20"/>
    </row>
    <row r="5" ht="20.25" spans="1:14">
      <c r="A5" s="184">
        <v>2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20"/>
      <c r="M5" s="21"/>
      <c r="N5" s="21"/>
    </row>
    <row r="6" ht="20.25" spans="1:14">
      <c r="A6" s="184">
        <v>3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20"/>
      <c r="M6" s="22"/>
      <c r="N6" s="21"/>
    </row>
    <row r="7" ht="20.25" spans="1:14">
      <c r="A7" s="184">
        <v>4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20"/>
      <c r="M7" s="23"/>
      <c r="N7" s="21"/>
    </row>
    <row r="8" ht="20.25" spans="1:14">
      <c r="A8" s="184">
        <v>5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20"/>
      <c r="M8" s="24"/>
      <c r="N8" s="21"/>
    </row>
    <row r="9" ht="20.25" spans="1:14">
      <c r="A9" s="184">
        <v>6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20"/>
      <c r="M9" s="21"/>
      <c r="N9" s="21"/>
    </row>
    <row r="10" ht="20.25" spans="1:14">
      <c r="A10" s="184">
        <v>7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20"/>
      <c r="M10" s="21"/>
      <c r="N10" s="21"/>
    </row>
    <row r="11" ht="20.25" spans="1:11">
      <c r="A11" s="184">
        <v>8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</row>
    <row r="12" ht="20.25" spans="1:11">
      <c r="A12" s="184">
        <v>9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</row>
    <row r="13" ht="20.25" spans="1:11">
      <c r="A13" s="184">
        <v>10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</row>
    <row r="14" ht="20.25" spans="1:11">
      <c r="A14" s="184">
        <v>11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</row>
    <row r="17" s="7" customFormat="1" ht="14.25" spans="1:11">
      <c r="A17" s="180" t="e">
        <f>#REF!</f>
        <v>#REF!</v>
      </c>
      <c r="B17" s="180"/>
      <c r="C17" s="5"/>
      <c r="D17" s="5"/>
      <c r="E17" s="181" t="e">
        <f>#REF!</f>
        <v>#REF!</v>
      </c>
      <c r="F17" s="181"/>
      <c r="G17" s="181"/>
      <c r="H17" s="181" t="s">
        <v>98</v>
      </c>
      <c r="I17" s="5"/>
      <c r="J17" s="5"/>
      <c r="K17" s="182" t="s">
        <v>123</v>
      </c>
    </row>
  </sheetData>
  <mergeCells count="3">
    <mergeCell ref="A1:K1"/>
    <mergeCell ref="A2:B2"/>
    <mergeCell ref="A17:B1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2019年11月末资产清查（问题及处理意见）汇总</vt:lpstr>
      <vt:lpstr>现金汇总</vt:lpstr>
      <vt:lpstr>货币资金（现金）1</vt:lpstr>
      <vt:lpstr>货币资金（银行存款+其他货币资金）汇总</vt:lpstr>
      <vt:lpstr>货币资金（银行存款+其他货币资金）2</vt:lpstr>
      <vt:lpstr>附件-银行存款余额调节表</vt:lpstr>
      <vt:lpstr>应收票据汇总</vt:lpstr>
      <vt:lpstr>应收票据3</vt:lpstr>
      <vt:lpstr>应收利息4</vt:lpstr>
      <vt:lpstr>应收股利5</vt:lpstr>
      <vt:lpstr>存货-仓存修理备件9</vt:lpstr>
      <vt:lpstr>库存-其他10</vt:lpstr>
      <vt:lpstr>库存内-低值易耗品11</vt:lpstr>
      <vt:lpstr>在用周转-低值易耗品12</vt:lpstr>
      <vt:lpstr>产成品-仓存产品14</vt:lpstr>
      <vt:lpstr>长期股权投资汇总</vt:lpstr>
      <vt:lpstr>长期股权投资明细表18</vt:lpstr>
      <vt:lpstr>固定资产</vt:lpstr>
      <vt:lpstr>固定资产-房屋1</vt:lpstr>
      <vt:lpstr>固定资产-机器设备2</vt:lpstr>
      <vt:lpstr>固定资产-运输工具3</vt:lpstr>
      <vt:lpstr>固定资产-办公电子设备4</vt:lpstr>
      <vt:lpstr>固定资产-模具配件6</vt:lpstr>
      <vt:lpstr>固定资产-其它7</vt:lpstr>
      <vt:lpstr>投资性房地产汇总</vt:lpstr>
      <vt:lpstr>投资性房地产31</vt:lpstr>
      <vt:lpstr>存货-商品房34</vt:lpstr>
      <vt:lpstr>盘点要求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红菩提</cp:lastModifiedBy>
  <dcterms:created xsi:type="dcterms:W3CDTF">2014-11-21T00:45:00Z</dcterms:created>
  <cp:lastPrinted>2019-11-29T03:34:00Z</cp:lastPrinted>
  <dcterms:modified xsi:type="dcterms:W3CDTF">2021-05-13T01:36:28Z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true</vt:bool>
  </property>
  <property fmtid="{D5CDD505-2E9C-101B-9397-08002B2CF9AE}" pid="4" name="ICV">
    <vt:lpwstr>391564243AEA4C618BE88FBC214A55EB</vt:lpwstr>
  </property>
</Properties>
</file>