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文政\前期采购\项目\H4 2002\"/>
    </mc:Choice>
  </mc:AlternateContent>
  <bookViews>
    <workbookView xWindow="0" yWindow="0" windowWidth="19200" windowHeight="70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I76" i="1" l="1"/>
  <c r="AE58" i="1"/>
  <c r="AG58" i="1" s="1"/>
  <c r="AJ58" i="1" s="1"/>
  <c r="X58" i="1"/>
  <c r="AE57" i="1"/>
  <c r="AG57" i="1" s="1"/>
  <c r="AJ57" i="1" s="1"/>
  <c r="X57" i="1"/>
  <c r="AE56" i="1"/>
  <c r="AG56" i="1" s="1"/>
  <c r="AJ56" i="1" s="1"/>
  <c r="X56" i="1"/>
  <c r="AE55" i="1"/>
  <c r="AG55" i="1" s="1"/>
  <c r="AJ55" i="1" s="1"/>
  <c r="X55" i="1"/>
  <c r="AE54" i="1"/>
  <c r="X54" i="1"/>
  <c r="AG54" i="1" s="1"/>
  <c r="AJ54" i="1" s="1"/>
  <c r="AE53" i="1"/>
  <c r="X53" i="1"/>
  <c r="AG53" i="1" s="1"/>
  <c r="AJ53" i="1" s="1"/>
  <c r="AE52" i="1"/>
  <c r="X52" i="1"/>
  <c r="AG52" i="1" s="1"/>
  <c r="AJ52" i="1" s="1"/>
  <c r="AE51" i="1"/>
  <c r="X51" i="1"/>
  <c r="AG51" i="1" s="1"/>
  <c r="AJ51" i="1" s="1"/>
  <c r="AE50" i="1"/>
  <c r="X50" i="1"/>
  <c r="AG50" i="1" s="1"/>
  <c r="AJ50" i="1" s="1"/>
  <c r="AE49" i="1"/>
  <c r="X49" i="1"/>
  <c r="AG49" i="1" s="1"/>
  <c r="AJ49" i="1" s="1"/>
  <c r="AE48" i="1"/>
  <c r="X48" i="1"/>
  <c r="AG48" i="1" s="1"/>
  <c r="AJ48" i="1" s="1"/>
  <c r="AE47" i="1"/>
  <c r="X47" i="1"/>
  <c r="AG47" i="1" s="1"/>
  <c r="AJ47" i="1" s="1"/>
  <c r="AE46" i="1"/>
  <c r="X46" i="1"/>
  <c r="AG46" i="1" s="1"/>
  <c r="AJ46" i="1" s="1"/>
  <c r="AE45" i="1"/>
  <c r="X45" i="1"/>
  <c r="AG45" i="1" s="1"/>
  <c r="AJ45" i="1" s="1"/>
  <c r="AE44" i="1"/>
  <c r="X44" i="1"/>
  <c r="AG44" i="1" s="1"/>
  <c r="AJ44" i="1" s="1"/>
  <c r="AE43" i="1"/>
  <c r="X43" i="1"/>
  <c r="AG43" i="1" s="1"/>
  <c r="AJ43" i="1" s="1"/>
  <c r="AE42" i="1"/>
  <c r="X42" i="1"/>
  <c r="AG42" i="1" s="1"/>
  <c r="AJ42" i="1" s="1"/>
  <c r="AE41" i="1"/>
  <c r="X41" i="1"/>
  <c r="AG41" i="1" s="1"/>
  <c r="AJ41" i="1" s="1"/>
  <c r="AE40" i="1"/>
  <c r="X40" i="1"/>
  <c r="AG40" i="1" s="1"/>
  <c r="AJ40" i="1" s="1"/>
  <c r="AE39" i="1"/>
  <c r="X39" i="1"/>
  <c r="AG39" i="1" s="1"/>
  <c r="AJ39" i="1" s="1"/>
  <c r="AE38" i="1"/>
  <c r="X38" i="1"/>
  <c r="AG38" i="1" s="1"/>
  <c r="AJ38" i="1" s="1"/>
  <c r="AE37" i="1"/>
  <c r="X37" i="1"/>
  <c r="AG37" i="1" s="1"/>
  <c r="AE20" i="1"/>
  <c r="Z20" i="1"/>
  <c r="AG20" i="1" s="1"/>
  <c r="AJ20" i="1" s="1"/>
  <c r="AE19" i="1"/>
  <c r="Z19" i="1"/>
  <c r="AG19" i="1" s="1"/>
  <c r="AJ19" i="1" s="1"/>
  <c r="AE18" i="1"/>
  <c r="Z18" i="1"/>
  <c r="AG18" i="1" s="1"/>
  <c r="AJ18" i="1" s="1"/>
  <c r="AE17" i="1"/>
  <c r="Z17" i="1"/>
  <c r="AG17" i="1" s="1"/>
  <c r="AJ11" i="1"/>
  <c r="AG11" i="1"/>
  <c r="W11" i="1"/>
  <c r="AG10" i="1"/>
  <c r="W10" i="1"/>
  <c r="AG9" i="1"/>
  <c r="AJ9" i="1" s="1"/>
  <c r="W9" i="1"/>
  <c r="AJ17" i="1" l="1"/>
  <c r="AJ32" i="1" s="1"/>
  <c r="AJ37" i="1"/>
  <c r="AJ59" i="1" s="1"/>
  <c r="AJ10" i="1"/>
  <c r="AJ12" i="1" s="1"/>
  <c r="V72" i="1" l="1"/>
  <c r="AG12" i="1"/>
  <c r="AG13" i="1" s="1"/>
  <c r="AG32" i="1"/>
  <c r="AG33" i="1" s="1"/>
  <c r="AI65" i="1" s="1"/>
  <c r="V73" i="1"/>
  <c r="AG59" i="1"/>
  <c r="AG60" i="1" s="1"/>
  <c r="AI66" i="1" s="1"/>
  <c r="V74" i="1"/>
  <c r="AI64" i="1" l="1"/>
  <c r="AI67" i="1" s="1"/>
  <c r="AJ61" i="1"/>
  <c r="AI71" i="1"/>
  <c r="AI70" i="1" l="1"/>
  <c r="AI69" i="1"/>
  <c r="AI68" i="1" s="1"/>
  <c r="AI75" i="1" s="1"/>
  <c r="AI83" i="1" s="1"/>
</calcChain>
</file>

<file path=xl/sharedStrings.xml><?xml version="1.0" encoding="utf-8"?>
<sst xmlns="http://schemas.openxmlformats.org/spreadsheetml/2006/main" count="216" uniqueCount="157">
  <si>
    <r>
      <rPr>
        <b/>
        <sz val="12"/>
        <rFont val="宋体"/>
        <family val="3"/>
        <charset val="134"/>
      </rPr>
      <t>供方联系人</t>
    </r>
    <r>
      <rPr>
        <b/>
        <sz val="12"/>
        <rFont val="Arial"/>
        <family val="2"/>
      </rPr>
      <t>:
Contact Person Supplier:</t>
    </r>
  </si>
  <si>
    <r>
      <rPr>
        <b/>
        <sz val="12"/>
        <rFont val="宋体"/>
        <family val="3"/>
        <charset val="134"/>
      </rPr>
      <t>供应商名称</t>
    </r>
    <r>
      <rPr>
        <b/>
        <sz val="12"/>
        <rFont val="Arial"/>
        <family val="2"/>
      </rPr>
      <t>:
Supplier:</t>
    </r>
    <r>
      <rPr>
        <b/>
        <sz val="12"/>
        <rFont val="宋体"/>
        <family val="3"/>
        <charset val="134"/>
      </rPr>
      <t>无锡全盛安仁机械有限公司</t>
    </r>
  </si>
  <si>
    <r>
      <rPr>
        <b/>
        <sz val="12"/>
        <rFont val="宋体"/>
        <family val="3"/>
        <charset val="134"/>
      </rPr>
      <t>格拉默图纸号</t>
    </r>
    <r>
      <rPr>
        <b/>
        <sz val="12"/>
        <rFont val="Arial"/>
        <family val="2"/>
      </rPr>
      <t>:
GRAMMER Drawing No.:</t>
    </r>
  </si>
  <si>
    <t>1449376</t>
  </si>
  <si>
    <r>
      <rPr>
        <b/>
        <sz val="12"/>
        <rFont val="宋体"/>
        <family val="3"/>
        <charset val="134"/>
      </rPr>
      <t>邮箱地址</t>
    </r>
    <r>
      <rPr>
        <b/>
        <sz val="12"/>
        <rFont val="Arial"/>
        <family val="2"/>
      </rPr>
      <t xml:space="preserve">:
</t>
    </r>
  </si>
  <si>
    <r>
      <rPr>
        <b/>
        <sz val="12"/>
        <rFont val="宋体"/>
        <family val="3"/>
        <charset val="134"/>
      </rPr>
      <t>格拉默供应商代号</t>
    </r>
    <r>
      <rPr>
        <b/>
        <sz val="12"/>
        <rFont val="Arial"/>
        <family val="2"/>
      </rPr>
      <t>:
GRAMMER Supplier No.:</t>
    </r>
  </si>
  <si>
    <r>
      <rPr>
        <b/>
        <sz val="12"/>
        <rFont val="宋体"/>
        <family val="3"/>
        <charset val="134"/>
      </rPr>
      <t>图纸版本号</t>
    </r>
    <r>
      <rPr>
        <b/>
        <sz val="12"/>
        <rFont val="Arial"/>
        <family val="2"/>
      </rPr>
      <t xml:space="preserve">:
Change Index: </t>
    </r>
  </si>
  <si>
    <r>
      <rPr>
        <b/>
        <sz val="12"/>
        <rFont val="宋体"/>
        <family val="3"/>
        <charset val="134"/>
      </rPr>
      <t>电话</t>
    </r>
    <r>
      <rPr>
        <b/>
        <sz val="12"/>
        <rFont val="Arial"/>
        <family val="2"/>
      </rPr>
      <t>:
Telephone</t>
    </r>
  </si>
  <si>
    <r>
      <rPr>
        <b/>
        <sz val="12"/>
        <rFont val="宋体"/>
        <family val="3"/>
        <charset val="134"/>
      </rPr>
      <t>零件描述</t>
    </r>
    <r>
      <rPr>
        <b/>
        <sz val="12"/>
        <rFont val="Arial"/>
        <family val="2"/>
      </rPr>
      <t>:
Part Description:</t>
    </r>
  </si>
  <si>
    <r>
      <rPr>
        <b/>
        <sz val="12"/>
        <rFont val="宋体"/>
        <family val="3"/>
        <charset val="134"/>
      </rPr>
      <t>格拉默零件号</t>
    </r>
    <r>
      <rPr>
        <b/>
        <sz val="12"/>
        <rFont val="Arial"/>
        <family val="2"/>
      </rPr>
      <t>:
GRAMMER Part No.:</t>
    </r>
  </si>
  <si>
    <r>
      <rPr>
        <b/>
        <sz val="12"/>
        <rFont val="宋体"/>
        <family val="3"/>
        <charset val="134"/>
      </rPr>
      <t>报价日期</t>
    </r>
    <r>
      <rPr>
        <b/>
        <sz val="12"/>
        <rFont val="Arial"/>
        <family val="2"/>
      </rPr>
      <t>:
Quotation Date:</t>
    </r>
  </si>
  <si>
    <r>
      <rPr>
        <b/>
        <sz val="12"/>
        <rFont val="宋体"/>
        <family val="3"/>
        <charset val="134"/>
      </rPr>
      <t>格拉默项目名称</t>
    </r>
    <r>
      <rPr>
        <b/>
        <sz val="12"/>
        <rFont val="Arial"/>
        <family val="2"/>
      </rPr>
      <t>:
GRAMMER Project:</t>
    </r>
  </si>
  <si>
    <r>
      <rPr>
        <b/>
        <sz val="12"/>
        <rFont val="宋体"/>
        <family val="3"/>
        <charset val="134"/>
      </rPr>
      <t>申请单号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报价单号</t>
    </r>
    <r>
      <rPr>
        <b/>
        <sz val="12"/>
        <rFont val="Arial"/>
        <family val="2"/>
      </rPr>
      <t>:
Request No. / Quotation No.:</t>
    </r>
  </si>
  <si>
    <r>
      <rPr>
        <b/>
        <sz val="12"/>
        <rFont val="Arial"/>
        <family val="2"/>
      </rPr>
      <t xml:space="preserve"> 1. </t>
    </r>
    <r>
      <rPr>
        <b/>
        <sz val="12"/>
        <rFont val="宋体"/>
        <family val="3"/>
        <charset val="134"/>
      </rPr>
      <t xml:space="preserve">外购外协件
</t>
    </r>
    <r>
      <rPr>
        <b/>
        <sz val="12"/>
        <rFont val="Arial"/>
        <family val="2"/>
      </rPr>
      <t xml:space="preserve"> 1. Procured Parts</t>
    </r>
  </si>
  <si>
    <r>
      <rPr>
        <b/>
        <sz val="12"/>
        <rFont val="宋体"/>
        <family val="3"/>
        <charset val="134"/>
      </rPr>
      <t>是否有外购外协件</t>
    </r>
    <r>
      <rPr>
        <b/>
        <sz val="12"/>
        <rFont val="Arial"/>
        <family val="2"/>
      </rPr>
      <t xml:space="preserve"> [</t>
    </r>
    <r>
      <rPr>
        <b/>
        <sz val="12"/>
        <rFont val="宋体"/>
        <family val="3"/>
        <charset val="134"/>
      </rPr>
      <t>是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否</t>
    </r>
    <r>
      <rPr>
        <b/>
        <sz val="12"/>
        <rFont val="Arial"/>
        <family val="2"/>
      </rPr>
      <t>]
Sub-QAF exists [yes / no]</t>
    </r>
  </si>
  <si>
    <r>
      <rPr>
        <b/>
        <sz val="12"/>
        <rFont val="宋体"/>
        <family val="3"/>
        <charset val="134"/>
      </rPr>
      <t>工序</t>
    </r>
    <r>
      <rPr>
        <b/>
        <sz val="12"/>
        <rFont val="Arial"/>
        <family val="2"/>
      </rPr>
      <t xml:space="preserve"> [</t>
    </r>
    <r>
      <rPr>
        <b/>
        <sz val="12"/>
        <rFont val="宋体"/>
        <family val="3"/>
        <charset val="134"/>
      </rPr>
      <t>在生产中使用的工序号</t>
    </r>
    <r>
      <rPr>
        <b/>
        <sz val="12"/>
        <rFont val="Arial"/>
        <family val="2"/>
      </rPr>
      <t>]
Process Step [Operation No. in Process Cost]</t>
    </r>
  </si>
  <si>
    <r>
      <rPr>
        <b/>
        <sz val="12"/>
        <rFont val="宋体"/>
        <family val="3"/>
        <charset val="134"/>
      </rPr>
      <t xml:space="preserve">零件描述
</t>
    </r>
    <r>
      <rPr>
        <b/>
        <sz val="12"/>
        <rFont val="Arial"/>
        <family val="2"/>
      </rPr>
      <t>Part Description</t>
    </r>
  </si>
  <si>
    <r>
      <rPr>
        <b/>
        <sz val="12"/>
        <rFont val="宋体"/>
        <family val="3"/>
        <charset val="134"/>
      </rPr>
      <t>零件号码</t>
    </r>
    <r>
      <rPr>
        <b/>
        <sz val="12"/>
        <rFont val="Arial"/>
        <family val="2"/>
      </rPr>
      <t xml:space="preserve"> (</t>
    </r>
    <r>
      <rPr>
        <b/>
        <sz val="12"/>
        <rFont val="宋体"/>
        <family val="3"/>
        <charset val="134"/>
      </rPr>
      <t>如果有</t>
    </r>
    <r>
      <rPr>
        <b/>
        <sz val="12"/>
        <rFont val="Arial"/>
        <family val="2"/>
      </rPr>
      <t>)
Part Number (if available)</t>
    </r>
  </si>
  <si>
    <r>
      <rPr>
        <b/>
        <sz val="12"/>
        <rFont val="宋体"/>
        <family val="3"/>
        <charset val="134"/>
      </rPr>
      <t xml:space="preserve">供应商
</t>
    </r>
    <r>
      <rPr>
        <b/>
        <sz val="12"/>
        <rFont val="Arial"/>
        <family val="2"/>
      </rPr>
      <t>Supplier</t>
    </r>
  </si>
  <si>
    <r>
      <rPr>
        <b/>
        <sz val="12"/>
        <rFont val="宋体"/>
        <family val="3"/>
        <charset val="134"/>
      </rPr>
      <t xml:space="preserve">在产品中的技术职能
</t>
    </r>
    <r>
      <rPr>
        <b/>
        <sz val="12"/>
        <rFont val="Arial"/>
        <family val="2"/>
      </rPr>
      <t>Technical Function of Part</t>
    </r>
  </si>
  <si>
    <r>
      <rPr>
        <b/>
        <sz val="12"/>
        <rFont val="宋体"/>
        <family val="3"/>
        <charset val="134"/>
      </rPr>
      <t xml:space="preserve">生产地
</t>
    </r>
    <r>
      <rPr>
        <b/>
        <sz val="12"/>
        <rFont val="Arial"/>
        <family val="2"/>
      </rPr>
      <t>Part Origin (Country)</t>
    </r>
  </si>
  <si>
    <r>
      <rPr>
        <b/>
        <sz val="12"/>
        <rFont val="宋体"/>
        <family val="3"/>
        <charset val="134"/>
      </rPr>
      <t>出厂价</t>
    </r>
    <r>
      <rPr>
        <b/>
        <sz val="12"/>
        <rFont val="Arial"/>
        <family val="2"/>
      </rPr>
      <t xml:space="preserve"> [</t>
    </r>
    <r>
      <rPr>
        <b/>
        <sz val="12"/>
        <rFont val="宋体"/>
        <family val="3"/>
        <charset val="134"/>
      </rPr>
      <t>按买进币种</t>
    </r>
    <r>
      <rPr>
        <b/>
        <sz val="12"/>
        <rFont val="Arial"/>
        <family val="2"/>
      </rPr>
      <t>]
Ex Works Price in Currency of Purchase</t>
    </r>
  </si>
  <si>
    <r>
      <rPr>
        <b/>
        <sz val="12"/>
        <rFont val="宋体"/>
        <family val="3"/>
        <charset val="134"/>
      </rPr>
      <t xml:space="preserve">买进的币种
</t>
    </r>
    <r>
      <rPr>
        <b/>
        <sz val="12"/>
        <rFont val="Arial"/>
        <family val="2"/>
      </rPr>
      <t>Currency of Purchase</t>
    </r>
  </si>
  <si>
    <r>
      <rPr>
        <b/>
        <sz val="12"/>
        <rFont val="宋体"/>
        <family val="3"/>
        <charset val="134"/>
      </rPr>
      <t>兑换率</t>
    </r>
    <r>
      <rPr>
        <b/>
        <sz val="12"/>
        <rFont val="Arial"/>
        <family val="2"/>
      </rPr>
      <t xml:space="preserve"> [</t>
    </r>
    <r>
      <rPr>
        <b/>
        <sz val="12"/>
        <rFont val="宋体"/>
        <family val="3"/>
        <charset val="134"/>
      </rPr>
      <t>报价的汇率</t>
    </r>
    <r>
      <rPr>
        <b/>
        <sz val="12"/>
        <rFont val="Arial"/>
        <family val="2"/>
      </rPr>
      <t xml:space="preserve"> / </t>
    </r>
    <r>
      <rPr>
        <b/>
        <sz val="12"/>
        <rFont val="宋体"/>
        <family val="3"/>
        <charset val="134"/>
      </rPr>
      <t>购买的汇率</t>
    </r>
    <r>
      <rPr>
        <b/>
        <sz val="12"/>
        <rFont val="Arial"/>
        <family val="2"/>
      </rPr>
      <t>] 
Rate of Exchange [Currency of Quotation / Currency of Purchase]</t>
    </r>
  </si>
  <si>
    <r>
      <rPr>
        <b/>
        <sz val="12"/>
        <rFont val="宋体"/>
        <family val="3"/>
        <charset val="134"/>
      </rPr>
      <t>出厂价</t>
    </r>
    <r>
      <rPr>
        <b/>
        <sz val="12"/>
        <rFont val="Arial"/>
        <family val="2"/>
      </rPr>
      <t xml:space="preserve"> [</t>
    </r>
    <r>
      <rPr>
        <b/>
        <sz val="12"/>
        <rFont val="宋体"/>
        <family val="3"/>
        <charset val="134"/>
      </rPr>
      <t>按报价的币种</t>
    </r>
    <r>
      <rPr>
        <b/>
        <sz val="12"/>
        <rFont val="Arial"/>
        <family val="2"/>
      </rPr>
      <t>][CU]
Ex Works Price in Currency of Quotation [CU]</t>
    </r>
  </si>
  <si>
    <r>
      <rPr>
        <b/>
        <sz val="12"/>
        <rFont val="宋体"/>
        <family val="3"/>
        <charset val="134"/>
      </rPr>
      <t xml:space="preserve">装运条款
</t>
    </r>
    <r>
      <rPr>
        <b/>
        <sz val="12"/>
        <rFont val="Arial"/>
        <family val="2"/>
      </rPr>
      <t>Incoterm</t>
    </r>
  </si>
  <si>
    <r>
      <rPr>
        <b/>
        <sz val="12"/>
        <rFont val="宋体"/>
        <family val="3"/>
        <charset val="134"/>
      </rPr>
      <t>包装费用</t>
    </r>
    <r>
      <rPr>
        <b/>
        <sz val="12"/>
        <rFont val="Arial"/>
        <family val="2"/>
      </rPr>
      <t xml:space="preserve"> [CU]
Packaging Cost [CU]</t>
    </r>
  </si>
  <si>
    <r>
      <rPr>
        <b/>
        <sz val="12"/>
        <rFont val="宋体"/>
        <family val="3"/>
        <charset val="134"/>
      </rPr>
      <t>运输费用</t>
    </r>
    <r>
      <rPr>
        <b/>
        <sz val="12"/>
        <rFont val="Arial"/>
        <family val="2"/>
      </rPr>
      <t xml:space="preserve"> [CU]
Transport Cost [CU]</t>
    </r>
  </si>
  <si>
    <r>
      <rPr>
        <b/>
        <sz val="12"/>
        <rFont val="宋体"/>
        <family val="3"/>
        <charset val="134"/>
      </rPr>
      <t>外购件的总价</t>
    </r>
    <r>
      <rPr>
        <b/>
        <sz val="12"/>
        <rFont val="Arial"/>
        <family val="2"/>
      </rPr>
      <t>[</t>
    </r>
    <r>
      <rPr>
        <b/>
        <sz val="12"/>
        <rFont val="宋体"/>
        <family val="3"/>
        <charset val="134"/>
      </rPr>
      <t>按报价币种</t>
    </r>
    <r>
      <rPr>
        <b/>
        <sz val="12"/>
        <rFont val="Arial"/>
        <family val="2"/>
      </rPr>
      <t>][CU]
Procured Part Cost in Currency of Quotation [CU]</t>
    </r>
  </si>
  <si>
    <r>
      <rPr>
        <b/>
        <sz val="12"/>
        <rFont val="宋体"/>
        <family val="3"/>
        <charset val="134"/>
      </rPr>
      <t>管理费用</t>
    </r>
    <r>
      <rPr>
        <b/>
        <sz val="12"/>
        <rFont val="Arial"/>
        <family val="2"/>
      </rPr>
      <t xml:space="preserve"> [%]
Material Overhead Cost [%]</t>
    </r>
  </si>
  <si>
    <r>
      <rPr>
        <b/>
        <sz val="12"/>
        <rFont val="宋体"/>
        <family val="3"/>
        <charset val="134"/>
      </rPr>
      <t>关税</t>
    </r>
    <r>
      <rPr>
        <b/>
        <sz val="12"/>
        <rFont val="Arial"/>
        <family val="2"/>
      </rPr>
      <t xml:space="preserve"> [CU]
Customs Duties [CU]</t>
    </r>
  </si>
  <si>
    <r>
      <rPr>
        <b/>
        <sz val="12"/>
        <rFont val="宋体"/>
        <family val="3"/>
        <charset val="134"/>
      </rPr>
      <t xml:space="preserve">使用的数量
</t>
    </r>
    <r>
      <rPr>
        <b/>
        <sz val="12"/>
        <rFont val="Arial"/>
        <family val="2"/>
      </rPr>
      <t>Quantity used</t>
    </r>
  </si>
  <si>
    <r>
      <rPr>
        <b/>
        <sz val="12"/>
        <rFont val="宋体"/>
        <family val="3"/>
        <charset val="134"/>
      </rPr>
      <t>成本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每件</t>
    </r>
    <r>
      <rPr>
        <b/>
        <sz val="12"/>
        <rFont val="Arial"/>
        <family val="2"/>
      </rPr>
      <t xml:space="preserve"> [CU]
Cost / Part [CU]</t>
    </r>
  </si>
  <si>
    <r>
      <rPr>
        <b/>
        <sz val="12"/>
        <rFont val="宋体"/>
        <family val="3"/>
        <charset val="134"/>
      </rPr>
      <t>报废率</t>
    </r>
    <r>
      <rPr>
        <b/>
        <sz val="12"/>
        <rFont val="Arial"/>
        <family val="2"/>
      </rPr>
      <t xml:space="preserve"> [%]
Scrap [%]</t>
    </r>
  </si>
  <si>
    <r>
      <rPr>
        <b/>
        <sz val="12"/>
        <rFont val="宋体"/>
        <family val="3"/>
        <charset val="134"/>
      </rPr>
      <t>废成本</t>
    </r>
    <r>
      <rPr>
        <b/>
        <sz val="12"/>
        <rFont val="Arial"/>
        <family val="2"/>
      </rPr>
      <t xml:space="preserve"> / </t>
    </r>
    <r>
      <rPr>
        <b/>
        <sz val="12"/>
        <rFont val="宋体"/>
        <family val="3"/>
        <charset val="134"/>
      </rPr>
      <t>每件</t>
    </r>
    <r>
      <rPr>
        <b/>
        <sz val="12"/>
        <rFont val="Arial"/>
        <family val="2"/>
      </rPr>
      <t xml:space="preserve"> [CU]
Scrap Cost / Part  [CU]</t>
    </r>
  </si>
  <si>
    <t>40</t>
  </si>
  <si>
    <t>CNY</t>
  </si>
  <si>
    <t>50</t>
  </si>
  <si>
    <t>螺母</t>
  </si>
  <si>
    <r>
      <rPr>
        <sz val="12"/>
        <rFont val="宋体"/>
        <family val="3"/>
        <charset val="134"/>
      </rPr>
      <t>总报废费用</t>
    </r>
    <r>
      <rPr>
        <sz val="12"/>
        <rFont val="Arial"/>
        <family val="2"/>
      </rPr>
      <t xml:space="preserve"> [CU]  
Total Scrap Cost [CU]</t>
    </r>
  </si>
  <si>
    <r>
      <rPr>
        <b/>
        <sz val="12"/>
        <rFont val="宋体"/>
        <family val="3"/>
        <charset val="134"/>
      </rPr>
      <t>总外协件费用</t>
    </r>
    <r>
      <rPr>
        <b/>
        <sz val="12"/>
        <rFont val="Arial"/>
        <family val="2"/>
      </rPr>
      <t xml:space="preserve"> [CU]
Total Procured Parts Cost [CU]</t>
    </r>
  </si>
  <si>
    <r>
      <rPr>
        <b/>
        <sz val="12"/>
        <rFont val="Arial"/>
        <family val="2"/>
      </rPr>
      <t xml:space="preserve"> 2.</t>
    </r>
    <r>
      <rPr>
        <b/>
        <sz val="12"/>
        <rFont val="宋体"/>
        <family val="3"/>
        <charset val="134"/>
      </rPr>
      <t xml:space="preserve">原材料
</t>
    </r>
    <r>
      <rPr>
        <b/>
        <sz val="12"/>
        <rFont val="Arial"/>
        <family val="2"/>
      </rPr>
      <t xml:space="preserve"> 2. Raw Material</t>
    </r>
  </si>
  <si>
    <r>
      <rPr>
        <b/>
        <sz val="12"/>
        <rFont val="宋体"/>
        <family val="3"/>
        <charset val="134"/>
      </rPr>
      <t xml:space="preserve">材料描述
</t>
    </r>
    <r>
      <rPr>
        <b/>
        <sz val="12"/>
        <rFont val="Arial"/>
        <family val="2"/>
      </rPr>
      <t>Part Description</t>
    </r>
  </si>
  <si>
    <r>
      <rPr>
        <b/>
        <sz val="12"/>
        <rFont val="宋体"/>
        <family val="3"/>
        <charset val="134"/>
      </rPr>
      <t xml:space="preserve">原材料
</t>
    </r>
    <r>
      <rPr>
        <b/>
        <sz val="12"/>
        <rFont val="Arial"/>
        <family val="2"/>
      </rPr>
      <t>Raw Material</t>
    </r>
  </si>
  <si>
    <r>
      <rPr>
        <b/>
        <sz val="12"/>
        <rFont val="宋体"/>
        <family val="3"/>
        <charset val="134"/>
      </rPr>
      <t xml:space="preserve">原产地
</t>
    </r>
    <r>
      <rPr>
        <b/>
        <sz val="12"/>
        <rFont val="Arial"/>
        <family val="2"/>
      </rPr>
      <t>Raw Material Origin (Country)</t>
    </r>
  </si>
  <si>
    <r>
      <rPr>
        <b/>
        <sz val="12"/>
        <rFont val="宋体"/>
        <family val="3"/>
        <charset val="134"/>
      </rPr>
      <t xml:space="preserve">尺寸
</t>
    </r>
    <r>
      <rPr>
        <b/>
        <sz val="12"/>
        <rFont val="Arial"/>
        <family val="2"/>
      </rPr>
      <t>Dimensions [mm]</t>
    </r>
  </si>
  <si>
    <r>
      <rPr>
        <b/>
        <sz val="12"/>
        <rFont val="宋体"/>
        <family val="3"/>
        <charset val="134"/>
      </rPr>
      <t xml:space="preserve">单位
</t>
    </r>
    <r>
      <rPr>
        <b/>
        <sz val="12"/>
        <rFont val="Arial"/>
        <family val="2"/>
      </rPr>
      <t>Unit of Measurement</t>
    </r>
  </si>
  <si>
    <r>
      <rPr>
        <b/>
        <sz val="12"/>
        <rFont val="宋体"/>
        <family val="3"/>
        <charset val="134"/>
      </rPr>
      <t>兑换率</t>
    </r>
    <r>
      <rPr>
        <b/>
        <sz val="12"/>
        <rFont val="Arial"/>
        <family val="2"/>
      </rPr>
      <t xml:space="preserve"> [</t>
    </r>
    <r>
      <rPr>
        <b/>
        <sz val="12"/>
        <rFont val="宋体"/>
        <family val="3"/>
        <charset val="134"/>
      </rPr>
      <t>报价的汇率</t>
    </r>
    <r>
      <rPr>
        <b/>
        <sz val="12"/>
        <rFont val="Arial"/>
        <family val="2"/>
      </rPr>
      <t xml:space="preserve"> / </t>
    </r>
    <r>
      <rPr>
        <b/>
        <sz val="12"/>
        <rFont val="宋体"/>
        <family val="3"/>
        <charset val="134"/>
      </rPr>
      <t>购买的汇率</t>
    </r>
    <r>
      <rPr>
        <b/>
        <sz val="12"/>
        <rFont val="Arial"/>
        <family val="2"/>
      </rPr>
      <t>]
Rate of Exchange [Currency of Quotation / Currency of Purchase]</t>
    </r>
  </si>
  <si>
    <r>
      <rPr>
        <b/>
        <sz val="12"/>
        <rFont val="宋体"/>
        <family val="3"/>
        <charset val="134"/>
      </rPr>
      <t>原材料成本</t>
    </r>
    <r>
      <rPr>
        <b/>
        <sz val="12"/>
        <rFont val="Arial"/>
        <family val="2"/>
      </rPr>
      <t xml:space="preserve"> [CU]
Material Cost [CU]</t>
    </r>
  </si>
  <si>
    <r>
      <rPr>
        <b/>
        <sz val="12"/>
        <rFont val="宋体"/>
        <family val="3"/>
        <charset val="134"/>
      </rPr>
      <t>原材料管理费用</t>
    </r>
    <r>
      <rPr>
        <b/>
        <sz val="12"/>
        <rFont val="Arial"/>
        <family val="2"/>
      </rPr>
      <t xml:space="preserve"> [%]
Material Overhead Cost [%]</t>
    </r>
  </si>
  <si>
    <r>
      <rPr>
        <b/>
        <sz val="12"/>
        <rFont val="宋体"/>
        <family val="3"/>
        <charset val="134"/>
      </rPr>
      <t>毛重</t>
    </r>
    <r>
      <rPr>
        <b/>
        <sz val="12"/>
        <rFont val="Arial"/>
        <family val="2"/>
      </rPr>
      <t xml:space="preserve"> [</t>
    </r>
    <r>
      <rPr>
        <b/>
        <sz val="12"/>
        <rFont val="宋体"/>
        <family val="3"/>
        <charset val="134"/>
      </rPr>
      <t>单个</t>
    </r>
    <r>
      <rPr>
        <b/>
        <sz val="12"/>
        <rFont val="Arial"/>
        <family val="2"/>
      </rPr>
      <t>]
Gross Usage [unit]</t>
    </r>
  </si>
  <si>
    <r>
      <rPr>
        <b/>
        <sz val="12"/>
        <rFont val="宋体"/>
        <family val="3"/>
        <charset val="134"/>
      </rPr>
      <t>净重</t>
    </r>
    <r>
      <rPr>
        <b/>
        <sz val="12"/>
        <rFont val="Arial"/>
        <family val="2"/>
      </rPr>
      <t xml:space="preserve"> [</t>
    </r>
    <r>
      <rPr>
        <b/>
        <sz val="12"/>
        <rFont val="宋体"/>
        <family val="3"/>
        <charset val="134"/>
      </rPr>
      <t>单个</t>
    </r>
    <r>
      <rPr>
        <b/>
        <sz val="12"/>
        <rFont val="Arial"/>
        <family val="2"/>
      </rPr>
      <t>]
Net Usage [unit]</t>
    </r>
  </si>
  <si>
    <r>
      <rPr>
        <b/>
        <sz val="12"/>
        <rFont val="宋体"/>
        <family val="3"/>
        <charset val="134"/>
      </rPr>
      <t>余料再利用</t>
    </r>
    <r>
      <rPr>
        <b/>
        <sz val="12"/>
        <rFont val="Arial"/>
        <family val="2"/>
      </rPr>
      <t xml:space="preserve"> [CU]
Reclaim [CU]</t>
    </r>
  </si>
  <si>
    <r>
      <rPr>
        <b/>
        <sz val="12"/>
        <rFont val="宋体"/>
        <family val="3"/>
        <charset val="134"/>
      </rPr>
      <t>原材料报废成本</t>
    </r>
    <r>
      <rPr>
        <b/>
        <sz val="12"/>
        <rFont val="Arial"/>
        <family val="2"/>
      </rPr>
      <t xml:space="preserve"> [WE]
Scrap Cost Raw Material [WE]</t>
    </r>
  </si>
  <si>
    <t>S420MC-2.5</t>
  </si>
  <si>
    <t>mm</t>
  </si>
  <si>
    <t>CR420LA-1.5</t>
  </si>
  <si>
    <r>
      <rPr>
        <sz val="12"/>
        <rFont val="宋体"/>
        <family val="3"/>
        <charset val="134"/>
      </rPr>
      <t>总报废费用</t>
    </r>
    <r>
      <rPr>
        <sz val="12"/>
        <rFont val="Arial"/>
        <family val="2"/>
      </rPr>
      <t xml:space="preserve"> [CU]
Total Scrap Cost [CU]</t>
    </r>
  </si>
  <si>
    <r>
      <rPr>
        <b/>
        <sz val="12"/>
        <rFont val="宋体"/>
        <family val="3"/>
        <charset val="134"/>
      </rPr>
      <t>总原材料费用</t>
    </r>
    <r>
      <rPr>
        <b/>
        <sz val="12"/>
        <rFont val="Arial"/>
        <family val="2"/>
      </rPr>
      <t xml:space="preserve"> [CU]
Total Raw Material Cost [CU]</t>
    </r>
  </si>
  <si>
    <r>
      <rPr>
        <b/>
        <sz val="12"/>
        <rFont val="Arial"/>
        <family val="2"/>
      </rPr>
      <t xml:space="preserve"> 3. </t>
    </r>
    <r>
      <rPr>
        <b/>
        <sz val="12"/>
        <rFont val="宋体"/>
        <family val="3"/>
        <charset val="134"/>
      </rPr>
      <t xml:space="preserve">生产成本
</t>
    </r>
    <r>
      <rPr>
        <b/>
        <sz val="12"/>
        <rFont val="Arial"/>
        <family val="2"/>
      </rPr>
      <t xml:space="preserve"> 3. Process Cost</t>
    </r>
  </si>
  <si>
    <r>
      <rPr>
        <b/>
        <sz val="12"/>
        <rFont val="宋体"/>
        <family val="3"/>
        <charset val="134"/>
      </rPr>
      <t xml:space="preserve">工序号
</t>
    </r>
    <r>
      <rPr>
        <b/>
        <sz val="12"/>
        <rFont val="Arial"/>
        <family val="2"/>
      </rPr>
      <t>Operation No.</t>
    </r>
  </si>
  <si>
    <r>
      <rPr>
        <b/>
        <sz val="12"/>
        <rFont val="宋体"/>
        <family val="3"/>
        <charset val="134"/>
      </rPr>
      <t xml:space="preserve">工序描述
</t>
    </r>
    <r>
      <rPr>
        <b/>
        <sz val="12"/>
        <rFont val="Arial"/>
        <family val="2"/>
      </rPr>
      <t>Operation Description</t>
    </r>
  </si>
  <si>
    <r>
      <rPr>
        <b/>
        <sz val="12"/>
        <rFont val="宋体"/>
        <family val="3"/>
        <charset val="134"/>
      </rPr>
      <t>工具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设备</t>
    </r>
    <r>
      <rPr>
        <b/>
        <sz val="12"/>
        <rFont val="Arial"/>
        <family val="2"/>
      </rPr>
      <t xml:space="preserve"> </t>
    </r>
    <r>
      <rPr>
        <b/>
        <sz val="12"/>
        <rFont val="宋体"/>
        <family val="3"/>
        <charset val="134"/>
      </rPr>
      <t xml:space="preserve">型号的描述
</t>
    </r>
    <r>
      <rPr>
        <b/>
        <sz val="12"/>
        <rFont val="Arial"/>
        <family val="2"/>
      </rPr>
      <t>Operation Description</t>
    </r>
  </si>
  <si>
    <r>
      <rPr>
        <b/>
        <sz val="12"/>
        <rFont val="宋体"/>
        <family val="3"/>
        <charset val="134"/>
      </rPr>
      <t>设备运行时间</t>
    </r>
    <r>
      <rPr>
        <b/>
        <sz val="12"/>
        <rFont val="Arial"/>
        <family val="2"/>
      </rPr>
      <t xml:space="preserve"> [</t>
    </r>
    <r>
      <rPr>
        <b/>
        <sz val="12"/>
        <rFont val="宋体"/>
        <family val="3"/>
        <charset val="134"/>
      </rPr>
      <t>小时</t>
    </r>
    <r>
      <rPr>
        <b/>
        <sz val="12"/>
        <rFont val="Arial"/>
        <family val="2"/>
      </rPr>
      <t xml:space="preserve"> / </t>
    </r>
    <r>
      <rPr>
        <b/>
        <sz val="12"/>
        <rFont val="宋体"/>
        <family val="3"/>
        <charset val="134"/>
      </rPr>
      <t>周</t>
    </r>
    <r>
      <rPr>
        <b/>
        <sz val="12"/>
        <rFont val="Arial"/>
        <family val="2"/>
      </rPr>
      <t>]
Machine Running Time [h / week]</t>
    </r>
  </si>
  <si>
    <r>
      <rPr>
        <b/>
        <sz val="12"/>
        <rFont val="宋体"/>
        <family val="3"/>
        <charset val="134"/>
      </rPr>
      <t xml:space="preserve">直接员工的数量
</t>
    </r>
    <r>
      <rPr>
        <b/>
        <sz val="12"/>
        <rFont val="Arial"/>
        <family val="2"/>
      </rPr>
      <t>Number of direct Employees</t>
    </r>
  </si>
  <si>
    <r>
      <rPr>
        <b/>
        <sz val="12"/>
        <rFont val="宋体"/>
        <family val="3"/>
        <charset val="134"/>
      </rPr>
      <t>生产周期</t>
    </r>
    <r>
      <rPr>
        <b/>
        <sz val="12"/>
        <rFont val="Arial"/>
        <family val="2"/>
      </rPr>
      <t xml:space="preserve"> /</t>
    </r>
    <r>
      <rPr>
        <b/>
        <sz val="12"/>
        <rFont val="宋体"/>
        <family val="3"/>
        <charset val="134"/>
      </rPr>
      <t>每个零件的</t>
    </r>
    <r>
      <rPr>
        <b/>
        <sz val="12"/>
        <rFont val="Arial"/>
        <family val="2"/>
      </rPr>
      <t xml:space="preserve"> [</t>
    </r>
    <r>
      <rPr>
        <b/>
        <sz val="12"/>
        <rFont val="宋体"/>
        <family val="3"/>
        <charset val="134"/>
      </rPr>
      <t>秒</t>
    </r>
    <r>
      <rPr>
        <b/>
        <sz val="12"/>
        <rFont val="Arial"/>
        <family val="2"/>
      </rPr>
      <t>]
Cycle Time / Part [s]</t>
    </r>
  </si>
  <si>
    <r>
      <rPr>
        <b/>
        <sz val="12"/>
        <rFont val="宋体"/>
        <family val="3"/>
        <charset val="134"/>
      </rPr>
      <t>直接员工的工资</t>
    </r>
    <r>
      <rPr>
        <b/>
        <sz val="12"/>
        <rFont val="Arial"/>
        <family val="2"/>
      </rPr>
      <t xml:space="preserve"> [CU / </t>
    </r>
    <r>
      <rPr>
        <b/>
        <sz val="12"/>
        <rFont val="宋体"/>
        <family val="3"/>
        <charset val="134"/>
      </rPr>
      <t>小时</t>
    </r>
    <r>
      <rPr>
        <b/>
        <sz val="12"/>
        <rFont val="Arial"/>
        <family val="2"/>
      </rPr>
      <t>]
Direct Labour Cost [CU / h]</t>
    </r>
  </si>
  <si>
    <r>
      <rPr>
        <b/>
        <sz val="12"/>
        <rFont val="宋体"/>
        <family val="3"/>
        <charset val="134"/>
      </rPr>
      <t>社会成本</t>
    </r>
    <r>
      <rPr>
        <b/>
        <sz val="12"/>
        <rFont val="Arial"/>
        <family val="2"/>
      </rPr>
      <t xml:space="preserve"> [CU / </t>
    </r>
    <r>
      <rPr>
        <b/>
        <sz val="12"/>
        <rFont val="宋体"/>
        <family val="3"/>
        <charset val="134"/>
      </rPr>
      <t>小时</t>
    </r>
    <r>
      <rPr>
        <b/>
        <sz val="12"/>
        <rFont val="Arial"/>
        <family val="2"/>
      </rPr>
      <t>]
Social Overhead Cost [CU / h]</t>
    </r>
  </si>
  <si>
    <r>
      <rPr>
        <b/>
        <sz val="12"/>
        <rFont val="宋体"/>
        <family val="3"/>
        <charset val="134"/>
      </rPr>
      <t>额外管理成本</t>
    </r>
    <r>
      <rPr>
        <b/>
        <sz val="12"/>
        <rFont val="Arial"/>
        <family val="2"/>
      </rPr>
      <t xml:space="preserve"> [CU / </t>
    </r>
    <r>
      <rPr>
        <b/>
        <sz val="12"/>
        <rFont val="宋体"/>
        <family val="3"/>
        <charset val="134"/>
      </rPr>
      <t>小时</t>
    </r>
    <r>
      <rPr>
        <b/>
        <sz val="12"/>
        <rFont val="Arial"/>
        <family val="2"/>
      </rPr>
      <t>]
Residual Overhead Cost [CU / h]</t>
    </r>
  </si>
  <si>
    <r>
      <rPr>
        <b/>
        <sz val="12"/>
        <rFont val="宋体"/>
        <family val="3"/>
        <charset val="134"/>
      </rPr>
      <t>总人员成本</t>
    </r>
    <r>
      <rPr>
        <b/>
        <sz val="12"/>
        <rFont val="Arial"/>
        <family val="2"/>
      </rPr>
      <t xml:space="preserve"> [CU]
Total Labour Cost [CU]</t>
    </r>
  </si>
  <si>
    <r>
      <rPr>
        <b/>
        <sz val="12"/>
        <rFont val="宋体"/>
        <family val="3"/>
        <charset val="134"/>
      </rPr>
      <t>设备投资</t>
    </r>
    <r>
      <rPr>
        <b/>
        <sz val="12"/>
        <rFont val="Arial"/>
        <family val="2"/>
      </rPr>
      <t xml:space="preserve"> [CU]
Machine Investment [CU]</t>
    </r>
  </si>
  <si>
    <r>
      <rPr>
        <b/>
        <sz val="12"/>
        <rFont val="宋体"/>
        <family val="3"/>
        <charset val="134"/>
      </rPr>
      <t>设备成本</t>
    </r>
    <r>
      <rPr>
        <b/>
        <sz val="12"/>
        <rFont val="Arial"/>
        <family val="2"/>
      </rPr>
      <t xml:space="preserve"> [CU / </t>
    </r>
    <r>
      <rPr>
        <b/>
        <sz val="12"/>
        <rFont val="宋体"/>
        <family val="3"/>
        <charset val="134"/>
      </rPr>
      <t>小时</t>
    </r>
    <r>
      <rPr>
        <b/>
        <sz val="12"/>
        <rFont val="Arial"/>
        <family val="2"/>
      </rPr>
      <t>]
Machine Hour Rate [CU / h]</t>
    </r>
  </si>
  <si>
    <r>
      <rPr>
        <b/>
        <sz val="12"/>
        <rFont val="宋体"/>
        <family val="3"/>
        <charset val="134"/>
      </rPr>
      <t>总设备成本</t>
    </r>
    <r>
      <rPr>
        <b/>
        <sz val="12"/>
        <rFont val="Arial"/>
        <family val="2"/>
      </rPr>
      <t xml:space="preserve"> [CU]
Machine Cost [CU]</t>
    </r>
  </si>
  <si>
    <r>
      <rPr>
        <b/>
        <sz val="12"/>
        <rFont val="宋体"/>
        <family val="3"/>
        <charset val="134"/>
      </rPr>
      <t>生产成本</t>
    </r>
    <r>
      <rPr>
        <b/>
        <sz val="12"/>
        <rFont val="Arial"/>
        <family val="2"/>
      </rPr>
      <t xml:space="preserve"> / </t>
    </r>
    <r>
      <rPr>
        <b/>
        <sz val="12"/>
        <rFont val="宋体"/>
        <family val="3"/>
        <charset val="134"/>
      </rPr>
      <t>每道工序</t>
    </r>
    <r>
      <rPr>
        <b/>
        <sz val="12"/>
        <rFont val="Arial"/>
        <family val="2"/>
      </rPr>
      <t xml:space="preserve"> [CU]
Process Cost / Operation [CU]</t>
    </r>
  </si>
  <si>
    <r>
      <rPr>
        <b/>
        <sz val="12"/>
        <rFont val="宋体"/>
        <family val="3"/>
        <charset val="134"/>
      </rPr>
      <t>报废成本</t>
    </r>
    <r>
      <rPr>
        <b/>
        <sz val="12"/>
        <rFont val="Arial"/>
        <family val="2"/>
      </rPr>
      <t xml:space="preserve"> / </t>
    </r>
    <r>
      <rPr>
        <b/>
        <sz val="12"/>
        <rFont val="宋体"/>
        <family val="3"/>
        <charset val="134"/>
      </rPr>
      <t>每道工序</t>
    </r>
    <r>
      <rPr>
        <b/>
        <sz val="12"/>
        <rFont val="Arial"/>
        <family val="2"/>
      </rPr>
      <t xml:space="preserve"> [CU]
Scrap Cost / Operation [CU]</t>
    </r>
  </si>
  <si>
    <t>下料</t>
  </si>
  <si>
    <t>315T</t>
  </si>
  <si>
    <t>成型</t>
  </si>
  <si>
    <t>250T压力机</t>
  </si>
  <si>
    <t>1449378</t>
  </si>
  <si>
    <t>翻边</t>
  </si>
  <si>
    <t>整形</t>
  </si>
  <si>
    <t>冲孔侧冲孔</t>
  </si>
  <si>
    <t>1449381</t>
  </si>
  <si>
    <t>翻边一</t>
  </si>
  <si>
    <t>200T压力机</t>
  </si>
  <si>
    <t>翻边二</t>
  </si>
  <si>
    <t>1449383</t>
  </si>
  <si>
    <t>1449380</t>
  </si>
  <si>
    <t>螺母点焊</t>
  </si>
  <si>
    <t>点焊</t>
  </si>
  <si>
    <t>装配焊接</t>
  </si>
  <si>
    <t>焊接机器人</t>
  </si>
  <si>
    <t>包装检验</t>
  </si>
  <si>
    <t>总成检具</t>
  </si>
  <si>
    <r>
      <rPr>
        <b/>
        <sz val="12"/>
        <rFont val="宋体"/>
        <family val="3"/>
        <charset val="134"/>
      </rPr>
      <t>总生产成本</t>
    </r>
    <r>
      <rPr>
        <b/>
        <sz val="12"/>
        <rFont val="Arial"/>
        <family val="2"/>
      </rPr>
      <t>[CU]
Total Process Cost [CU]</t>
    </r>
  </si>
  <si>
    <t>总制造成本
TOTAL MANUFACTURING COST [CU]</t>
  </si>
  <si>
    <t>(1.) + (2.) + (3.)</t>
  </si>
  <si>
    <r>
      <rPr>
        <b/>
        <sz val="12"/>
        <rFont val="宋体"/>
        <family val="3"/>
        <charset val="134"/>
      </rPr>
      <t xml:space="preserve">报价前提
</t>
    </r>
    <r>
      <rPr>
        <b/>
        <sz val="12"/>
        <rFont val="Arial"/>
        <family val="2"/>
      </rPr>
      <t>General Premisses</t>
    </r>
  </si>
  <si>
    <r>
      <rPr>
        <b/>
        <sz val="12"/>
        <rFont val="宋体"/>
        <family val="3"/>
        <charset val="134"/>
      </rPr>
      <t>报价</t>
    </r>
    <r>
      <rPr>
        <b/>
        <sz val="12"/>
        <rFont val="Arial"/>
        <family val="2"/>
      </rPr>
      <t>:
Quotation Price:</t>
    </r>
  </si>
  <si>
    <r>
      <rPr>
        <sz val="12"/>
        <rFont val="宋体"/>
        <family val="3"/>
        <charset val="134"/>
      </rPr>
      <t>总预测量</t>
    </r>
    <r>
      <rPr>
        <sz val="12"/>
        <rFont val="Arial"/>
        <family val="2"/>
      </rPr>
      <t xml:space="preserve"> +/- 20% ,</t>
    </r>
    <r>
      <rPr>
        <sz val="12"/>
        <rFont val="宋体"/>
        <family val="3"/>
        <charset val="134"/>
      </rPr>
      <t>每年最高预测量</t>
    </r>
    <r>
      <rPr>
        <sz val="12"/>
        <rFont val="Arial"/>
        <family val="2"/>
      </rPr>
      <t xml:space="preserve"> +/- 10%
Total Volume +/- 20% Peak Volumen per Year +/- 10%</t>
    </r>
  </si>
  <si>
    <r>
      <rPr>
        <b/>
        <sz val="12"/>
        <rFont val="Arial"/>
        <family val="2"/>
      </rPr>
      <t xml:space="preserve">1. </t>
    </r>
    <r>
      <rPr>
        <b/>
        <sz val="12"/>
        <rFont val="宋体"/>
        <family val="3"/>
        <charset val="134"/>
      </rPr>
      <t xml:space="preserve">外购件
</t>
    </r>
    <r>
      <rPr>
        <b/>
        <sz val="12"/>
        <rFont val="Arial"/>
        <family val="2"/>
      </rPr>
      <t>1. Procured Parts</t>
    </r>
  </si>
  <si>
    <r>
      <rPr>
        <b/>
        <sz val="12"/>
        <rFont val="宋体"/>
        <family val="3"/>
        <charset val="134"/>
      </rPr>
      <t>总原材料费用</t>
    </r>
    <r>
      <rPr>
        <b/>
        <sz val="12"/>
        <rFont val="Arial"/>
        <family val="2"/>
      </rPr>
      <t xml:space="preserve"> [CU]:
Total Procured Parts Cost [CU]:</t>
    </r>
  </si>
  <si>
    <r>
      <rPr>
        <sz val="12"/>
        <rFont val="宋体"/>
        <family val="3"/>
        <charset val="134"/>
      </rPr>
      <t>注释</t>
    </r>
    <r>
      <rPr>
        <sz val="12"/>
        <rFont val="Arial"/>
        <family val="2"/>
      </rPr>
      <t>:
Annotations:</t>
    </r>
  </si>
  <si>
    <r>
      <rPr>
        <b/>
        <sz val="12"/>
        <rFont val="Arial"/>
        <family val="2"/>
      </rPr>
      <t xml:space="preserve">2. </t>
    </r>
    <r>
      <rPr>
        <b/>
        <sz val="12"/>
        <rFont val="宋体"/>
        <family val="3"/>
        <charset val="134"/>
      </rPr>
      <t xml:space="preserve">原材料
</t>
    </r>
    <r>
      <rPr>
        <b/>
        <sz val="12"/>
        <rFont val="Arial"/>
        <family val="2"/>
      </rPr>
      <t>2. Raw Material</t>
    </r>
  </si>
  <si>
    <r>
      <rPr>
        <b/>
        <sz val="12"/>
        <rFont val="宋体"/>
        <family val="3"/>
        <charset val="134"/>
      </rPr>
      <t>总原材料费用</t>
    </r>
    <r>
      <rPr>
        <b/>
        <sz val="12"/>
        <rFont val="Arial"/>
        <family val="2"/>
      </rPr>
      <t xml:space="preserve"> [CU]:
Total Raw Material Cost [CU]:</t>
    </r>
  </si>
  <si>
    <t>xxxxx</t>
  </si>
  <si>
    <r>
      <rPr>
        <b/>
        <sz val="12"/>
        <rFont val="Arial"/>
        <family val="2"/>
      </rPr>
      <t xml:space="preserve">3. </t>
    </r>
    <r>
      <rPr>
        <b/>
        <sz val="12"/>
        <rFont val="宋体"/>
        <family val="3"/>
        <charset val="134"/>
      </rPr>
      <t xml:space="preserve">生产成本
</t>
    </r>
    <r>
      <rPr>
        <b/>
        <sz val="12"/>
        <rFont val="Arial"/>
        <family val="2"/>
      </rPr>
      <t>3. Process Cost</t>
    </r>
  </si>
  <si>
    <r>
      <rPr>
        <b/>
        <sz val="12"/>
        <rFont val="宋体"/>
        <family val="3"/>
        <charset val="134"/>
      </rPr>
      <t>总生产成本</t>
    </r>
    <r>
      <rPr>
        <b/>
        <sz val="12"/>
        <rFont val="Arial"/>
        <family val="2"/>
      </rPr>
      <t>[CU]:
Total Process Cost [CU]:</t>
    </r>
  </si>
  <si>
    <r>
      <rPr>
        <sz val="12"/>
        <rFont val="宋体"/>
        <family val="3"/>
        <charset val="134"/>
      </rPr>
      <t>量产时间</t>
    </r>
    <r>
      <rPr>
        <sz val="12"/>
        <rFont val="Arial"/>
        <family val="2"/>
      </rPr>
      <t xml:space="preserve"> [</t>
    </r>
    <r>
      <rPr>
        <sz val="12"/>
        <rFont val="宋体"/>
        <family val="3"/>
        <charset val="134"/>
      </rPr>
      <t>年</t>
    </r>
    <r>
      <rPr>
        <sz val="12"/>
        <rFont val="Arial"/>
        <family val="2"/>
      </rPr>
      <t>] :
Series Production Time [years] :</t>
    </r>
  </si>
  <si>
    <r>
      <rPr>
        <b/>
        <sz val="12"/>
        <rFont val="宋体"/>
        <family val="3"/>
        <charset val="134"/>
      </rPr>
      <t>总制造成本</t>
    </r>
    <r>
      <rPr>
        <b/>
        <sz val="12"/>
        <rFont val="Arial"/>
        <family val="2"/>
      </rPr>
      <t xml:space="preserve"> [CU]
TOTAL MANUFACTURING COST [CU]</t>
    </r>
  </si>
  <si>
    <r>
      <rPr>
        <sz val="12"/>
        <rFont val="宋体"/>
        <family val="3"/>
        <charset val="134"/>
      </rPr>
      <t>总预测量</t>
    </r>
    <r>
      <rPr>
        <sz val="12"/>
        <rFont val="Arial"/>
        <family val="2"/>
      </rPr>
      <t xml:space="preserve"> [</t>
    </r>
    <r>
      <rPr>
        <sz val="12"/>
        <rFont val="宋体"/>
        <family val="3"/>
        <charset val="134"/>
      </rPr>
      <t>件</t>
    </r>
    <r>
      <rPr>
        <sz val="12"/>
        <rFont val="Arial"/>
        <family val="2"/>
      </rPr>
      <t>]:
Total Volume acc. to Inquiry [parts]:</t>
    </r>
  </si>
  <si>
    <r>
      <rPr>
        <b/>
        <sz val="12"/>
        <rFont val="Arial"/>
        <family val="2"/>
      </rPr>
      <t xml:space="preserve">4. </t>
    </r>
    <r>
      <rPr>
        <b/>
        <sz val="12"/>
        <rFont val="宋体"/>
        <family val="3"/>
        <charset val="134"/>
      </rPr>
      <t xml:space="preserve">附加成本
</t>
    </r>
    <r>
      <rPr>
        <b/>
        <sz val="12"/>
        <rFont val="Arial"/>
        <family val="2"/>
      </rPr>
      <t>4. Surcharges</t>
    </r>
  </si>
  <si>
    <r>
      <rPr>
        <b/>
        <sz val="12"/>
        <rFont val="宋体"/>
        <family val="3"/>
        <charset val="134"/>
      </rPr>
      <t>总附加成本</t>
    </r>
    <r>
      <rPr>
        <b/>
        <sz val="12"/>
        <rFont val="Arial"/>
        <family val="2"/>
      </rPr>
      <t xml:space="preserve"> [CU]:
Total Surcharges [CU]:</t>
    </r>
  </si>
  <si>
    <r>
      <rPr>
        <sz val="12"/>
        <rFont val="宋体"/>
        <family val="3"/>
        <charset val="134"/>
      </rPr>
      <t>每年最高产量</t>
    </r>
    <r>
      <rPr>
        <sz val="12"/>
        <rFont val="Arial"/>
        <family val="2"/>
      </rPr>
      <t xml:space="preserve"> [</t>
    </r>
    <r>
      <rPr>
        <sz val="12"/>
        <rFont val="宋体"/>
        <family val="3"/>
        <charset val="134"/>
      </rPr>
      <t>件</t>
    </r>
    <r>
      <rPr>
        <sz val="12"/>
        <rFont val="Arial"/>
        <family val="2"/>
      </rPr>
      <t>/</t>
    </r>
    <r>
      <rPr>
        <sz val="12"/>
        <rFont val="宋体"/>
        <family val="3"/>
        <charset val="134"/>
      </rPr>
      <t>年</t>
    </r>
    <r>
      <rPr>
        <sz val="12"/>
        <rFont val="Arial"/>
        <family val="2"/>
      </rPr>
      <t>] :
Peak Volume per Year [parts / year] :</t>
    </r>
  </si>
  <si>
    <r>
      <rPr>
        <sz val="12"/>
        <rFont val="宋体"/>
        <family val="3"/>
        <charset val="134"/>
      </rPr>
      <t>总管理成本和费用</t>
    </r>
    <r>
      <rPr>
        <sz val="12"/>
        <rFont val="Arial"/>
        <family val="2"/>
      </rPr>
      <t xml:space="preserve"> [CU]
General Overhead and Profit [CU]</t>
    </r>
  </si>
  <si>
    <r>
      <rPr>
        <sz val="12"/>
        <rFont val="宋体"/>
        <family val="3"/>
        <charset val="134"/>
      </rPr>
      <t>注释</t>
    </r>
    <r>
      <rPr>
        <sz val="12"/>
        <rFont val="Arial"/>
        <family val="2"/>
      </rPr>
      <t>:
Annotation:</t>
    </r>
  </si>
  <si>
    <r>
      <rPr>
        <sz val="12"/>
        <rFont val="宋体"/>
        <family val="3"/>
        <charset val="134"/>
      </rPr>
      <t>每天最高预测量</t>
    </r>
    <r>
      <rPr>
        <sz val="12"/>
        <rFont val="Arial"/>
        <family val="2"/>
      </rPr>
      <t xml:space="preserve"> [</t>
    </r>
    <r>
      <rPr>
        <sz val="12"/>
        <rFont val="宋体"/>
        <family val="3"/>
        <charset val="134"/>
      </rPr>
      <t>件</t>
    </r>
    <r>
      <rPr>
        <sz val="12"/>
        <rFont val="Arial"/>
        <family val="2"/>
      </rPr>
      <t>/</t>
    </r>
    <r>
      <rPr>
        <sz val="12"/>
        <rFont val="宋体"/>
        <family val="3"/>
        <charset val="134"/>
      </rPr>
      <t>年</t>
    </r>
    <r>
      <rPr>
        <sz val="12"/>
        <rFont val="Arial"/>
        <family val="2"/>
      </rPr>
      <t>] :
Peak Volume per Day [parts / day] :</t>
    </r>
  </si>
  <si>
    <r>
      <rPr>
        <sz val="12"/>
        <rFont val="宋体"/>
        <family val="3"/>
        <charset val="134"/>
      </rPr>
      <t>其他费用</t>
    </r>
    <r>
      <rPr>
        <sz val="12"/>
        <rFont val="Arial"/>
        <family val="2"/>
      </rPr>
      <t>[CU]
Other Cost [CU]</t>
    </r>
  </si>
  <si>
    <t>利润</t>
  </si>
  <si>
    <r>
      <rPr>
        <sz val="12"/>
        <rFont val="宋体"/>
        <family val="3"/>
        <charset val="134"/>
      </rPr>
      <t>开始生产的时间</t>
    </r>
    <r>
      <rPr>
        <sz val="12"/>
        <rFont val="Arial"/>
        <family val="2"/>
      </rPr>
      <t xml:space="preserve"> (SOP) :
Month Start of Production (SOP) :</t>
    </r>
  </si>
  <si>
    <r>
      <rPr>
        <b/>
        <sz val="12"/>
        <rFont val="Arial"/>
        <family val="2"/>
      </rPr>
      <t xml:space="preserve">6. </t>
    </r>
    <r>
      <rPr>
        <b/>
        <sz val="12"/>
        <rFont val="宋体"/>
        <family val="3"/>
        <charset val="134"/>
      </rPr>
      <t>报废成本</t>
    </r>
    <r>
      <rPr>
        <b/>
        <sz val="12"/>
        <rFont val="Arial"/>
        <family val="2"/>
      </rPr>
      <t xml:space="preserve">
6. Scrap Cost</t>
    </r>
  </si>
  <si>
    <r>
      <rPr>
        <b/>
        <sz val="12"/>
        <rFont val="宋体"/>
        <family val="3"/>
        <charset val="134"/>
      </rPr>
      <t>总共的报废成本</t>
    </r>
    <r>
      <rPr>
        <b/>
        <sz val="12"/>
        <rFont val="Arial"/>
        <family val="2"/>
      </rPr>
      <t xml:space="preserve">/ </t>
    </r>
    <r>
      <rPr>
        <b/>
        <sz val="12"/>
        <rFont val="宋体"/>
        <family val="3"/>
        <charset val="134"/>
      </rPr>
      <t>零件
Total Scrap Cost / Part [CU]:</t>
    </r>
  </si>
  <si>
    <r>
      <rPr>
        <sz val="12"/>
        <rFont val="宋体"/>
        <family val="3"/>
        <charset val="134"/>
      </rPr>
      <t>开始生产的年份</t>
    </r>
    <r>
      <rPr>
        <sz val="12"/>
        <rFont val="Arial"/>
        <family val="2"/>
      </rPr>
      <t xml:space="preserve"> (SOP) :
Year Start of Production (SOP) :</t>
    </r>
  </si>
  <si>
    <r>
      <rPr>
        <sz val="12"/>
        <rFont val="宋体"/>
        <family val="3"/>
        <charset val="134"/>
      </rPr>
      <t>外购外协件报废成本</t>
    </r>
    <r>
      <rPr>
        <sz val="12"/>
        <rFont val="Arial"/>
        <family val="2"/>
      </rPr>
      <t>[CU]
Scrap Procured Parts [CU]</t>
    </r>
  </si>
  <si>
    <r>
      <rPr>
        <sz val="12"/>
        <rFont val="宋体"/>
        <family val="3"/>
        <charset val="134"/>
      </rPr>
      <t>贸易条款</t>
    </r>
    <r>
      <rPr>
        <sz val="12"/>
        <rFont val="Arial"/>
        <family val="2"/>
      </rPr>
      <t>:
Incoterm:</t>
    </r>
  </si>
  <si>
    <r>
      <rPr>
        <sz val="12"/>
        <rFont val="宋体"/>
        <family val="3"/>
        <charset val="134"/>
      </rPr>
      <t>原材料报废成本</t>
    </r>
    <r>
      <rPr>
        <sz val="12"/>
        <rFont val="Arial"/>
        <family val="2"/>
      </rPr>
      <t xml:space="preserve"> [CU]
Scrap Raw Material [CU]</t>
    </r>
  </si>
  <si>
    <r>
      <rPr>
        <sz val="12"/>
        <rFont val="宋体"/>
        <family val="3"/>
        <charset val="134"/>
      </rPr>
      <t>交付质量</t>
    </r>
    <r>
      <rPr>
        <sz val="12"/>
        <rFont val="Arial"/>
        <family val="2"/>
      </rPr>
      <t xml:space="preserve"> (ppm):
Delivery Quality (ppm):</t>
    </r>
  </si>
  <si>
    <r>
      <rPr>
        <sz val="12"/>
        <rFont val="宋体"/>
        <family val="3"/>
        <charset val="134"/>
      </rPr>
      <t>生产报废成本</t>
    </r>
    <r>
      <rPr>
        <sz val="12"/>
        <rFont val="Arial"/>
        <family val="2"/>
      </rPr>
      <t xml:space="preserve"> [CU]
Scrap Process Cost [CU]</t>
    </r>
  </si>
  <si>
    <r>
      <rPr>
        <b/>
        <sz val="12"/>
        <rFont val="宋体"/>
        <family val="3"/>
        <charset val="134"/>
      </rPr>
      <t>供应商信息</t>
    </r>
    <r>
      <rPr>
        <b/>
        <sz val="12"/>
        <rFont val="Arial"/>
        <family val="2"/>
      </rPr>
      <t>:
 Premisses Supplier:</t>
    </r>
  </si>
  <si>
    <r>
      <rPr>
        <b/>
        <sz val="12"/>
        <rFont val="宋体"/>
        <family val="3"/>
        <charset val="134"/>
      </rPr>
      <t>总零件成本</t>
    </r>
    <r>
      <rPr>
        <b/>
        <sz val="12"/>
        <rFont val="Arial"/>
        <family val="2"/>
      </rPr>
      <t xml:space="preserve"> [CU]
TOTAL QUOTATION PRICE [CU]</t>
    </r>
  </si>
  <si>
    <t>(1.) + (2.) + (3.) + (4.) + (5.) + (6.)</t>
  </si>
  <si>
    <r>
      <rPr>
        <b/>
        <sz val="12"/>
        <rFont val="Arial"/>
        <family val="2"/>
      </rPr>
      <t xml:space="preserve">7. </t>
    </r>
    <r>
      <rPr>
        <b/>
        <sz val="12"/>
        <rFont val="宋体"/>
        <family val="3"/>
        <charset val="134"/>
      </rPr>
      <t>物流成本</t>
    </r>
    <r>
      <rPr>
        <b/>
        <sz val="12"/>
        <rFont val="Arial"/>
        <family val="2"/>
      </rPr>
      <t xml:space="preserve"> (</t>
    </r>
    <r>
      <rPr>
        <b/>
        <sz val="12"/>
        <rFont val="宋体"/>
        <family val="3"/>
        <charset val="134"/>
      </rPr>
      <t>如果可行</t>
    </r>
    <r>
      <rPr>
        <b/>
        <sz val="12"/>
        <rFont val="Arial"/>
        <family val="2"/>
      </rPr>
      <t>)
7. Logistics Cost Supplier - GRAMMER  (if applicable)</t>
    </r>
  </si>
  <si>
    <r>
      <rPr>
        <b/>
        <sz val="12"/>
        <rFont val="宋体"/>
        <family val="3"/>
        <charset val="134"/>
      </rPr>
      <t>总物流成本</t>
    </r>
    <r>
      <rPr>
        <b/>
        <sz val="12"/>
        <rFont val="Arial"/>
        <family val="2"/>
      </rPr>
      <t xml:space="preserve"> [CU]:
Total Cost / Part [CU]:</t>
    </r>
  </si>
  <si>
    <r>
      <rPr>
        <sz val="12"/>
        <rFont val="宋体"/>
        <family val="3"/>
        <charset val="134"/>
      </rPr>
      <t>运输成本</t>
    </r>
    <r>
      <rPr>
        <sz val="12"/>
        <rFont val="Arial"/>
        <family val="2"/>
      </rPr>
      <t xml:space="preserve"> [CU]
Transport Cost [CU]</t>
    </r>
  </si>
  <si>
    <r>
      <rPr>
        <sz val="12"/>
        <rFont val="宋体"/>
        <family val="3"/>
        <charset val="134"/>
      </rPr>
      <t>量产所在地</t>
    </r>
    <r>
      <rPr>
        <sz val="12"/>
        <rFont val="Arial"/>
        <family val="2"/>
      </rPr>
      <t>:
Production Location:</t>
    </r>
  </si>
  <si>
    <t>开封</t>
  </si>
  <si>
    <r>
      <rPr>
        <sz val="12"/>
        <rFont val="宋体"/>
        <family val="3"/>
        <charset val="134"/>
      </rPr>
      <t>不可回收包装成本</t>
    </r>
    <r>
      <rPr>
        <sz val="12"/>
        <rFont val="Arial"/>
        <family val="2"/>
      </rPr>
      <t xml:space="preserve"> [CU]
Cost for Non-returnable Packaging [CU]</t>
    </r>
  </si>
  <si>
    <r>
      <rPr>
        <sz val="12"/>
        <rFont val="宋体"/>
        <family val="3"/>
        <charset val="134"/>
      </rPr>
      <t>工作日</t>
    </r>
    <r>
      <rPr>
        <sz val="12"/>
        <rFont val="Arial"/>
        <family val="2"/>
      </rPr>
      <t xml:space="preserve"> /</t>
    </r>
    <r>
      <rPr>
        <sz val="12"/>
        <rFont val="宋体"/>
        <family val="3"/>
        <charset val="134"/>
      </rPr>
      <t>年</t>
    </r>
    <r>
      <rPr>
        <sz val="12"/>
        <rFont val="Arial"/>
        <family val="2"/>
      </rPr>
      <t>:
Working Days / Year:</t>
    </r>
  </si>
  <si>
    <r>
      <rPr>
        <sz val="12"/>
        <rFont val="宋体"/>
        <family val="3"/>
        <charset val="134"/>
      </rPr>
      <t>可回收包装成本</t>
    </r>
    <r>
      <rPr>
        <sz val="12"/>
        <rFont val="Arial"/>
        <family val="2"/>
      </rPr>
      <t xml:space="preserve"> [CU]
Cost for Returnable Packaging [CU]</t>
    </r>
  </si>
  <si>
    <r>
      <rPr>
        <sz val="12"/>
        <rFont val="宋体"/>
        <family val="3"/>
        <charset val="134"/>
      </rPr>
      <t>量产后订单的数量</t>
    </r>
    <r>
      <rPr>
        <sz val="12"/>
        <rFont val="Arial"/>
        <family val="2"/>
      </rPr>
      <t>(</t>
    </r>
    <r>
      <rPr>
        <sz val="12"/>
        <rFont val="宋体"/>
        <family val="3"/>
        <charset val="134"/>
      </rPr>
      <t>件</t>
    </r>
    <r>
      <rPr>
        <sz val="12"/>
        <rFont val="Arial"/>
        <family val="2"/>
      </rPr>
      <t>):
Production Order Quantity (in pcs):</t>
    </r>
  </si>
  <si>
    <r>
      <rPr>
        <b/>
        <sz val="12"/>
        <rFont val="Arial"/>
        <family val="2"/>
      </rPr>
      <t xml:space="preserve">8. </t>
    </r>
    <r>
      <rPr>
        <b/>
        <sz val="12"/>
        <rFont val="宋体"/>
        <family val="3"/>
        <charset val="134"/>
      </rPr>
      <t>关税</t>
    </r>
    <r>
      <rPr>
        <b/>
        <sz val="12"/>
        <rFont val="Arial"/>
        <family val="2"/>
      </rPr>
      <t xml:space="preserve"> (</t>
    </r>
    <r>
      <rPr>
        <b/>
        <sz val="12"/>
        <rFont val="宋体"/>
        <family val="3"/>
        <charset val="134"/>
      </rPr>
      <t>如果存在</t>
    </r>
    <r>
      <rPr>
        <b/>
        <sz val="12"/>
        <rFont val="Arial"/>
        <family val="2"/>
      </rPr>
      <t xml:space="preserve">)
8. Customs Duties [CU]  (if applicable) </t>
    </r>
  </si>
  <si>
    <r>
      <rPr>
        <b/>
        <sz val="12"/>
        <rFont val="宋体"/>
        <family val="3"/>
        <charset val="134"/>
      </rPr>
      <t>总关税</t>
    </r>
    <r>
      <rPr>
        <b/>
        <sz val="12"/>
        <rFont val="Arial"/>
        <family val="2"/>
      </rPr>
      <t xml:space="preserve"> [CU]:
Total Cost / Part [CU]:</t>
    </r>
  </si>
  <si>
    <r>
      <rPr>
        <sz val="12"/>
        <rFont val="宋体"/>
        <family val="3"/>
        <charset val="134"/>
      </rPr>
      <t>报价所用货币</t>
    </r>
    <r>
      <rPr>
        <sz val="12"/>
        <rFont val="Arial"/>
        <family val="2"/>
      </rPr>
      <t>[CU]:
Currency Unit (CU) of Quotation:</t>
    </r>
  </si>
  <si>
    <r>
      <rPr>
        <b/>
        <sz val="12"/>
        <rFont val="Arial"/>
        <family val="2"/>
      </rPr>
      <t xml:space="preserve">9. </t>
    </r>
    <r>
      <rPr>
        <b/>
        <sz val="12"/>
        <rFont val="宋体"/>
        <family val="3"/>
        <charset val="134"/>
      </rPr>
      <t>模具分摊费用</t>
    </r>
    <r>
      <rPr>
        <b/>
        <sz val="12"/>
        <rFont val="Arial"/>
        <family val="2"/>
      </rPr>
      <t xml:space="preserve"> (</t>
    </r>
    <r>
      <rPr>
        <b/>
        <sz val="12"/>
        <rFont val="宋体"/>
        <family val="3"/>
        <charset val="134"/>
      </rPr>
      <t>如果分摊</t>
    </r>
    <r>
      <rPr>
        <b/>
        <sz val="12"/>
        <rFont val="Arial"/>
        <family val="2"/>
      </rPr>
      <t>)
9. Tooling Cost (If can be amortized)</t>
    </r>
  </si>
  <si>
    <r>
      <rPr>
        <b/>
        <sz val="12"/>
        <rFont val="宋体"/>
        <family val="3"/>
        <charset val="134"/>
      </rPr>
      <t>更多信息</t>
    </r>
    <r>
      <rPr>
        <b/>
        <sz val="12"/>
        <rFont val="Arial"/>
        <family val="2"/>
      </rPr>
      <t>:
 Further Data:</t>
    </r>
  </si>
  <si>
    <r>
      <rPr>
        <sz val="12"/>
        <rFont val="宋体"/>
        <family val="3"/>
        <charset val="134"/>
      </rPr>
      <t>零件尺寸</t>
    </r>
    <r>
      <rPr>
        <sz val="12"/>
        <rFont val="Arial"/>
        <family val="2"/>
      </rPr>
      <t xml:space="preserve"> (LxWxH) [mm]:
Part Dimensions (LxWxH) [mm]:</t>
    </r>
  </si>
  <si>
    <r>
      <rPr>
        <b/>
        <sz val="12"/>
        <rFont val="宋体"/>
        <family val="3"/>
        <charset val="134"/>
      </rPr>
      <t>总报价</t>
    </r>
    <r>
      <rPr>
        <b/>
        <sz val="12"/>
        <rFont val="Arial"/>
        <family val="2"/>
      </rPr>
      <t xml:space="preserve"> [CU]
TOTAL QUOTATION PRICE [CU]</t>
    </r>
  </si>
  <si>
    <t>(1.) + (2.) + (3.) + (4.) + (5.) + (6.) + (7.) + (8.) + (9.)</t>
  </si>
  <si>
    <r>
      <rPr>
        <sz val="12"/>
        <rFont val="宋体"/>
        <family val="3"/>
        <charset val="134"/>
      </rPr>
      <t>零件重量</t>
    </r>
    <r>
      <rPr>
        <sz val="12"/>
        <rFont val="Arial"/>
        <family val="2"/>
      </rPr>
      <t>(</t>
    </r>
    <r>
      <rPr>
        <sz val="12"/>
        <rFont val="宋体"/>
        <family val="3"/>
        <charset val="134"/>
      </rPr>
      <t>未包装</t>
    </r>
    <r>
      <rPr>
        <sz val="12"/>
        <rFont val="Arial"/>
        <family val="2"/>
      </rPr>
      <t>) [kg]:
Part Weight unpacked [kg]:</t>
    </r>
  </si>
  <si>
    <r>
      <rPr>
        <sz val="12"/>
        <rFont val="宋体"/>
        <family val="3"/>
        <charset val="134"/>
      </rPr>
      <t>每个零件包装重量</t>
    </r>
    <r>
      <rPr>
        <sz val="12"/>
        <rFont val="Arial"/>
        <family val="2"/>
      </rPr>
      <t>t [kg]:
Tare Weight per Part [kg]:</t>
    </r>
  </si>
  <si>
    <r>
      <rPr>
        <sz val="12"/>
        <rFont val="宋体"/>
        <family val="3"/>
        <charset val="134"/>
      </rPr>
      <t>总共重量</t>
    </r>
    <r>
      <rPr>
        <sz val="12"/>
        <rFont val="Arial"/>
        <family val="2"/>
      </rPr>
      <t>t [kg]:
Total Weight [kg]:</t>
    </r>
  </si>
  <si>
    <r>
      <rPr>
        <b/>
        <sz val="12"/>
        <rFont val="宋体"/>
        <family val="3"/>
        <charset val="134"/>
      </rPr>
      <t>模具报价</t>
    </r>
    <r>
      <rPr>
        <b/>
        <sz val="12"/>
        <rFont val="Arial"/>
        <family val="2"/>
      </rPr>
      <t xml:space="preserve"> (SBM)
Tooling Cost (SBM)            </t>
    </r>
  </si>
  <si>
    <r>
      <rPr>
        <b/>
        <sz val="12"/>
        <rFont val="宋体"/>
        <family val="3"/>
        <charset val="134"/>
      </rPr>
      <t>模具总价</t>
    </r>
    <r>
      <rPr>
        <b/>
        <sz val="12"/>
        <rFont val="Arial"/>
        <family val="2"/>
      </rPr>
      <t xml:space="preserve"> [CU]                               
Tooling Cost [CU]</t>
    </r>
  </si>
  <si>
    <r>
      <rPr>
        <b/>
        <sz val="12"/>
        <rFont val="宋体"/>
        <family val="3"/>
        <charset val="134"/>
      </rPr>
      <t>地点</t>
    </r>
    <r>
      <rPr>
        <b/>
        <sz val="12"/>
        <rFont val="Arial"/>
        <family val="2"/>
      </rPr>
      <t xml:space="preserve"> </t>
    </r>
    <r>
      <rPr>
        <b/>
        <sz val="12"/>
        <rFont val="宋体"/>
        <family val="3"/>
        <charset val="134"/>
      </rPr>
      <t>时间</t>
    </r>
    <r>
      <rPr>
        <b/>
        <sz val="12"/>
        <rFont val="Arial"/>
        <family val="2"/>
      </rPr>
      <t>:
Place, Date:</t>
    </r>
  </si>
  <si>
    <r>
      <rPr>
        <b/>
        <sz val="12"/>
        <rFont val="宋体"/>
        <family val="3"/>
        <charset val="134"/>
      </rPr>
      <t>供应商签字</t>
    </r>
    <r>
      <rPr>
        <b/>
        <sz val="12"/>
        <rFont val="Arial"/>
        <family val="2"/>
      </rPr>
      <t>:
Signature(s) Supplier:</t>
    </r>
  </si>
  <si>
    <t>杨雄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</si>
</sst>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0"/>
    <numFmt numFmtId="177" formatCode="&quot;QAF Version &quot;\ #0\ &quot; © BMW AG&quot;"/>
    <numFmt numFmtId="178" formatCode="0.0000"/>
    <numFmt numFmtId="181" formatCode="0.0"/>
    <numFmt numFmtId="182" formatCode="yyyy/mm/dd;@"/>
    <numFmt numFmtId="183" formatCode="0.000"/>
    <numFmt numFmtId="184" formatCode="dd\.mm\.yyyy;@"/>
    <numFmt numFmtId="185" formatCode="0.000_ "/>
    <numFmt numFmtId="186" formatCode="0.0%"/>
    <numFmt numFmtId="187" formatCode="#,##0.0000"/>
  </numFmts>
  <fonts count="26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4"/>
      <name val="Arial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"/>
      <family val="2"/>
    </font>
    <font>
      <sz val="12"/>
      <color indexed="12"/>
      <name val="宋体"/>
      <family val="3"/>
      <charset val="134"/>
    </font>
    <font>
      <sz val="12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theme="4"/>
      <name val="Arial"/>
      <family val="2"/>
    </font>
    <font>
      <b/>
      <sz val="12"/>
      <color rgb="FFFF0000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b/>
      <sz val="9"/>
      <name val="Arial"/>
      <family val="2"/>
    </font>
    <font>
      <b/>
      <sz val="12"/>
      <color rgb="FFFF0000"/>
      <name val="宋体"/>
      <family val="3"/>
      <charset val="134"/>
    </font>
    <font>
      <sz val="12"/>
      <color rgb="FF0000FF"/>
      <name val="宋体"/>
      <family val="3"/>
      <charset val="134"/>
    </font>
    <font>
      <sz val="12"/>
      <color rgb="FF0000FF"/>
      <name val="Arial"/>
      <family val="2"/>
    </font>
    <font>
      <b/>
      <sz val="1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4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366">
    <xf numFmtId="0" fontId="0" fillId="0" borderId="0" xfId="0">
      <alignment vertical="center"/>
    </xf>
    <xf numFmtId="0" fontId="1" fillId="0" borderId="0" xfId="3" applyFont="1" applyFill="1" applyAlignment="1" applyProtection="1">
      <alignment horizontal="left" vertical="center" wrapText="1"/>
    </xf>
    <xf numFmtId="0" fontId="1" fillId="0" borderId="0" xfId="3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178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3" applyFont="1" applyFill="1" applyAlignment="1" applyProtection="1">
      <alignment horizontal="left" vertical="center" wrapText="1"/>
    </xf>
    <xf numFmtId="0" fontId="2" fillId="0" borderId="0" xfId="3" applyFont="1" applyFill="1" applyAlignment="1" applyProtection="1">
      <alignment vertical="center" wrapText="1"/>
    </xf>
    <xf numFmtId="0" fontId="6" fillId="0" borderId="9" xfId="3" applyFont="1" applyFill="1" applyBorder="1" applyAlignment="1" applyProtection="1">
      <alignment horizontal="left" vertical="center" wrapText="1"/>
    </xf>
    <xf numFmtId="0" fontId="5" fillId="0" borderId="10" xfId="3" applyFont="1" applyFill="1" applyBorder="1" applyAlignment="1" applyProtection="1">
      <alignment horizontal="center" vertical="center" textRotation="90" wrapText="1"/>
    </xf>
    <xf numFmtId="0" fontId="5" fillId="0" borderId="11" xfId="3" applyFont="1" applyFill="1" applyBorder="1" applyAlignment="1" applyProtection="1">
      <alignment horizontal="center" vertical="center" textRotation="90" wrapText="1"/>
    </xf>
    <xf numFmtId="49" fontId="8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2" fillId="0" borderId="18" xfId="3" applyFont="1" applyFill="1" applyBorder="1" applyAlignment="1" applyProtection="1">
      <alignment horizontal="left" vertical="center" wrapText="1"/>
    </xf>
    <xf numFmtId="0" fontId="2" fillId="0" borderId="19" xfId="3" applyFont="1" applyFill="1" applyBorder="1" applyAlignment="1" applyProtection="1">
      <alignment horizontal="left" vertical="center" wrapText="1"/>
    </xf>
    <xf numFmtId="0" fontId="6" fillId="0" borderId="20" xfId="3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/>
    </xf>
    <xf numFmtId="0" fontId="2" fillId="0" borderId="1" xfId="3" applyFont="1" applyFill="1" applyBorder="1" applyAlignment="1" applyProtection="1">
      <alignment horizontal="left" vertical="center" wrapText="1"/>
    </xf>
    <xf numFmtId="0" fontId="6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left" vertical="center" wrapText="1"/>
    </xf>
    <xf numFmtId="0" fontId="2" fillId="0" borderId="14" xfId="3" applyFont="1" applyFill="1" applyBorder="1" applyAlignment="1" applyProtection="1">
      <alignment horizontal="left" vertical="center" wrapText="1"/>
    </xf>
    <xf numFmtId="49" fontId="7" fillId="0" borderId="26" xfId="3" applyNumberFormat="1" applyFont="1" applyFill="1" applyBorder="1" applyAlignment="1" applyProtection="1">
      <alignment vertical="top" wrapText="1"/>
      <protection locked="0"/>
    </xf>
    <xf numFmtId="49" fontId="7" fillId="0" borderId="27" xfId="3" applyNumberFormat="1" applyFont="1" applyFill="1" applyBorder="1" applyAlignment="1" applyProtection="1">
      <alignment vertical="top" wrapText="1"/>
      <protection locked="0"/>
    </xf>
    <xf numFmtId="49" fontId="7" fillId="0" borderId="28" xfId="3" applyNumberFormat="1" applyFont="1" applyFill="1" applyBorder="1" applyAlignment="1" applyProtection="1">
      <alignment vertical="top" wrapText="1"/>
      <protection locked="0"/>
    </xf>
    <xf numFmtId="49" fontId="7" fillId="0" borderId="29" xfId="3" applyNumberFormat="1" applyFont="1" applyFill="1" applyBorder="1" applyAlignment="1" applyProtection="1">
      <alignment vertical="top" wrapText="1"/>
      <protection locked="0"/>
    </xf>
    <xf numFmtId="49" fontId="8" fillId="0" borderId="31" xfId="3" applyNumberFormat="1" applyFont="1" applyFill="1" applyBorder="1" applyAlignment="1" applyProtection="1">
      <alignment horizontal="center" vertical="top" wrapText="1"/>
      <protection locked="0"/>
    </xf>
    <xf numFmtId="49" fontId="8" fillId="0" borderId="32" xfId="3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left" vertical="center" wrapText="1"/>
      <protection locked="0"/>
    </xf>
    <xf numFmtId="0" fontId="6" fillId="0" borderId="1" xfId="3" applyFont="1" applyFill="1" applyBorder="1" applyAlignment="1" applyProtection="1">
      <alignment vertical="center" wrapText="1"/>
    </xf>
    <xf numFmtId="0" fontId="6" fillId="0" borderId="0" xfId="3" applyFont="1" applyFill="1" applyBorder="1" applyAlignment="1" applyProtection="1">
      <alignment horizontal="left" vertical="center" wrapText="1"/>
      <protection locked="0"/>
    </xf>
    <xf numFmtId="0" fontId="8" fillId="0" borderId="9" xfId="3" applyFont="1" applyFill="1" applyBorder="1" applyAlignment="1" applyProtection="1">
      <alignment horizontal="left" vertical="center" wrapText="1"/>
      <protection locked="0"/>
    </xf>
    <xf numFmtId="0" fontId="5" fillId="0" borderId="38" xfId="3" applyFont="1" applyFill="1" applyBorder="1" applyAlignment="1" applyProtection="1">
      <alignment horizontal="center" vertical="center" textRotation="90" wrapText="1"/>
    </xf>
    <xf numFmtId="0" fontId="7" fillId="0" borderId="24" xfId="3" applyFont="1" applyFill="1" applyBorder="1" applyAlignment="1" applyProtection="1">
      <alignment horizontal="left" vertical="center" wrapText="1"/>
      <protection locked="0"/>
    </xf>
    <xf numFmtId="0" fontId="8" fillId="0" borderId="24" xfId="3" applyFont="1" applyFill="1" applyBorder="1" applyAlignment="1" applyProtection="1">
      <alignment horizontal="left" vertical="center" wrapText="1"/>
      <protection locked="0"/>
    </xf>
    <xf numFmtId="0" fontId="2" fillId="0" borderId="9" xfId="3" applyFont="1" applyFill="1" applyBorder="1" applyAlignment="1" applyProtection="1">
      <alignment horizontal="left" vertical="center" wrapText="1"/>
    </xf>
    <xf numFmtId="0" fontId="8" fillId="0" borderId="24" xfId="3" applyFont="1" applyFill="1" applyBorder="1" applyAlignment="1" applyProtection="1">
      <alignment horizontal="center" vertical="center" wrapText="1"/>
      <protection locked="0"/>
    </xf>
    <xf numFmtId="2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178" fontId="6" fillId="0" borderId="9" xfId="3" applyNumberFormat="1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  <protection locked="0"/>
    </xf>
    <xf numFmtId="49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5" xfId="3" applyFont="1" applyFill="1" applyBorder="1" applyAlignment="1" applyProtection="1">
      <alignment horizontal="center" vertical="center" textRotation="90" wrapText="1"/>
    </xf>
    <xf numFmtId="0" fontId="7" fillId="0" borderId="24" xfId="3" applyFont="1" applyFill="1" applyBorder="1" applyAlignment="1" applyProtection="1">
      <alignment horizontal="center" vertical="center" wrapText="1"/>
      <protection locked="0"/>
    </xf>
    <xf numFmtId="0" fontId="8" fillId="0" borderId="15" xfId="3" applyFont="1" applyFill="1" applyBorder="1" applyAlignment="1" applyProtection="1">
      <alignment horizontal="left" vertical="center" wrapText="1"/>
      <protection locked="0"/>
    </xf>
    <xf numFmtId="2" fontId="6" fillId="0" borderId="1" xfId="3" applyNumberFormat="1" applyFont="1" applyFill="1" applyBorder="1" applyAlignment="1" applyProtection="1">
      <alignment horizontal="left" vertical="center" wrapText="1"/>
    </xf>
    <xf numFmtId="2" fontId="6" fillId="0" borderId="0" xfId="3" applyNumberFormat="1" applyFont="1" applyFill="1" applyBorder="1" applyAlignment="1" applyProtection="1">
      <alignment horizontal="left" vertical="center" wrapText="1"/>
    </xf>
    <xf numFmtId="2" fontId="6" fillId="0" borderId="9" xfId="3" applyNumberFormat="1" applyFont="1" applyFill="1" applyBorder="1" applyAlignment="1" applyProtection="1">
      <alignment horizontal="left" vertical="center" wrapText="1"/>
    </xf>
    <xf numFmtId="0" fontId="2" fillId="0" borderId="40" xfId="3" applyFont="1" applyFill="1" applyBorder="1" applyAlignment="1" applyProtection="1">
      <alignment horizontal="left" vertical="center" wrapText="1"/>
    </xf>
    <xf numFmtId="0" fontId="13" fillId="0" borderId="1" xfId="3" applyFont="1" applyFill="1" applyBorder="1" applyAlignment="1" applyProtection="1">
      <alignment vertical="center" wrapText="1"/>
    </xf>
    <xf numFmtId="0" fontId="13" fillId="0" borderId="0" xfId="3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50" xfId="3" applyFont="1" applyFill="1" applyBorder="1" applyAlignment="1" applyProtection="1">
      <alignment horizontal="center" vertical="center" textRotation="90" wrapText="1"/>
    </xf>
    <xf numFmtId="2" fontId="8" fillId="0" borderId="51" xfId="3" applyNumberFormat="1" applyFont="1" applyFill="1" applyBorder="1" applyAlignment="1" applyProtection="1">
      <alignment horizontal="center" vertical="center" wrapText="1"/>
      <protection locked="0"/>
    </xf>
    <xf numFmtId="2" fontId="8" fillId="0" borderId="51" xfId="3" applyNumberFormat="1" applyFont="1" applyFill="1" applyBorder="1" applyAlignment="1" applyProtection="1">
      <alignment horizontal="left" vertical="center" wrapText="1"/>
      <protection locked="0"/>
    </xf>
    <xf numFmtId="181" fontId="8" fillId="0" borderId="51" xfId="3" applyNumberFormat="1" applyFont="1" applyFill="1" applyBorder="1" applyAlignment="1" applyProtection="1">
      <alignment horizontal="center" vertical="center" wrapText="1"/>
      <protection locked="0"/>
    </xf>
    <xf numFmtId="2" fontId="8" fillId="0" borderId="24" xfId="2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2" applyNumberFormat="1" applyFont="1" applyFill="1" applyBorder="1" applyAlignment="1" applyProtection="1">
      <alignment horizontal="center" vertical="center" wrapText="1"/>
      <protection locked="0"/>
    </xf>
    <xf numFmtId="2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183" fontId="11" fillId="0" borderId="24" xfId="3" applyNumberFormat="1" applyFont="1" applyFill="1" applyBorder="1" applyAlignment="1" applyProtection="1">
      <alignment horizontal="center" vertical="center" wrapText="1"/>
    </xf>
    <xf numFmtId="176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176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2" applyNumberFormat="1" applyFont="1" applyFill="1" applyBorder="1" applyAlignment="1" applyProtection="1">
      <alignment horizontal="center" vertical="center" wrapText="1"/>
      <protection locked="0"/>
    </xf>
    <xf numFmtId="4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54" xfId="3" applyFont="1" applyFill="1" applyBorder="1" applyAlignment="1" applyProtection="1">
      <alignment vertical="center" wrapText="1"/>
    </xf>
    <xf numFmtId="0" fontId="5" fillId="0" borderId="13" xfId="3" applyFont="1" applyFill="1" applyBorder="1" applyAlignment="1" applyProtection="1">
      <alignment horizontal="center" vertical="center" textRotation="90" wrapText="1"/>
    </xf>
    <xf numFmtId="10" fontId="8" fillId="0" borderId="17" xfId="2" applyNumberFormat="1" applyFont="1" applyFill="1" applyBorder="1" applyAlignment="1" applyProtection="1">
      <alignment horizontal="left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</xf>
    <xf numFmtId="4" fontId="6" fillId="0" borderId="20" xfId="3" applyNumberFormat="1" applyFont="1" applyFill="1" applyBorder="1" applyAlignment="1" applyProtection="1">
      <alignment horizontal="left" vertical="center" wrapText="1"/>
    </xf>
    <xf numFmtId="4" fontId="6" fillId="0" borderId="54" xfId="3" applyNumberFormat="1" applyFont="1" applyFill="1" applyBorder="1" applyAlignment="1" applyProtection="1">
      <alignment horizontal="left" vertical="center" wrapText="1"/>
    </xf>
    <xf numFmtId="178" fontId="12" fillId="0" borderId="0" xfId="3" applyNumberFormat="1" applyFont="1" applyFill="1" applyBorder="1" applyAlignment="1" applyProtection="1">
      <alignment horizontal="left" vertical="center" wrapText="1"/>
    </xf>
    <xf numFmtId="4" fontId="6" fillId="0" borderId="0" xfId="3" applyNumberFormat="1" applyFont="1" applyFill="1" applyBorder="1" applyAlignment="1" applyProtection="1">
      <alignment horizontal="left" vertical="center" wrapText="1"/>
    </xf>
    <xf numFmtId="178" fontId="12" fillId="0" borderId="9" xfId="3" applyNumberFormat="1" applyFont="1" applyFill="1" applyBorder="1" applyAlignment="1" applyProtection="1">
      <alignment horizontal="left" vertical="center" wrapText="1"/>
    </xf>
    <xf numFmtId="4" fontId="6" fillId="0" borderId="9" xfId="3" applyNumberFormat="1" applyFont="1" applyFill="1" applyBorder="1" applyAlignment="1" applyProtection="1">
      <alignment horizontal="left" vertical="center" wrapText="1"/>
    </xf>
    <xf numFmtId="4" fontId="6" fillId="0" borderId="40" xfId="3" applyNumberFormat="1" applyFont="1" applyFill="1" applyBorder="1" applyAlignment="1" applyProtection="1">
      <alignment horizontal="left" vertical="center" wrapText="1"/>
    </xf>
    <xf numFmtId="2" fontId="8" fillId="0" borderId="60" xfId="2" applyNumberFormat="1" applyFont="1" applyFill="1" applyBorder="1" applyAlignment="1" applyProtection="1">
      <alignment horizontal="center" vertical="center" wrapText="1"/>
      <protection locked="0"/>
    </xf>
    <xf numFmtId="181" fontId="6" fillId="0" borderId="61" xfId="3" applyNumberFormat="1" applyFont="1" applyFill="1" applyBorder="1" applyAlignment="1" applyProtection="1">
      <alignment horizontal="left" vertical="center" wrapText="1"/>
    </xf>
    <xf numFmtId="181" fontId="6" fillId="0" borderId="62" xfId="3" applyNumberFormat="1" applyFont="1" applyFill="1" applyBorder="1" applyAlignment="1" applyProtection="1">
      <alignment horizontal="left" vertical="center" wrapText="1"/>
    </xf>
    <xf numFmtId="4" fontId="6" fillId="0" borderId="7" xfId="3" applyNumberFormat="1" applyFont="1" applyFill="1" applyBorder="1" applyAlignment="1" applyProtection="1">
      <alignment horizontal="left" vertical="center" wrapText="1"/>
    </xf>
    <xf numFmtId="4" fontId="6" fillId="0" borderId="37" xfId="3" applyNumberFormat="1" applyFont="1" applyFill="1" applyBorder="1" applyAlignment="1" applyProtection="1">
      <alignment horizontal="left" vertical="center" wrapText="1"/>
    </xf>
    <xf numFmtId="181" fontId="6" fillId="0" borderId="0" xfId="3" applyNumberFormat="1" applyFont="1" applyFill="1" applyBorder="1" applyAlignment="1" applyProtection="1">
      <alignment horizontal="left" vertical="center" wrapText="1"/>
    </xf>
    <xf numFmtId="181" fontId="6" fillId="0" borderId="9" xfId="3" applyNumberFormat="1" applyFont="1" applyFill="1" applyBorder="1" applyAlignment="1" applyProtection="1">
      <alignment horizontal="left" vertical="center" wrapText="1"/>
    </xf>
    <xf numFmtId="9" fontId="8" fillId="0" borderId="60" xfId="2" applyNumberFormat="1" applyFont="1" applyFill="1" applyBorder="1" applyAlignment="1" applyProtection="1">
      <alignment horizontal="center" vertical="center" wrapText="1"/>
      <protection locked="0"/>
    </xf>
    <xf numFmtId="9" fontId="8" fillId="0" borderId="60" xfId="2" applyFont="1" applyFill="1" applyBorder="1" applyAlignment="1" applyProtection="1">
      <alignment horizontal="center" vertical="center" wrapText="1"/>
      <protection locked="0"/>
    </xf>
    <xf numFmtId="4" fontId="6" fillId="0" borderId="7" xfId="3" applyNumberFormat="1" applyFont="1" applyFill="1" applyBorder="1" applyAlignment="1" applyProtection="1">
      <alignment horizontal="center" vertical="center" wrapText="1"/>
    </xf>
    <xf numFmtId="4" fontId="6" fillId="0" borderId="37" xfId="3" applyNumberFormat="1" applyFont="1" applyFill="1" applyBorder="1" applyAlignment="1" applyProtection="1">
      <alignment horizontal="center" vertical="center" wrapText="1"/>
    </xf>
    <xf numFmtId="0" fontId="15" fillId="0" borderId="0" xfId="3" applyFont="1" applyFill="1" applyBorder="1" applyAlignment="1" applyProtection="1">
      <alignment horizontal="left" vertical="center" wrapText="1"/>
    </xf>
    <xf numFmtId="178" fontId="16" fillId="0" borderId="0" xfId="3" applyNumberFormat="1" applyFont="1" applyFill="1" applyBorder="1" applyAlignment="1" applyProtection="1">
      <alignment horizontal="left" vertical="center" wrapText="1"/>
    </xf>
    <xf numFmtId="178" fontId="6" fillId="0" borderId="40" xfId="3" applyNumberFormat="1" applyFont="1" applyFill="1" applyBorder="1" applyAlignment="1" applyProtection="1">
      <alignment horizontal="left" vertical="center" wrapText="1"/>
    </xf>
    <xf numFmtId="2" fontId="15" fillId="0" borderId="0" xfId="3" applyNumberFormat="1" applyFont="1" applyFill="1" applyBorder="1" applyAlignment="1" applyProtection="1">
      <alignment horizontal="left" vertical="center" wrapText="1"/>
    </xf>
    <xf numFmtId="4" fontId="17" fillId="0" borderId="0" xfId="3" applyNumberFormat="1" applyFont="1" applyFill="1" applyBorder="1" applyAlignment="1" applyProtection="1">
      <alignment horizontal="left" vertical="center" wrapText="1"/>
    </xf>
    <xf numFmtId="0" fontId="8" fillId="0" borderId="14" xfId="3" applyFont="1" applyFill="1" applyBorder="1" applyAlignment="1" applyProtection="1">
      <alignment horizontal="left" vertical="center" wrapText="1"/>
      <protection locked="0"/>
    </xf>
    <xf numFmtId="0" fontId="2" fillId="0" borderId="5" xfId="3" applyFont="1" applyFill="1" applyBorder="1" applyAlignment="1" applyProtection="1">
      <alignment horizontal="left" vertical="center" wrapText="1"/>
    </xf>
    <xf numFmtId="0" fontId="8" fillId="0" borderId="63" xfId="3" applyFont="1" applyFill="1" applyBorder="1" applyAlignment="1" applyProtection="1">
      <alignment horizontal="left" vertical="center" wrapText="1"/>
      <protection locked="0"/>
    </xf>
    <xf numFmtId="0" fontId="2" fillId="0" borderId="35" xfId="3" applyFont="1" applyFill="1" applyBorder="1" applyAlignment="1" applyProtection="1">
      <alignment horizontal="left" vertical="center" wrapText="1"/>
      <protection locked="0"/>
    </xf>
    <xf numFmtId="0" fontId="6" fillId="0" borderId="0" xfId="3" applyFont="1" applyFill="1" applyBorder="1" applyAlignment="1" applyProtection="1">
      <alignment vertical="center" wrapText="1"/>
    </xf>
    <xf numFmtId="0" fontId="2" fillId="0" borderId="64" xfId="3" applyFont="1" applyFill="1" applyBorder="1" applyAlignment="1" applyProtection="1">
      <alignment horizontal="left" vertical="center" wrapText="1"/>
      <protection locked="0"/>
    </xf>
    <xf numFmtId="0" fontId="6" fillId="0" borderId="4" xfId="3" applyFont="1" applyFill="1" applyBorder="1" applyAlignment="1" applyProtection="1">
      <alignment horizontal="left" vertical="center" wrapText="1"/>
    </xf>
    <xf numFmtId="0" fontId="6" fillId="0" borderId="63" xfId="3" applyFont="1" applyFill="1" applyBorder="1" applyAlignment="1" applyProtection="1">
      <alignment horizontal="left" vertical="center" wrapText="1"/>
    </xf>
    <xf numFmtId="0" fontId="6" fillId="0" borderId="65" xfId="3" applyFont="1" applyFill="1" applyBorder="1" applyAlignment="1" applyProtection="1">
      <alignment horizontal="left" vertical="center" wrapText="1"/>
    </xf>
    <xf numFmtId="0" fontId="2" fillId="0" borderId="65" xfId="3" applyFont="1" applyFill="1" applyBorder="1" applyAlignment="1" applyProtection="1">
      <alignment horizontal="left" vertical="center" wrapText="1"/>
    </xf>
    <xf numFmtId="0" fontId="2" fillId="0" borderId="55" xfId="3" applyFont="1" applyFill="1" applyBorder="1" applyAlignment="1" applyProtection="1">
      <alignment horizontal="left" vertical="center" wrapText="1"/>
      <protection locked="0"/>
    </xf>
    <xf numFmtId="0" fontId="6" fillId="0" borderId="9" xfId="3" applyFont="1" applyFill="1" applyBorder="1" applyAlignment="1" applyProtection="1">
      <alignment vertical="center" wrapText="1"/>
    </xf>
    <xf numFmtId="0" fontId="6" fillId="0" borderId="0" xfId="3" applyFont="1" applyFill="1" applyBorder="1" applyAlignment="1" applyProtection="1">
      <alignment horizontal="right" vertical="center" wrapText="1"/>
    </xf>
    <xf numFmtId="0" fontId="2" fillId="0" borderId="35" xfId="3" applyFont="1" applyFill="1" applyBorder="1" applyAlignment="1" applyProtection="1">
      <alignment horizontal="left" vertical="center" wrapText="1"/>
    </xf>
    <xf numFmtId="0" fontId="2" fillId="0" borderId="66" xfId="3" applyFont="1" applyFill="1" applyBorder="1" applyAlignment="1" applyProtection="1">
      <alignment horizontal="left" vertical="center" wrapText="1"/>
    </xf>
    <xf numFmtId="0" fontId="2" fillId="0" borderId="9" xfId="3" applyFont="1" applyFill="1" applyBorder="1" applyAlignment="1" applyProtection="1">
      <alignment horizontal="left" vertical="center" wrapText="1"/>
      <protection locked="0"/>
    </xf>
    <xf numFmtId="0" fontId="4" fillId="0" borderId="0" xfId="3" applyFont="1" applyFill="1" applyBorder="1" applyAlignment="1" applyProtection="1">
      <alignment horizontal="left" vertical="center" wrapText="1"/>
    </xf>
    <xf numFmtId="0" fontId="4" fillId="0" borderId="9" xfId="3" applyFont="1" applyFill="1" applyBorder="1" applyAlignment="1" applyProtection="1">
      <alignment horizontal="left" vertical="center" wrapText="1"/>
    </xf>
    <xf numFmtId="178" fontId="2" fillId="0" borderId="0" xfId="3" applyNumberFormat="1" applyFont="1" applyFill="1" applyBorder="1" applyAlignment="1" applyProtection="1">
      <alignment horizontal="left" vertical="center" wrapText="1"/>
    </xf>
    <xf numFmtId="178" fontId="2" fillId="0" borderId="64" xfId="0" applyNumberFormat="1" applyFont="1" applyFill="1" applyBorder="1" applyAlignment="1" applyProtection="1">
      <alignment horizontal="left" vertical="center" wrapText="1"/>
    </xf>
    <xf numFmtId="0" fontId="2" fillId="0" borderId="67" xfId="3" applyFont="1" applyFill="1" applyBorder="1" applyAlignment="1" applyProtection="1">
      <alignment horizontal="left" vertical="center" wrapText="1"/>
    </xf>
    <xf numFmtId="178" fontId="2" fillId="0" borderId="14" xfId="3" applyNumberFormat="1" applyFont="1" applyFill="1" applyBorder="1" applyAlignment="1" applyProtection="1">
      <alignment horizontal="left" vertical="center" wrapText="1"/>
    </xf>
    <xf numFmtId="178" fontId="6" fillId="0" borderId="14" xfId="3" applyNumberFormat="1" applyFont="1" applyFill="1" applyBorder="1" applyAlignment="1" applyProtection="1">
      <alignment horizontal="left" vertical="center" wrapText="1"/>
    </xf>
    <xf numFmtId="178" fontId="6" fillId="0" borderId="0" xfId="3" applyNumberFormat="1" applyFont="1" applyFill="1" applyBorder="1" applyAlignment="1" applyProtection="1">
      <alignment horizontal="left" vertical="center" wrapText="1"/>
    </xf>
    <xf numFmtId="178" fontId="6" fillId="0" borderId="64" xfId="3" applyNumberFormat="1" applyFont="1" applyFill="1" applyBorder="1" applyAlignment="1" applyProtection="1">
      <alignment horizontal="left" vertical="center" wrapText="1"/>
    </xf>
    <xf numFmtId="0" fontId="6" fillId="0" borderId="40" xfId="3" applyFont="1" applyFill="1" applyBorder="1" applyAlignment="1" applyProtection="1">
      <alignment vertical="center" wrapText="1"/>
    </xf>
    <xf numFmtId="0" fontId="2" fillId="0" borderId="64" xfId="3" applyFont="1" applyFill="1" applyBorder="1" applyAlignment="1" applyProtection="1">
      <alignment horizontal="left" vertical="center" wrapText="1"/>
    </xf>
    <xf numFmtId="178" fontId="2" fillId="0" borderId="40" xfId="3" applyNumberFormat="1" applyFont="1" applyFill="1" applyBorder="1" applyAlignment="1" applyProtection="1">
      <alignment horizontal="left" vertical="center" wrapText="1"/>
    </xf>
    <xf numFmtId="4" fontId="12" fillId="0" borderId="0" xfId="3" applyNumberFormat="1" applyFont="1" applyFill="1" applyBorder="1" applyAlignment="1" applyProtection="1">
      <alignment horizontal="left" vertical="center" wrapText="1"/>
    </xf>
    <xf numFmtId="0" fontId="21" fillId="0" borderId="0" xfId="3" applyFont="1" applyFill="1" applyAlignment="1" applyProtection="1">
      <alignment horizontal="left" vertical="center" wrapText="1"/>
    </xf>
    <xf numFmtId="178" fontId="2" fillId="0" borderId="0" xfId="3" applyNumberFormat="1" applyFont="1" applyFill="1" applyAlignment="1" applyProtection="1">
      <alignment horizontal="left" vertical="center" wrapText="1"/>
    </xf>
    <xf numFmtId="177" fontId="4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 applyProtection="1">
      <alignment horizontal="left" vertical="center" wrapText="1"/>
    </xf>
    <xf numFmtId="0" fontId="6" fillId="0" borderId="3" xfId="3" applyFont="1" applyFill="1" applyBorder="1" applyAlignment="1" applyProtection="1">
      <alignment horizontal="left" vertical="center" wrapText="1"/>
    </xf>
    <xf numFmtId="49" fontId="7" fillId="0" borderId="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34" xfId="3" applyNumberFormat="1" applyFont="1" applyFill="1" applyBorder="1" applyAlignment="1" applyProtection="1">
      <alignment horizontal="left" vertical="center" wrapText="1"/>
      <protection locked="0"/>
    </xf>
    <xf numFmtId="0" fontId="5" fillId="0" borderId="35" xfId="3" applyFont="1" applyFill="1" applyBorder="1" applyAlignment="1" applyProtection="1">
      <alignment horizontal="left" vertical="center" wrapText="1"/>
    </xf>
    <xf numFmtId="0" fontId="6" fillId="0" borderId="35" xfId="3" applyFont="1" applyFill="1" applyBorder="1" applyAlignment="1" applyProtection="1">
      <alignment horizontal="left" vertical="center" wrapText="1"/>
    </xf>
    <xf numFmtId="0" fontId="7" fillId="0" borderId="35" xfId="3" applyFont="1" applyFill="1" applyBorder="1" applyAlignment="1" applyProtection="1">
      <alignment horizontal="left" vertical="center" wrapText="1"/>
      <protection locked="0"/>
    </xf>
    <xf numFmtId="0" fontId="8" fillId="0" borderId="35" xfId="3" applyFont="1" applyFill="1" applyBorder="1" applyAlignment="1" applyProtection="1">
      <alignment horizontal="left" vertical="center" wrapText="1"/>
      <protection locked="0"/>
    </xf>
    <xf numFmtId="0" fontId="8" fillId="0" borderId="42" xfId="3" applyFont="1" applyFill="1" applyBorder="1" applyAlignment="1" applyProtection="1">
      <alignment horizontal="left" vertical="center" wrapText="1"/>
      <protection locked="0"/>
    </xf>
    <xf numFmtId="0" fontId="5" fillId="0" borderId="47" xfId="3" applyFont="1" applyFill="1" applyBorder="1" applyAlignment="1" applyProtection="1">
      <alignment horizontal="left" vertical="center" wrapText="1"/>
    </xf>
    <xf numFmtId="49" fontId="8" fillId="0" borderId="3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55" xfId="3" applyNumberFormat="1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vertical="center" wrapText="1"/>
    </xf>
    <xf numFmtId="0" fontId="6" fillId="0" borderId="5" xfId="3" applyFont="1" applyFill="1" applyBorder="1" applyAlignment="1" applyProtection="1">
      <alignment horizontal="left" vertical="center" wrapText="1"/>
    </xf>
    <xf numFmtId="49" fontId="9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36" xfId="1" applyNumberFormat="1" applyFont="1" applyFill="1" applyBorder="1" applyAlignment="1" applyProtection="1">
      <alignment horizontal="left" vertical="center" wrapText="1"/>
      <protection locked="0"/>
    </xf>
    <xf numFmtId="0" fontId="7" fillId="0" borderId="5" xfId="3" applyFont="1" applyFill="1" applyBorder="1" applyAlignment="1" applyProtection="1">
      <alignment horizontal="left" vertical="center" wrapText="1"/>
      <protection locked="0"/>
    </xf>
    <xf numFmtId="0" fontId="8" fillId="0" borderId="5" xfId="3" applyFont="1" applyFill="1" applyBorder="1" applyAlignment="1" applyProtection="1">
      <alignment horizontal="left" vertical="center" wrapText="1"/>
      <protection locked="0"/>
    </xf>
    <xf numFmtId="0" fontId="8" fillId="0" borderId="43" xfId="3" applyFont="1" applyFill="1" applyBorder="1" applyAlignment="1" applyProtection="1">
      <alignment horizontal="left" vertical="center" wrapText="1"/>
      <protection locked="0"/>
    </xf>
    <xf numFmtId="0" fontId="5" fillId="0" borderId="48" xfId="3" applyFont="1" applyFill="1" applyBorder="1" applyAlignment="1" applyProtection="1">
      <alignment horizontal="left" vertical="center" wrapText="1"/>
    </xf>
    <xf numFmtId="49" fontId="8" fillId="0" borderId="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36" xfId="3" applyNumberFormat="1" applyFont="1" applyFill="1" applyBorder="1" applyAlignment="1" applyProtection="1">
      <alignment horizontal="left" vertical="center" wrapText="1"/>
      <protection locked="0"/>
    </xf>
    <xf numFmtId="0" fontId="5" fillId="0" borderId="6" xfId="3" applyFont="1" applyFill="1" applyBorder="1" applyAlignment="1" applyProtection="1">
      <alignment horizontal="left" vertical="center" wrapText="1"/>
    </xf>
    <xf numFmtId="0" fontId="6" fillId="0" borderId="7" xfId="3" applyFont="1" applyFill="1" applyBorder="1" applyAlignment="1" applyProtection="1">
      <alignment horizontal="left" vertical="center" wrapText="1"/>
    </xf>
    <xf numFmtId="182" fontId="8" fillId="0" borderId="7" xfId="3" applyNumberFormat="1" applyFont="1" applyFill="1" applyBorder="1" applyAlignment="1" applyProtection="1">
      <alignment horizontal="left" vertical="center" wrapText="1"/>
      <protection locked="0"/>
    </xf>
    <xf numFmtId="182" fontId="8" fillId="0" borderId="37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44" xfId="3" applyNumberFormat="1" applyFont="1" applyFill="1" applyBorder="1" applyAlignment="1" applyProtection="1">
      <alignment horizontal="left" vertical="center" wrapText="1"/>
      <protection locked="0"/>
    </xf>
    <xf numFmtId="0" fontId="5" fillId="0" borderId="49" xfId="3" applyFont="1" applyFill="1" applyBorder="1" applyAlignment="1" applyProtection="1">
      <alignment horizontal="left" vertical="center" wrapText="1"/>
    </xf>
    <xf numFmtId="49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3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3" applyFont="1" applyFill="1" applyBorder="1" applyAlignment="1" applyProtection="1">
      <alignment horizontal="left" vertical="center" wrapText="1"/>
    </xf>
    <xf numFmtId="0" fontId="6" fillId="0" borderId="9" xfId="3" applyFont="1" applyFill="1" applyBorder="1" applyAlignment="1" applyProtection="1">
      <alignment horizontal="left" vertical="center" wrapText="1"/>
    </xf>
    <xf numFmtId="0" fontId="5" fillId="0" borderId="11" xfId="3" applyFont="1" applyFill="1" applyBorder="1" applyAlignment="1" applyProtection="1">
      <alignment horizontal="center" vertical="center" textRotation="90" wrapText="1"/>
    </xf>
    <xf numFmtId="0" fontId="6" fillId="0" borderId="12" xfId="3" applyFont="1" applyFill="1" applyBorder="1" applyAlignment="1" applyProtection="1">
      <alignment horizontal="center" vertical="center" textRotation="90" wrapText="1"/>
    </xf>
    <xf numFmtId="0" fontId="6" fillId="0" borderId="13" xfId="3" applyFont="1" applyFill="1" applyBorder="1" applyAlignment="1" applyProtection="1">
      <alignment horizontal="center" vertical="center" textRotation="90" wrapText="1"/>
    </xf>
    <xf numFmtId="0" fontId="5" fillId="0" borderId="38" xfId="3" applyFont="1" applyFill="1" applyBorder="1" applyAlignment="1" applyProtection="1">
      <alignment horizontal="center" vertical="center" textRotation="90" wrapText="1"/>
    </xf>
    <xf numFmtId="0" fontId="6" fillId="0" borderId="38" xfId="3" applyFont="1" applyFill="1" applyBorder="1" applyAlignment="1" applyProtection="1">
      <alignment horizontal="center" vertical="center" textRotation="90" wrapText="1"/>
    </xf>
    <xf numFmtId="0" fontId="5" fillId="0" borderId="56" xfId="3" applyFont="1" applyFill="1" applyBorder="1" applyAlignment="1" applyProtection="1">
      <alignment horizontal="center" vertical="center" textRotation="90" wrapText="1"/>
    </xf>
    <xf numFmtId="0" fontId="6" fillId="0" borderId="57" xfId="3" applyFont="1" applyFill="1" applyBorder="1" applyAlignment="1" applyProtection="1">
      <alignment horizontal="center" vertical="center" textRotation="90" wrapText="1"/>
    </xf>
    <xf numFmtId="0" fontId="5" fillId="0" borderId="21" xfId="3" applyFont="1" applyFill="1" applyBorder="1" applyAlignment="1" applyProtection="1">
      <alignment horizontal="center" vertical="center" textRotation="90" wrapText="1"/>
    </xf>
    <xf numFmtId="0" fontId="6" fillId="0" borderId="41" xfId="3" applyFont="1" applyFill="1" applyBorder="1" applyAlignment="1" applyProtection="1">
      <alignment horizontal="center" vertical="center" textRotation="90" wrapText="1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4" xfId="3" applyFont="1" applyFill="1" applyBorder="1" applyAlignment="1" applyProtection="1">
      <alignment horizontal="left" vertical="center" wrapText="1"/>
      <protection locked="0"/>
    </xf>
    <xf numFmtId="0" fontId="8" fillId="0" borderId="24" xfId="3" applyFont="1" applyFill="1" applyBorder="1" applyAlignment="1" applyProtection="1">
      <alignment horizontal="left" vertical="center" wrapText="1"/>
      <protection locked="0"/>
    </xf>
    <xf numFmtId="49" fontId="7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4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2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4" fontId="11" fillId="0" borderId="24" xfId="3" applyNumberFormat="1" applyFont="1" applyFill="1" applyBorder="1" applyAlignment="1" applyProtection="1">
      <alignment horizontal="center" vertical="center" wrapText="1"/>
    </xf>
    <xf numFmtId="4" fontId="12" fillId="0" borderId="24" xfId="3" applyNumberFormat="1" applyFont="1" applyFill="1" applyBorder="1" applyAlignment="1" applyProtection="1">
      <alignment horizontal="center" vertical="center" wrapText="1"/>
    </xf>
    <xf numFmtId="178" fontId="12" fillId="0" borderId="58" xfId="3" applyNumberFormat="1" applyFont="1" applyFill="1" applyBorder="1" applyAlignment="1" applyProtection="1">
      <alignment horizontal="center" vertical="center" wrapText="1"/>
    </xf>
    <xf numFmtId="178" fontId="12" fillId="0" borderId="59" xfId="3" applyNumberFormat="1" applyFont="1" applyFill="1" applyBorder="1" applyAlignment="1" applyProtection="1">
      <alignment horizontal="center" vertical="center" wrapText="1"/>
    </xf>
    <xf numFmtId="178" fontId="11" fillId="0" borderId="22" xfId="3" applyNumberFormat="1" applyFont="1" applyFill="1" applyBorder="1" applyAlignment="1" applyProtection="1">
      <alignment horizontal="center" vertical="center" wrapText="1"/>
    </xf>
    <xf numFmtId="178" fontId="11" fillId="0" borderId="53" xfId="0" applyNumberFormat="1" applyFont="1" applyFill="1" applyBorder="1" applyAlignment="1" applyProtection="1">
      <alignment horizontal="center" vertical="center" wrapText="1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8" xfId="3" applyFont="1" applyFill="1" applyBorder="1" applyAlignment="1" applyProtection="1">
      <alignment horizontal="right" vertical="center" wrapText="1"/>
    </xf>
    <xf numFmtId="0" fontId="2" fillId="0" borderId="19" xfId="3" applyFont="1" applyFill="1" applyBorder="1" applyAlignment="1" applyProtection="1">
      <alignment horizontal="right" vertical="center" wrapText="1"/>
    </xf>
    <xf numFmtId="0" fontId="2" fillId="0" borderId="52" xfId="3" applyFont="1" applyFill="1" applyBorder="1" applyAlignment="1" applyProtection="1">
      <alignment horizontal="right" vertical="center" wrapText="1"/>
    </xf>
    <xf numFmtId="178" fontId="14" fillId="0" borderId="18" xfId="3" applyNumberFormat="1" applyFont="1" applyFill="1" applyBorder="1" applyAlignment="1" applyProtection="1">
      <alignment horizontal="center" vertical="center" wrapText="1"/>
    </xf>
    <xf numFmtId="178" fontId="14" fillId="0" borderId="52" xfId="3" applyNumberFormat="1" applyFont="1" applyFill="1" applyBorder="1" applyAlignment="1" applyProtection="1">
      <alignment horizontal="center" vertical="center" wrapText="1"/>
    </xf>
    <xf numFmtId="178" fontId="12" fillId="0" borderId="18" xfId="3" applyNumberFormat="1" applyFont="1" applyFill="1" applyBorder="1" applyAlignment="1" applyProtection="1">
      <alignment horizontal="left" vertical="center" wrapText="1"/>
    </xf>
    <xf numFmtId="178" fontId="11" fillId="0" borderId="52" xfId="0" applyNumberFormat="1" applyFont="1" applyFill="1" applyBorder="1" applyAlignment="1" applyProtection="1">
      <alignment horizontal="left" vertical="center" wrapText="1"/>
    </xf>
    <xf numFmtId="0" fontId="5" fillId="0" borderId="6" xfId="3" applyFont="1" applyFill="1" applyBorder="1" applyAlignment="1" applyProtection="1">
      <alignment horizontal="right" vertical="center" wrapText="1"/>
    </xf>
    <xf numFmtId="0" fontId="6" fillId="0" borderId="7" xfId="3" applyFont="1" applyFill="1" applyBorder="1" applyAlignment="1" applyProtection="1">
      <alignment horizontal="right" vertical="center" wrapText="1"/>
    </xf>
    <xf numFmtId="0" fontId="6" fillId="0" borderId="37" xfId="3" applyFont="1" applyFill="1" applyBorder="1" applyAlignment="1" applyProtection="1">
      <alignment horizontal="right" vertical="center" wrapText="1"/>
    </xf>
    <xf numFmtId="178" fontId="12" fillId="0" borderId="6" xfId="3" applyNumberFormat="1" applyFont="1" applyFill="1" applyBorder="1" applyAlignment="1" applyProtection="1">
      <alignment horizontal="center" vertical="center" wrapText="1"/>
    </xf>
    <xf numFmtId="178" fontId="12" fillId="0" borderId="37" xfId="3" applyNumberFormat="1" applyFont="1" applyFill="1" applyBorder="1" applyAlignment="1" applyProtection="1">
      <alignment horizontal="center" vertical="center" wrapText="1"/>
    </xf>
    <xf numFmtId="0" fontId="7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2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2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" fontId="12" fillId="0" borderId="15" xfId="3" applyNumberFormat="1" applyFont="1" applyFill="1" applyBorder="1" applyAlignment="1" applyProtection="1">
      <alignment horizontal="center" vertical="center" wrapText="1"/>
    </xf>
    <xf numFmtId="4" fontId="12" fillId="0" borderId="16" xfId="3" applyNumberFormat="1" applyFont="1" applyFill="1" applyBorder="1" applyAlignment="1" applyProtection="1">
      <alignment horizontal="center" vertical="center" wrapText="1"/>
    </xf>
    <xf numFmtId="178" fontId="12" fillId="0" borderId="22" xfId="3" applyNumberFormat="1" applyFont="1" applyFill="1" applyBorder="1" applyAlignment="1" applyProtection="1">
      <alignment horizontal="center" vertical="center" wrapText="1"/>
    </xf>
    <xf numFmtId="178" fontId="12" fillId="0" borderId="53" xfId="3" applyNumberFormat="1" applyFont="1" applyFill="1" applyBorder="1" applyAlignment="1" applyProtection="1">
      <alignment horizontal="center" vertical="center" wrapText="1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top" wrapText="1"/>
      <protection locked="0"/>
    </xf>
    <xf numFmtId="49" fontId="8" fillId="0" borderId="16" xfId="3" applyNumberFormat="1" applyFont="1" applyFill="1" applyBorder="1" applyAlignment="1" applyProtection="1">
      <alignment horizontal="center" vertical="top" wrapText="1"/>
      <protection locked="0"/>
    </xf>
    <xf numFmtId="49" fontId="7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center" vertical="top" wrapText="1"/>
      <protection locked="0"/>
    </xf>
    <xf numFmtId="49" fontId="8" fillId="0" borderId="25" xfId="3" applyNumberFormat="1" applyFont="1" applyFill="1" applyBorder="1" applyAlignment="1" applyProtection="1">
      <alignment horizontal="center" vertical="top" wrapTex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178" fontId="12" fillId="0" borderId="18" xfId="3" applyNumberFormat="1" applyFont="1" applyFill="1" applyBorder="1" applyAlignment="1" applyProtection="1">
      <alignment horizontal="center" vertical="center" wrapText="1"/>
    </xf>
    <xf numFmtId="178" fontId="12" fillId="0" borderId="52" xfId="0" applyNumberFormat="1" applyFont="1" applyFill="1" applyBorder="1" applyAlignment="1" applyProtection="1">
      <alignment horizontal="center" vertical="center" wrapText="1"/>
    </xf>
    <xf numFmtId="181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181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181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2" fontId="11" fillId="0" borderId="24" xfId="3" applyNumberFormat="1" applyFont="1" applyFill="1" applyBorder="1" applyAlignment="1" applyProtection="1">
      <alignment horizontal="center" vertical="center" wrapText="1"/>
    </xf>
    <xf numFmtId="4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2" fontId="12" fillId="0" borderId="58" xfId="3" applyNumberFormat="1" applyFont="1" applyFill="1" applyBorder="1" applyAlignment="1" applyProtection="1">
      <alignment horizontal="center" vertical="center" wrapText="1"/>
    </xf>
    <xf numFmtId="2" fontId="12" fillId="0" borderId="24" xfId="3" applyNumberFormat="1" applyFont="1" applyFill="1" applyBorder="1" applyAlignment="1" applyProtection="1">
      <alignment horizontal="center" vertical="center" wrapText="1"/>
    </xf>
    <xf numFmtId="178" fontId="11" fillId="0" borderId="17" xfId="3" applyNumberFormat="1" applyFont="1" applyFill="1" applyBorder="1" applyAlignment="1" applyProtection="1">
      <alignment horizontal="center" vertical="center" wrapText="1"/>
    </xf>
    <xf numFmtId="181" fontId="8" fillId="0" borderId="39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2" fontId="8" fillId="0" borderId="46" xfId="3" applyNumberFormat="1" applyFont="1" applyFill="1" applyBorder="1" applyAlignment="1" applyProtection="1">
      <alignment horizontal="center" vertical="center" wrapText="1"/>
      <protection locked="0"/>
    </xf>
    <xf numFmtId="2" fontId="11" fillId="0" borderId="15" xfId="3" applyNumberFormat="1" applyFont="1" applyFill="1" applyBorder="1" applyAlignment="1" applyProtection="1">
      <alignment horizontal="center" vertical="center" wrapText="1"/>
    </xf>
    <xf numFmtId="2" fontId="11" fillId="0" borderId="16" xfId="3" applyNumberFormat="1" applyFont="1" applyFill="1" applyBorder="1" applyAlignment="1" applyProtection="1">
      <alignment horizontal="center" vertical="center" wrapText="1"/>
    </xf>
    <xf numFmtId="2" fontId="11" fillId="0" borderId="53" xfId="3" applyNumberFormat="1" applyFont="1" applyFill="1" applyBorder="1" applyAlignment="1" applyProtection="1">
      <alignment horizontal="center" vertical="center" wrapText="1"/>
    </xf>
    <xf numFmtId="49" fontId="8" fillId="0" borderId="33" xfId="3" applyNumberFormat="1" applyFont="1" applyFill="1" applyBorder="1" applyAlignment="1" applyProtection="1">
      <alignment horizontal="center" vertical="top" wrapText="1"/>
      <protection locked="0"/>
    </xf>
    <xf numFmtId="49" fontId="8" fillId="0" borderId="32" xfId="3" applyNumberFormat="1" applyFont="1" applyFill="1" applyBorder="1" applyAlignment="1" applyProtection="1">
      <alignment horizontal="center" vertical="top" wrapText="1"/>
      <protection locked="0"/>
    </xf>
    <xf numFmtId="185" fontId="14" fillId="0" borderId="18" xfId="3" applyNumberFormat="1" applyFont="1" applyFill="1" applyBorder="1" applyAlignment="1" applyProtection="1">
      <alignment horizontal="center" vertical="center" wrapText="1"/>
    </xf>
    <xf numFmtId="185" fontId="14" fillId="0" borderId="52" xfId="3" applyNumberFormat="1" applyFont="1" applyFill="1" applyBorder="1" applyAlignment="1" applyProtection="1">
      <alignment horizontal="center" vertical="center" wrapText="1"/>
    </xf>
    <xf numFmtId="0" fontId="5" fillId="0" borderId="8" xfId="3" applyFont="1" applyFill="1" applyBorder="1" applyAlignment="1" applyProtection="1">
      <alignment horizontal="left" vertical="center" wrapText="1"/>
    </xf>
    <xf numFmtId="0" fontId="5" fillId="0" borderId="9" xfId="3" applyFont="1" applyFill="1" applyBorder="1" applyAlignment="1" applyProtection="1">
      <alignment horizontal="left" vertical="center" wrapText="1"/>
    </xf>
    <xf numFmtId="0" fontId="2" fillId="0" borderId="9" xfId="3" applyFont="1" applyFill="1" applyBorder="1" applyAlignment="1" applyProtection="1">
      <alignment horizontal="left" vertical="center" wrapText="1"/>
    </xf>
    <xf numFmtId="0" fontId="2" fillId="0" borderId="40" xfId="3" applyFont="1" applyFill="1" applyBorder="1" applyAlignment="1" applyProtection="1">
      <alignment horizontal="left" vertical="center" wrapText="1"/>
    </xf>
    <xf numFmtId="178" fontId="12" fillId="0" borderId="9" xfId="3" applyNumberFormat="1" applyFont="1" applyFill="1" applyBorder="1" applyAlignment="1" applyProtection="1">
      <alignment horizontal="center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0" fontId="6" fillId="0" borderId="40" xfId="3" applyFont="1" applyFill="1" applyBorder="1" applyAlignment="1" applyProtection="1">
      <alignment horizontal="left" vertical="center" wrapText="1"/>
    </xf>
    <xf numFmtId="178" fontId="5" fillId="0" borderId="8" xfId="3" applyNumberFormat="1" applyFont="1" applyFill="1" applyBorder="1" applyAlignment="1" applyProtection="1">
      <alignment horizontal="left" vertical="center" wrapText="1"/>
    </xf>
    <xf numFmtId="178" fontId="6" fillId="0" borderId="9" xfId="3" applyNumberFormat="1" applyFont="1" applyFill="1" applyBorder="1" applyAlignment="1" applyProtection="1">
      <alignment horizontal="left" vertical="center" wrapText="1"/>
    </xf>
    <xf numFmtId="0" fontId="4" fillId="0" borderId="21" xfId="3" applyFont="1" applyFill="1" applyBorder="1" applyAlignment="1" applyProtection="1">
      <alignment horizontal="left" vertical="center" wrapText="1"/>
      <protection locked="0"/>
    </xf>
    <xf numFmtId="0" fontId="2" fillId="0" borderId="13" xfId="3" applyFont="1" applyFill="1" applyBorder="1" applyAlignment="1" applyProtection="1">
      <alignment horizontal="left" vertical="center" wrapText="1"/>
      <protection locked="0"/>
    </xf>
    <xf numFmtId="0" fontId="2" fillId="0" borderId="41" xfId="3" applyFont="1" applyFill="1" applyBorder="1" applyAlignment="1" applyProtection="1">
      <alignment horizontal="left" vertical="center" wrapText="1"/>
      <protection locked="0"/>
    </xf>
    <xf numFmtId="0" fontId="6" fillId="0" borderId="2" xfId="3" applyFont="1" applyFill="1" applyBorder="1" applyAlignment="1" applyProtection="1">
      <alignment horizontal="left" vertical="center" wrapText="1"/>
    </xf>
    <xf numFmtId="0" fontId="5" fillId="0" borderId="3" xfId="3" applyFont="1" applyFill="1" applyBorder="1" applyAlignment="1" applyProtection="1">
      <alignment horizontal="left" vertical="center" wrapText="1"/>
    </xf>
    <xf numFmtId="0" fontId="6" fillId="0" borderId="34" xfId="3" applyFont="1" applyFill="1" applyBorder="1" applyAlignment="1" applyProtection="1">
      <alignment horizontal="left" vertical="center" wrapText="1"/>
    </xf>
    <xf numFmtId="178" fontId="12" fillId="0" borderId="21" xfId="3" applyNumberFormat="1" applyFont="1" applyFill="1" applyBorder="1" applyAlignment="1" applyProtection="1">
      <alignment horizontal="left" vertical="center" wrapText="1"/>
    </xf>
    <xf numFmtId="178" fontId="12" fillId="0" borderId="13" xfId="3" applyNumberFormat="1" applyFont="1" applyFill="1" applyBorder="1" applyAlignment="1" applyProtection="1">
      <alignment horizontal="left" vertical="center" wrapText="1"/>
    </xf>
    <xf numFmtId="178" fontId="12" fillId="0" borderId="41" xfId="3" applyNumberFormat="1" applyFont="1" applyFill="1" applyBorder="1" applyAlignment="1" applyProtection="1">
      <alignment horizontal="left" vertical="center" wrapText="1"/>
    </xf>
    <xf numFmtId="0" fontId="4" fillId="0" borderId="14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Fill="1" applyBorder="1" applyAlignment="1" applyProtection="1">
      <alignment horizontal="left" vertical="center" wrapText="1"/>
      <protection locked="0"/>
    </xf>
    <xf numFmtId="0" fontId="2" fillId="0" borderId="64" xfId="3" applyFont="1" applyFill="1" applyBorder="1" applyAlignment="1" applyProtection="1">
      <alignment horizontal="left" vertical="center" wrapText="1"/>
      <protection locked="0"/>
    </xf>
    <xf numFmtId="0" fontId="6" fillId="0" borderId="4" xfId="3" applyFont="1" applyFill="1" applyBorder="1" applyAlignment="1" applyProtection="1">
      <alignment horizontal="left" vertical="center" wrapText="1"/>
    </xf>
    <xf numFmtId="0" fontId="5" fillId="0" borderId="5" xfId="3" applyFont="1" applyFill="1" applyBorder="1" applyAlignment="1" applyProtection="1">
      <alignment horizontal="left" vertical="center" wrapText="1"/>
    </xf>
    <xf numFmtId="0" fontId="6" fillId="0" borderId="36" xfId="3" applyFont="1" applyFill="1" applyBorder="1" applyAlignment="1" applyProtection="1">
      <alignment horizontal="left" vertical="center" wrapText="1"/>
    </xf>
    <xf numFmtId="178" fontId="12" fillId="0" borderId="65" xfId="3" applyNumberFormat="1" applyFont="1" applyFill="1" applyBorder="1" applyAlignment="1" applyProtection="1">
      <alignment horizontal="left" vertical="center" wrapText="1"/>
    </xf>
    <xf numFmtId="178" fontId="12" fillId="0" borderId="66" xfId="3" applyNumberFormat="1" applyFont="1" applyFill="1" applyBorder="1" applyAlignment="1" applyProtection="1">
      <alignment horizontal="left" vertical="center" wrapText="1"/>
    </xf>
    <xf numFmtId="178" fontId="12" fillId="0" borderId="67" xfId="3" applyNumberFormat="1" applyFont="1" applyFill="1" applyBorder="1" applyAlignment="1" applyProtection="1">
      <alignment horizontal="left" vertical="center" wrapText="1"/>
    </xf>
    <xf numFmtId="0" fontId="6" fillId="0" borderId="6" xfId="3" applyFont="1" applyFill="1" applyBorder="1" applyAlignment="1" applyProtection="1">
      <alignment horizontal="left" vertical="center" wrapText="1"/>
    </xf>
    <xf numFmtId="0" fontId="5" fillId="0" borderId="7" xfId="3" applyFont="1" applyFill="1" applyBorder="1" applyAlignment="1" applyProtection="1">
      <alignment horizontal="left" vertical="center" wrapText="1"/>
    </xf>
    <xf numFmtId="0" fontId="6" fillId="0" borderId="37" xfId="3" applyFont="1" applyFill="1" applyBorder="1" applyAlignment="1" applyProtection="1">
      <alignment horizontal="left" vertical="center" wrapText="1"/>
    </xf>
    <xf numFmtId="0" fontId="4" fillId="0" borderId="4" xfId="3" applyFont="1" applyFill="1" applyBorder="1" applyAlignment="1" applyProtection="1">
      <alignment horizontal="left" vertical="center" wrapText="1"/>
    </xf>
    <xf numFmtId="0" fontId="2" fillId="0" borderId="5" xfId="3" applyFont="1" applyFill="1" applyBorder="1" applyAlignment="1" applyProtection="1">
      <alignment horizontal="left" vertical="center" wrapText="1"/>
    </xf>
    <xf numFmtId="3" fontId="8" fillId="0" borderId="5" xfId="3" applyNumberFormat="1" applyFont="1" applyFill="1" applyBorder="1" applyAlignment="1" applyProtection="1">
      <alignment horizontal="left" vertical="center" wrapText="1"/>
      <protection locked="0"/>
    </xf>
    <xf numFmtId="3" fontId="8" fillId="0" borderId="36" xfId="3" applyNumberFormat="1" applyFont="1" applyFill="1" applyBorder="1" applyAlignment="1" applyProtection="1">
      <alignment horizontal="left" vertical="center" wrapText="1"/>
      <protection locked="0"/>
    </xf>
    <xf numFmtId="0" fontId="2" fillId="0" borderId="9" xfId="3" applyFont="1" applyFill="1" applyBorder="1" applyAlignment="1" applyProtection="1">
      <alignment horizontal="center" vertical="center" wrapText="1"/>
    </xf>
    <xf numFmtId="0" fontId="2" fillId="0" borderId="40" xfId="3" applyFont="1" applyFill="1" applyBorder="1" applyAlignment="1" applyProtection="1">
      <alignment horizontal="center" vertical="center" wrapText="1"/>
    </xf>
    <xf numFmtId="178" fontId="12" fillId="0" borderId="8" xfId="3" applyNumberFormat="1" applyFont="1" applyFill="1" applyBorder="1" applyAlignment="1" applyProtection="1">
      <alignment horizontal="left" vertical="center" wrapText="1"/>
    </xf>
    <xf numFmtId="178" fontId="12" fillId="0" borderId="9" xfId="3" applyNumberFormat="1" applyFont="1" applyFill="1" applyBorder="1" applyAlignment="1" applyProtection="1">
      <alignment horizontal="left" vertical="center" wrapText="1"/>
    </xf>
    <xf numFmtId="178" fontId="12" fillId="0" borderId="40" xfId="3" applyNumberFormat="1" applyFont="1" applyFill="1" applyBorder="1" applyAlignment="1" applyProtection="1">
      <alignment horizontal="left" vertical="center" wrapText="1"/>
    </xf>
    <xf numFmtId="178" fontId="12" fillId="0" borderId="2" xfId="3" applyNumberFormat="1" applyFont="1" applyFill="1" applyBorder="1" applyAlignment="1" applyProtection="1">
      <alignment horizontal="left" vertical="center" wrapText="1"/>
    </xf>
    <xf numFmtId="178" fontId="12" fillId="0" borderId="3" xfId="3" applyNumberFormat="1" applyFont="1" applyFill="1" applyBorder="1" applyAlignment="1" applyProtection="1">
      <alignment horizontal="left" vertical="center" wrapText="1"/>
    </xf>
    <xf numFmtId="178" fontId="12" fillId="0" borderId="34" xfId="3" applyNumberFormat="1" applyFont="1" applyFill="1" applyBorder="1" applyAlignment="1" applyProtection="1">
      <alignment horizontal="left" vertical="center" wrapText="1"/>
    </xf>
    <xf numFmtId="0" fontId="4" fillId="0" borderId="5" xfId="3" applyFont="1" applyFill="1" applyBorder="1" applyAlignment="1" applyProtection="1">
      <alignment horizontal="left" vertical="center" wrapText="1"/>
    </xf>
    <xf numFmtId="9" fontId="8" fillId="0" borderId="35" xfId="3" applyNumberFormat="1" applyFont="1" applyFill="1" applyBorder="1" applyAlignment="1" applyProtection="1">
      <alignment horizontal="left" vertical="center" wrapText="1"/>
      <protection locked="0"/>
    </xf>
    <xf numFmtId="186" fontId="8" fillId="0" borderId="35" xfId="3" applyNumberFormat="1" applyFont="1" applyFill="1" applyBorder="1" applyAlignment="1" applyProtection="1">
      <alignment horizontal="left" vertical="center" wrapText="1"/>
      <protection locked="0"/>
    </xf>
    <xf numFmtId="0" fontId="4" fillId="0" borderId="5" xfId="3" applyFont="1" applyFill="1" applyBorder="1" applyAlignment="1" applyProtection="1">
      <alignment horizontal="center" vertical="center" wrapText="1"/>
    </xf>
    <xf numFmtId="0" fontId="2" fillId="0" borderId="5" xfId="3" applyFont="1" applyFill="1" applyBorder="1" applyAlignment="1" applyProtection="1">
      <alignment horizontal="center" vertical="center" wrapText="1"/>
    </xf>
    <xf numFmtId="0" fontId="19" fillId="0" borderId="35" xfId="3" applyFont="1" applyFill="1" applyBorder="1" applyAlignment="1" applyProtection="1">
      <alignment horizontal="left" vertical="center" wrapText="1"/>
      <protection locked="0"/>
    </xf>
    <xf numFmtId="0" fontId="8" fillId="0" borderId="55" xfId="3" applyFont="1" applyFill="1" applyBorder="1" applyAlignment="1" applyProtection="1">
      <alignment horizontal="left" vertical="center" wrapText="1"/>
      <protection locked="0"/>
    </xf>
    <xf numFmtId="178" fontId="12" fillId="0" borderId="4" xfId="3" applyNumberFormat="1" applyFont="1" applyFill="1" applyBorder="1" applyAlignment="1" applyProtection="1">
      <alignment horizontal="left" vertical="center" wrapText="1"/>
    </xf>
    <xf numFmtId="178" fontId="12" fillId="0" borderId="5" xfId="3" applyNumberFormat="1" applyFont="1" applyFill="1" applyBorder="1" applyAlignment="1" applyProtection="1">
      <alignment horizontal="left" vertical="center" wrapText="1"/>
    </xf>
    <xf numFmtId="178" fontId="12" fillId="0" borderId="36" xfId="3" applyNumberFormat="1" applyFont="1" applyFill="1" applyBorder="1" applyAlignment="1" applyProtection="1">
      <alignment horizontal="left" vertical="center" wrapText="1"/>
    </xf>
    <xf numFmtId="0" fontId="19" fillId="0" borderId="5" xfId="3" applyFont="1" applyFill="1" applyBorder="1" applyAlignment="1" applyProtection="1">
      <alignment horizontal="left" vertical="center" wrapText="1"/>
      <protection locked="0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2" fontId="12" fillId="0" borderId="63" xfId="3" applyNumberFormat="1" applyFont="1" applyFill="1" applyBorder="1" applyAlignment="1" applyProtection="1">
      <alignment horizontal="left" vertical="center" wrapText="1"/>
    </xf>
    <xf numFmtId="2" fontId="12" fillId="0" borderId="35" xfId="3" applyNumberFormat="1" applyFont="1" applyFill="1" applyBorder="1" applyAlignment="1" applyProtection="1">
      <alignment horizontal="left" vertical="center" wrapText="1"/>
    </xf>
    <xf numFmtId="2" fontId="12" fillId="0" borderId="55" xfId="3" applyNumberFormat="1" applyFont="1" applyFill="1" applyBorder="1" applyAlignment="1" applyProtection="1">
      <alignment horizontal="left" vertical="center" wrapText="1"/>
    </xf>
    <xf numFmtId="184" fontId="8" fillId="0" borderId="35" xfId="3" applyNumberFormat="1" applyFont="1" applyFill="1" applyBorder="1" applyAlignment="1" applyProtection="1">
      <alignment horizontal="left" vertical="center" wrapText="1"/>
      <protection locked="0"/>
    </xf>
    <xf numFmtId="184" fontId="8" fillId="0" borderId="55" xfId="3" applyNumberFormat="1" applyFont="1" applyFill="1" applyBorder="1" applyAlignment="1" applyProtection="1">
      <alignment horizontal="left" vertical="center" wrapText="1"/>
      <protection locked="0"/>
    </xf>
    <xf numFmtId="2" fontId="12" fillId="0" borderId="4" xfId="3" applyNumberFormat="1" applyFont="1" applyFill="1" applyBorder="1" applyAlignment="1" applyProtection="1">
      <alignment horizontal="left" vertical="center" wrapText="1"/>
    </xf>
    <xf numFmtId="2" fontId="12" fillId="0" borderId="5" xfId="3" applyNumberFormat="1" applyFont="1" applyFill="1" applyBorder="1" applyAlignment="1" applyProtection="1">
      <alignment horizontal="left" vertical="center" wrapText="1"/>
    </xf>
    <xf numFmtId="2" fontId="12" fillId="0" borderId="36" xfId="3" applyNumberFormat="1" applyFont="1" applyFill="1" applyBorder="1" applyAlignment="1" applyProtection="1">
      <alignment horizontal="left" vertical="center" wrapText="1"/>
    </xf>
    <xf numFmtId="187" fontId="11" fillId="0" borderId="35" xfId="3" applyNumberFormat="1" applyFont="1" applyFill="1" applyBorder="1" applyAlignment="1" applyProtection="1">
      <alignment horizontal="left" vertical="center" wrapText="1"/>
    </xf>
    <xf numFmtId="3" fontId="2" fillId="0" borderId="35" xfId="3" applyNumberFormat="1" applyFont="1" applyFill="1" applyBorder="1" applyAlignment="1" applyProtection="1">
      <alignment horizontal="left" vertical="center" wrapText="1"/>
    </xf>
    <xf numFmtId="0" fontId="2" fillId="0" borderId="35" xfId="3" applyFont="1" applyFill="1" applyBorder="1" applyAlignment="1" applyProtection="1">
      <alignment horizontal="left" vertical="center" wrapText="1"/>
    </xf>
    <xf numFmtId="0" fontId="2" fillId="0" borderId="55" xfId="3" applyFont="1" applyFill="1" applyBorder="1" applyAlignment="1" applyProtection="1">
      <alignment horizontal="left" vertical="center" wrapText="1"/>
    </xf>
    <xf numFmtId="187" fontId="11" fillId="0" borderId="66" xfId="3" applyNumberFormat="1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37" xfId="0" applyFont="1" applyFill="1" applyBorder="1" applyAlignment="1" applyProtection="1">
      <alignment horizontal="left" vertical="center" wrapText="1"/>
      <protection locked="0"/>
    </xf>
    <xf numFmtId="0" fontId="4" fillId="0" borderId="7" xfId="3" applyFont="1" applyFill="1" applyBorder="1" applyAlignment="1" applyProtection="1">
      <alignment horizontal="left" vertical="center" wrapText="1"/>
    </xf>
    <xf numFmtId="0" fontId="2" fillId="0" borderId="7" xfId="3" applyFont="1" applyFill="1" applyBorder="1" applyAlignment="1" applyProtection="1">
      <alignment horizontal="left" vertical="center" wrapText="1"/>
    </xf>
    <xf numFmtId="2" fontId="12" fillId="0" borderId="8" xfId="3" applyNumberFormat="1" applyFont="1" applyFill="1" applyBorder="1" applyAlignment="1" applyProtection="1">
      <alignment horizontal="left" vertical="center" wrapText="1"/>
    </xf>
    <xf numFmtId="2" fontId="12" fillId="0" borderId="9" xfId="3" applyNumberFormat="1" applyFont="1" applyFill="1" applyBorder="1" applyAlignment="1" applyProtection="1">
      <alignment horizontal="left" vertical="center" wrapText="1"/>
    </xf>
    <xf numFmtId="2" fontId="12" fillId="0" borderId="40" xfId="3" applyNumberFormat="1" applyFont="1" applyFill="1" applyBorder="1" applyAlignment="1" applyProtection="1">
      <alignment horizontal="left" vertical="center" wrapText="1"/>
    </xf>
    <xf numFmtId="4" fontId="8" fillId="0" borderId="35" xfId="3" applyNumberFormat="1" applyFont="1" applyFill="1" applyBorder="1" applyAlignment="1" applyProtection="1">
      <alignment horizontal="left" vertical="center" wrapText="1"/>
      <protection locked="0"/>
    </xf>
    <xf numFmtId="0" fontId="20" fillId="0" borderId="5" xfId="3" applyFont="1" applyFill="1" applyBorder="1" applyAlignment="1" applyProtection="1">
      <alignment horizontal="left" vertical="center" wrapText="1"/>
      <protection locked="0"/>
    </xf>
    <xf numFmtId="4" fontId="8" fillId="0" borderId="5" xfId="3" applyNumberFormat="1" applyFont="1" applyFill="1" applyBorder="1" applyAlignment="1" applyProtection="1">
      <alignment horizontal="left" vertical="center" wrapText="1"/>
      <protection locked="0"/>
    </xf>
    <xf numFmtId="0" fontId="2" fillId="0" borderId="5" xfId="3" applyFont="1" applyFill="1" applyBorder="1" applyAlignment="1" applyProtection="1">
      <alignment horizontal="left" vertical="center" wrapText="1"/>
      <protection locked="0"/>
    </xf>
    <xf numFmtId="3" fontId="8" fillId="0" borderId="5" xfId="0" applyNumberFormat="1" applyFont="1" applyFill="1" applyBorder="1" applyAlignment="1" applyProtection="1">
      <alignment horizontal="left" vertical="center" wrapText="1"/>
      <protection locked="0"/>
    </xf>
    <xf numFmtId="3" fontId="8" fillId="0" borderId="36" xfId="0" applyNumberFormat="1" applyFont="1" applyFill="1" applyBorder="1" applyAlignment="1" applyProtection="1">
      <alignment horizontal="left" vertical="center" wrapText="1"/>
      <protection locked="0"/>
    </xf>
    <xf numFmtId="178" fontId="10" fillId="0" borderId="65" xfId="3" applyNumberFormat="1" applyFont="1" applyFill="1" applyBorder="1" applyAlignment="1" applyProtection="1">
      <alignment horizontal="left" vertical="center" wrapText="1"/>
      <protection locked="0"/>
    </xf>
    <xf numFmtId="178" fontId="10" fillId="0" borderId="66" xfId="3" applyNumberFormat="1" applyFont="1" applyFill="1" applyBorder="1" applyAlignment="1" applyProtection="1">
      <alignment horizontal="left" vertical="center" wrapText="1"/>
      <protection locked="0"/>
    </xf>
    <xf numFmtId="178" fontId="10" fillId="0" borderId="67" xfId="3" applyNumberFormat="1" applyFont="1" applyFill="1" applyBorder="1" applyAlignment="1" applyProtection="1">
      <alignment horizontal="left" vertical="center" wrapText="1"/>
      <protection locked="0"/>
    </xf>
    <xf numFmtId="178" fontId="10" fillId="0" borderId="6" xfId="3" applyNumberFormat="1" applyFont="1" applyFill="1" applyBorder="1" applyAlignment="1" applyProtection="1">
      <alignment horizontal="left" vertical="center" wrapText="1"/>
      <protection locked="0"/>
    </xf>
    <xf numFmtId="178" fontId="10" fillId="0" borderId="7" xfId="3" applyNumberFormat="1" applyFont="1" applyFill="1" applyBorder="1" applyAlignment="1" applyProtection="1">
      <alignment horizontal="left" vertical="center" wrapText="1"/>
      <protection locked="0"/>
    </xf>
    <xf numFmtId="178" fontId="10" fillId="0" borderId="37" xfId="3" applyNumberFormat="1" applyFont="1" applyFill="1" applyBorder="1" applyAlignment="1" applyProtection="1">
      <alignment horizontal="left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</xf>
    <xf numFmtId="0" fontId="18" fillId="0" borderId="40" xfId="3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center" wrapText="1"/>
    </xf>
    <xf numFmtId="0" fontId="2" fillId="0" borderId="3" xfId="3" applyFont="1" applyFill="1" applyBorder="1" applyAlignment="1" applyProtection="1">
      <alignment horizontal="left" vertical="center" wrapText="1"/>
    </xf>
    <xf numFmtId="183" fontId="8" fillId="0" borderId="5" xfId="3" applyNumberFormat="1" applyFont="1" applyFill="1" applyBorder="1" applyAlignment="1" applyProtection="1">
      <alignment horizontal="left" vertical="center" wrapText="1"/>
      <protection locked="0"/>
    </xf>
    <xf numFmtId="183" fontId="8" fillId="0" borderId="36" xfId="3" applyNumberFormat="1" applyFont="1" applyFill="1" applyBorder="1" applyAlignment="1" applyProtection="1">
      <alignment horizontal="left" vertical="center" wrapText="1"/>
      <protection locked="0"/>
    </xf>
    <xf numFmtId="0" fontId="18" fillId="0" borderId="9" xfId="3" applyFont="1" applyFill="1" applyBorder="1" applyAlignment="1" applyProtection="1">
      <alignment horizontal="right" vertical="center" wrapText="1"/>
    </xf>
    <xf numFmtId="4" fontId="12" fillId="0" borderId="9" xfId="3" applyNumberFormat="1" applyFont="1" applyFill="1" applyBorder="1" applyAlignment="1" applyProtection="1">
      <alignment horizontal="left" vertical="center" wrapText="1"/>
    </xf>
    <xf numFmtId="4" fontId="12" fillId="0" borderId="40" xfId="3" applyNumberFormat="1" applyFont="1" applyFill="1" applyBorder="1" applyAlignment="1" applyProtection="1">
      <alignment horizontal="left" vertical="center" wrapText="1"/>
    </xf>
    <xf numFmtId="0" fontId="4" fillId="0" borderId="6" xfId="3" applyFont="1" applyFill="1" applyBorder="1" applyAlignment="1" applyProtection="1">
      <alignment horizontal="left" vertical="center" wrapText="1"/>
    </xf>
    <xf numFmtId="183" fontId="11" fillId="0" borderId="7" xfId="3" applyNumberFormat="1" applyFont="1" applyFill="1" applyBorder="1" applyAlignment="1" applyProtection="1">
      <alignment horizontal="left" vertical="center" wrapText="1"/>
    </xf>
    <xf numFmtId="183" fontId="11" fillId="0" borderId="37" xfId="3" applyNumberFormat="1" applyFont="1" applyFill="1" applyBorder="1" applyAlignment="1" applyProtection="1">
      <alignment horizontal="left" vertical="center" wrapText="1"/>
    </xf>
    <xf numFmtId="0" fontId="5" fillId="0" borderId="9" xfId="3" applyFont="1" applyFill="1" applyBorder="1" applyAlignment="1" applyProtection="1">
      <alignment horizontal="center" vertical="center" wrapText="1"/>
    </xf>
    <xf numFmtId="0" fontId="6" fillId="0" borderId="9" xfId="3" applyFont="1" applyFill="1" applyBorder="1" applyAlignment="1" applyProtection="1">
      <alignment horizontal="center" vertical="center" wrapText="1"/>
    </xf>
    <xf numFmtId="176" fontId="12" fillId="0" borderId="8" xfId="3" applyNumberFormat="1" applyFont="1" applyFill="1" applyBorder="1" applyAlignment="1" applyProtection="1">
      <alignment horizontal="left" vertical="center" wrapText="1"/>
    </xf>
    <xf numFmtId="176" fontId="12" fillId="0" borderId="9" xfId="3" applyNumberFormat="1" applyFont="1" applyFill="1" applyBorder="1" applyAlignment="1" applyProtection="1">
      <alignment horizontal="left" vertical="center" wrapText="1"/>
    </xf>
    <xf numFmtId="176" fontId="12" fillId="0" borderId="40" xfId="3" applyNumberFormat="1" applyFont="1" applyFill="1" applyBorder="1" applyAlignment="1" applyProtection="1">
      <alignment horizontal="left" vertical="center" wrapText="1"/>
    </xf>
    <xf numFmtId="0" fontId="6" fillId="0" borderId="13" xfId="3" applyFont="1" applyFill="1" applyBorder="1" applyAlignment="1" applyProtection="1">
      <alignment horizontal="left" vertical="center" wrapText="1"/>
    </xf>
    <xf numFmtId="0" fontId="8" fillId="0" borderId="13" xfId="3" applyFont="1" applyFill="1" applyBorder="1" applyAlignment="1" applyProtection="1">
      <alignment horizontal="left" vertical="center" wrapText="1"/>
      <protection locked="0"/>
    </xf>
    <xf numFmtId="0" fontId="8" fillId="0" borderId="9" xfId="3" applyFont="1" applyFill="1" applyBorder="1" applyAlignment="1" applyProtection="1">
      <alignment horizontal="left" vertical="center" wrapText="1"/>
      <protection locked="0"/>
    </xf>
    <xf numFmtId="0" fontId="5" fillId="0" borderId="9" xfId="3" applyFont="1" applyFill="1" applyBorder="1" applyAlignment="1" applyProtection="1">
      <alignment horizontal="right" vertical="center" wrapText="1"/>
    </xf>
    <xf numFmtId="0" fontId="6" fillId="0" borderId="9" xfId="3" applyFont="1" applyFill="1" applyBorder="1" applyAlignment="1" applyProtection="1">
      <alignment horizontal="right" vertical="center" wrapText="1"/>
    </xf>
    <xf numFmtId="49" fontId="7" fillId="0" borderId="28" xfId="3" applyNumberFormat="1" applyFont="1" applyFill="1" applyBorder="1" applyAlignment="1" applyProtection="1">
      <alignment horizontal="center" vertical="center"/>
      <protection locked="0"/>
    </xf>
    <xf numFmtId="49" fontId="7" fillId="0" borderId="29" xfId="3" applyNumberFormat="1" applyFont="1" applyFill="1" applyBorder="1" applyAlignment="1" applyProtection="1">
      <alignment horizontal="center" vertical="center"/>
      <protection locked="0"/>
    </xf>
    <xf numFmtId="49" fontId="8" fillId="0" borderId="30" xfId="3" applyNumberFormat="1" applyFont="1" applyFill="1" applyBorder="1" applyAlignment="1" applyProtection="1">
      <alignment horizontal="center" vertical="center"/>
      <protection locked="0"/>
    </xf>
    <xf numFmtId="49" fontId="8" fillId="0" borderId="26" xfId="3" applyNumberFormat="1" applyFont="1" applyFill="1" applyBorder="1" applyAlignment="1" applyProtection="1">
      <alignment horizontal="center" vertical="center"/>
      <protection locked="0"/>
    </xf>
    <xf numFmtId="49" fontId="8" fillId="0" borderId="27" xfId="3" applyNumberFormat="1" applyFont="1" applyFill="1" applyBorder="1" applyAlignment="1" applyProtection="1">
      <alignment horizontal="center" vertical="center"/>
      <protection locked="0"/>
    </xf>
    <xf numFmtId="49" fontId="8" fillId="0" borderId="28" xfId="3" applyNumberFormat="1" applyFont="1" applyFill="1" applyBorder="1" applyAlignment="1" applyProtection="1">
      <alignment horizontal="center" vertical="center"/>
      <protection locked="0"/>
    </xf>
    <xf numFmtId="49" fontId="8" fillId="0" borderId="29" xfId="3" applyNumberFormat="1" applyFont="1" applyFill="1" applyBorder="1" applyAlignment="1" applyProtection="1">
      <alignment horizontal="center" vertical="center"/>
      <protection locked="0"/>
    </xf>
    <xf numFmtId="0" fontId="5" fillId="0" borderId="21" xfId="3" applyFont="1" applyFill="1" applyBorder="1" applyAlignment="1" applyProtection="1">
      <alignment horizontal="left" vertical="center" wrapText="1"/>
    </xf>
    <xf numFmtId="0" fontId="6" fillId="0" borderId="20" xfId="3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/>
    </xf>
    <xf numFmtId="0" fontId="2" fillId="0" borderId="13" xfId="3" applyFont="1" applyFill="1" applyBorder="1" applyAlignment="1" applyProtection="1">
      <alignment horizontal="left" vertical="center" wrapText="1"/>
    </xf>
    <xf numFmtId="0" fontId="2" fillId="0" borderId="1" xfId="3" applyFont="1" applyFill="1" applyBorder="1" applyAlignment="1" applyProtection="1">
      <alignment horizontal="left" vertical="center" wrapText="1"/>
    </xf>
    <xf numFmtId="2" fontId="12" fillId="2" borderId="21" xfId="3" applyNumberFormat="1" applyFont="1" applyFill="1" applyBorder="1" applyAlignment="1" applyProtection="1">
      <alignment horizontal="left" vertical="center" wrapText="1"/>
    </xf>
    <xf numFmtId="2" fontId="12" fillId="2" borderId="13" xfId="3" applyNumberFormat="1" applyFont="1" applyFill="1" applyBorder="1" applyAlignment="1" applyProtection="1">
      <alignment horizontal="left" vertical="center" wrapText="1"/>
    </xf>
    <xf numFmtId="2" fontId="12" fillId="2" borderId="41" xfId="3" applyNumberFormat="1" applyFont="1" applyFill="1" applyBorder="1" applyAlignment="1" applyProtection="1">
      <alignment horizontal="left" vertical="center" wrapText="1"/>
    </xf>
    <xf numFmtId="2" fontId="12" fillId="2" borderId="20" xfId="3" applyNumberFormat="1" applyFont="1" applyFill="1" applyBorder="1" applyAlignment="1" applyProtection="1">
      <alignment horizontal="left" vertical="center" wrapText="1"/>
    </xf>
    <xf numFmtId="2" fontId="12" fillId="2" borderId="1" xfId="3" applyNumberFormat="1" applyFont="1" applyFill="1" applyBorder="1" applyAlignment="1" applyProtection="1">
      <alignment horizontal="left" vertical="center" wrapText="1"/>
    </xf>
    <xf numFmtId="2" fontId="12" fillId="2" borderId="54" xfId="3" applyNumberFormat="1" applyFont="1" applyFill="1" applyBorder="1" applyAlignment="1" applyProtection="1">
      <alignment horizontal="left" vertical="center" wrapText="1"/>
    </xf>
  </cellXfs>
  <cellStyles count="4">
    <cellStyle name="Normal_030709_QAF_Spezifizierung_1.8" xfId="3"/>
    <cellStyle name="百分比" xfId="2" builtinId="5"/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285115</xdr:colOff>
      <xdr:row>1</xdr:row>
      <xdr:rowOff>381635</xdr:rowOff>
    </xdr:from>
    <xdr:to>
      <xdr:col>18</xdr:col>
      <xdr:colOff>490220</xdr:colOff>
      <xdr:row>4</xdr:row>
      <xdr:rowOff>312420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 l="2621" t="6516" b="3358"/>
        <a:stretch>
          <a:fillRect/>
        </a:stretch>
      </xdr:blipFill>
      <xdr:spPr>
        <a:xfrm>
          <a:off x="5969000" y="635000"/>
          <a:ext cx="81343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16</xdr:row>
      <xdr:rowOff>179705</xdr:rowOff>
    </xdr:from>
    <xdr:to>
      <xdr:col>3</xdr:col>
      <xdr:colOff>123190</xdr:colOff>
      <xdr:row>16</xdr:row>
      <xdr:rowOff>454660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605" y="6402705"/>
          <a:ext cx="664845" cy="274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163830</xdr:colOff>
      <xdr:row>17</xdr:row>
      <xdr:rowOff>330200</xdr:rowOff>
    </xdr:from>
    <xdr:to>
      <xdr:col>3</xdr:col>
      <xdr:colOff>194310</xdr:colOff>
      <xdr:row>17</xdr:row>
      <xdr:rowOff>647700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5285" y="7391400"/>
          <a:ext cx="629285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155575</xdr:colOff>
      <xdr:row>18</xdr:row>
      <xdr:rowOff>224155</xdr:rowOff>
    </xdr:from>
    <xdr:to>
      <xdr:col>3</xdr:col>
      <xdr:colOff>211455</xdr:colOff>
      <xdr:row>18</xdr:row>
      <xdr:rowOff>528955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7030" y="8123555"/>
          <a:ext cx="65468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19</xdr:row>
      <xdr:rowOff>266065</xdr:rowOff>
    </xdr:from>
    <xdr:to>
      <xdr:col>4</xdr:col>
      <xdr:colOff>159385</xdr:colOff>
      <xdr:row>19</xdr:row>
      <xdr:rowOff>563880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68780" y="9003665"/>
          <a:ext cx="79311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593725</xdr:colOff>
      <xdr:row>8</xdr:row>
      <xdr:rowOff>13335</xdr:rowOff>
    </xdr:from>
    <xdr:to>
      <xdr:col>8</xdr:col>
      <xdr:colOff>1270</xdr:colOff>
      <xdr:row>8</xdr:row>
      <xdr:rowOff>373380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24760" y="2934335"/>
          <a:ext cx="668020" cy="360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25"/>
  <sheetViews>
    <sheetView tabSelected="1" topLeftCell="A14" zoomScale="60" zoomScaleNormal="60" workbookViewId="0">
      <selection activeCell="AB73" sqref="AB73"/>
    </sheetView>
  </sheetViews>
  <sheetFormatPr defaultColWidth="11.375" defaultRowHeight="15" x14ac:dyDescent="0.15"/>
  <cols>
    <col min="1" max="1" width="13.25" style="4" customWidth="1"/>
    <col min="2" max="2" width="8" style="4" customWidth="1"/>
    <col min="3" max="3" width="8.625" style="5" customWidth="1"/>
    <col min="4" max="6" width="3.125" style="5" customWidth="1"/>
    <col min="7" max="8" width="3.125" style="4" customWidth="1"/>
    <col min="9" max="10" width="3.625" style="4" customWidth="1"/>
    <col min="11" max="11" width="6.125" style="4" customWidth="1"/>
    <col min="12" max="16" width="2.75" style="4" customWidth="1"/>
    <col min="17" max="19" width="8.75" style="4" customWidth="1"/>
    <col min="20" max="23" width="6.125" style="4" customWidth="1"/>
    <col min="24" max="29" width="8.75" style="4" customWidth="1"/>
    <col min="30" max="30" width="8.75" style="6" customWidth="1"/>
    <col min="31" max="36" width="8.75" style="4" customWidth="1"/>
    <col min="37" max="37" width="8.75" style="7" customWidth="1"/>
    <col min="38" max="45" width="9.125" style="3" customWidth="1"/>
    <col min="46" max="16384" width="11.375" style="3"/>
  </cols>
  <sheetData>
    <row r="1" spans="1:37" s="1" customFormat="1" ht="20.100000000000001" customHeight="1" x14ac:dyDescent="0.1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50"/>
      <c r="AE1" s="31"/>
      <c r="AF1" s="31"/>
      <c r="AG1" s="31"/>
      <c r="AH1" s="31"/>
      <c r="AI1" s="31"/>
      <c r="AJ1" s="31"/>
      <c r="AK1" s="66"/>
    </row>
    <row r="2" spans="1:37" s="1" customFormat="1" ht="30" customHeight="1" x14ac:dyDescent="0.15">
      <c r="A2" s="126" t="s">
        <v>0</v>
      </c>
      <c r="B2" s="127"/>
      <c r="C2" s="127"/>
      <c r="D2" s="127"/>
      <c r="E2" s="128"/>
      <c r="F2" s="129"/>
      <c r="G2" s="129"/>
      <c r="H2" s="129"/>
      <c r="I2" s="129"/>
      <c r="J2" s="130"/>
      <c r="K2" s="131" t="s">
        <v>1</v>
      </c>
      <c r="L2" s="132"/>
      <c r="M2" s="132"/>
      <c r="N2" s="132"/>
      <c r="O2" s="132"/>
      <c r="P2" s="132"/>
      <c r="Q2" s="133"/>
      <c r="R2" s="134"/>
      <c r="S2" s="134"/>
      <c r="T2" s="134"/>
      <c r="U2" s="134"/>
      <c r="V2" s="134"/>
      <c r="W2" s="134"/>
      <c r="X2" s="135"/>
      <c r="Y2" s="136" t="s">
        <v>2</v>
      </c>
      <c r="Z2" s="132"/>
      <c r="AA2" s="132"/>
      <c r="AB2" s="132"/>
      <c r="AC2" s="132"/>
      <c r="AD2" s="132"/>
      <c r="AE2" s="132"/>
      <c r="AF2" s="137" t="s">
        <v>3</v>
      </c>
      <c r="AG2" s="137"/>
      <c r="AH2" s="137"/>
      <c r="AI2" s="137"/>
      <c r="AJ2" s="137"/>
      <c r="AK2" s="138"/>
    </row>
    <row r="3" spans="1:37" s="1" customFormat="1" ht="30" customHeight="1" x14ac:dyDescent="0.15">
      <c r="A3" s="139" t="s">
        <v>4</v>
      </c>
      <c r="B3" s="140"/>
      <c r="C3" s="140"/>
      <c r="D3" s="140"/>
      <c r="E3" s="141"/>
      <c r="F3" s="141"/>
      <c r="G3" s="141"/>
      <c r="H3" s="141"/>
      <c r="I3" s="141"/>
      <c r="J3" s="142"/>
      <c r="K3" s="139" t="s">
        <v>5</v>
      </c>
      <c r="L3" s="140"/>
      <c r="M3" s="140"/>
      <c r="N3" s="140"/>
      <c r="O3" s="140"/>
      <c r="P3" s="140"/>
      <c r="Q3" s="143"/>
      <c r="R3" s="144"/>
      <c r="S3" s="144"/>
      <c r="T3" s="144"/>
      <c r="U3" s="144"/>
      <c r="V3" s="144"/>
      <c r="W3" s="144"/>
      <c r="X3" s="145"/>
      <c r="Y3" s="146" t="s">
        <v>6</v>
      </c>
      <c r="Z3" s="140"/>
      <c r="AA3" s="140"/>
      <c r="AB3" s="140"/>
      <c r="AC3" s="140"/>
      <c r="AD3" s="140"/>
      <c r="AE3" s="140"/>
      <c r="AF3" s="147"/>
      <c r="AG3" s="147"/>
      <c r="AH3" s="147"/>
      <c r="AI3" s="147"/>
      <c r="AJ3" s="147"/>
      <c r="AK3" s="148"/>
    </row>
    <row r="4" spans="1:37" s="1" customFormat="1" ht="30" customHeight="1" x14ac:dyDescent="0.15">
      <c r="A4" s="139" t="s">
        <v>7</v>
      </c>
      <c r="B4" s="140"/>
      <c r="C4" s="140"/>
      <c r="D4" s="140"/>
      <c r="E4" s="147"/>
      <c r="F4" s="147"/>
      <c r="G4" s="147"/>
      <c r="H4" s="147"/>
      <c r="I4" s="147"/>
      <c r="J4" s="148"/>
      <c r="K4" s="139" t="s">
        <v>8</v>
      </c>
      <c r="L4" s="140"/>
      <c r="M4" s="140"/>
      <c r="N4" s="140"/>
      <c r="O4" s="140"/>
      <c r="P4" s="140"/>
      <c r="Q4" s="143"/>
      <c r="R4" s="144"/>
      <c r="S4" s="144"/>
      <c r="T4" s="144"/>
      <c r="U4" s="144"/>
      <c r="V4" s="144"/>
      <c r="W4" s="144"/>
      <c r="X4" s="145"/>
      <c r="Y4" s="146" t="s">
        <v>9</v>
      </c>
      <c r="Z4" s="140"/>
      <c r="AA4" s="140"/>
      <c r="AB4" s="140"/>
      <c r="AC4" s="140"/>
      <c r="AD4" s="140"/>
      <c r="AE4" s="140"/>
      <c r="AF4" s="147"/>
      <c r="AG4" s="147"/>
      <c r="AH4" s="147"/>
      <c r="AI4" s="147"/>
      <c r="AJ4" s="147"/>
      <c r="AK4" s="148"/>
    </row>
    <row r="5" spans="1:37" s="1" customFormat="1" ht="30" customHeight="1" x14ac:dyDescent="0.15">
      <c r="A5" s="149" t="s">
        <v>10</v>
      </c>
      <c r="B5" s="150"/>
      <c r="C5" s="150"/>
      <c r="D5" s="150"/>
      <c r="E5" s="151"/>
      <c r="F5" s="151"/>
      <c r="G5" s="151"/>
      <c r="H5" s="151"/>
      <c r="I5" s="151"/>
      <c r="J5" s="152"/>
      <c r="K5" s="149" t="s">
        <v>11</v>
      </c>
      <c r="L5" s="150"/>
      <c r="M5" s="150"/>
      <c r="N5" s="150"/>
      <c r="O5" s="150"/>
      <c r="P5" s="150"/>
      <c r="Q5" s="153"/>
      <c r="R5" s="154"/>
      <c r="S5" s="154"/>
      <c r="T5" s="154"/>
      <c r="U5" s="154"/>
      <c r="V5" s="154"/>
      <c r="W5" s="154"/>
      <c r="X5" s="155"/>
      <c r="Y5" s="156" t="s">
        <v>12</v>
      </c>
      <c r="Z5" s="150"/>
      <c r="AA5" s="150"/>
      <c r="AB5" s="150"/>
      <c r="AC5" s="150"/>
      <c r="AD5" s="150"/>
      <c r="AE5" s="150"/>
      <c r="AF5" s="157"/>
      <c r="AG5" s="157"/>
      <c r="AH5" s="157"/>
      <c r="AI5" s="157"/>
      <c r="AJ5" s="157"/>
      <c r="AK5" s="158"/>
    </row>
    <row r="6" spans="1:37" s="1" customFormat="1" ht="30" customHeight="1" x14ac:dyDescent="0.15">
      <c r="A6" s="8"/>
      <c r="B6" s="8"/>
      <c r="C6" s="9"/>
      <c r="D6" s="9"/>
      <c r="E6" s="9"/>
      <c r="F6" s="9"/>
      <c r="G6" s="8"/>
      <c r="H6" s="8"/>
      <c r="I6" s="8"/>
      <c r="J6" s="8"/>
      <c r="K6" s="8"/>
      <c r="L6" s="32"/>
      <c r="M6" s="32"/>
      <c r="N6" s="32"/>
      <c r="O6" s="32"/>
      <c r="P6" s="32"/>
      <c r="Q6" s="41"/>
      <c r="R6" s="41"/>
      <c r="S6" s="41"/>
      <c r="T6" s="41"/>
      <c r="U6" s="41"/>
      <c r="V6" s="41"/>
      <c r="W6" s="41"/>
      <c r="X6" s="41"/>
      <c r="Y6" s="21"/>
      <c r="Z6" s="21"/>
      <c r="AA6" s="21"/>
      <c r="AB6" s="21"/>
      <c r="AC6" s="21"/>
      <c r="AD6" s="51"/>
      <c r="AE6" s="21"/>
      <c r="AF6" s="52"/>
      <c r="AG6" s="52"/>
      <c r="AH6" s="52"/>
      <c r="AI6" s="52"/>
      <c r="AJ6" s="52"/>
      <c r="AK6" s="52"/>
    </row>
    <row r="7" spans="1:37" s="1" customFormat="1" ht="30" customHeight="1" x14ac:dyDescent="0.15">
      <c r="A7" s="159" t="s">
        <v>13</v>
      </c>
      <c r="B7" s="160"/>
      <c r="C7" s="160"/>
      <c r="D7" s="160"/>
      <c r="E7" s="160"/>
      <c r="F7" s="160"/>
      <c r="G7" s="160"/>
      <c r="H7" s="160"/>
      <c r="I7" s="160"/>
      <c r="J7" s="160"/>
      <c r="K7" s="33"/>
      <c r="L7" s="33"/>
      <c r="M7" s="33"/>
      <c r="N7" s="10"/>
      <c r="O7" s="10"/>
      <c r="P7" s="10"/>
      <c r="Q7" s="10"/>
      <c r="R7" s="10"/>
      <c r="S7" s="10"/>
      <c r="T7" s="10"/>
      <c r="U7" s="42"/>
      <c r="V7" s="42"/>
      <c r="W7" s="42"/>
      <c r="X7" s="42"/>
      <c r="Y7" s="42"/>
      <c r="Z7" s="42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49"/>
    </row>
    <row r="8" spans="1:37" s="2" customFormat="1" ht="30" customHeight="1" x14ac:dyDescent="0.15">
      <c r="A8" s="11" t="s">
        <v>14</v>
      </c>
      <c r="B8" s="161" t="s">
        <v>15</v>
      </c>
      <c r="C8" s="162"/>
      <c r="D8" s="161" t="s">
        <v>16</v>
      </c>
      <c r="E8" s="163"/>
      <c r="F8" s="163"/>
      <c r="G8" s="163"/>
      <c r="H8" s="162"/>
      <c r="I8" s="161" t="s">
        <v>17</v>
      </c>
      <c r="J8" s="163"/>
      <c r="K8" s="162"/>
      <c r="L8" s="164" t="s">
        <v>18</v>
      </c>
      <c r="M8" s="165"/>
      <c r="N8" s="165"/>
      <c r="O8" s="164" t="s">
        <v>19</v>
      </c>
      <c r="P8" s="165"/>
      <c r="Q8" s="43" t="s">
        <v>20</v>
      </c>
      <c r="R8" s="164" t="s">
        <v>21</v>
      </c>
      <c r="S8" s="165"/>
      <c r="T8" s="12" t="s">
        <v>22</v>
      </c>
      <c r="U8" s="164" t="s">
        <v>23</v>
      </c>
      <c r="V8" s="165"/>
      <c r="W8" s="164" t="s">
        <v>24</v>
      </c>
      <c r="X8" s="165"/>
      <c r="Y8" s="12" t="s">
        <v>25</v>
      </c>
      <c r="Z8" s="53" t="s">
        <v>26</v>
      </c>
      <c r="AA8" s="43" t="s">
        <v>27</v>
      </c>
      <c r="AB8" s="164" t="s">
        <v>28</v>
      </c>
      <c r="AC8" s="165"/>
      <c r="AD8" s="43" t="s">
        <v>29</v>
      </c>
      <c r="AE8" s="34" t="s">
        <v>30</v>
      </c>
      <c r="AF8" s="12" t="s">
        <v>31</v>
      </c>
      <c r="AG8" s="166" t="s">
        <v>32</v>
      </c>
      <c r="AH8" s="167"/>
      <c r="AI8" s="67" t="s">
        <v>33</v>
      </c>
      <c r="AJ8" s="168" t="s">
        <v>34</v>
      </c>
      <c r="AK8" s="169"/>
    </row>
    <row r="9" spans="1:37" s="1" customFormat="1" ht="30" customHeight="1" x14ac:dyDescent="0.15">
      <c r="A9" s="13"/>
      <c r="B9" s="14" t="s">
        <v>35</v>
      </c>
      <c r="C9" s="15"/>
      <c r="D9" s="170"/>
      <c r="E9" s="171"/>
      <c r="F9" s="171"/>
      <c r="G9" s="171"/>
      <c r="H9" s="172"/>
      <c r="I9" s="173">
        <v>1456660</v>
      </c>
      <c r="J9" s="174"/>
      <c r="K9" s="174"/>
      <c r="L9" s="175"/>
      <c r="M9" s="176"/>
      <c r="N9" s="176"/>
      <c r="O9" s="175"/>
      <c r="P9" s="176"/>
      <c r="Q9" s="44"/>
      <c r="R9" s="177"/>
      <c r="S9" s="178"/>
      <c r="T9" s="45" t="s">
        <v>36</v>
      </c>
      <c r="U9" s="179">
        <v>1</v>
      </c>
      <c r="V9" s="179"/>
      <c r="W9" s="180">
        <f>R9*U9</f>
        <v>0</v>
      </c>
      <c r="X9" s="180"/>
      <c r="Y9" s="45"/>
      <c r="Z9" s="54"/>
      <c r="AA9" s="55"/>
      <c r="AB9" s="181">
        <v>15.5</v>
      </c>
      <c r="AC9" s="181"/>
      <c r="AD9" s="56"/>
      <c r="AE9" s="57"/>
      <c r="AF9" s="58">
        <v>2</v>
      </c>
      <c r="AG9" s="182">
        <f>(AB9*(1+AD9/100)+AE9)*AF9</f>
        <v>31</v>
      </c>
      <c r="AH9" s="183"/>
      <c r="AI9" s="68">
        <v>0</v>
      </c>
      <c r="AJ9" s="184">
        <f>AG9*(1/(1-AI9/100)-1)</f>
        <v>0</v>
      </c>
      <c r="AK9" s="185"/>
    </row>
    <row r="10" spans="1:37" s="1" customFormat="1" ht="30" customHeight="1" x14ac:dyDescent="0.15">
      <c r="A10" s="13"/>
      <c r="B10" s="186" t="s">
        <v>37</v>
      </c>
      <c r="C10" s="187"/>
      <c r="D10" s="170" t="s">
        <v>38</v>
      </c>
      <c r="E10" s="171"/>
      <c r="F10" s="171"/>
      <c r="G10" s="171"/>
      <c r="H10" s="172"/>
      <c r="I10" s="173">
        <v>20053</v>
      </c>
      <c r="J10" s="174"/>
      <c r="K10" s="174"/>
      <c r="L10" s="175"/>
      <c r="M10" s="176"/>
      <c r="N10" s="176"/>
      <c r="O10" s="175"/>
      <c r="P10" s="176"/>
      <c r="Q10" s="44"/>
      <c r="R10" s="177"/>
      <c r="S10" s="178"/>
      <c r="T10" s="45" t="s">
        <v>36</v>
      </c>
      <c r="U10" s="179">
        <v>1</v>
      </c>
      <c r="V10" s="179"/>
      <c r="W10" s="180">
        <f>R10*U10</f>
        <v>0</v>
      </c>
      <c r="X10" s="180"/>
      <c r="Y10" s="45"/>
      <c r="Z10" s="54"/>
      <c r="AA10" s="55"/>
      <c r="AB10" s="181">
        <v>0.3</v>
      </c>
      <c r="AC10" s="181"/>
      <c r="AD10" s="56"/>
      <c r="AE10" s="57"/>
      <c r="AF10" s="58">
        <v>2</v>
      </c>
      <c r="AG10" s="182">
        <f>(AB10*(1+AD10/100)+AE10)*AF10</f>
        <v>0.6</v>
      </c>
      <c r="AH10" s="183"/>
      <c r="AI10" s="68">
        <v>0</v>
      </c>
      <c r="AJ10" s="184">
        <f>AG10*(1/(1-AI10/100)-1)</f>
        <v>0</v>
      </c>
      <c r="AK10" s="185"/>
    </row>
    <row r="11" spans="1:37" s="1" customFormat="1" ht="30" customHeight="1" x14ac:dyDescent="0.15">
      <c r="A11" s="13"/>
      <c r="B11" s="186" t="s">
        <v>37</v>
      </c>
      <c r="C11" s="187"/>
      <c r="D11" s="170" t="s">
        <v>38</v>
      </c>
      <c r="E11" s="171"/>
      <c r="F11" s="171"/>
      <c r="G11" s="171"/>
      <c r="H11" s="172"/>
      <c r="I11" s="173">
        <v>20052</v>
      </c>
      <c r="J11" s="174"/>
      <c r="K11" s="174"/>
      <c r="L11" s="175"/>
      <c r="M11" s="176"/>
      <c r="N11" s="176"/>
      <c r="O11" s="175"/>
      <c r="P11" s="176"/>
      <c r="Q11" s="44"/>
      <c r="R11" s="177"/>
      <c r="S11" s="178"/>
      <c r="T11" s="45" t="s">
        <v>36</v>
      </c>
      <c r="U11" s="179">
        <v>1</v>
      </c>
      <c r="V11" s="179"/>
      <c r="W11" s="180">
        <f>R11*U11</f>
        <v>0</v>
      </c>
      <c r="X11" s="180"/>
      <c r="Y11" s="45"/>
      <c r="Z11" s="54"/>
      <c r="AA11" s="55"/>
      <c r="AB11" s="181">
        <v>0.28000000000000003</v>
      </c>
      <c r="AC11" s="181"/>
      <c r="AD11" s="56"/>
      <c r="AE11" s="57"/>
      <c r="AF11" s="58">
        <v>6</v>
      </c>
      <c r="AG11" s="182">
        <f>(AB11*(1+AD11/100)+AE11)*AF11</f>
        <v>1.6800000000000002</v>
      </c>
      <c r="AH11" s="183"/>
      <c r="AI11" s="68">
        <v>0</v>
      </c>
      <c r="AJ11" s="184">
        <f>AG11*(1/(1-AI11/100)-1)</f>
        <v>0</v>
      </c>
      <c r="AK11" s="185"/>
    </row>
    <row r="12" spans="1:37" s="1" customFormat="1" ht="30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88" t="s">
        <v>39</v>
      </c>
      <c r="Z12" s="189"/>
      <c r="AA12" s="189"/>
      <c r="AB12" s="189"/>
      <c r="AC12" s="189"/>
      <c r="AD12" s="189"/>
      <c r="AE12" s="189"/>
      <c r="AF12" s="190"/>
      <c r="AG12" s="191">
        <f>AJ12</f>
        <v>0</v>
      </c>
      <c r="AH12" s="192"/>
      <c r="AI12" s="69"/>
      <c r="AJ12" s="193">
        <f>SUM(AJ9:AK11)</f>
        <v>0</v>
      </c>
      <c r="AK12" s="194"/>
    </row>
    <row r="13" spans="1:37" s="1" customFormat="1" ht="30" customHeight="1" x14ac:dyDescent="0.15">
      <c r="A13" s="18"/>
      <c r="B13" s="19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46"/>
      <c r="Y13" s="195" t="s">
        <v>40</v>
      </c>
      <c r="Z13" s="196"/>
      <c r="AA13" s="196"/>
      <c r="AB13" s="196"/>
      <c r="AC13" s="196"/>
      <c r="AD13" s="196"/>
      <c r="AE13" s="196"/>
      <c r="AF13" s="197"/>
      <c r="AG13" s="198">
        <f>SUM(AG9:AH12)</f>
        <v>33.28</v>
      </c>
      <c r="AH13" s="199"/>
      <c r="AI13" s="46"/>
      <c r="AJ13" s="70"/>
      <c r="AK13" s="71"/>
    </row>
    <row r="14" spans="1:37" s="1" customFormat="1" ht="30" customHeight="1" x14ac:dyDescent="0.15">
      <c r="A14" s="21"/>
      <c r="B14" s="21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47"/>
      <c r="Y14" s="47"/>
      <c r="Z14" s="21"/>
      <c r="AA14" s="21"/>
      <c r="AB14" s="21"/>
      <c r="AC14" s="21"/>
      <c r="AD14" s="21"/>
      <c r="AE14" s="21"/>
      <c r="AF14" s="21"/>
      <c r="AG14" s="72"/>
      <c r="AH14" s="72"/>
      <c r="AI14" s="47"/>
      <c r="AJ14" s="73"/>
      <c r="AK14" s="73"/>
    </row>
    <row r="15" spans="1:37" s="1" customFormat="1" ht="30" customHeight="1" x14ac:dyDescent="0.15">
      <c r="A15" s="159" t="s">
        <v>41</v>
      </c>
      <c r="B15" s="160"/>
      <c r="C15" s="160"/>
      <c r="D15" s="160"/>
      <c r="E15" s="160"/>
      <c r="F15" s="160"/>
      <c r="G15" s="160"/>
      <c r="H15" s="160"/>
      <c r="I15" s="160"/>
      <c r="J15" s="160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48"/>
      <c r="Y15" s="48"/>
      <c r="Z15" s="10"/>
      <c r="AA15" s="10"/>
      <c r="AB15" s="10"/>
      <c r="AC15" s="10"/>
      <c r="AD15" s="10"/>
      <c r="AE15" s="10"/>
      <c r="AF15" s="10"/>
      <c r="AG15" s="74"/>
      <c r="AH15" s="74"/>
      <c r="AI15" s="48"/>
      <c r="AJ15" s="75"/>
      <c r="AK15" s="76"/>
    </row>
    <row r="16" spans="1:37" s="2" customFormat="1" ht="50.1" customHeight="1" x14ac:dyDescent="0.15">
      <c r="A16" s="168" t="s">
        <v>15</v>
      </c>
      <c r="B16" s="162"/>
      <c r="C16" s="161" t="s">
        <v>42</v>
      </c>
      <c r="D16" s="163"/>
      <c r="E16" s="162"/>
      <c r="F16" s="161" t="s">
        <v>43</v>
      </c>
      <c r="G16" s="163"/>
      <c r="H16" s="162"/>
      <c r="I16" s="161" t="s">
        <v>18</v>
      </c>
      <c r="J16" s="163"/>
      <c r="K16" s="161" t="s">
        <v>19</v>
      </c>
      <c r="L16" s="162"/>
      <c r="M16" s="34" t="s">
        <v>44</v>
      </c>
      <c r="N16" s="161" t="s">
        <v>45</v>
      </c>
      <c r="O16" s="162"/>
      <c r="P16" s="34" t="s">
        <v>46</v>
      </c>
      <c r="Q16" s="161" t="s">
        <v>21</v>
      </c>
      <c r="R16" s="162"/>
      <c r="S16" s="12" t="s">
        <v>22</v>
      </c>
      <c r="T16" s="164" t="s">
        <v>47</v>
      </c>
      <c r="U16" s="165"/>
      <c r="V16" s="164" t="s">
        <v>24</v>
      </c>
      <c r="W16" s="165"/>
      <c r="X16" s="12" t="s">
        <v>25</v>
      </c>
      <c r="Y16" s="12" t="s">
        <v>27</v>
      </c>
      <c r="Z16" s="12" t="s">
        <v>48</v>
      </c>
      <c r="AA16" s="34" t="s">
        <v>49</v>
      </c>
      <c r="AB16" s="34" t="s">
        <v>30</v>
      </c>
      <c r="AC16" s="34" t="s">
        <v>50</v>
      </c>
      <c r="AD16" s="34" t="s">
        <v>51</v>
      </c>
      <c r="AE16" s="34" t="s">
        <v>52</v>
      </c>
      <c r="AF16" s="34" t="s">
        <v>31</v>
      </c>
      <c r="AG16" s="166" t="s">
        <v>32</v>
      </c>
      <c r="AH16" s="167"/>
      <c r="AI16" s="67" t="s">
        <v>33</v>
      </c>
      <c r="AJ16" s="168" t="s">
        <v>53</v>
      </c>
      <c r="AK16" s="169"/>
    </row>
    <row r="17" spans="1:37" s="1" customFormat="1" ht="66" customHeight="1" x14ac:dyDescent="0.15">
      <c r="A17" s="200">
        <v>1449378</v>
      </c>
      <c r="B17" s="172"/>
      <c r="C17" s="170"/>
      <c r="D17" s="171"/>
      <c r="E17" s="172"/>
      <c r="F17" s="170" t="s">
        <v>54</v>
      </c>
      <c r="G17" s="171"/>
      <c r="H17" s="172"/>
      <c r="I17" s="201"/>
      <c r="J17" s="202"/>
      <c r="K17" s="201"/>
      <c r="L17" s="202"/>
      <c r="M17" s="35"/>
      <c r="N17" s="174"/>
      <c r="O17" s="174"/>
      <c r="P17" s="38" t="s">
        <v>55</v>
      </c>
      <c r="Q17" s="177">
        <v>6</v>
      </c>
      <c r="R17" s="178"/>
      <c r="S17" s="45" t="s">
        <v>36</v>
      </c>
      <c r="T17" s="203">
        <v>1</v>
      </c>
      <c r="U17" s="204"/>
      <c r="V17" s="205">
        <v>6</v>
      </c>
      <c r="W17" s="206"/>
      <c r="X17" s="36"/>
      <c r="Y17" s="59">
        <v>0</v>
      </c>
      <c r="Z17" s="60">
        <f t="shared" ref="Z17:Z20" si="0">(V17+Y17)</f>
        <v>6</v>
      </c>
      <c r="AA17" s="57">
        <v>0</v>
      </c>
      <c r="AB17" s="57">
        <v>0</v>
      </c>
      <c r="AC17" s="61">
        <v>0.98299999999999998</v>
      </c>
      <c r="AD17" s="62">
        <v>0.76</v>
      </c>
      <c r="AE17" s="62">
        <f t="shared" ref="AE17:AE20" si="1">(AC17-AD17)*1.2</f>
        <v>0.26759999999999995</v>
      </c>
      <c r="AF17" s="63">
        <v>1</v>
      </c>
      <c r="AG17" s="207">
        <f t="shared" ref="AG17:AG20" si="2">((Z17*(1+AA17/100)+AB17)*AC17-AE17*(1+AA17/100))*AF17</f>
        <v>5.6303999999999998</v>
      </c>
      <c r="AH17" s="208"/>
      <c r="AI17" s="77">
        <v>0</v>
      </c>
      <c r="AJ17" s="184">
        <f t="shared" ref="AJ17:AJ20" si="3">AG17*(1/(1-AI17/100)-1)</f>
        <v>0</v>
      </c>
      <c r="AK17" s="185"/>
    </row>
    <row r="18" spans="1:37" s="1" customFormat="1" ht="66" customHeight="1" x14ac:dyDescent="0.15">
      <c r="A18" s="200">
        <v>1449381</v>
      </c>
      <c r="B18" s="209"/>
      <c r="C18" s="170"/>
      <c r="D18" s="171"/>
      <c r="E18" s="172"/>
      <c r="F18" s="170" t="s">
        <v>54</v>
      </c>
      <c r="G18" s="171"/>
      <c r="H18" s="172"/>
      <c r="I18" s="201"/>
      <c r="J18" s="202"/>
      <c r="K18" s="201"/>
      <c r="L18" s="202"/>
      <c r="M18" s="35"/>
      <c r="N18" s="174"/>
      <c r="O18" s="174"/>
      <c r="P18" s="38" t="s">
        <v>55</v>
      </c>
      <c r="Q18" s="177">
        <v>6</v>
      </c>
      <c r="R18" s="178"/>
      <c r="S18" s="45" t="s">
        <v>36</v>
      </c>
      <c r="T18" s="203">
        <v>1</v>
      </c>
      <c r="U18" s="204"/>
      <c r="V18" s="205">
        <v>6</v>
      </c>
      <c r="W18" s="206"/>
      <c r="X18" s="36"/>
      <c r="Y18" s="59">
        <v>0</v>
      </c>
      <c r="Z18" s="60">
        <f t="shared" si="0"/>
        <v>6</v>
      </c>
      <c r="AA18" s="57">
        <v>0</v>
      </c>
      <c r="AB18" s="57">
        <v>0</v>
      </c>
      <c r="AC18" s="61">
        <v>1.4</v>
      </c>
      <c r="AD18" s="62">
        <v>0.75</v>
      </c>
      <c r="AE18" s="62">
        <f t="shared" si="1"/>
        <v>0.77999999999999992</v>
      </c>
      <c r="AF18" s="63">
        <v>1</v>
      </c>
      <c r="AG18" s="207">
        <f t="shared" si="2"/>
        <v>7.6199999999999983</v>
      </c>
      <c r="AH18" s="208"/>
      <c r="AI18" s="77">
        <v>0</v>
      </c>
      <c r="AJ18" s="184">
        <f t="shared" si="3"/>
        <v>0</v>
      </c>
      <c r="AK18" s="185"/>
    </row>
    <row r="19" spans="1:37" s="1" customFormat="1" ht="66" customHeight="1" x14ac:dyDescent="0.15">
      <c r="A19" s="200">
        <v>1449383</v>
      </c>
      <c r="B19" s="209"/>
      <c r="C19" s="210"/>
      <c r="D19" s="171"/>
      <c r="E19" s="172"/>
      <c r="F19" s="210" t="s">
        <v>56</v>
      </c>
      <c r="G19" s="171"/>
      <c r="H19" s="172"/>
      <c r="I19" s="201"/>
      <c r="J19" s="202"/>
      <c r="K19" s="201"/>
      <c r="L19" s="202"/>
      <c r="M19" s="35"/>
      <c r="N19" s="174"/>
      <c r="O19" s="174"/>
      <c r="P19" s="38" t="s">
        <v>55</v>
      </c>
      <c r="Q19" s="177">
        <v>7</v>
      </c>
      <c r="R19" s="178"/>
      <c r="S19" s="45" t="s">
        <v>36</v>
      </c>
      <c r="T19" s="203">
        <v>1</v>
      </c>
      <c r="U19" s="204"/>
      <c r="V19" s="205">
        <v>7</v>
      </c>
      <c r="W19" s="206"/>
      <c r="X19" s="36"/>
      <c r="Y19" s="59">
        <v>0</v>
      </c>
      <c r="Z19" s="60">
        <f t="shared" si="0"/>
        <v>7</v>
      </c>
      <c r="AA19" s="57">
        <v>0</v>
      </c>
      <c r="AB19" s="57">
        <v>0</v>
      </c>
      <c r="AC19" s="61">
        <v>0.9</v>
      </c>
      <c r="AD19" s="62">
        <v>0.60899999999999999</v>
      </c>
      <c r="AE19" s="62">
        <f t="shared" si="1"/>
        <v>0.34920000000000001</v>
      </c>
      <c r="AF19" s="63">
        <v>1</v>
      </c>
      <c r="AG19" s="207">
        <f t="shared" si="2"/>
        <v>5.9508000000000001</v>
      </c>
      <c r="AH19" s="208"/>
      <c r="AI19" s="77">
        <v>0</v>
      </c>
      <c r="AJ19" s="184">
        <f t="shared" si="3"/>
        <v>0</v>
      </c>
      <c r="AK19" s="185"/>
    </row>
    <row r="20" spans="1:37" s="1" customFormat="1" ht="66" customHeight="1" x14ac:dyDescent="0.15">
      <c r="A20" s="200">
        <v>1449380</v>
      </c>
      <c r="B20" s="209"/>
      <c r="C20" s="210"/>
      <c r="D20" s="171"/>
      <c r="E20" s="172"/>
      <c r="F20" s="210" t="s">
        <v>56</v>
      </c>
      <c r="G20" s="171"/>
      <c r="H20" s="172"/>
      <c r="I20" s="201"/>
      <c r="J20" s="202"/>
      <c r="K20" s="201"/>
      <c r="L20" s="202"/>
      <c r="M20" s="35"/>
      <c r="N20" s="174"/>
      <c r="O20" s="174"/>
      <c r="P20" s="38" t="s">
        <v>55</v>
      </c>
      <c r="Q20" s="177">
        <v>7</v>
      </c>
      <c r="R20" s="178"/>
      <c r="S20" s="45" t="s">
        <v>36</v>
      </c>
      <c r="T20" s="203">
        <v>1</v>
      </c>
      <c r="U20" s="204"/>
      <c r="V20" s="205">
        <v>7</v>
      </c>
      <c r="W20" s="206"/>
      <c r="X20" s="36"/>
      <c r="Y20" s="59">
        <v>0</v>
      </c>
      <c r="Z20" s="60">
        <f t="shared" si="0"/>
        <v>7</v>
      </c>
      <c r="AA20" s="57">
        <v>0</v>
      </c>
      <c r="AB20" s="57">
        <v>0</v>
      </c>
      <c r="AC20" s="61">
        <v>0.88</v>
      </c>
      <c r="AD20" s="62">
        <v>0.58099999999999996</v>
      </c>
      <c r="AE20" s="62">
        <f t="shared" si="1"/>
        <v>0.35880000000000006</v>
      </c>
      <c r="AF20" s="63">
        <v>1</v>
      </c>
      <c r="AG20" s="207">
        <f t="shared" si="2"/>
        <v>5.8011999999999997</v>
      </c>
      <c r="AH20" s="208"/>
      <c r="AI20" s="77">
        <v>0</v>
      </c>
      <c r="AJ20" s="184">
        <f t="shared" si="3"/>
        <v>0</v>
      </c>
      <c r="AK20" s="185"/>
    </row>
    <row r="21" spans="1:37" s="1" customFormat="1" ht="44.1" hidden="1" customHeight="1" x14ac:dyDescent="0.15">
      <c r="A21" s="211"/>
      <c r="B21" s="212"/>
      <c r="C21" s="170"/>
      <c r="D21" s="171"/>
      <c r="E21" s="172"/>
      <c r="F21" s="213"/>
      <c r="G21" s="214"/>
      <c r="H21" s="214"/>
      <c r="I21" s="201"/>
      <c r="J21" s="202"/>
      <c r="K21" s="201"/>
      <c r="L21" s="202"/>
      <c r="M21" s="35"/>
      <c r="N21" s="174"/>
      <c r="O21" s="174"/>
      <c r="P21" s="38"/>
      <c r="Q21" s="177"/>
      <c r="R21" s="178"/>
      <c r="S21" s="45"/>
      <c r="T21" s="203"/>
      <c r="U21" s="204"/>
      <c r="V21" s="205"/>
      <c r="W21" s="206"/>
      <c r="X21" s="36"/>
      <c r="Y21" s="59"/>
      <c r="Z21" s="60"/>
      <c r="AA21" s="57"/>
      <c r="AB21" s="57"/>
      <c r="AC21" s="64"/>
      <c r="AD21" s="65"/>
      <c r="AE21" s="65"/>
      <c r="AF21" s="63"/>
      <c r="AG21" s="207"/>
      <c r="AH21" s="208"/>
      <c r="AI21" s="77"/>
      <c r="AJ21" s="184"/>
      <c r="AK21" s="185"/>
    </row>
    <row r="22" spans="1:37" s="1" customFormat="1" ht="44.1" hidden="1" customHeight="1" x14ac:dyDescent="0.15">
      <c r="A22" s="215"/>
      <c r="B22" s="216"/>
      <c r="C22" s="170"/>
      <c r="D22" s="171"/>
      <c r="E22" s="172"/>
      <c r="F22" s="213"/>
      <c r="G22" s="214"/>
      <c r="H22" s="214"/>
      <c r="I22" s="201"/>
      <c r="J22" s="202"/>
      <c r="K22" s="201"/>
      <c r="L22" s="202"/>
      <c r="M22" s="35"/>
      <c r="N22" s="174"/>
      <c r="O22" s="174"/>
      <c r="P22" s="38"/>
      <c r="Q22" s="177"/>
      <c r="R22" s="178"/>
      <c r="S22" s="45"/>
      <c r="T22" s="203"/>
      <c r="U22" s="204"/>
      <c r="V22" s="205"/>
      <c r="W22" s="206"/>
      <c r="X22" s="36"/>
      <c r="Y22" s="59"/>
      <c r="Z22" s="60"/>
      <c r="AA22" s="57"/>
      <c r="AB22" s="57"/>
      <c r="AC22" s="64"/>
      <c r="AD22" s="65"/>
      <c r="AE22" s="65"/>
      <c r="AF22" s="63"/>
      <c r="AG22" s="207"/>
      <c r="AH22" s="208"/>
      <c r="AI22" s="77"/>
      <c r="AJ22" s="184"/>
      <c r="AK22" s="185"/>
    </row>
    <row r="23" spans="1:37" s="1" customFormat="1" ht="44.1" hidden="1" customHeight="1" x14ac:dyDescent="0.15">
      <c r="A23" s="215"/>
      <c r="B23" s="216"/>
      <c r="C23" s="170"/>
      <c r="D23" s="171"/>
      <c r="E23" s="172"/>
      <c r="F23" s="213"/>
      <c r="G23" s="214"/>
      <c r="H23" s="214"/>
      <c r="I23" s="201"/>
      <c r="J23" s="202"/>
      <c r="K23" s="201"/>
      <c r="L23" s="202"/>
      <c r="M23" s="35"/>
      <c r="N23" s="174"/>
      <c r="O23" s="174"/>
      <c r="P23" s="38"/>
      <c r="Q23" s="177"/>
      <c r="R23" s="178"/>
      <c r="S23" s="45"/>
      <c r="T23" s="203"/>
      <c r="U23" s="204"/>
      <c r="V23" s="205"/>
      <c r="W23" s="206"/>
      <c r="X23" s="36"/>
      <c r="Y23" s="59"/>
      <c r="Z23" s="60"/>
      <c r="AA23" s="57"/>
      <c r="AB23" s="57"/>
      <c r="AC23" s="64"/>
      <c r="AD23" s="65"/>
      <c r="AE23" s="65"/>
      <c r="AF23" s="63"/>
      <c r="AG23" s="207"/>
      <c r="AH23" s="208"/>
      <c r="AI23" s="77"/>
      <c r="AJ23" s="184"/>
      <c r="AK23" s="185"/>
    </row>
    <row r="24" spans="1:37" s="1" customFormat="1" ht="44.1" hidden="1" customHeight="1" x14ac:dyDescent="0.15">
      <c r="A24" s="215"/>
      <c r="B24" s="216"/>
      <c r="C24" s="210"/>
      <c r="D24" s="171"/>
      <c r="E24" s="172"/>
      <c r="F24" s="213"/>
      <c r="G24" s="214"/>
      <c r="H24" s="214"/>
      <c r="I24" s="201"/>
      <c r="J24" s="202"/>
      <c r="K24" s="201"/>
      <c r="L24" s="202"/>
      <c r="M24" s="35"/>
      <c r="N24" s="174"/>
      <c r="O24" s="174"/>
      <c r="P24" s="38"/>
      <c r="Q24" s="177"/>
      <c r="R24" s="178"/>
      <c r="S24" s="45"/>
      <c r="T24" s="203"/>
      <c r="U24" s="204"/>
      <c r="V24" s="205"/>
      <c r="W24" s="206"/>
      <c r="X24" s="36"/>
      <c r="Y24" s="59"/>
      <c r="Z24" s="60"/>
      <c r="AA24" s="57"/>
      <c r="AB24" s="57"/>
      <c r="AC24" s="64"/>
      <c r="AD24" s="65"/>
      <c r="AE24" s="65"/>
      <c r="AF24" s="63"/>
      <c r="AG24" s="207"/>
      <c r="AH24" s="208"/>
      <c r="AI24" s="77"/>
      <c r="AJ24" s="184"/>
      <c r="AK24" s="185"/>
    </row>
    <row r="25" spans="1:37" s="1" customFormat="1" ht="44.1" hidden="1" customHeight="1" x14ac:dyDescent="0.15">
      <c r="A25" s="215"/>
      <c r="B25" s="216"/>
      <c r="C25" s="210"/>
      <c r="D25" s="171"/>
      <c r="E25" s="172"/>
      <c r="F25" s="213"/>
      <c r="G25" s="214"/>
      <c r="H25" s="214"/>
      <c r="I25" s="201"/>
      <c r="J25" s="202"/>
      <c r="K25" s="201"/>
      <c r="L25" s="202"/>
      <c r="M25" s="35"/>
      <c r="N25" s="174"/>
      <c r="O25" s="174"/>
      <c r="P25" s="38"/>
      <c r="Q25" s="177"/>
      <c r="R25" s="178"/>
      <c r="S25" s="45"/>
      <c r="T25" s="203"/>
      <c r="U25" s="204"/>
      <c r="V25" s="205"/>
      <c r="W25" s="206"/>
      <c r="X25" s="36"/>
      <c r="Y25" s="59"/>
      <c r="Z25" s="60"/>
      <c r="AA25" s="57"/>
      <c r="AB25" s="57"/>
      <c r="AC25" s="64"/>
      <c r="AD25" s="65"/>
      <c r="AE25" s="65"/>
      <c r="AF25" s="63"/>
      <c r="AG25" s="207"/>
      <c r="AH25" s="208"/>
      <c r="AI25" s="77"/>
      <c r="AJ25" s="184"/>
      <c r="AK25" s="185"/>
    </row>
    <row r="26" spans="1:37" s="1" customFormat="1" ht="44.1" hidden="1" customHeight="1" x14ac:dyDescent="0.15">
      <c r="A26" s="215"/>
      <c r="B26" s="216"/>
      <c r="C26" s="217"/>
      <c r="D26" s="171"/>
      <c r="E26" s="172"/>
      <c r="F26" s="213"/>
      <c r="G26" s="214"/>
      <c r="H26" s="214"/>
      <c r="I26" s="201"/>
      <c r="J26" s="202"/>
      <c r="K26" s="201"/>
      <c r="L26" s="202"/>
      <c r="M26" s="35"/>
      <c r="N26" s="174"/>
      <c r="O26" s="174"/>
      <c r="P26" s="38"/>
      <c r="Q26" s="177"/>
      <c r="R26" s="178"/>
      <c r="S26" s="45"/>
      <c r="T26" s="203"/>
      <c r="U26" s="204"/>
      <c r="V26" s="205"/>
      <c r="W26" s="206"/>
      <c r="X26" s="36"/>
      <c r="Y26" s="59"/>
      <c r="Z26" s="60"/>
      <c r="AA26" s="57"/>
      <c r="AB26" s="57"/>
      <c r="AC26" s="64"/>
      <c r="AD26" s="65"/>
      <c r="AE26" s="65"/>
      <c r="AF26" s="63"/>
      <c r="AG26" s="207"/>
      <c r="AH26" s="208"/>
      <c r="AI26" s="77"/>
      <c r="AJ26" s="184"/>
      <c r="AK26" s="185"/>
    </row>
    <row r="27" spans="1:37" s="1" customFormat="1" ht="44.1" hidden="1" customHeight="1" x14ac:dyDescent="0.15">
      <c r="A27" s="215"/>
      <c r="B27" s="216"/>
      <c r="C27" s="217"/>
      <c r="D27" s="171"/>
      <c r="E27" s="172"/>
      <c r="F27" s="213"/>
      <c r="G27" s="214"/>
      <c r="H27" s="214"/>
      <c r="I27" s="201"/>
      <c r="J27" s="202"/>
      <c r="K27" s="201"/>
      <c r="L27" s="202"/>
      <c r="M27" s="35"/>
      <c r="N27" s="174"/>
      <c r="O27" s="174"/>
      <c r="P27" s="38"/>
      <c r="Q27" s="177"/>
      <c r="R27" s="178"/>
      <c r="S27" s="45"/>
      <c r="T27" s="203"/>
      <c r="U27" s="204"/>
      <c r="V27" s="205"/>
      <c r="W27" s="206"/>
      <c r="X27" s="36"/>
      <c r="Y27" s="59"/>
      <c r="Z27" s="60"/>
      <c r="AA27" s="57"/>
      <c r="AB27" s="57"/>
      <c r="AC27" s="64"/>
      <c r="AD27" s="65"/>
      <c r="AE27" s="65"/>
      <c r="AF27" s="63"/>
      <c r="AG27" s="207"/>
      <c r="AH27" s="208"/>
      <c r="AI27" s="77"/>
      <c r="AJ27" s="184"/>
      <c r="AK27" s="185"/>
    </row>
    <row r="28" spans="1:37" s="1" customFormat="1" ht="44.1" hidden="1" customHeight="1" x14ac:dyDescent="0.15">
      <c r="A28" s="215"/>
      <c r="B28" s="216"/>
      <c r="C28" s="210"/>
      <c r="D28" s="171"/>
      <c r="E28" s="172"/>
      <c r="F28" s="213"/>
      <c r="G28" s="214"/>
      <c r="H28" s="214"/>
      <c r="I28" s="201"/>
      <c r="J28" s="202"/>
      <c r="K28" s="201"/>
      <c r="L28" s="202"/>
      <c r="M28" s="35"/>
      <c r="N28" s="174"/>
      <c r="O28" s="174"/>
      <c r="P28" s="38"/>
      <c r="Q28" s="177"/>
      <c r="R28" s="178"/>
      <c r="S28" s="45"/>
      <c r="T28" s="203"/>
      <c r="U28" s="204"/>
      <c r="V28" s="205"/>
      <c r="W28" s="206"/>
      <c r="X28" s="36"/>
      <c r="Y28" s="59"/>
      <c r="Z28" s="60"/>
      <c r="AA28" s="57"/>
      <c r="AB28" s="57"/>
      <c r="AC28" s="64"/>
      <c r="AD28" s="65"/>
      <c r="AE28" s="65"/>
      <c r="AF28" s="63"/>
      <c r="AG28" s="207"/>
      <c r="AH28" s="208"/>
      <c r="AI28" s="77"/>
      <c r="AJ28" s="184"/>
      <c r="AK28" s="185"/>
    </row>
    <row r="29" spans="1:37" s="1" customFormat="1" ht="44.1" hidden="1" customHeight="1" x14ac:dyDescent="0.15">
      <c r="A29" s="215"/>
      <c r="B29" s="216"/>
      <c r="C29" s="217"/>
      <c r="D29" s="171"/>
      <c r="E29" s="172"/>
      <c r="F29" s="213"/>
      <c r="G29" s="214"/>
      <c r="H29" s="214"/>
      <c r="I29" s="201"/>
      <c r="J29" s="202"/>
      <c r="K29" s="201"/>
      <c r="L29" s="202"/>
      <c r="M29" s="35"/>
      <c r="N29" s="174"/>
      <c r="O29" s="174"/>
      <c r="P29" s="38"/>
      <c r="Q29" s="177"/>
      <c r="R29" s="178"/>
      <c r="S29" s="45"/>
      <c r="T29" s="203"/>
      <c r="U29" s="204"/>
      <c r="V29" s="205"/>
      <c r="W29" s="206"/>
      <c r="X29" s="36"/>
      <c r="Y29" s="59"/>
      <c r="Z29" s="60"/>
      <c r="AA29" s="57"/>
      <c r="AB29" s="57"/>
      <c r="AC29" s="64"/>
      <c r="AD29" s="65"/>
      <c r="AE29" s="65"/>
      <c r="AF29" s="63"/>
      <c r="AG29" s="207"/>
      <c r="AH29" s="208"/>
      <c r="AI29" s="77"/>
      <c r="AJ29" s="184"/>
      <c r="AK29" s="185"/>
    </row>
    <row r="30" spans="1:37" s="1" customFormat="1" ht="44.1" customHeight="1" x14ac:dyDescent="0.15">
      <c r="A30" s="215"/>
      <c r="B30" s="216"/>
      <c r="C30" s="170"/>
      <c r="D30" s="171"/>
      <c r="E30" s="172"/>
      <c r="F30" s="213"/>
      <c r="G30" s="214"/>
      <c r="H30" s="214"/>
      <c r="I30" s="201"/>
      <c r="J30" s="202"/>
      <c r="K30" s="201"/>
      <c r="L30" s="202"/>
      <c r="M30" s="35"/>
      <c r="N30" s="174"/>
      <c r="O30" s="174"/>
      <c r="P30" s="38"/>
      <c r="Q30" s="177"/>
      <c r="R30" s="178"/>
      <c r="S30" s="45"/>
      <c r="T30" s="203"/>
      <c r="U30" s="204"/>
      <c r="V30" s="205"/>
      <c r="W30" s="206"/>
      <c r="X30" s="36"/>
      <c r="Y30" s="59"/>
      <c r="Z30" s="60"/>
      <c r="AA30" s="57"/>
      <c r="AB30" s="57"/>
      <c r="AC30" s="64"/>
      <c r="AD30" s="65"/>
      <c r="AE30" s="65"/>
      <c r="AF30" s="63"/>
      <c r="AG30" s="207"/>
      <c r="AH30" s="208"/>
      <c r="AI30" s="77"/>
      <c r="AJ30" s="184"/>
      <c r="AK30" s="185"/>
    </row>
    <row r="31" spans="1:37" s="1" customFormat="1" ht="44.1" customHeight="1" x14ac:dyDescent="0.15">
      <c r="A31" s="215"/>
      <c r="B31" s="216"/>
      <c r="C31" s="170"/>
      <c r="D31" s="171"/>
      <c r="E31" s="172"/>
      <c r="F31" s="213"/>
      <c r="G31" s="214"/>
      <c r="H31" s="214"/>
      <c r="I31" s="201"/>
      <c r="J31" s="202"/>
      <c r="K31" s="201"/>
      <c r="L31" s="202"/>
      <c r="M31" s="35"/>
      <c r="N31" s="174"/>
      <c r="O31" s="174"/>
      <c r="P31" s="38"/>
      <c r="Q31" s="177"/>
      <c r="R31" s="178"/>
      <c r="S31" s="45"/>
      <c r="T31" s="203"/>
      <c r="U31" s="204"/>
      <c r="V31" s="205"/>
      <c r="W31" s="206"/>
      <c r="X31" s="36"/>
      <c r="Y31" s="59"/>
      <c r="Z31" s="60"/>
      <c r="AA31" s="57"/>
      <c r="AB31" s="57"/>
      <c r="AC31" s="65"/>
      <c r="AD31" s="65"/>
      <c r="AE31" s="65"/>
      <c r="AF31" s="63"/>
      <c r="AG31" s="207"/>
      <c r="AH31" s="208"/>
      <c r="AI31" s="77"/>
      <c r="AJ31" s="184"/>
      <c r="AK31" s="185"/>
    </row>
    <row r="32" spans="1:37" s="1" customFormat="1" ht="44.1" customHeight="1" x14ac:dyDescent="0.15">
      <c r="A32" s="23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188" t="s">
        <v>57</v>
      </c>
      <c r="Z32" s="189"/>
      <c r="AA32" s="189"/>
      <c r="AB32" s="189"/>
      <c r="AC32" s="189"/>
      <c r="AD32" s="189"/>
      <c r="AE32" s="189"/>
      <c r="AF32" s="190"/>
      <c r="AG32" s="191">
        <f>AJ32</f>
        <v>0</v>
      </c>
      <c r="AH32" s="192"/>
      <c r="AI32" s="78"/>
      <c r="AJ32" s="218">
        <f>SUM(AJ17:AK21)</f>
        <v>0</v>
      </c>
      <c r="AK32" s="219"/>
    </row>
    <row r="33" spans="1:37" s="1" customFormat="1" ht="44.1" customHeight="1" x14ac:dyDescent="0.15">
      <c r="A33" s="18"/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46"/>
      <c r="Y33" s="195" t="s">
        <v>58</v>
      </c>
      <c r="Z33" s="196"/>
      <c r="AA33" s="196"/>
      <c r="AB33" s="196"/>
      <c r="AC33" s="196"/>
      <c r="AD33" s="196"/>
      <c r="AE33" s="196"/>
      <c r="AF33" s="197"/>
      <c r="AG33" s="198">
        <f>SUM(AG17:AH32)</f>
        <v>25.002400000000002</v>
      </c>
      <c r="AH33" s="199"/>
      <c r="AI33" s="79"/>
      <c r="AJ33" s="80"/>
      <c r="AK33" s="81"/>
    </row>
    <row r="34" spans="1:37" s="1" customFormat="1" ht="15.75" x14ac:dyDescent="0.15">
      <c r="A34" s="21"/>
      <c r="B34" s="21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47"/>
      <c r="Y34" s="47"/>
      <c r="Z34" s="21"/>
      <c r="AA34" s="21"/>
      <c r="AB34" s="21"/>
      <c r="AC34" s="21"/>
      <c r="AD34" s="21"/>
      <c r="AE34" s="21"/>
      <c r="AF34" s="21"/>
      <c r="AG34" s="72"/>
      <c r="AH34" s="72"/>
      <c r="AI34" s="82"/>
      <c r="AJ34" s="73"/>
      <c r="AK34" s="73"/>
    </row>
    <row r="35" spans="1:37" s="1" customFormat="1" ht="36" customHeight="1" x14ac:dyDescent="0.15">
      <c r="A35" s="159" t="s">
        <v>59</v>
      </c>
      <c r="B35" s="160"/>
      <c r="C35" s="160"/>
      <c r="D35" s="160"/>
      <c r="E35" s="160"/>
      <c r="F35" s="160"/>
      <c r="G35" s="160"/>
      <c r="H35" s="160"/>
      <c r="I35" s="160"/>
      <c r="J35" s="160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48"/>
      <c r="Y35" s="48"/>
      <c r="Z35" s="10"/>
      <c r="AA35" s="10"/>
      <c r="AB35" s="10"/>
      <c r="AC35" s="10"/>
      <c r="AD35" s="10"/>
      <c r="AE35" s="10"/>
      <c r="AF35" s="10"/>
      <c r="AG35" s="74"/>
      <c r="AH35" s="74"/>
      <c r="AI35" s="83"/>
      <c r="AJ35" s="75"/>
      <c r="AK35" s="76"/>
    </row>
    <row r="36" spans="1:37" s="2" customFormat="1" ht="170.25" customHeight="1" x14ac:dyDescent="0.15">
      <c r="A36" s="168" t="s">
        <v>60</v>
      </c>
      <c r="B36" s="162"/>
      <c r="C36" s="161" t="s">
        <v>61</v>
      </c>
      <c r="D36" s="163"/>
      <c r="E36" s="163"/>
      <c r="F36" s="162"/>
      <c r="G36" s="161" t="s">
        <v>62</v>
      </c>
      <c r="H36" s="163"/>
      <c r="I36" s="163"/>
      <c r="J36" s="163"/>
      <c r="K36" s="163"/>
      <c r="L36" s="162"/>
      <c r="M36" s="161" t="s">
        <v>63</v>
      </c>
      <c r="N36" s="162"/>
      <c r="O36" s="12" t="s">
        <v>64</v>
      </c>
      <c r="P36" s="161" t="s">
        <v>65</v>
      </c>
      <c r="Q36" s="162"/>
      <c r="R36" s="161" t="s">
        <v>66</v>
      </c>
      <c r="S36" s="162"/>
      <c r="T36" s="161" t="s">
        <v>67</v>
      </c>
      <c r="U36" s="162"/>
      <c r="V36" s="161" t="s">
        <v>68</v>
      </c>
      <c r="W36" s="162"/>
      <c r="X36" s="161" t="s">
        <v>69</v>
      </c>
      <c r="Y36" s="162"/>
      <c r="Z36" s="161" t="s">
        <v>70</v>
      </c>
      <c r="AA36" s="163"/>
      <c r="AB36" s="162"/>
      <c r="AC36" s="161" t="s">
        <v>71</v>
      </c>
      <c r="AD36" s="162"/>
      <c r="AE36" s="161" t="s">
        <v>72</v>
      </c>
      <c r="AF36" s="162"/>
      <c r="AG36" s="166" t="s">
        <v>73</v>
      </c>
      <c r="AH36" s="167"/>
      <c r="AI36" s="67" t="s">
        <v>33</v>
      </c>
      <c r="AJ36" s="168" t="s">
        <v>74</v>
      </c>
      <c r="AK36" s="169"/>
    </row>
    <row r="37" spans="1:37" s="1" customFormat="1" ht="24.95" customHeight="1" x14ac:dyDescent="0.15">
      <c r="A37" s="24"/>
      <c r="B37" s="25"/>
      <c r="C37" s="170" t="s">
        <v>75</v>
      </c>
      <c r="D37" s="171"/>
      <c r="E37" s="171"/>
      <c r="F37" s="172"/>
      <c r="G37" s="170" t="s">
        <v>76</v>
      </c>
      <c r="H37" s="171"/>
      <c r="I37" s="171"/>
      <c r="J37" s="171"/>
      <c r="K37" s="171"/>
      <c r="L37" s="172"/>
      <c r="M37" s="220">
        <v>0</v>
      </c>
      <c r="N37" s="220"/>
      <c r="O37" s="39">
        <v>1</v>
      </c>
      <c r="P37" s="221">
        <v>3.2</v>
      </c>
      <c r="Q37" s="222"/>
      <c r="R37" s="179">
        <v>25</v>
      </c>
      <c r="S37" s="179"/>
      <c r="T37" s="203"/>
      <c r="U37" s="204"/>
      <c r="V37" s="179"/>
      <c r="W37" s="179"/>
      <c r="X37" s="223">
        <f t="shared" ref="X37:X45" si="4">O37*P37*SUM(R37:W37)/3600</f>
        <v>2.2222222222222223E-2</v>
      </c>
      <c r="Y37" s="223"/>
      <c r="Z37" s="177"/>
      <c r="AA37" s="224"/>
      <c r="AB37" s="178"/>
      <c r="AC37" s="179">
        <v>350</v>
      </c>
      <c r="AD37" s="179"/>
      <c r="AE37" s="223">
        <f t="shared" ref="AE37:AE45" si="5">P37*AC37/3600</f>
        <v>0.31111111111111112</v>
      </c>
      <c r="AF37" s="223"/>
      <c r="AG37" s="225">
        <f>(X37+AE37)</f>
        <v>0.33333333333333331</v>
      </c>
      <c r="AH37" s="226"/>
      <c r="AI37" s="84">
        <v>0.01</v>
      </c>
      <c r="AJ37" s="227">
        <f t="shared" ref="AJ37:AJ45" si="6">AG37*AI37</f>
        <v>3.3333333333333331E-3</v>
      </c>
      <c r="AK37" s="185"/>
    </row>
    <row r="38" spans="1:37" s="1" customFormat="1" ht="24.95" customHeight="1" x14ac:dyDescent="0.15">
      <c r="A38" s="26"/>
      <c r="B38" s="27"/>
      <c r="C38" s="170" t="s">
        <v>77</v>
      </c>
      <c r="D38" s="171"/>
      <c r="E38" s="171"/>
      <c r="F38" s="172"/>
      <c r="G38" s="170" t="s">
        <v>78</v>
      </c>
      <c r="H38" s="171"/>
      <c r="I38" s="171"/>
      <c r="J38" s="171"/>
      <c r="K38" s="171"/>
      <c r="L38" s="172"/>
      <c r="M38" s="220">
        <v>0</v>
      </c>
      <c r="N38" s="220"/>
      <c r="O38" s="39">
        <v>1</v>
      </c>
      <c r="P38" s="228">
        <v>6</v>
      </c>
      <c r="Q38" s="228"/>
      <c r="R38" s="179">
        <v>25</v>
      </c>
      <c r="S38" s="179"/>
      <c r="T38" s="203"/>
      <c r="U38" s="204"/>
      <c r="V38" s="179"/>
      <c r="W38" s="179"/>
      <c r="X38" s="223">
        <f t="shared" si="4"/>
        <v>4.1666666666666664E-2</v>
      </c>
      <c r="Y38" s="223"/>
      <c r="Z38" s="177"/>
      <c r="AA38" s="224"/>
      <c r="AB38" s="178"/>
      <c r="AC38" s="179">
        <v>130</v>
      </c>
      <c r="AD38" s="179"/>
      <c r="AE38" s="223">
        <f t="shared" si="5"/>
        <v>0.21666666666666667</v>
      </c>
      <c r="AF38" s="223"/>
      <c r="AG38" s="225">
        <f t="shared" ref="AG38:AG45" si="7">(X38+AE38)</f>
        <v>0.25833333333333336</v>
      </c>
      <c r="AH38" s="226"/>
      <c r="AI38" s="84">
        <v>0.01</v>
      </c>
      <c r="AJ38" s="227">
        <f t="shared" si="6"/>
        <v>2.5833333333333337E-3</v>
      </c>
      <c r="AK38" s="185"/>
    </row>
    <row r="39" spans="1:37" s="1" customFormat="1" ht="24.95" customHeight="1" x14ac:dyDescent="0.15">
      <c r="A39" s="348" t="s">
        <v>79</v>
      </c>
      <c r="B39" s="349"/>
      <c r="C39" s="170" t="s">
        <v>80</v>
      </c>
      <c r="D39" s="171"/>
      <c r="E39" s="171"/>
      <c r="F39" s="172"/>
      <c r="G39" s="170" t="s">
        <v>78</v>
      </c>
      <c r="H39" s="171"/>
      <c r="I39" s="171"/>
      <c r="J39" s="171"/>
      <c r="K39" s="171"/>
      <c r="L39" s="172"/>
      <c r="M39" s="220">
        <v>0</v>
      </c>
      <c r="N39" s="220"/>
      <c r="O39" s="39">
        <v>1</v>
      </c>
      <c r="P39" s="228">
        <v>6</v>
      </c>
      <c r="Q39" s="228"/>
      <c r="R39" s="179">
        <v>25</v>
      </c>
      <c r="S39" s="179"/>
      <c r="T39" s="203"/>
      <c r="U39" s="204"/>
      <c r="V39" s="179"/>
      <c r="W39" s="179"/>
      <c r="X39" s="223">
        <f t="shared" si="4"/>
        <v>4.1666666666666664E-2</v>
      </c>
      <c r="Y39" s="223"/>
      <c r="Z39" s="177"/>
      <c r="AA39" s="224"/>
      <c r="AB39" s="178"/>
      <c r="AC39" s="179">
        <v>130</v>
      </c>
      <c r="AD39" s="179"/>
      <c r="AE39" s="223">
        <f t="shared" si="5"/>
        <v>0.21666666666666667</v>
      </c>
      <c r="AF39" s="223"/>
      <c r="AG39" s="225">
        <f t="shared" si="7"/>
        <v>0.25833333333333336</v>
      </c>
      <c r="AH39" s="226"/>
      <c r="AI39" s="84">
        <v>0.01</v>
      </c>
      <c r="AJ39" s="227">
        <f t="shared" si="6"/>
        <v>2.5833333333333337E-3</v>
      </c>
      <c r="AK39" s="185"/>
    </row>
    <row r="40" spans="1:37" s="1" customFormat="1" ht="24.95" customHeight="1" x14ac:dyDescent="0.15">
      <c r="A40" s="348"/>
      <c r="B40" s="349"/>
      <c r="C40" s="170" t="s">
        <v>81</v>
      </c>
      <c r="D40" s="171"/>
      <c r="E40" s="171"/>
      <c r="F40" s="172"/>
      <c r="G40" s="170" t="s">
        <v>78</v>
      </c>
      <c r="H40" s="171"/>
      <c r="I40" s="171"/>
      <c r="J40" s="171"/>
      <c r="K40" s="171"/>
      <c r="L40" s="172"/>
      <c r="M40" s="220">
        <v>0</v>
      </c>
      <c r="N40" s="220"/>
      <c r="O40" s="39">
        <v>1</v>
      </c>
      <c r="P40" s="228">
        <v>6</v>
      </c>
      <c r="Q40" s="228"/>
      <c r="R40" s="179">
        <v>25</v>
      </c>
      <c r="S40" s="179"/>
      <c r="T40" s="203"/>
      <c r="U40" s="204"/>
      <c r="V40" s="179"/>
      <c r="W40" s="179"/>
      <c r="X40" s="223">
        <f t="shared" si="4"/>
        <v>4.1666666666666664E-2</v>
      </c>
      <c r="Y40" s="223"/>
      <c r="Z40" s="177"/>
      <c r="AA40" s="224"/>
      <c r="AB40" s="178"/>
      <c r="AC40" s="179">
        <v>130</v>
      </c>
      <c r="AD40" s="179"/>
      <c r="AE40" s="223">
        <f t="shared" si="5"/>
        <v>0.21666666666666667</v>
      </c>
      <c r="AF40" s="223"/>
      <c r="AG40" s="225">
        <f t="shared" si="7"/>
        <v>0.25833333333333336</v>
      </c>
      <c r="AH40" s="226"/>
      <c r="AI40" s="84">
        <v>0.01</v>
      </c>
      <c r="AJ40" s="227">
        <f t="shared" si="6"/>
        <v>2.5833333333333337E-3</v>
      </c>
      <c r="AK40" s="185"/>
    </row>
    <row r="41" spans="1:37" s="1" customFormat="1" ht="24.95" customHeight="1" x14ac:dyDescent="0.15">
      <c r="A41" s="348"/>
      <c r="B41" s="349"/>
      <c r="C41" s="170" t="s">
        <v>82</v>
      </c>
      <c r="D41" s="171"/>
      <c r="E41" s="171"/>
      <c r="F41" s="172"/>
      <c r="G41" s="170" t="s">
        <v>78</v>
      </c>
      <c r="H41" s="171"/>
      <c r="I41" s="171"/>
      <c r="J41" s="171"/>
      <c r="K41" s="171"/>
      <c r="L41" s="172"/>
      <c r="M41" s="220">
        <v>0</v>
      </c>
      <c r="N41" s="220"/>
      <c r="O41" s="39">
        <v>1</v>
      </c>
      <c r="P41" s="228">
        <v>6</v>
      </c>
      <c r="Q41" s="228"/>
      <c r="R41" s="179">
        <v>25</v>
      </c>
      <c r="S41" s="179"/>
      <c r="T41" s="203"/>
      <c r="U41" s="204"/>
      <c r="V41" s="179"/>
      <c r="W41" s="179"/>
      <c r="X41" s="223">
        <f t="shared" si="4"/>
        <v>4.1666666666666664E-2</v>
      </c>
      <c r="Y41" s="223"/>
      <c r="Z41" s="177"/>
      <c r="AA41" s="224"/>
      <c r="AB41" s="178"/>
      <c r="AC41" s="179">
        <v>130</v>
      </c>
      <c r="AD41" s="179"/>
      <c r="AE41" s="223">
        <f t="shared" si="5"/>
        <v>0.21666666666666667</v>
      </c>
      <c r="AF41" s="223"/>
      <c r="AG41" s="225">
        <f t="shared" si="7"/>
        <v>0.25833333333333336</v>
      </c>
      <c r="AH41" s="226"/>
      <c r="AI41" s="84">
        <v>0.01</v>
      </c>
      <c r="AJ41" s="227">
        <f t="shared" si="6"/>
        <v>2.5833333333333337E-3</v>
      </c>
      <c r="AK41" s="185"/>
    </row>
    <row r="42" spans="1:37" s="1" customFormat="1" ht="24.95" customHeight="1" x14ac:dyDescent="0.15">
      <c r="A42" s="350" t="s">
        <v>83</v>
      </c>
      <c r="B42" s="350"/>
      <c r="C42" s="170" t="s">
        <v>75</v>
      </c>
      <c r="D42" s="171"/>
      <c r="E42" s="171"/>
      <c r="F42" s="172"/>
      <c r="G42" s="170" t="s">
        <v>76</v>
      </c>
      <c r="H42" s="171"/>
      <c r="I42" s="171"/>
      <c r="J42" s="171"/>
      <c r="K42" s="171"/>
      <c r="L42" s="172"/>
      <c r="M42" s="220">
        <v>0</v>
      </c>
      <c r="N42" s="220"/>
      <c r="O42" s="39">
        <v>1</v>
      </c>
      <c r="P42" s="221">
        <v>3.2</v>
      </c>
      <c r="Q42" s="222"/>
      <c r="R42" s="179">
        <v>25</v>
      </c>
      <c r="S42" s="179"/>
      <c r="T42" s="203"/>
      <c r="U42" s="204"/>
      <c r="V42" s="179"/>
      <c r="W42" s="179"/>
      <c r="X42" s="223">
        <f t="shared" si="4"/>
        <v>2.2222222222222223E-2</v>
      </c>
      <c r="Y42" s="223"/>
      <c r="Z42" s="177"/>
      <c r="AA42" s="224"/>
      <c r="AB42" s="178"/>
      <c r="AC42" s="179">
        <v>350</v>
      </c>
      <c r="AD42" s="179"/>
      <c r="AE42" s="223">
        <f t="shared" si="5"/>
        <v>0.31111111111111112</v>
      </c>
      <c r="AF42" s="223"/>
      <c r="AG42" s="225">
        <f t="shared" si="7"/>
        <v>0.33333333333333331</v>
      </c>
      <c r="AH42" s="226"/>
      <c r="AI42" s="84">
        <v>0.01</v>
      </c>
      <c r="AJ42" s="227">
        <f t="shared" si="6"/>
        <v>3.3333333333333331E-3</v>
      </c>
      <c r="AK42" s="185"/>
    </row>
    <row r="43" spans="1:37" s="1" customFormat="1" ht="24.95" customHeight="1" x14ac:dyDescent="0.15">
      <c r="A43" s="350"/>
      <c r="B43" s="350"/>
      <c r="C43" s="170" t="s">
        <v>84</v>
      </c>
      <c r="D43" s="171"/>
      <c r="E43" s="171"/>
      <c r="F43" s="172"/>
      <c r="G43" s="170" t="s">
        <v>85</v>
      </c>
      <c r="H43" s="171"/>
      <c r="I43" s="171"/>
      <c r="J43" s="171"/>
      <c r="K43" s="171"/>
      <c r="L43" s="172"/>
      <c r="M43" s="220">
        <v>0</v>
      </c>
      <c r="N43" s="220"/>
      <c r="O43" s="39">
        <v>1</v>
      </c>
      <c r="P43" s="221">
        <v>6</v>
      </c>
      <c r="Q43" s="222"/>
      <c r="R43" s="179">
        <v>25</v>
      </c>
      <c r="S43" s="179"/>
      <c r="T43" s="203"/>
      <c r="U43" s="204"/>
      <c r="V43" s="179"/>
      <c r="W43" s="179"/>
      <c r="X43" s="223">
        <f t="shared" si="4"/>
        <v>4.1666666666666664E-2</v>
      </c>
      <c r="Y43" s="223"/>
      <c r="Z43" s="177"/>
      <c r="AA43" s="224"/>
      <c r="AB43" s="178"/>
      <c r="AC43" s="179">
        <v>100</v>
      </c>
      <c r="AD43" s="179"/>
      <c r="AE43" s="223">
        <f t="shared" si="5"/>
        <v>0.16666666666666666</v>
      </c>
      <c r="AF43" s="223"/>
      <c r="AG43" s="225">
        <f t="shared" si="7"/>
        <v>0.20833333333333331</v>
      </c>
      <c r="AH43" s="226"/>
      <c r="AI43" s="84">
        <v>0.01</v>
      </c>
      <c r="AJ43" s="227">
        <f t="shared" si="6"/>
        <v>2.0833333333333333E-3</v>
      </c>
      <c r="AK43" s="185"/>
    </row>
    <row r="44" spans="1:37" s="1" customFormat="1" ht="24.95" customHeight="1" x14ac:dyDescent="0.15">
      <c r="A44" s="350"/>
      <c r="B44" s="350"/>
      <c r="C44" s="170" t="s">
        <v>82</v>
      </c>
      <c r="D44" s="171"/>
      <c r="E44" s="171"/>
      <c r="F44" s="172"/>
      <c r="G44" s="170" t="s">
        <v>85</v>
      </c>
      <c r="H44" s="171"/>
      <c r="I44" s="171"/>
      <c r="J44" s="171"/>
      <c r="K44" s="171"/>
      <c r="L44" s="172"/>
      <c r="M44" s="220">
        <v>0</v>
      </c>
      <c r="N44" s="220"/>
      <c r="O44" s="39">
        <v>1</v>
      </c>
      <c r="P44" s="221">
        <v>6</v>
      </c>
      <c r="Q44" s="222"/>
      <c r="R44" s="179">
        <v>25</v>
      </c>
      <c r="S44" s="179"/>
      <c r="T44" s="203"/>
      <c r="U44" s="204"/>
      <c r="V44" s="179"/>
      <c r="W44" s="179"/>
      <c r="X44" s="223">
        <f t="shared" si="4"/>
        <v>4.1666666666666664E-2</v>
      </c>
      <c r="Y44" s="223"/>
      <c r="Z44" s="177"/>
      <c r="AA44" s="224"/>
      <c r="AB44" s="178"/>
      <c r="AC44" s="179">
        <v>100</v>
      </c>
      <c r="AD44" s="179"/>
      <c r="AE44" s="223">
        <f t="shared" si="5"/>
        <v>0.16666666666666666</v>
      </c>
      <c r="AF44" s="223"/>
      <c r="AG44" s="225">
        <f t="shared" si="7"/>
        <v>0.20833333333333331</v>
      </c>
      <c r="AH44" s="226"/>
      <c r="AI44" s="85">
        <v>0.01</v>
      </c>
      <c r="AJ44" s="227">
        <f t="shared" si="6"/>
        <v>2.0833333333333333E-3</v>
      </c>
      <c r="AK44" s="185"/>
    </row>
    <row r="45" spans="1:37" s="1" customFormat="1" ht="24.95" customHeight="1" x14ac:dyDescent="0.15">
      <c r="A45" s="350"/>
      <c r="B45" s="350"/>
      <c r="C45" s="170" t="s">
        <v>86</v>
      </c>
      <c r="D45" s="171"/>
      <c r="E45" s="171"/>
      <c r="F45" s="172"/>
      <c r="G45" s="170" t="s">
        <v>85</v>
      </c>
      <c r="H45" s="171"/>
      <c r="I45" s="171"/>
      <c r="J45" s="171"/>
      <c r="K45" s="171"/>
      <c r="L45" s="172"/>
      <c r="M45" s="220">
        <v>0</v>
      </c>
      <c r="N45" s="220"/>
      <c r="O45" s="39">
        <v>1</v>
      </c>
      <c r="P45" s="221">
        <v>6</v>
      </c>
      <c r="Q45" s="222"/>
      <c r="R45" s="179">
        <v>25</v>
      </c>
      <c r="S45" s="179"/>
      <c r="T45" s="203"/>
      <c r="U45" s="204"/>
      <c r="V45" s="179"/>
      <c r="W45" s="179"/>
      <c r="X45" s="223">
        <f t="shared" si="4"/>
        <v>4.1666666666666664E-2</v>
      </c>
      <c r="Y45" s="223"/>
      <c r="Z45" s="177"/>
      <c r="AA45" s="224"/>
      <c r="AB45" s="178"/>
      <c r="AC45" s="179">
        <v>100</v>
      </c>
      <c r="AD45" s="179"/>
      <c r="AE45" s="223">
        <f t="shared" si="5"/>
        <v>0.16666666666666666</v>
      </c>
      <c r="AF45" s="223"/>
      <c r="AG45" s="225">
        <f t="shared" si="7"/>
        <v>0.20833333333333331</v>
      </c>
      <c r="AH45" s="226"/>
      <c r="AI45" s="85">
        <v>0.01</v>
      </c>
      <c r="AJ45" s="227">
        <f t="shared" si="6"/>
        <v>2.0833333333333333E-3</v>
      </c>
      <c r="AK45" s="185"/>
    </row>
    <row r="46" spans="1:37" s="1" customFormat="1" ht="24.95" customHeight="1" x14ac:dyDescent="0.15">
      <c r="A46" s="351" t="s">
        <v>87</v>
      </c>
      <c r="B46" s="352"/>
      <c r="C46" s="170" t="s">
        <v>75</v>
      </c>
      <c r="D46" s="171"/>
      <c r="E46" s="171"/>
      <c r="F46" s="172"/>
      <c r="G46" s="170" t="s">
        <v>76</v>
      </c>
      <c r="H46" s="171"/>
      <c r="I46" s="171"/>
      <c r="J46" s="171"/>
      <c r="K46" s="171"/>
      <c r="L46" s="172"/>
      <c r="M46" s="220">
        <v>0</v>
      </c>
      <c r="N46" s="220"/>
      <c r="O46" s="39">
        <v>1</v>
      </c>
      <c r="P46" s="221">
        <v>3.2</v>
      </c>
      <c r="Q46" s="222"/>
      <c r="R46" s="179">
        <v>25</v>
      </c>
      <c r="S46" s="179"/>
      <c r="T46" s="203"/>
      <c r="U46" s="204"/>
      <c r="V46" s="179"/>
      <c r="W46" s="179"/>
      <c r="X46" s="223">
        <f t="shared" ref="X46:X58" si="8">O46*P46*SUM(R46:W46)/3600</f>
        <v>2.2222222222222223E-2</v>
      </c>
      <c r="Y46" s="223"/>
      <c r="Z46" s="177"/>
      <c r="AA46" s="224"/>
      <c r="AB46" s="178"/>
      <c r="AC46" s="179">
        <v>350</v>
      </c>
      <c r="AD46" s="179"/>
      <c r="AE46" s="223">
        <f t="shared" ref="AE46:AE58" si="9">P46*AC46/3600</f>
        <v>0.31111111111111112</v>
      </c>
      <c r="AF46" s="223"/>
      <c r="AG46" s="225">
        <f t="shared" ref="AG46:AG58" si="10">(X46+AE46)</f>
        <v>0.33333333333333331</v>
      </c>
      <c r="AH46" s="226"/>
      <c r="AI46" s="84">
        <v>0.01</v>
      </c>
      <c r="AJ46" s="227">
        <f t="shared" ref="AJ46:AJ58" si="11">AG46*AI46</f>
        <v>3.3333333333333331E-3</v>
      </c>
      <c r="AK46" s="185"/>
    </row>
    <row r="47" spans="1:37" s="1" customFormat="1" ht="24.95" customHeight="1" x14ac:dyDescent="0.15">
      <c r="A47" s="353"/>
      <c r="B47" s="354"/>
      <c r="C47" s="229" t="s">
        <v>77</v>
      </c>
      <c r="D47" s="171"/>
      <c r="E47" s="171"/>
      <c r="F47" s="172"/>
      <c r="G47" s="170" t="s">
        <v>78</v>
      </c>
      <c r="H47" s="171"/>
      <c r="I47" s="171"/>
      <c r="J47" s="171"/>
      <c r="K47" s="171"/>
      <c r="L47" s="172"/>
      <c r="M47" s="220">
        <v>0</v>
      </c>
      <c r="N47" s="220"/>
      <c r="O47" s="39">
        <v>1</v>
      </c>
      <c r="P47" s="228">
        <v>6</v>
      </c>
      <c r="Q47" s="228"/>
      <c r="R47" s="179">
        <v>25</v>
      </c>
      <c r="S47" s="179"/>
      <c r="T47" s="203"/>
      <c r="U47" s="204"/>
      <c r="V47" s="179"/>
      <c r="W47" s="179"/>
      <c r="X47" s="223">
        <f t="shared" si="8"/>
        <v>4.1666666666666664E-2</v>
      </c>
      <c r="Y47" s="223"/>
      <c r="Z47" s="177"/>
      <c r="AA47" s="224"/>
      <c r="AB47" s="178"/>
      <c r="AC47" s="179">
        <v>130</v>
      </c>
      <c r="AD47" s="179"/>
      <c r="AE47" s="223">
        <f t="shared" si="9"/>
        <v>0.21666666666666667</v>
      </c>
      <c r="AF47" s="223"/>
      <c r="AG47" s="225">
        <f t="shared" si="10"/>
        <v>0.25833333333333336</v>
      </c>
      <c r="AH47" s="226"/>
      <c r="AI47" s="84">
        <v>0.01</v>
      </c>
      <c r="AJ47" s="227">
        <f t="shared" si="11"/>
        <v>2.5833333333333337E-3</v>
      </c>
      <c r="AK47" s="185"/>
    </row>
    <row r="48" spans="1:37" s="1" customFormat="1" ht="24.95" customHeight="1" x14ac:dyDescent="0.15">
      <c r="A48" s="353"/>
      <c r="B48" s="354"/>
      <c r="C48" s="229" t="s">
        <v>84</v>
      </c>
      <c r="D48" s="171"/>
      <c r="E48" s="171"/>
      <c r="F48" s="172"/>
      <c r="G48" s="170" t="s">
        <v>78</v>
      </c>
      <c r="H48" s="171"/>
      <c r="I48" s="171"/>
      <c r="J48" s="171"/>
      <c r="K48" s="171"/>
      <c r="L48" s="172"/>
      <c r="M48" s="220">
        <v>0</v>
      </c>
      <c r="N48" s="220"/>
      <c r="O48" s="39">
        <v>1</v>
      </c>
      <c r="P48" s="228">
        <v>6</v>
      </c>
      <c r="Q48" s="228"/>
      <c r="R48" s="179">
        <v>25</v>
      </c>
      <c r="S48" s="179"/>
      <c r="T48" s="203"/>
      <c r="U48" s="204"/>
      <c r="V48" s="179"/>
      <c r="W48" s="179"/>
      <c r="X48" s="223">
        <f t="shared" si="8"/>
        <v>4.1666666666666664E-2</v>
      </c>
      <c r="Y48" s="223"/>
      <c r="Z48" s="177"/>
      <c r="AA48" s="224"/>
      <c r="AB48" s="178"/>
      <c r="AC48" s="179">
        <v>130</v>
      </c>
      <c r="AD48" s="179"/>
      <c r="AE48" s="223">
        <f t="shared" si="9"/>
        <v>0.21666666666666667</v>
      </c>
      <c r="AF48" s="223"/>
      <c r="AG48" s="225">
        <f t="shared" si="10"/>
        <v>0.25833333333333336</v>
      </c>
      <c r="AH48" s="226"/>
      <c r="AI48" s="84">
        <v>0.01</v>
      </c>
      <c r="AJ48" s="227">
        <f t="shared" si="11"/>
        <v>2.5833333333333337E-3</v>
      </c>
      <c r="AK48" s="185"/>
    </row>
    <row r="49" spans="1:44" s="1" customFormat="1" ht="24.95" customHeight="1" x14ac:dyDescent="0.15">
      <c r="A49" s="353"/>
      <c r="B49" s="354"/>
      <c r="C49" s="229" t="s">
        <v>86</v>
      </c>
      <c r="D49" s="229"/>
      <c r="E49" s="229"/>
      <c r="F49" s="209"/>
      <c r="G49" s="170" t="s">
        <v>78</v>
      </c>
      <c r="H49" s="171"/>
      <c r="I49" s="171"/>
      <c r="J49" s="171"/>
      <c r="K49" s="171"/>
      <c r="L49" s="172"/>
      <c r="M49" s="220">
        <v>0</v>
      </c>
      <c r="N49" s="220"/>
      <c r="O49" s="39">
        <v>1</v>
      </c>
      <c r="P49" s="228">
        <v>6</v>
      </c>
      <c r="Q49" s="228"/>
      <c r="R49" s="179">
        <v>25</v>
      </c>
      <c r="S49" s="179"/>
      <c r="T49" s="203"/>
      <c r="U49" s="204"/>
      <c r="V49" s="179"/>
      <c r="W49" s="179"/>
      <c r="X49" s="223">
        <f t="shared" si="8"/>
        <v>4.1666666666666664E-2</v>
      </c>
      <c r="Y49" s="223"/>
      <c r="Z49" s="177"/>
      <c r="AA49" s="224"/>
      <c r="AB49" s="178"/>
      <c r="AC49" s="179">
        <v>130</v>
      </c>
      <c r="AD49" s="179"/>
      <c r="AE49" s="223">
        <f t="shared" si="9"/>
        <v>0.21666666666666667</v>
      </c>
      <c r="AF49" s="223"/>
      <c r="AG49" s="225">
        <f t="shared" si="10"/>
        <v>0.25833333333333336</v>
      </c>
      <c r="AH49" s="226"/>
      <c r="AI49" s="84">
        <v>0.01</v>
      </c>
      <c r="AJ49" s="227">
        <f t="shared" si="11"/>
        <v>2.5833333333333337E-3</v>
      </c>
      <c r="AK49" s="185"/>
    </row>
    <row r="50" spans="1:44" s="1" customFormat="1" ht="24.95" customHeight="1" x14ac:dyDescent="0.15">
      <c r="A50" s="353"/>
      <c r="B50" s="354"/>
      <c r="C50" s="229" t="s">
        <v>82</v>
      </c>
      <c r="D50" s="171"/>
      <c r="E50" s="171"/>
      <c r="F50" s="172"/>
      <c r="G50" s="170" t="s">
        <v>78</v>
      </c>
      <c r="H50" s="171"/>
      <c r="I50" s="171"/>
      <c r="J50" s="171"/>
      <c r="K50" s="171"/>
      <c r="L50" s="172"/>
      <c r="M50" s="220">
        <v>0</v>
      </c>
      <c r="N50" s="220"/>
      <c r="O50" s="39">
        <v>1</v>
      </c>
      <c r="P50" s="228">
        <v>6</v>
      </c>
      <c r="Q50" s="228"/>
      <c r="R50" s="179">
        <v>25</v>
      </c>
      <c r="S50" s="179"/>
      <c r="T50" s="203"/>
      <c r="U50" s="204"/>
      <c r="V50" s="179"/>
      <c r="W50" s="179"/>
      <c r="X50" s="223">
        <f t="shared" si="8"/>
        <v>4.1666666666666664E-2</v>
      </c>
      <c r="Y50" s="223"/>
      <c r="Z50" s="177"/>
      <c r="AA50" s="224"/>
      <c r="AB50" s="178"/>
      <c r="AC50" s="179">
        <v>130</v>
      </c>
      <c r="AD50" s="179"/>
      <c r="AE50" s="223">
        <f t="shared" si="9"/>
        <v>0.21666666666666667</v>
      </c>
      <c r="AF50" s="223"/>
      <c r="AG50" s="225">
        <f t="shared" si="10"/>
        <v>0.25833333333333336</v>
      </c>
      <c r="AH50" s="226"/>
      <c r="AI50" s="84">
        <v>0.01</v>
      </c>
      <c r="AJ50" s="227">
        <f t="shared" si="11"/>
        <v>2.5833333333333337E-3</v>
      </c>
      <c r="AK50" s="185"/>
    </row>
    <row r="51" spans="1:44" s="1" customFormat="1" ht="24.95" customHeight="1" x14ac:dyDescent="0.15">
      <c r="A51" s="351" t="s">
        <v>88</v>
      </c>
      <c r="B51" s="352"/>
      <c r="C51" s="170" t="s">
        <v>75</v>
      </c>
      <c r="D51" s="171"/>
      <c r="E51" s="171"/>
      <c r="F51" s="172"/>
      <c r="G51" s="170" t="s">
        <v>76</v>
      </c>
      <c r="H51" s="171"/>
      <c r="I51" s="171"/>
      <c r="J51" s="171"/>
      <c r="K51" s="171"/>
      <c r="L51" s="172"/>
      <c r="M51" s="220">
        <v>0</v>
      </c>
      <c r="N51" s="220"/>
      <c r="O51" s="39">
        <v>1</v>
      </c>
      <c r="P51" s="221">
        <v>3.2</v>
      </c>
      <c r="Q51" s="222"/>
      <c r="R51" s="179">
        <v>25</v>
      </c>
      <c r="S51" s="179"/>
      <c r="T51" s="203"/>
      <c r="U51" s="204"/>
      <c r="V51" s="179"/>
      <c r="W51" s="179"/>
      <c r="X51" s="223">
        <f t="shared" si="8"/>
        <v>2.2222222222222223E-2</v>
      </c>
      <c r="Y51" s="223"/>
      <c r="Z51" s="177"/>
      <c r="AA51" s="224"/>
      <c r="AB51" s="178"/>
      <c r="AC51" s="179">
        <v>350</v>
      </c>
      <c r="AD51" s="179"/>
      <c r="AE51" s="223">
        <f t="shared" si="9"/>
        <v>0.31111111111111112</v>
      </c>
      <c r="AF51" s="223"/>
      <c r="AG51" s="225">
        <f t="shared" si="10"/>
        <v>0.33333333333333331</v>
      </c>
      <c r="AH51" s="226"/>
      <c r="AI51" s="84">
        <v>0.01</v>
      </c>
      <c r="AJ51" s="227">
        <f t="shared" si="11"/>
        <v>3.3333333333333331E-3</v>
      </c>
      <c r="AK51" s="185"/>
    </row>
    <row r="52" spans="1:44" s="1" customFormat="1" ht="24.95" customHeight="1" x14ac:dyDescent="0.15">
      <c r="A52" s="353"/>
      <c r="B52" s="354"/>
      <c r="C52" s="229" t="s">
        <v>77</v>
      </c>
      <c r="D52" s="171"/>
      <c r="E52" s="171"/>
      <c r="F52" s="172"/>
      <c r="G52" s="170" t="s">
        <v>78</v>
      </c>
      <c r="H52" s="171"/>
      <c r="I52" s="171"/>
      <c r="J52" s="171"/>
      <c r="K52" s="171"/>
      <c r="L52" s="172"/>
      <c r="M52" s="220">
        <v>0</v>
      </c>
      <c r="N52" s="220"/>
      <c r="O52" s="39">
        <v>1</v>
      </c>
      <c r="P52" s="228">
        <v>6</v>
      </c>
      <c r="Q52" s="228"/>
      <c r="R52" s="179">
        <v>25</v>
      </c>
      <c r="S52" s="179"/>
      <c r="T52" s="203"/>
      <c r="U52" s="204"/>
      <c r="V52" s="179"/>
      <c r="W52" s="179"/>
      <c r="X52" s="223">
        <f t="shared" si="8"/>
        <v>4.1666666666666664E-2</v>
      </c>
      <c r="Y52" s="223"/>
      <c r="Z52" s="177"/>
      <c r="AA52" s="224"/>
      <c r="AB52" s="178"/>
      <c r="AC52" s="179">
        <v>130</v>
      </c>
      <c r="AD52" s="179"/>
      <c r="AE52" s="223">
        <f t="shared" si="9"/>
        <v>0.21666666666666667</v>
      </c>
      <c r="AF52" s="223"/>
      <c r="AG52" s="225">
        <f t="shared" si="10"/>
        <v>0.25833333333333336</v>
      </c>
      <c r="AH52" s="226"/>
      <c r="AI52" s="84">
        <v>0.01</v>
      </c>
      <c r="AJ52" s="227">
        <f t="shared" si="11"/>
        <v>2.5833333333333337E-3</v>
      </c>
      <c r="AK52" s="185"/>
    </row>
    <row r="53" spans="1:44" s="1" customFormat="1" ht="24.95" customHeight="1" x14ac:dyDescent="0.15">
      <c r="A53" s="353"/>
      <c r="B53" s="354"/>
      <c r="C53" s="229" t="s">
        <v>84</v>
      </c>
      <c r="D53" s="171"/>
      <c r="E53" s="171"/>
      <c r="F53" s="172"/>
      <c r="G53" s="170" t="s">
        <v>78</v>
      </c>
      <c r="H53" s="171"/>
      <c r="I53" s="171"/>
      <c r="J53" s="171"/>
      <c r="K53" s="171"/>
      <c r="L53" s="172"/>
      <c r="M53" s="220">
        <v>0</v>
      </c>
      <c r="N53" s="220"/>
      <c r="O53" s="39">
        <v>1</v>
      </c>
      <c r="P53" s="228">
        <v>6</v>
      </c>
      <c r="Q53" s="228"/>
      <c r="R53" s="179">
        <v>25</v>
      </c>
      <c r="S53" s="179"/>
      <c r="T53" s="203"/>
      <c r="U53" s="204"/>
      <c r="V53" s="179"/>
      <c r="W53" s="179"/>
      <c r="X53" s="223">
        <f t="shared" si="8"/>
        <v>4.1666666666666664E-2</v>
      </c>
      <c r="Y53" s="223"/>
      <c r="Z53" s="177"/>
      <c r="AA53" s="224"/>
      <c r="AB53" s="178"/>
      <c r="AC53" s="179">
        <v>130</v>
      </c>
      <c r="AD53" s="179"/>
      <c r="AE53" s="223">
        <f t="shared" si="9"/>
        <v>0.21666666666666667</v>
      </c>
      <c r="AF53" s="223"/>
      <c r="AG53" s="225">
        <f t="shared" si="10"/>
        <v>0.25833333333333336</v>
      </c>
      <c r="AH53" s="226"/>
      <c r="AI53" s="84">
        <v>0.01</v>
      </c>
      <c r="AJ53" s="227">
        <f t="shared" si="11"/>
        <v>2.5833333333333337E-3</v>
      </c>
      <c r="AK53" s="185"/>
    </row>
    <row r="54" spans="1:44" s="1" customFormat="1" ht="24.95" customHeight="1" x14ac:dyDescent="0.15">
      <c r="A54" s="353"/>
      <c r="B54" s="354"/>
      <c r="C54" s="229" t="s">
        <v>86</v>
      </c>
      <c r="D54" s="229"/>
      <c r="E54" s="229"/>
      <c r="F54" s="209"/>
      <c r="G54" s="170" t="s">
        <v>78</v>
      </c>
      <c r="H54" s="171"/>
      <c r="I54" s="171"/>
      <c r="J54" s="171"/>
      <c r="K54" s="171"/>
      <c r="L54" s="172"/>
      <c r="M54" s="220">
        <v>0</v>
      </c>
      <c r="N54" s="220"/>
      <c r="O54" s="39">
        <v>1</v>
      </c>
      <c r="P54" s="228">
        <v>6</v>
      </c>
      <c r="Q54" s="228"/>
      <c r="R54" s="179">
        <v>25</v>
      </c>
      <c r="S54" s="179"/>
      <c r="T54" s="203"/>
      <c r="U54" s="204"/>
      <c r="V54" s="179"/>
      <c r="W54" s="179"/>
      <c r="X54" s="223">
        <f t="shared" si="8"/>
        <v>4.1666666666666664E-2</v>
      </c>
      <c r="Y54" s="223"/>
      <c r="Z54" s="177"/>
      <c r="AA54" s="224"/>
      <c r="AB54" s="178"/>
      <c r="AC54" s="179">
        <v>130</v>
      </c>
      <c r="AD54" s="179"/>
      <c r="AE54" s="223">
        <f t="shared" si="9"/>
        <v>0.21666666666666667</v>
      </c>
      <c r="AF54" s="223"/>
      <c r="AG54" s="225">
        <f t="shared" si="10"/>
        <v>0.25833333333333336</v>
      </c>
      <c r="AH54" s="226"/>
      <c r="AI54" s="84">
        <v>0.01</v>
      </c>
      <c r="AJ54" s="227">
        <f t="shared" si="11"/>
        <v>2.5833333333333337E-3</v>
      </c>
      <c r="AK54" s="185"/>
    </row>
    <row r="55" spans="1:44" s="1" customFormat="1" ht="24.95" customHeight="1" x14ac:dyDescent="0.15">
      <c r="A55" s="353"/>
      <c r="B55" s="354"/>
      <c r="C55" s="229" t="s">
        <v>82</v>
      </c>
      <c r="D55" s="171"/>
      <c r="E55" s="171"/>
      <c r="F55" s="172"/>
      <c r="G55" s="170" t="s">
        <v>78</v>
      </c>
      <c r="H55" s="171"/>
      <c r="I55" s="171"/>
      <c r="J55" s="171"/>
      <c r="K55" s="171"/>
      <c r="L55" s="172"/>
      <c r="M55" s="220">
        <v>0</v>
      </c>
      <c r="N55" s="220"/>
      <c r="O55" s="39">
        <v>1</v>
      </c>
      <c r="P55" s="228">
        <v>6</v>
      </c>
      <c r="Q55" s="228"/>
      <c r="R55" s="179">
        <v>25</v>
      </c>
      <c r="S55" s="179"/>
      <c r="T55" s="203"/>
      <c r="U55" s="204"/>
      <c r="V55" s="179"/>
      <c r="W55" s="179"/>
      <c r="X55" s="223">
        <f t="shared" si="8"/>
        <v>4.1666666666666664E-2</v>
      </c>
      <c r="Y55" s="223"/>
      <c r="Z55" s="177"/>
      <c r="AA55" s="224"/>
      <c r="AB55" s="178"/>
      <c r="AC55" s="179">
        <v>130</v>
      </c>
      <c r="AD55" s="179"/>
      <c r="AE55" s="223">
        <f t="shared" si="9"/>
        <v>0.21666666666666667</v>
      </c>
      <c r="AF55" s="223"/>
      <c r="AG55" s="225">
        <f t="shared" si="10"/>
        <v>0.25833333333333336</v>
      </c>
      <c r="AH55" s="226"/>
      <c r="AI55" s="84">
        <v>0.01</v>
      </c>
      <c r="AJ55" s="227">
        <f t="shared" si="11"/>
        <v>2.5833333333333337E-3</v>
      </c>
      <c r="AK55" s="185"/>
    </row>
    <row r="56" spans="1:44" s="1" customFormat="1" ht="26.1" customHeight="1" x14ac:dyDescent="0.15">
      <c r="A56" s="28"/>
      <c r="B56" s="29"/>
      <c r="C56" s="170" t="s">
        <v>89</v>
      </c>
      <c r="D56" s="171"/>
      <c r="E56" s="171"/>
      <c r="F56" s="172"/>
      <c r="G56" s="170" t="s">
        <v>90</v>
      </c>
      <c r="H56" s="229"/>
      <c r="I56" s="229"/>
      <c r="J56" s="229"/>
      <c r="K56" s="229"/>
      <c r="L56" s="209"/>
      <c r="M56" s="221">
        <v>0</v>
      </c>
      <c r="N56" s="222"/>
      <c r="O56" s="39">
        <v>1</v>
      </c>
      <c r="P56" s="221">
        <v>60</v>
      </c>
      <c r="Q56" s="222"/>
      <c r="R56" s="179">
        <v>35</v>
      </c>
      <c r="S56" s="179"/>
      <c r="T56" s="203"/>
      <c r="U56" s="204"/>
      <c r="V56" s="230"/>
      <c r="W56" s="230"/>
      <c r="X56" s="231">
        <f t="shared" si="8"/>
        <v>0.58333333333333337</v>
      </c>
      <c r="Y56" s="232"/>
      <c r="Z56" s="177"/>
      <c r="AA56" s="224"/>
      <c r="AB56" s="178"/>
      <c r="AC56" s="179">
        <v>35</v>
      </c>
      <c r="AD56" s="179"/>
      <c r="AE56" s="231">
        <f t="shared" si="9"/>
        <v>0.58333333333333337</v>
      </c>
      <c r="AF56" s="233"/>
      <c r="AG56" s="225">
        <f t="shared" si="10"/>
        <v>1.1666666666666667</v>
      </c>
      <c r="AH56" s="226"/>
      <c r="AI56" s="84">
        <v>0</v>
      </c>
      <c r="AJ56" s="227">
        <f t="shared" si="11"/>
        <v>0</v>
      </c>
      <c r="AK56" s="185"/>
    </row>
    <row r="57" spans="1:44" s="1" customFormat="1" ht="35.25" customHeight="1" x14ac:dyDescent="0.15">
      <c r="A57" s="28"/>
      <c r="B57" s="29"/>
      <c r="C57" s="170" t="s">
        <v>91</v>
      </c>
      <c r="D57" s="171"/>
      <c r="E57" s="171"/>
      <c r="F57" s="172"/>
      <c r="G57" s="170" t="s">
        <v>92</v>
      </c>
      <c r="H57" s="229"/>
      <c r="I57" s="229"/>
      <c r="J57" s="229"/>
      <c r="K57" s="229"/>
      <c r="L57" s="209"/>
      <c r="M57" s="221">
        <v>0</v>
      </c>
      <c r="N57" s="222"/>
      <c r="O57" s="39">
        <v>1</v>
      </c>
      <c r="P57" s="221">
        <v>145</v>
      </c>
      <c r="Q57" s="222"/>
      <c r="R57" s="179">
        <v>35</v>
      </c>
      <c r="S57" s="179"/>
      <c r="T57" s="203"/>
      <c r="U57" s="204"/>
      <c r="V57" s="230"/>
      <c r="W57" s="230"/>
      <c r="X57" s="231">
        <f t="shared" si="8"/>
        <v>1.4097222222222223</v>
      </c>
      <c r="Y57" s="232"/>
      <c r="Z57" s="177"/>
      <c r="AA57" s="224"/>
      <c r="AB57" s="178"/>
      <c r="AC57" s="179">
        <v>60</v>
      </c>
      <c r="AD57" s="179"/>
      <c r="AE57" s="231">
        <f t="shared" si="9"/>
        <v>2.4166666666666665</v>
      </c>
      <c r="AF57" s="233"/>
      <c r="AG57" s="225">
        <f t="shared" si="10"/>
        <v>3.8263888888888888</v>
      </c>
      <c r="AH57" s="226"/>
      <c r="AI57" s="84">
        <v>0</v>
      </c>
      <c r="AJ57" s="227">
        <f t="shared" si="11"/>
        <v>0</v>
      </c>
      <c r="AK57" s="185"/>
    </row>
    <row r="58" spans="1:44" s="1" customFormat="1" ht="21.75" customHeight="1" x14ac:dyDescent="0.15">
      <c r="A58" s="234"/>
      <c r="B58" s="235"/>
      <c r="C58" s="170" t="s">
        <v>93</v>
      </c>
      <c r="D58" s="171"/>
      <c r="E58" s="171"/>
      <c r="F58" s="172"/>
      <c r="G58" s="170" t="s">
        <v>94</v>
      </c>
      <c r="H58" s="171"/>
      <c r="I58" s="171"/>
      <c r="J58" s="171"/>
      <c r="K58" s="171"/>
      <c r="L58" s="172"/>
      <c r="M58" s="221">
        <v>0</v>
      </c>
      <c r="N58" s="222"/>
      <c r="O58" s="39">
        <v>1</v>
      </c>
      <c r="P58" s="221">
        <v>45</v>
      </c>
      <c r="Q58" s="222"/>
      <c r="R58" s="179">
        <v>25</v>
      </c>
      <c r="S58" s="179"/>
      <c r="T58" s="203"/>
      <c r="U58" s="204"/>
      <c r="V58" s="203"/>
      <c r="W58" s="204"/>
      <c r="X58" s="231">
        <f t="shared" si="8"/>
        <v>0.3125</v>
      </c>
      <c r="Y58" s="232"/>
      <c r="Z58" s="177"/>
      <c r="AA58" s="224"/>
      <c r="AB58" s="178"/>
      <c r="AC58" s="203">
        <v>0</v>
      </c>
      <c r="AD58" s="204"/>
      <c r="AE58" s="231">
        <f t="shared" si="9"/>
        <v>0</v>
      </c>
      <c r="AF58" s="233"/>
      <c r="AG58" s="225">
        <f t="shared" si="10"/>
        <v>0.3125</v>
      </c>
      <c r="AH58" s="226"/>
      <c r="AI58" s="85">
        <v>0</v>
      </c>
      <c r="AJ58" s="227">
        <f t="shared" si="11"/>
        <v>0</v>
      </c>
      <c r="AK58" s="185"/>
    </row>
    <row r="59" spans="1:44" s="1" customFormat="1" ht="30" customHeight="1" x14ac:dyDescent="0.15">
      <c r="A59" s="23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188" t="s">
        <v>57</v>
      </c>
      <c r="AA59" s="189"/>
      <c r="AB59" s="189"/>
      <c r="AC59" s="189"/>
      <c r="AD59" s="189"/>
      <c r="AE59" s="189"/>
      <c r="AF59" s="190"/>
      <c r="AG59" s="236">
        <f>AJ59</f>
        <v>5.0583333333333334E-2</v>
      </c>
      <c r="AH59" s="237"/>
      <c r="AI59" s="78"/>
      <c r="AJ59" s="218">
        <f>SUM(AJ37:AK58)</f>
        <v>5.0583333333333334E-2</v>
      </c>
      <c r="AK59" s="219"/>
    </row>
    <row r="60" spans="1:44" s="1" customFormat="1" ht="30" customHeight="1" x14ac:dyDescent="0.15">
      <c r="A60" s="18"/>
      <c r="B60" s="19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46"/>
      <c r="Y60" s="46"/>
      <c r="Z60" s="195" t="s">
        <v>95</v>
      </c>
      <c r="AA60" s="196"/>
      <c r="AB60" s="196"/>
      <c r="AC60" s="196"/>
      <c r="AD60" s="196"/>
      <c r="AE60" s="196"/>
      <c r="AF60" s="197"/>
      <c r="AG60" s="198">
        <f>SUM(AG37:AH59)</f>
        <v>10.414472222222225</v>
      </c>
      <c r="AH60" s="199"/>
      <c r="AI60" s="79"/>
      <c r="AJ60" s="86"/>
      <c r="AK60" s="87"/>
    </row>
    <row r="61" spans="1:44" s="1" customFormat="1" ht="30" customHeight="1" x14ac:dyDescent="0.15">
      <c r="A61" s="238" t="s">
        <v>96</v>
      </c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L61" s="239"/>
      <c r="M61" s="239"/>
      <c r="N61" s="239"/>
      <c r="O61" s="239"/>
      <c r="P61" s="37"/>
      <c r="Q61" s="240" t="s">
        <v>97</v>
      </c>
      <c r="R61" s="240"/>
      <c r="S61" s="240"/>
      <c r="T61" s="240"/>
      <c r="U61" s="241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48"/>
      <c r="AI61" s="48"/>
      <c r="AJ61" s="242">
        <f>AG13+AG33+AG60</f>
        <v>68.696872222222225</v>
      </c>
      <c r="AK61" s="243"/>
      <c r="AL61" s="88"/>
      <c r="AM61" s="88"/>
      <c r="AN61" s="89"/>
      <c r="AO61" s="89"/>
      <c r="AP61" s="91"/>
      <c r="AQ61" s="92"/>
      <c r="AR61" s="92"/>
    </row>
    <row r="62" spans="1:44" s="1" customFormat="1" ht="15.75" x14ac:dyDescent="0.15">
      <c r="A62" s="30"/>
      <c r="B62" s="30"/>
      <c r="C62" s="30"/>
      <c r="D62" s="30"/>
      <c r="E62" s="30"/>
      <c r="F62" s="22"/>
      <c r="G62" s="21"/>
      <c r="H62" s="21"/>
      <c r="I62" s="21"/>
      <c r="J62" s="22"/>
      <c r="K62" s="22"/>
      <c r="L62" s="21"/>
      <c r="M62" s="21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47"/>
      <c r="AI62" s="47"/>
      <c r="AJ62" s="21"/>
      <c r="AK62" s="21"/>
    </row>
    <row r="63" spans="1:44" s="1" customFormat="1" ht="24.95" customHeight="1" x14ac:dyDescent="0.15">
      <c r="A63" s="238" t="s">
        <v>98</v>
      </c>
      <c r="B63" s="160"/>
      <c r="C63" s="160"/>
      <c r="D63" s="160"/>
      <c r="E63" s="160"/>
      <c r="F63" s="160"/>
      <c r="G63" s="160"/>
      <c r="H63" s="160"/>
      <c r="I63" s="160"/>
      <c r="J63" s="244"/>
      <c r="K63" s="8"/>
      <c r="L63" s="245" t="s">
        <v>99</v>
      </c>
      <c r="M63" s="246"/>
      <c r="N63" s="246"/>
      <c r="O63" s="246"/>
      <c r="P63" s="246"/>
      <c r="Q63" s="246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90"/>
    </row>
    <row r="64" spans="1:44" s="1" customFormat="1" ht="24.95" customHeight="1" x14ac:dyDescent="0.15">
      <c r="A64" s="247" t="s">
        <v>100</v>
      </c>
      <c r="B64" s="248"/>
      <c r="C64" s="248"/>
      <c r="D64" s="248"/>
      <c r="E64" s="248"/>
      <c r="F64" s="248"/>
      <c r="G64" s="248"/>
      <c r="H64" s="248"/>
      <c r="I64" s="248"/>
      <c r="J64" s="249"/>
      <c r="K64" s="8"/>
      <c r="L64" s="250" t="s">
        <v>101</v>
      </c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251" t="s">
        <v>102</v>
      </c>
      <c r="Z64" s="127"/>
      <c r="AA64" s="127"/>
      <c r="AB64" s="127"/>
      <c r="AC64" s="127"/>
      <c r="AD64" s="127"/>
      <c r="AE64" s="127"/>
      <c r="AF64" s="127"/>
      <c r="AG64" s="127"/>
      <c r="AH64" s="252"/>
      <c r="AI64" s="253">
        <f>AG13</f>
        <v>33.28</v>
      </c>
      <c r="AJ64" s="254"/>
      <c r="AK64" s="255"/>
    </row>
    <row r="65" spans="1:37" s="1" customFormat="1" ht="24.95" customHeight="1" x14ac:dyDescent="0.15">
      <c r="A65" s="256" t="s">
        <v>103</v>
      </c>
      <c r="B65" s="257"/>
      <c r="C65" s="257"/>
      <c r="D65" s="257"/>
      <c r="E65" s="257"/>
      <c r="F65" s="257"/>
      <c r="G65" s="257"/>
      <c r="H65" s="257"/>
      <c r="I65" s="257"/>
      <c r="J65" s="258"/>
      <c r="K65" s="8"/>
      <c r="L65" s="259" t="s">
        <v>104</v>
      </c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260" t="s">
        <v>105</v>
      </c>
      <c r="Z65" s="140"/>
      <c r="AA65" s="140"/>
      <c r="AB65" s="140"/>
      <c r="AC65" s="140"/>
      <c r="AD65" s="140"/>
      <c r="AE65" s="140"/>
      <c r="AF65" s="140"/>
      <c r="AG65" s="140"/>
      <c r="AH65" s="261"/>
      <c r="AI65" s="262">
        <f>AG33</f>
        <v>25.002400000000002</v>
      </c>
      <c r="AJ65" s="263"/>
      <c r="AK65" s="264"/>
    </row>
    <row r="66" spans="1:37" s="1" customFormat="1" ht="24.95" customHeight="1" x14ac:dyDescent="0.15">
      <c r="A66" s="93" t="s">
        <v>106</v>
      </c>
      <c r="B66" s="30"/>
      <c r="C66" s="30"/>
      <c r="D66" s="30"/>
      <c r="E66" s="30"/>
      <c r="F66" s="30"/>
      <c r="G66" s="30"/>
      <c r="H66" s="30"/>
      <c r="I66" s="30"/>
      <c r="J66" s="98"/>
      <c r="K66" s="8"/>
      <c r="L66" s="265" t="s">
        <v>107</v>
      </c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266" t="s">
        <v>108</v>
      </c>
      <c r="Z66" s="150"/>
      <c r="AA66" s="150"/>
      <c r="AB66" s="150"/>
      <c r="AC66" s="150"/>
      <c r="AD66" s="150"/>
      <c r="AE66" s="150"/>
      <c r="AF66" s="150"/>
      <c r="AG66" s="150"/>
      <c r="AH66" s="267"/>
      <c r="AI66" s="262">
        <f>AG60</f>
        <v>10.414472222222225</v>
      </c>
      <c r="AJ66" s="263"/>
      <c r="AK66" s="264"/>
    </row>
    <row r="67" spans="1:37" s="1" customFormat="1" ht="24.95" customHeight="1" x14ac:dyDescent="0.15">
      <c r="A67" s="268" t="s">
        <v>109</v>
      </c>
      <c r="B67" s="269"/>
      <c r="C67" s="269"/>
      <c r="D67" s="269"/>
      <c r="E67" s="269"/>
      <c r="F67" s="269"/>
      <c r="G67" s="270"/>
      <c r="H67" s="270"/>
      <c r="I67" s="270"/>
      <c r="J67" s="271"/>
      <c r="K67" s="8"/>
      <c r="L67" s="238" t="s">
        <v>110</v>
      </c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272" t="s">
        <v>97</v>
      </c>
      <c r="Z67" s="272"/>
      <c r="AA67" s="272"/>
      <c r="AB67" s="272"/>
      <c r="AC67" s="272"/>
      <c r="AD67" s="272"/>
      <c r="AE67" s="272"/>
      <c r="AF67" s="272"/>
      <c r="AG67" s="272"/>
      <c r="AH67" s="273"/>
      <c r="AI67" s="274">
        <f>SUM(AI64:AK66)</f>
        <v>68.696872222222225</v>
      </c>
      <c r="AJ67" s="275"/>
      <c r="AK67" s="276"/>
    </row>
    <row r="68" spans="1:37" s="1" customFormat="1" ht="38.1" customHeight="1" x14ac:dyDescent="0.15">
      <c r="A68" s="268" t="s">
        <v>111</v>
      </c>
      <c r="B68" s="269"/>
      <c r="C68" s="269"/>
      <c r="D68" s="269"/>
      <c r="E68" s="269"/>
      <c r="F68" s="269"/>
      <c r="G68" s="270"/>
      <c r="H68" s="270"/>
      <c r="I68" s="270"/>
      <c r="J68" s="271"/>
      <c r="K68" s="8"/>
      <c r="L68" s="250" t="s">
        <v>112</v>
      </c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251" t="s">
        <v>113</v>
      </c>
      <c r="Z68" s="127"/>
      <c r="AA68" s="127"/>
      <c r="AB68" s="127"/>
      <c r="AC68" s="127"/>
      <c r="AD68" s="127"/>
      <c r="AE68" s="127"/>
      <c r="AF68" s="127"/>
      <c r="AG68" s="127"/>
      <c r="AH68" s="252"/>
      <c r="AI68" s="277">
        <f>SUM(AI69:AK70)</f>
        <v>8.9305933888888891</v>
      </c>
      <c r="AJ68" s="278"/>
      <c r="AK68" s="279"/>
    </row>
    <row r="69" spans="1:37" s="1" customFormat="1" ht="18.95" customHeight="1" x14ac:dyDescent="0.15">
      <c r="A69" s="268" t="s">
        <v>114</v>
      </c>
      <c r="B69" s="269"/>
      <c r="C69" s="269"/>
      <c r="D69" s="269"/>
      <c r="E69" s="269"/>
      <c r="F69" s="269"/>
      <c r="G69" s="270"/>
      <c r="H69" s="270"/>
      <c r="I69" s="270"/>
      <c r="J69" s="271"/>
      <c r="K69" s="8"/>
      <c r="L69" s="100"/>
      <c r="M69" s="280" t="s">
        <v>115</v>
      </c>
      <c r="N69" s="269"/>
      <c r="O69" s="269"/>
      <c r="P69" s="269"/>
      <c r="Q69" s="269"/>
      <c r="R69" s="269"/>
      <c r="S69" s="269"/>
      <c r="T69" s="269"/>
      <c r="U69" s="269"/>
      <c r="V69" s="281">
        <v>0.08</v>
      </c>
      <c r="W69" s="282"/>
      <c r="X69" s="106"/>
      <c r="Y69" s="283" t="s">
        <v>116</v>
      </c>
      <c r="Z69" s="284"/>
      <c r="AA69" s="285"/>
      <c r="AB69" s="134"/>
      <c r="AC69" s="134"/>
      <c r="AD69" s="134"/>
      <c r="AE69" s="134"/>
      <c r="AF69" s="134"/>
      <c r="AG69" s="134"/>
      <c r="AH69" s="286"/>
      <c r="AI69" s="287">
        <f>AI67*V69</f>
        <v>5.4957497777777782</v>
      </c>
      <c r="AJ69" s="288"/>
      <c r="AK69" s="289"/>
    </row>
    <row r="70" spans="1:37" s="1" customFormat="1" ht="18.95" customHeight="1" x14ac:dyDescent="0.15">
      <c r="A70" s="268" t="s">
        <v>117</v>
      </c>
      <c r="B70" s="269"/>
      <c r="C70" s="269"/>
      <c r="D70" s="269"/>
      <c r="E70" s="269"/>
      <c r="F70" s="269"/>
      <c r="G70" s="270"/>
      <c r="H70" s="270"/>
      <c r="I70" s="270"/>
      <c r="J70" s="271"/>
      <c r="K70" s="8"/>
      <c r="L70" s="99"/>
      <c r="M70" s="280" t="s">
        <v>118</v>
      </c>
      <c r="N70" s="269"/>
      <c r="O70" s="269"/>
      <c r="P70" s="269"/>
      <c r="Q70" s="269"/>
      <c r="R70" s="269"/>
      <c r="S70" s="269"/>
      <c r="T70" s="269"/>
      <c r="U70" s="269"/>
      <c r="V70" s="281">
        <v>0.05</v>
      </c>
      <c r="W70" s="282"/>
      <c r="X70" s="94"/>
      <c r="Y70" s="283" t="s">
        <v>116</v>
      </c>
      <c r="Z70" s="284"/>
      <c r="AA70" s="290" t="s">
        <v>119</v>
      </c>
      <c r="AB70" s="144"/>
      <c r="AC70" s="144"/>
      <c r="AD70" s="144"/>
      <c r="AE70" s="144"/>
      <c r="AF70" s="144"/>
      <c r="AG70" s="144"/>
      <c r="AH70" s="291"/>
      <c r="AI70" s="292">
        <f>AI67*V70</f>
        <v>3.4348436111111114</v>
      </c>
      <c r="AJ70" s="293"/>
      <c r="AK70" s="294"/>
    </row>
    <row r="71" spans="1:37" s="1" customFormat="1" ht="24.95" customHeight="1" x14ac:dyDescent="0.15">
      <c r="A71" s="268" t="s">
        <v>120</v>
      </c>
      <c r="B71" s="269"/>
      <c r="C71" s="269"/>
      <c r="D71" s="269"/>
      <c r="E71" s="269"/>
      <c r="F71" s="269"/>
      <c r="G71" s="295"/>
      <c r="H71" s="295"/>
      <c r="I71" s="295"/>
      <c r="J71" s="296"/>
      <c r="K71" s="8"/>
      <c r="L71" s="259" t="s">
        <v>121</v>
      </c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260" t="s">
        <v>122</v>
      </c>
      <c r="Z71" s="140"/>
      <c r="AA71" s="140"/>
      <c r="AB71" s="140"/>
      <c r="AC71" s="140"/>
      <c r="AD71" s="140"/>
      <c r="AE71" s="140"/>
      <c r="AF71" s="140"/>
      <c r="AG71" s="140"/>
      <c r="AH71" s="261"/>
      <c r="AI71" s="297">
        <f>SUM(V72:W74)</f>
        <v>5.0583333333333334E-2</v>
      </c>
      <c r="AJ71" s="298"/>
      <c r="AK71" s="299"/>
    </row>
    <row r="72" spans="1:37" s="1" customFormat="1" ht="24.95" customHeight="1" x14ac:dyDescent="0.15">
      <c r="A72" s="268" t="s">
        <v>123</v>
      </c>
      <c r="B72" s="269"/>
      <c r="C72" s="269"/>
      <c r="D72" s="269"/>
      <c r="E72" s="269"/>
      <c r="F72" s="269"/>
      <c r="G72" s="295"/>
      <c r="H72" s="295"/>
      <c r="I72" s="295"/>
      <c r="J72" s="296"/>
      <c r="K72" s="8"/>
      <c r="L72" s="100"/>
      <c r="M72" s="280" t="s">
        <v>124</v>
      </c>
      <c r="N72" s="269"/>
      <c r="O72" s="269"/>
      <c r="P72" s="269"/>
      <c r="Q72" s="269"/>
      <c r="R72" s="269"/>
      <c r="S72" s="269"/>
      <c r="T72" s="269"/>
      <c r="U72" s="269"/>
      <c r="V72" s="300">
        <f>AJ12</f>
        <v>0</v>
      </c>
      <c r="W72" s="300"/>
      <c r="X72" s="106"/>
      <c r="Y72" s="106"/>
      <c r="Z72" s="106"/>
      <c r="AA72" s="106"/>
      <c r="AB72" s="106"/>
      <c r="AC72" s="106"/>
      <c r="AD72" s="106"/>
      <c r="AE72" s="301"/>
      <c r="AF72" s="302"/>
      <c r="AG72" s="302"/>
      <c r="AH72" s="303"/>
      <c r="AI72" s="111"/>
      <c r="AJ72" s="111"/>
      <c r="AK72" s="112"/>
    </row>
    <row r="73" spans="1:37" s="1" customFormat="1" ht="24.95" customHeight="1" x14ac:dyDescent="0.15">
      <c r="A73" s="268" t="s">
        <v>125</v>
      </c>
      <c r="B73" s="269"/>
      <c r="C73" s="269"/>
      <c r="D73" s="269"/>
      <c r="E73" s="269"/>
      <c r="F73" s="269"/>
      <c r="G73" s="144"/>
      <c r="H73" s="144"/>
      <c r="I73" s="144"/>
      <c r="J73" s="291"/>
      <c r="K73" s="8"/>
      <c r="L73" s="101"/>
      <c r="M73" s="280" t="s">
        <v>126</v>
      </c>
      <c r="N73" s="269"/>
      <c r="O73" s="269"/>
      <c r="P73" s="269"/>
      <c r="Q73" s="269"/>
      <c r="R73" s="269"/>
      <c r="S73" s="269"/>
      <c r="T73" s="269"/>
      <c r="U73" s="269"/>
      <c r="V73" s="304">
        <f>AJ32</f>
        <v>0</v>
      </c>
      <c r="W73" s="304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13"/>
      <c r="AI73" s="114"/>
      <c r="AJ73" s="111"/>
      <c r="AK73" s="112"/>
    </row>
    <row r="74" spans="1:37" s="1" customFormat="1" ht="24.95" customHeight="1" x14ac:dyDescent="0.15">
      <c r="A74" s="305" t="s">
        <v>127</v>
      </c>
      <c r="B74" s="306"/>
      <c r="C74" s="306"/>
      <c r="D74" s="306"/>
      <c r="E74" s="306"/>
      <c r="F74" s="306"/>
      <c r="G74" s="307"/>
      <c r="H74" s="307"/>
      <c r="I74" s="307"/>
      <c r="J74" s="308"/>
      <c r="K74" s="8"/>
      <c r="L74" s="102"/>
      <c r="M74" s="309" t="s">
        <v>128</v>
      </c>
      <c r="N74" s="310"/>
      <c r="O74" s="310"/>
      <c r="P74" s="310"/>
      <c r="Q74" s="310"/>
      <c r="R74" s="310"/>
      <c r="S74" s="310"/>
      <c r="T74" s="310"/>
      <c r="U74" s="310"/>
      <c r="V74" s="304">
        <f>AJ59</f>
        <v>5.0583333333333334E-2</v>
      </c>
      <c r="W74" s="304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13"/>
      <c r="AI74" s="114"/>
      <c r="AJ74" s="111"/>
      <c r="AK74" s="112"/>
    </row>
    <row r="75" spans="1:37" s="1" customFormat="1" ht="24.95" customHeight="1" x14ac:dyDescent="0.15">
      <c r="A75" s="238" t="s">
        <v>129</v>
      </c>
      <c r="B75" s="160"/>
      <c r="C75" s="160"/>
      <c r="D75" s="160"/>
      <c r="E75" s="160"/>
      <c r="F75" s="160"/>
      <c r="G75" s="160"/>
      <c r="H75" s="160"/>
      <c r="I75" s="160"/>
      <c r="J75" s="244"/>
      <c r="K75" s="8"/>
      <c r="L75" s="238" t="s">
        <v>130</v>
      </c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 t="s">
        <v>131</v>
      </c>
      <c r="Z75" s="160"/>
      <c r="AA75" s="160"/>
      <c r="AB75" s="160"/>
      <c r="AC75" s="160"/>
      <c r="AD75" s="160"/>
      <c r="AE75" s="160"/>
      <c r="AF75" s="160"/>
      <c r="AG75" s="160"/>
      <c r="AH75" s="244"/>
      <c r="AI75" s="311">
        <f>SUM(AI67+AI68+AI71)</f>
        <v>77.678048944444456</v>
      </c>
      <c r="AJ75" s="312"/>
      <c r="AK75" s="313"/>
    </row>
    <row r="76" spans="1:37" s="1" customFormat="1" ht="24.95" customHeight="1" x14ac:dyDescent="0.15">
      <c r="A76" s="247" t="s">
        <v>103</v>
      </c>
      <c r="B76" s="248"/>
      <c r="C76" s="248"/>
      <c r="D76" s="248"/>
      <c r="E76" s="248"/>
      <c r="F76" s="248"/>
      <c r="G76" s="248"/>
      <c r="H76" s="248"/>
      <c r="I76" s="248"/>
      <c r="J76" s="249"/>
      <c r="K76" s="8"/>
      <c r="L76" s="250" t="s">
        <v>132</v>
      </c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251" t="s">
        <v>133</v>
      </c>
      <c r="Z76" s="127"/>
      <c r="AA76" s="127"/>
      <c r="AB76" s="127"/>
      <c r="AC76" s="127"/>
      <c r="AD76" s="127"/>
      <c r="AE76" s="127"/>
      <c r="AF76" s="127"/>
      <c r="AG76" s="127"/>
      <c r="AH76" s="252"/>
      <c r="AI76" s="277">
        <f>SUM(V77:W79)</f>
        <v>3.6</v>
      </c>
      <c r="AJ76" s="278"/>
      <c r="AK76" s="279"/>
    </row>
    <row r="77" spans="1:37" s="1" customFormat="1" ht="24.95" customHeight="1" x14ac:dyDescent="0.15">
      <c r="A77" s="95"/>
      <c r="B77" s="96"/>
      <c r="C77" s="96"/>
      <c r="D77" s="96"/>
      <c r="E77" s="96"/>
      <c r="F77" s="96"/>
      <c r="G77" s="96"/>
      <c r="H77" s="96"/>
      <c r="I77" s="96"/>
      <c r="J77" s="103"/>
      <c r="K77" s="8"/>
      <c r="L77" s="100"/>
      <c r="M77" s="280" t="s">
        <v>134</v>
      </c>
      <c r="N77" s="269"/>
      <c r="O77" s="269"/>
      <c r="P77" s="269"/>
      <c r="Q77" s="269"/>
      <c r="R77" s="269"/>
      <c r="S77" s="269"/>
      <c r="T77" s="269"/>
      <c r="U77" s="269"/>
      <c r="V77" s="314">
        <v>2.6</v>
      </c>
      <c r="W77" s="314"/>
      <c r="X77" s="106"/>
      <c r="Y77" s="290"/>
      <c r="Z77" s="315"/>
      <c r="AA77" s="315"/>
      <c r="AB77" s="315"/>
      <c r="AC77" s="315"/>
      <c r="AD77" s="315"/>
      <c r="AE77" s="315"/>
      <c r="AF77" s="315"/>
      <c r="AG77" s="315"/>
      <c r="AH77" s="315"/>
      <c r="AI77" s="115"/>
      <c r="AJ77" s="116"/>
      <c r="AK77" s="117"/>
    </row>
    <row r="78" spans="1:37" s="1" customFormat="1" ht="24.95" customHeight="1" x14ac:dyDescent="0.15">
      <c r="A78" s="268" t="s">
        <v>135</v>
      </c>
      <c r="B78" s="269"/>
      <c r="C78" s="269"/>
      <c r="D78" s="269"/>
      <c r="E78" s="269"/>
      <c r="F78" s="269"/>
      <c r="G78" s="143" t="s">
        <v>136</v>
      </c>
      <c r="H78" s="144"/>
      <c r="I78" s="144"/>
      <c r="J78" s="291"/>
      <c r="K78" s="8"/>
      <c r="L78" s="101"/>
      <c r="M78" s="280" t="s">
        <v>137</v>
      </c>
      <c r="N78" s="269"/>
      <c r="O78" s="269"/>
      <c r="P78" s="269"/>
      <c r="Q78" s="269"/>
      <c r="R78" s="269"/>
      <c r="S78" s="269"/>
      <c r="T78" s="269"/>
      <c r="U78" s="269"/>
      <c r="V78" s="316"/>
      <c r="W78" s="316"/>
      <c r="X78" s="10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114"/>
      <c r="AJ78" s="111"/>
      <c r="AK78" s="112"/>
    </row>
    <row r="79" spans="1:37" s="1" customFormat="1" ht="24.95" customHeight="1" x14ac:dyDescent="0.15">
      <c r="A79" s="268" t="s">
        <v>138</v>
      </c>
      <c r="B79" s="269"/>
      <c r="C79" s="269"/>
      <c r="D79" s="269"/>
      <c r="E79" s="269"/>
      <c r="F79" s="269"/>
      <c r="G79" s="144"/>
      <c r="H79" s="144"/>
      <c r="I79" s="144"/>
      <c r="J79" s="291"/>
      <c r="K79" s="8"/>
      <c r="L79" s="101"/>
      <c r="M79" s="280" t="s">
        <v>139</v>
      </c>
      <c r="N79" s="269"/>
      <c r="O79" s="269"/>
      <c r="P79" s="269"/>
      <c r="Q79" s="269"/>
      <c r="R79" s="269"/>
      <c r="S79" s="269"/>
      <c r="T79" s="269"/>
      <c r="U79" s="269"/>
      <c r="V79" s="316">
        <v>1</v>
      </c>
      <c r="W79" s="316"/>
      <c r="X79" s="10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114"/>
      <c r="AJ79" s="111"/>
      <c r="AK79" s="112"/>
    </row>
    <row r="80" spans="1:37" s="1" customFormat="1" ht="24.95" customHeight="1" x14ac:dyDescent="0.15">
      <c r="A80" s="268" t="s">
        <v>140</v>
      </c>
      <c r="B80" s="269"/>
      <c r="C80" s="269"/>
      <c r="D80" s="269"/>
      <c r="E80" s="269"/>
      <c r="F80" s="269"/>
      <c r="G80" s="318"/>
      <c r="H80" s="318"/>
      <c r="I80" s="318"/>
      <c r="J80" s="319"/>
      <c r="K80" s="8"/>
      <c r="L80" s="259" t="s">
        <v>141</v>
      </c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260" t="s">
        <v>142</v>
      </c>
      <c r="Z80" s="140"/>
      <c r="AA80" s="140"/>
      <c r="AB80" s="140"/>
      <c r="AC80" s="140"/>
      <c r="AD80" s="140"/>
      <c r="AE80" s="140"/>
      <c r="AF80" s="140"/>
      <c r="AG80" s="140"/>
      <c r="AH80" s="261"/>
      <c r="AI80" s="320">
        <v>0</v>
      </c>
      <c r="AJ80" s="321"/>
      <c r="AK80" s="322"/>
    </row>
    <row r="81" spans="1:55" s="1" customFormat="1" ht="24.95" customHeight="1" x14ac:dyDescent="0.15">
      <c r="A81" s="268" t="s">
        <v>143</v>
      </c>
      <c r="B81" s="269"/>
      <c r="C81" s="269"/>
      <c r="D81" s="269"/>
      <c r="E81" s="269"/>
      <c r="F81" s="269"/>
      <c r="G81" s="318"/>
      <c r="H81" s="318"/>
      <c r="I81" s="318"/>
      <c r="J81" s="319"/>
      <c r="K81" s="8"/>
      <c r="L81" s="265" t="s">
        <v>144</v>
      </c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266" t="s">
        <v>142</v>
      </c>
      <c r="Z81" s="150"/>
      <c r="AA81" s="150"/>
      <c r="AB81" s="150"/>
      <c r="AC81" s="150"/>
      <c r="AD81" s="150"/>
      <c r="AE81" s="150"/>
      <c r="AF81" s="150"/>
      <c r="AG81" s="150"/>
      <c r="AH81" s="267"/>
      <c r="AI81" s="323"/>
      <c r="AJ81" s="324"/>
      <c r="AK81" s="325"/>
    </row>
    <row r="82" spans="1:55" s="1" customFormat="1" ht="24.95" customHeight="1" x14ac:dyDescent="0.15">
      <c r="A82" s="238" t="s">
        <v>145</v>
      </c>
      <c r="B82" s="160"/>
      <c r="C82" s="160"/>
      <c r="D82" s="160"/>
      <c r="E82" s="160"/>
      <c r="F82" s="160"/>
      <c r="G82" s="160"/>
      <c r="H82" s="160"/>
      <c r="I82" s="160"/>
      <c r="J82" s="244"/>
      <c r="K82" s="8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  <c r="AE82" s="326"/>
      <c r="AF82" s="326"/>
      <c r="AG82" s="326"/>
      <c r="AH82" s="326"/>
      <c r="AI82" s="326"/>
      <c r="AJ82" s="326"/>
      <c r="AK82" s="327"/>
    </row>
    <row r="83" spans="1:55" s="1" customFormat="1" ht="24.95" customHeight="1" x14ac:dyDescent="0.15">
      <c r="A83" s="328" t="s">
        <v>146</v>
      </c>
      <c r="B83" s="329"/>
      <c r="C83" s="329"/>
      <c r="D83" s="329"/>
      <c r="E83" s="329"/>
      <c r="F83" s="329"/>
      <c r="G83" s="129"/>
      <c r="H83" s="129"/>
      <c r="I83" s="129"/>
      <c r="J83" s="130"/>
      <c r="K83" s="8"/>
      <c r="L83" s="355" t="s">
        <v>147</v>
      </c>
      <c r="M83" s="343"/>
      <c r="N83" s="343"/>
      <c r="O83" s="343"/>
      <c r="P83" s="343"/>
      <c r="Q83" s="343"/>
      <c r="R83" s="343"/>
      <c r="S83" s="343"/>
      <c r="T83" s="343"/>
      <c r="U83" s="343"/>
      <c r="V83" s="343"/>
      <c r="W83" s="343"/>
      <c r="X83" s="343"/>
      <c r="Y83" s="358" t="s">
        <v>148</v>
      </c>
      <c r="Z83" s="358"/>
      <c r="AA83" s="358"/>
      <c r="AB83" s="358"/>
      <c r="AC83" s="358"/>
      <c r="AD83" s="358"/>
      <c r="AE83" s="358"/>
      <c r="AF83" s="358"/>
      <c r="AG83" s="358"/>
      <c r="AH83" s="358"/>
      <c r="AI83" s="360">
        <f>SUM(AI75+AI76+AI80+AI86)</f>
        <v>81.27804894444445</v>
      </c>
      <c r="AJ83" s="361"/>
      <c r="AK83" s="362"/>
    </row>
    <row r="84" spans="1:55" s="1" customFormat="1" ht="24.95" customHeight="1" x14ac:dyDescent="0.15">
      <c r="A84" s="268" t="s">
        <v>149</v>
      </c>
      <c r="B84" s="269"/>
      <c r="C84" s="269"/>
      <c r="D84" s="269"/>
      <c r="E84" s="269"/>
      <c r="F84" s="269"/>
      <c r="G84" s="330"/>
      <c r="H84" s="330"/>
      <c r="I84" s="330"/>
      <c r="J84" s="331"/>
      <c r="K84" s="8"/>
      <c r="L84" s="356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  <c r="Y84" s="359"/>
      <c r="Z84" s="359"/>
      <c r="AA84" s="359"/>
      <c r="AB84" s="359"/>
      <c r="AC84" s="359"/>
      <c r="AD84" s="359"/>
      <c r="AE84" s="359"/>
      <c r="AF84" s="359"/>
      <c r="AG84" s="359"/>
      <c r="AH84" s="359"/>
      <c r="AI84" s="363"/>
      <c r="AJ84" s="364"/>
      <c r="AK84" s="365"/>
    </row>
    <row r="85" spans="1:55" s="1" customFormat="1" ht="24.95" customHeight="1" x14ac:dyDescent="0.15">
      <c r="A85" s="268" t="s">
        <v>150</v>
      </c>
      <c r="B85" s="269"/>
      <c r="C85" s="269"/>
      <c r="D85" s="269"/>
      <c r="E85" s="269"/>
      <c r="F85" s="269"/>
      <c r="G85" s="330"/>
      <c r="H85" s="330"/>
      <c r="I85" s="330"/>
      <c r="J85" s="331"/>
      <c r="K85" s="8"/>
      <c r="L85" s="332"/>
      <c r="M85" s="332"/>
      <c r="N85" s="332"/>
      <c r="O85" s="332"/>
      <c r="P85" s="332"/>
      <c r="Q85" s="332"/>
      <c r="R85" s="332"/>
      <c r="S85" s="332"/>
      <c r="T85" s="332"/>
      <c r="U85" s="332"/>
      <c r="V85" s="332"/>
      <c r="W85" s="332"/>
      <c r="X85" s="332"/>
      <c r="Y85" s="332"/>
      <c r="Z85" s="332"/>
      <c r="AA85" s="332"/>
      <c r="AB85" s="332"/>
      <c r="AC85" s="332"/>
      <c r="AD85" s="332"/>
      <c r="AE85" s="332"/>
      <c r="AF85" s="332"/>
      <c r="AG85" s="332"/>
      <c r="AH85" s="332"/>
      <c r="AI85" s="333"/>
      <c r="AJ85" s="333"/>
      <c r="AK85" s="334"/>
    </row>
    <row r="86" spans="1:55" s="1" customFormat="1" ht="24.95" customHeight="1" x14ac:dyDescent="0.15">
      <c r="A86" s="335" t="s">
        <v>151</v>
      </c>
      <c r="B86" s="310"/>
      <c r="C86" s="310"/>
      <c r="D86" s="310"/>
      <c r="E86" s="310"/>
      <c r="F86" s="310"/>
      <c r="G86" s="336"/>
      <c r="H86" s="336"/>
      <c r="I86" s="336"/>
      <c r="J86" s="337"/>
      <c r="K86" s="22"/>
      <c r="L86" s="238" t="s">
        <v>152</v>
      </c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338" t="s">
        <v>153</v>
      </c>
      <c r="Z86" s="338"/>
      <c r="AA86" s="338"/>
      <c r="AB86" s="104"/>
      <c r="AC86" s="339"/>
      <c r="AD86" s="339"/>
      <c r="AE86" s="339"/>
      <c r="AF86" s="339"/>
      <c r="AG86" s="339"/>
      <c r="AH86" s="118"/>
      <c r="AI86" s="340">
        <v>0</v>
      </c>
      <c r="AJ86" s="341"/>
      <c r="AK86" s="342"/>
    </row>
    <row r="87" spans="1:55" s="1" customFormat="1" x14ac:dyDescent="0.1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119"/>
    </row>
    <row r="88" spans="1:55" s="1" customFormat="1" ht="37.5" customHeight="1" x14ac:dyDescent="0.15">
      <c r="A88" s="238" t="s">
        <v>154</v>
      </c>
      <c r="B88" s="160"/>
      <c r="C88" s="343"/>
      <c r="D88" s="344"/>
      <c r="E88" s="344"/>
      <c r="F88" s="345"/>
      <c r="G88" s="345"/>
      <c r="H88" s="345"/>
      <c r="I88" s="345"/>
      <c r="J88" s="345"/>
      <c r="K88" s="345"/>
      <c r="L88" s="345"/>
      <c r="M88" s="37"/>
      <c r="N88" s="104"/>
      <c r="O88" s="104"/>
      <c r="P88" s="104"/>
      <c r="Q88" s="346" t="s">
        <v>155</v>
      </c>
      <c r="R88" s="347"/>
      <c r="S88" s="347"/>
      <c r="T88" s="347"/>
      <c r="U88" s="347"/>
      <c r="V88" s="347"/>
      <c r="W88" s="108"/>
      <c r="X88" s="108"/>
      <c r="Y88" s="37"/>
      <c r="Z88" s="110" t="s">
        <v>156</v>
      </c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120"/>
    </row>
    <row r="89" spans="1:55" s="1" customFormat="1" ht="15" customHeight="1" x14ac:dyDescent="0.15">
      <c r="A89" s="41"/>
      <c r="B89" s="41"/>
      <c r="C89" s="41"/>
      <c r="D89" s="41"/>
      <c r="E89" s="41"/>
      <c r="F89" s="22"/>
      <c r="G89" s="97"/>
      <c r="H89" s="97"/>
      <c r="I89" s="97"/>
      <c r="J89" s="105"/>
      <c r="K89" s="105"/>
      <c r="L89" s="105"/>
      <c r="M89" s="105"/>
      <c r="N89" s="105"/>
      <c r="O89" s="105"/>
      <c r="P89" s="30"/>
      <c r="Q89" s="30"/>
      <c r="R89" s="22"/>
      <c r="S89" s="109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111"/>
      <c r="AE89" s="8"/>
      <c r="AF89" s="8"/>
      <c r="AG89" s="8"/>
      <c r="AH89" s="8"/>
      <c r="AI89" s="8"/>
      <c r="AJ89" s="8"/>
      <c r="AK89" s="8"/>
    </row>
    <row r="90" spans="1:55" ht="15.75" x14ac:dyDescent="0.15">
      <c r="C90" s="4"/>
      <c r="D90" s="4"/>
      <c r="E90" s="4"/>
      <c r="F90" s="4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121"/>
      <c r="AJ90" s="121"/>
      <c r="AK90" s="12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ht="15.75" x14ac:dyDescent="0.15">
      <c r="C91" s="4"/>
      <c r="D91" s="4"/>
      <c r="E91" s="4"/>
      <c r="F91" s="4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121"/>
      <c r="AJ91" s="121"/>
      <c r="AK91" s="12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ht="15.75" x14ac:dyDescent="0.15">
      <c r="C92" s="4"/>
      <c r="D92" s="4"/>
      <c r="E92" s="4"/>
      <c r="F92" s="4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121"/>
      <c r="AJ92" s="121"/>
      <c r="AK92" s="12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ht="15.75" x14ac:dyDescent="0.15">
      <c r="C93" s="4"/>
      <c r="D93" s="4"/>
      <c r="E93" s="4"/>
      <c r="F93" s="4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121"/>
      <c r="AJ93" s="121"/>
      <c r="AK93" s="12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ht="15.75" x14ac:dyDescent="0.15">
      <c r="C94" s="4"/>
      <c r="D94" s="4"/>
      <c r="E94" s="4"/>
      <c r="F94" s="4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121"/>
      <c r="AJ94" s="121"/>
      <c r="AK94" s="12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ht="15.75" x14ac:dyDescent="0.15">
      <c r="C95" s="4"/>
      <c r="D95" s="4"/>
      <c r="E95" s="4"/>
      <c r="F95" s="4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121"/>
      <c r="AJ95" s="121"/>
      <c r="AK95" s="12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ht="15.75" x14ac:dyDescent="0.15">
      <c r="C96" s="4"/>
      <c r="D96" s="4"/>
      <c r="E96" s="4"/>
      <c r="F96" s="4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121"/>
      <c r="AJ96" s="121"/>
      <c r="AK96" s="12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3:55" ht="15.75" x14ac:dyDescent="0.15">
      <c r="C97" s="4"/>
      <c r="D97" s="4"/>
      <c r="E97" s="4"/>
      <c r="F97" s="4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121"/>
      <c r="AJ97" s="121"/>
      <c r="AK97" s="12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3:55" ht="15.75" x14ac:dyDescent="0.15">
      <c r="C98" s="4"/>
      <c r="D98" s="4"/>
      <c r="E98" s="4"/>
      <c r="F98" s="4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121"/>
      <c r="AJ98" s="121"/>
      <c r="AK98" s="12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3:55" ht="15.75" x14ac:dyDescent="0.15">
      <c r="C99" s="4"/>
      <c r="D99" s="4"/>
      <c r="E99" s="4"/>
      <c r="F99" s="4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121"/>
      <c r="AJ99" s="121"/>
      <c r="AK99" s="12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3:55" ht="15.75" x14ac:dyDescent="0.15">
      <c r="C100" s="4"/>
      <c r="D100" s="4"/>
      <c r="E100" s="4"/>
      <c r="F100" s="4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121"/>
      <c r="AJ100" s="121"/>
      <c r="AK100" s="12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3:55" ht="15.75" x14ac:dyDescent="0.15">
      <c r="C101" s="4"/>
      <c r="D101" s="4"/>
      <c r="E101" s="4"/>
      <c r="F101" s="4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121"/>
      <c r="AJ101" s="121"/>
      <c r="AK101" s="12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3:55" ht="15.75" x14ac:dyDescent="0.15">
      <c r="C102" s="4"/>
      <c r="D102" s="4"/>
      <c r="E102" s="4"/>
      <c r="F102" s="4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121"/>
      <c r="AJ102" s="121"/>
      <c r="AK102" s="12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3:55" ht="15.75" x14ac:dyDescent="0.15">
      <c r="C103" s="4"/>
      <c r="D103" s="4"/>
      <c r="E103" s="4"/>
      <c r="F103" s="4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121"/>
      <c r="AJ103" s="121"/>
      <c r="AK103" s="12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3:55" ht="15.75" x14ac:dyDescent="0.15">
      <c r="C104" s="4"/>
      <c r="D104" s="4"/>
      <c r="E104" s="4"/>
      <c r="F104" s="4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121"/>
      <c r="AJ104" s="121"/>
      <c r="AK104" s="12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3:55" ht="15.75" x14ac:dyDescent="0.15">
      <c r="C105" s="4"/>
      <c r="D105" s="4"/>
      <c r="E105" s="4"/>
      <c r="F105" s="4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121"/>
      <c r="AJ105" s="121"/>
      <c r="AK105" s="12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3:55" ht="15.75" x14ac:dyDescent="0.15">
      <c r="C106" s="4"/>
      <c r="D106" s="4"/>
      <c r="E106" s="4"/>
      <c r="F106" s="4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121"/>
      <c r="AJ106" s="121"/>
      <c r="AK106" s="12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3:55" ht="15.75" x14ac:dyDescent="0.15">
      <c r="C107" s="4"/>
      <c r="D107" s="4"/>
      <c r="E107" s="4"/>
      <c r="F107" s="4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121"/>
      <c r="AJ107" s="121"/>
      <c r="AK107" s="12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3:55" ht="15.75" x14ac:dyDescent="0.15">
      <c r="C108" s="4"/>
      <c r="D108" s="4"/>
      <c r="E108" s="4"/>
      <c r="F108" s="4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121"/>
      <c r="AJ108" s="121"/>
      <c r="AK108" s="12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3:55" ht="15.75" x14ac:dyDescent="0.15">
      <c r="C109" s="4"/>
      <c r="D109" s="4"/>
      <c r="E109" s="4"/>
      <c r="F109" s="4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121"/>
      <c r="AJ109" s="121"/>
      <c r="AK109" s="12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3:55" ht="15.75" x14ac:dyDescent="0.15">
      <c r="C110" s="4"/>
      <c r="D110" s="4"/>
      <c r="E110" s="4"/>
      <c r="F110" s="4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121"/>
      <c r="AJ110" s="121"/>
      <c r="AK110" s="12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3:55" ht="15.75" x14ac:dyDescent="0.15">
      <c r="C111" s="4"/>
      <c r="D111" s="4"/>
      <c r="E111" s="4"/>
      <c r="F111" s="4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121"/>
      <c r="AJ111" s="121"/>
      <c r="AK111" s="12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3:55" ht="15.75" x14ac:dyDescent="0.15">
      <c r="C112" s="4"/>
      <c r="D112" s="4"/>
      <c r="E112" s="4"/>
      <c r="F112" s="4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121"/>
      <c r="AJ112" s="121"/>
      <c r="AK112" s="12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3:55" ht="15.75" x14ac:dyDescent="0.15">
      <c r="C113" s="4"/>
      <c r="D113" s="4"/>
      <c r="E113" s="4"/>
      <c r="F113" s="4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121"/>
      <c r="AJ113" s="121"/>
      <c r="AK113" s="12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3:55" ht="15.75" x14ac:dyDescent="0.15">
      <c r="C114" s="4"/>
      <c r="D114" s="4"/>
      <c r="E114" s="4"/>
      <c r="F114" s="4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121"/>
      <c r="AJ114" s="121"/>
      <c r="AK114" s="12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3:55" ht="15.75" x14ac:dyDescent="0.15">
      <c r="C115" s="4"/>
      <c r="D115" s="4"/>
      <c r="E115" s="4"/>
      <c r="F115" s="4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121"/>
      <c r="AJ115" s="121"/>
      <c r="AK115" s="121"/>
      <c r="AL115" s="1"/>
      <c r="AM115" s="1"/>
      <c r="AN115" s="122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3:55" ht="15.75" x14ac:dyDescent="0.15">
      <c r="C116" s="4"/>
      <c r="D116" s="4"/>
      <c r="E116" s="4"/>
      <c r="F116" s="4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121"/>
      <c r="AJ116" s="121"/>
      <c r="AK116" s="12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3:55" ht="15.75" x14ac:dyDescent="0.15">
      <c r="C117" s="4"/>
      <c r="D117" s="4"/>
      <c r="E117" s="4"/>
      <c r="F117" s="4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121"/>
      <c r="AJ117" s="121"/>
      <c r="AK117" s="121"/>
    </row>
    <row r="118" spans="3:55" x14ac:dyDescent="0.15">
      <c r="C118" s="4"/>
      <c r="D118" s="4"/>
      <c r="E118" s="4"/>
      <c r="F118" s="4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123"/>
    </row>
    <row r="119" spans="3:55" x14ac:dyDescent="0.15">
      <c r="C119" s="4"/>
      <c r="D119" s="4"/>
      <c r="E119" s="4"/>
      <c r="F119" s="4"/>
      <c r="AD119" s="4"/>
    </row>
    <row r="120" spans="3:55" x14ac:dyDescent="0.15">
      <c r="C120" s="4"/>
      <c r="D120" s="4"/>
      <c r="E120" s="4"/>
      <c r="F120" s="4"/>
      <c r="AD120" s="4"/>
    </row>
    <row r="121" spans="3:55" x14ac:dyDescent="0.15">
      <c r="C121" s="4"/>
      <c r="D121" s="4"/>
      <c r="E121" s="4"/>
      <c r="F121" s="4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123"/>
    </row>
    <row r="122" spans="3:55" x14ac:dyDescent="0.15">
      <c r="C122" s="4"/>
      <c r="D122" s="4"/>
      <c r="E122" s="4"/>
      <c r="F122" s="4"/>
      <c r="AD122" s="4"/>
    </row>
    <row r="123" spans="3:55" x14ac:dyDescent="0.15">
      <c r="C123" s="4"/>
      <c r="D123" s="4"/>
      <c r="E123" s="4"/>
      <c r="F123" s="4"/>
      <c r="AD123" s="4"/>
    </row>
    <row r="124" spans="3:55" x14ac:dyDescent="0.15">
      <c r="C124" s="4"/>
      <c r="D124" s="4"/>
      <c r="E124" s="4"/>
      <c r="F124" s="4"/>
      <c r="AD124" s="4"/>
    </row>
    <row r="125" spans="3:55" x14ac:dyDescent="0.15">
      <c r="C125" s="4"/>
      <c r="D125" s="4"/>
      <c r="E125" s="4"/>
      <c r="F125" s="4"/>
      <c r="AD125" s="4"/>
    </row>
  </sheetData>
  <mergeCells count="679">
    <mergeCell ref="A39:B41"/>
    <mergeCell ref="A42:B45"/>
    <mergeCell ref="A46:B50"/>
    <mergeCell ref="A51:B55"/>
    <mergeCell ref="L83:X84"/>
    <mergeCell ref="Y83:AH84"/>
    <mergeCell ref="AI83:AK84"/>
    <mergeCell ref="A86:F86"/>
    <mergeCell ref="G86:J86"/>
    <mergeCell ref="L86:X86"/>
    <mergeCell ref="Y86:AA86"/>
    <mergeCell ref="AC86:AE86"/>
    <mergeCell ref="AF86:AG86"/>
    <mergeCell ref="AI86:AK86"/>
    <mergeCell ref="A88:C88"/>
    <mergeCell ref="D88:L88"/>
    <mergeCell ref="Q88:V88"/>
    <mergeCell ref="A82:J82"/>
    <mergeCell ref="L82:AK82"/>
    <mergeCell ref="A83:F83"/>
    <mergeCell ref="G83:J83"/>
    <mergeCell ref="A84:F84"/>
    <mergeCell ref="G84:J84"/>
    <mergeCell ref="A85:F85"/>
    <mergeCell ref="G85:J85"/>
    <mergeCell ref="L85:AH85"/>
    <mergeCell ref="AI85:AK85"/>
    <mergeCell ref="A80:F80"/>
    <mergeCell ref="G80:J80"/>
    <mergeCell ref="L80:X80"/>
    <mergeCell ref="Y80:AH80"/>
    <mergeCell ref="AI80:AK80"/>
    <mergeCell ref="A81:F81"/>
    <mergeCell ref="G81:J81"/>
    <mergeCell ref="L81:X81"/>
    <mergeCell ref="Y81:AH81"/>
    <mergeCell ref="AI81:AK81"/>
    <mergeCell ref="A78:F78"/>
    <mergeCell ref="G78:J78"/>
    <mergeCell ref="M78:U78"/>
    <mergeCell ref="V78:W78"/>
    <mergeCell ref="Y78:AH78"/>
    <mergeCell ref="A79:F79"/>
    <mergeCell ref="G79:J79"/>
    <mergeCell ref="M79:U79"/>
    <mergeCell ref="V79:W79"/>
    <mergeCell ref="Y79:AH79"/>
    <mergeCell ref="Y75:AH75"/>
    <mergeCell ref="AI75:AK75"/>
    <mergeCell ref="A76:J76"/>
    <mergeCell ref="L76:X76"/>
    <mergeCell ref="Y76:AH76"/>
    <mergeCell ref="AI76:AK76"/>
    <mergeCell ref="M77:U77"/>
    <mergeCell ref="V77:W77"/>
    <mergeCell ref="Y77:AH77"/>
    <mergeCell ref="A73:F73"/>
    <mergeCell ref="G73:J73"/>
    <mergeCell ref="M73:U73"/>
    <mergeCell ref="V73:W73"/>
    <mergeCell ref="A74:F74"/>
    <mergeCell ref="G74:J74"/>
    <mergeCell ref="M74:U74"/>
    <mergeCell ref="V74:W74"/>
    <mergeCell ref="A75:J75"/>
    <mergeCell ref="L75:X75"/>
    <mergeCell ref="A71:F71"/>
    <mergeCell ref="G71:J71"/>
    <mergeCell ref="L71:X71"/>
    <mergeCell ref="Y71:AH71"/>
    <mergeCell ref="AI71:AK71"/>
    <mergeCell ref="A72:F72"/>
    <mergeCell ref="G72:J72"/>
    <mergeCell ref="M72:U72"/>
    <mergeCell ref="V72:W72"/>
    <mergeCell ref="AE72:AH72"/>
    <mergeCell ref="A69:F69"/>
    <mergeCell ref="G69:J69"/>
    <mergeCell ref="M69:U69"/>
    <mergeCell ref="V69:W69"/>
    <mergeCell ref="Y69:Z69"/>
    <mergeCell ref="AA69:AH69"/>
    <mergeCell ref="AI69:AK69"/>
    <mergeCell ref="A70:F70"/>
    <mergeCell ref="G70:J70"/>
    <mergeCell ref="M70:U70"/>
    <mergeCell ref="V70:W70"/>
    <mergeCell ref="Y70:Z70"/>
    <mergeCell ref="AA70:AH70"/>
    <mergeCell ref="AI70:AK70"/>
    <mergeCell ref="A67:F67"/>
    <mergeCell ref="G67:J67"/>
    <mergeCell ref="L67:X67"/>
    <mergeCell ref="Y67:AH67"/>
    <mergeCell ref="AI67:AK67"/>
    <mergeCell ref="A68:F68"/>
    <mergeCell ref="G68:J68"/>
    <mergeCell ref="L68:X68"/>
    <mergeCell ref="Y68:AH68"/>
    <mergeCell ref="AI68:AK68"/>
    <mergeCell ref="A64:J64"/>
    <mergeCell ref="L64:X64"/>
    <mergeCell ref="Y64:AH64"/>
    <mergeCell ref="AI64:AK64"/>
    <mergeCell ref="A65:J65"/>
    <mergeCell ref="L65:X65"/>
    <mergeCell ref="Y65:AH65"/>
    <mergeCell ref="AI65:AK65"/>
    <mergeCell ref="L66:X66"/>
    <mergeCell ref="Y66:AH66"/>
    <mergeCell ref="AI66:AK66"/>
    <mergeCell ref="Z59:AF59"/>
    <mergeCell ref="AG59:AH59"/>
    <mergeCell ref="AJ59:AK59"/>
    <mergeCell ref="Z60:AF60"/>
    <mergeCell ref="AG60:AH60"/>
    <mergeCell ref="A61:O61"/>
    <mergeCell ref="Q61:U61"/>
    <mergeCell ref="AJ61:AK61"/>
    <mergeCell ref="A63:J63"/>
    <mergeCell ref="L63:Q63"/>
    <mergeCell ref="AC57:AD57"/>
    <mergeCell ref="AE57:AF57"/>
    <mergeCell ref="AG57:AH57"/>
    <mergeCell ref="AJ57:AK57"/>
    <mergeCell ref="A58:B58"/>
    <mergeCell ref="C58:F58"/>
    <mergeCell ref="G58:L58"/>
    <mergeCell ref="M58:N58"/>
    <mergeCell ref="P58:Q58"/>
    <mergeCell ref="R58:S58"/>
    <mergeCell ref="T58:U58"/>
    <mergeCell ref="V58:W58"/>
    <mergeCell ref="X58:Y58"/>
    <mergeCell ref="Z58:AB58"/>
    <mergeCell ref="AC58:AD58"/>
    <mergeCell ref="AE58:AF58"/>
    <mergeCell ref="AG58:AH58"/>
    <mergeCell ref="AJ58:AK58"/>
    <mergeCell ref="C57:F57"/>
    <mergeCell ref="G57:L57"/>
    <mergeCell ref="M57:N57"/>
    <mergeCell ref="P57:Q57"/>
    <mergeCell ref="R57:S57"/>
    <mergeCell ref="T57:U57"/>
    <mergeCell ref="V57:W57"/>
    <mergeCell ref="X57:Y57"/>
    <mergeCell ref="Z57:AB57"/>
    <mergeCell ref="AC55:AD55"/>
    <mergeCell ref="AE55:AF55"/>
    <mergeCell ref="AG55:AH55"/>
    <mergeCell ref="AJ55:AK55"/>
    <mergeCell ref="C56:F56"/>
    <mergeCell ref="G56:L56"/>
    <mergeCell ref="M56:N56"/>
    <mergeCell ref="P56:Q56"/>
    <mergeCell ref="R56:S56"/>
    <mergeCell ref="T56:U56"/>
    <mergeCell ref="V56:W56"/>
    <mergeCell ref="X56:Y56"/>
    <mergeCell ref="Z56:AB56"/>
    <mergeCell ref="AC56:AD56"/>
    <mergeCell ref="AE56:AF56"/>
    <mergeCell ref="AG56:AH56"/>
    <mergeCell ref="AJ56:AK56"/>
    <mergeCell ref="C55:F55"/>
    <mergeCell ref="G55:L55"/>
    <mergeCell ref="M55:N55"/>
    <mergeCell ref="P55:Q55"/>
    <mergeCell ref="R55:S55"/>
    <mergeCell ref="T55:U55"/>
    <mergeCell ref="V55:W55"/>
    <mergeCell ref="X55:Y55"/>
    <mergeCell ref="Z55:AB55"/>
    <mergeCell ref="AC53:AD53"/>
    <mergeCell ref="AE53:AF53"/>
    <mergeCell ref="AG53:AH53"/>
    <mergeCell ref="AJ53:AK53"/>
    <mergeCell ref="C54:F54"/>
    <mergeCell ref="G54:L54"/>
    <mergeCell ref="M54:N54"/>
    <mergeCell ref="P54:Q54"/>
    <mergeCell ref="R54:S54"/>
    <mergeCell ref="T54:U54"/>
    <mergeCell ref="V54:W54"/>
    <mergeCell ref="X54:Y54"/>
    <mergeCell ref="Z54:AB54"/>
    <mergeCell ref="AC54:AD54"/>
    <mergeCell ref="AE54:AF54"/>
    <mergeCell ref="AG54:AH54"/>
    <mergeCell ref="AJ54:AK54"/>
    <mergeCell ref="C53:F53"/>
    <mergeCell ref="G53:L53"/>
    <mergeCell ref="M53:N53"/>
    <mergeCell ref="P53:Q53"/>
    <mergeCell ref="R53:S53"/>
    <mergeCell ref="T53:U53"/>
    <mergeCell ref="V53:W53"/>
    <mergeCell ref="X53:Y53"/>
    <mergeCell ref="Z53:AB53"/>
    <mergeCell ref="AC51:AD51"/>
    <mergeCell ref="AE51:AF51"/>
    <mergeCell ref="AG51:AH51"/>
    <mergeCell ref="AJ51:AK51"/>
    <mergeCell ref="C52:F52"/>
    <mergeCell ref="G52:L52"/>
    <mergeCell ref="M52:N52"/>
    <mergeCell ref="P52:Q52"/>
    <mergeCell ref="R52:S52"/>
    <mergeCell ref="T52:U52"/>
    <mergeCell ref="V52:W52"/>
    <mergeCell ref="X52:Y52"/>
    <mergeCell ref="Z52:AB52"/>
    <mergeCell ref="AC52:AD52"/>
    <mergeCell ref="AE52:AF52"/>
    <mergeCell ref="AG52:AH52"/>
    <mergeCell ref="AJ52:AK52"/>
    <mergeCell ref="C51:F51"/>
    <mergeCell ref="G51:L51"/>
    <mergeCell ref="M51:N51"/>
    <mergeCell ref="P51:Q51"/>
    <mergeCell ref="R51:S51"/>
    <mergeCell ref="T51:U51"/>
    <mergeCell ref="V51:W51"/>
    <mergeCell ref="X51:Y51"/>
    <mergeCell ref="Z51:AB51"/>
    <mergeCell ref="AC49:AD49"/>
    <mergeCell ref="AE49:AF49"/>
    <mergeCell ref="AG49:AH49"/>
    <mergeCell ref="AJ49:AK49"/>
    <mergeCell ref="C50:F50"/>
    <mergeCell ref="G50:L50"/>
    <mergeCell ref="M50:N50"/>
    <mergeCell ref="P50:Q50"/>
    <mergeCell ref="R50:S50"/>
    <mergeCell ref="T50:U50"/>
    <mergeCell ref="V50:W50"/>
    <mergeCell ref="X50:Y50"/>
    <mergeCell ref="Z50:AB50"/>
    <mergeCell ref="AC50:AD50"/>
    <mergeCell ref="AE50:AF50"/>
    <mergeCell ref="AG50:AH50"/>
    <mergeCell ref="AJ50:AK50"/>
    <mergeCell ref="C49:F49"/>
    <mergeCell ref="G49:L49"/>
    <mergeCell ref="M49:N49"/>
    <mergeCell ref="P49:Q49"/>
    <mergeCell ref="R49:S49"/>
    <mergeCell ref="T49:U49"/>
    <mergeCell ref="V49:W49"/>
    <mergeCell ref="X49:Y49"/>
    <mergeCell ref="Z49:AB49"/>
    <mergeCell ref="AC47:AD47"/>
    <mergeCell ref="AE47:AF47"/>
    <mergeCell ref="AG47:AH47"/>
    <mergeCell ref="AJ47:AK47"/>
    <mergeCell ref="C48:F48"/>
    <mergeCell ref="G48:L48"/>
    <mergeCell ref="M48:N48"/>
    <mergeCell ref="P48:Q48"/>
    <mergeCell ref="R48:S48"/>
    <mergeCell ref="T48:U48"/>
    <mergeCell ref="V48:W48"/>
    <mergeCell ref="X48:Y48"/>
    <mergeCell ref="Z48:AB48"/>
    <mergeCell ref="AC48:AD48"/>
    <mergeCell ref="AE48:AF48"/>
    <mergeCell ref="AG48:AH48"/>
    <mergeCell ref="AJ48:AK48"/>
    <mergeCell ref="C47:F47"/>
    <mergeCell ref="G47:L47"/>
    <mergeCell ref="M47:N47"/>
    <mergeCell ref="P47:Q47"/>
    <mergeCell ref="R47:S47"/>
    <mergeCell ref="T47:U47"/>
    <mergeCell ref="V47:W47"/>
    <mergeCell ref="X47:Y47"/>
    <mergeCell ref="Z47:AB47"/>
    <mergeCell ref="AC45:AD45"/>
    <mergeCell ref="AE45:AF45"/>
    <mergeCell ref="AG45:AH45"/>
    <mergeCell ref="AJ45:AK45"/>
    <mergeCell ref="C46:F46"/>
    <mergeCell ref="G46:L46"/>
    <mergeCell ref="M46:N46"/>
    <mergeCell ref="P46:Q46"/>
    <mergeCell ref="R46:S46"/>
    <mergeCell ref="T46:U46"/>
    <mergeCell ref="V46:W46"/>
    <mergeCell ref="X46:Y46"/>
    <mergeCell ref="Z46:AB46"/>
    <mergeCell ref="AC46:AD46"/>
    <mergeCell ref="AE46:AF46"/>
    <mergeCell ref="AG46:AH46"/>
    <mergeCell ref="AJ46:AK46"/>
    <mergeCell ref="C45:F45"/>
    <mergeCell ref="G45:L45"/>
    <mergeCell ref="M45:N45"/>
    <mergeCell ref="P45:Q45"/>
    <mergeCell ref="R45:S45"/>
    <mergeCell ref="T45:U45"/>
    <mergeCell ref="V45:W45"/>
    <mergeCell ref="X45:Y45"/>
    <mergeCell ref="Z45:AB45"/>
    <mergeCell ref="AC43:AD43"/>
    <mergeCell ref="AE43:AF43"/>
    <mergeCell ref="AG43:AH43"/>
    <mergeCell ref="AJ43:AK43"/>
    <mergeCell ref="C44:F44"/>
    <mergeCell ref="G44:L44"/>
    <mergeCell ref="M44:N44"/>
    <mergeCell ref="P44:Q44"/>
    <mergeCell ref="R44:S44"/>
    <mergeCell ref="T44:U44"/>
    <mergeCell ref="V44:W44"/>
    <mergeCell ref="X44:Y44"/>
    <mergeCell ref="Z44:AB44"/>
    <mergeCell ref="AC44:AD44"/>
    <mergeCell ref="AE44:AF44"/>
    <mergeCell ref="AG44:AH44"/>
    <mergeCell ref="AJ44:AK44"/>
    <mergeCell ref="C43:F43"/>
    <mergeCell ref="G43:L43"/>
    <mergeCell ref="M43:N43"/>
    <mergeCell ref="P43:Q43"/>
    <mergeCell ref="R43:S43"/>
    <mergeCell ref="T43:U43"/>
    <mergeCell ref="V43:W43"/>
    <mergeCell ref="X43:Y43"/>
    <mergeCell ref="Z43:AB43"/>
    <mergeCell ref="AC41:AD41"/>
    <mergeCell ref="AE41:AF41"/>
    <mergeCell ref="AG41:AH41"/>
    <mergeCell ref="AJ41:AK41"/>
    <mergeCell ref="C42:F42"/>
    <mergeCell ref="G42:L42"/>
    <mergeCell ref="M42:N42"/>
    <mergeCell ref="P42:Q42"/>
    <mergeCell ref="R42:S42"/>
    <mergeCell ref="T42:U42"/>
    <mergeCell ref="V42:W42"/>
    <mergeCell ref="X42:Y42"/>
    <mergeCell ref="Z42:AB42"/>
    <mergeCell ref="AC42:AD42"/>
    <mergeCell ref="AE42:AF42"/>
    <mergeCell ref="AG42:AH42"/>
    <mergeCell ref="AJ42:AK42"/>
    <mergeCell ref="C41:F41"/>
    <mergeCell ref="G41:L41"/>
    <mergeCell ref="M41:N41"/>
    <mergeCell ref="P41:Q41"/>
    <mergeCell ref="R41:S41"/>
    <mergeCell ref="T41:U41"/>
    <mergeCell ref="V41:W41"/>
    <mergeCell ref="X41:Y41"/>
    <mergeCell ref="Z41:AB41"/>
    <mergeCell ref="AC39:AD39"/>
    <mergeCell ref="AE39:AF39"/>
    <mergeCell ref="AG39:AH39"/>
    <mergeCell ref="AJ39:AK39"/>
    <mergeCell ref="C40:F40"/>
    <mergeCell ref="G40:L40"/>
    <mergeCell ref="M40:N40"/>
    <mergeCell ref="P40:Q40"/>
    <mergeCell ref="R40:S40"/>
    <mergeCell ref="T40:U40"/>
    <mergeCell ref="V40:W40"/>
    <mergeCell ref="X40:Y40"/>
    <mergeCell ref="Z40:AB40"/>
    <mergeCell ref="AC40:AD40"/>
    <mergeCell ref="AE40:AF40"/>
    <mergeCell ref="AG40:AH40"/>
    <mergeCell ref="AJ40:AK40"/>
    <mergeCell ref="C39:F39"/>
    <mergeCell ref="G39:L39"/>
    <mergeCell ref="M39:N39"/>
    <mergeCell ref="P39:Q39"/>
    <mergeCell ref="R39:S39"/>
    <mergeCell ref="T39:U39"/>
    <mergeCell ref="V39:W39"/>
    <mergeCell ref="X39:Y39"/>
    <mergeCell ref="Z39:AB39"/>
    <mergeCell ref="AC37:AD37"/>
    <mergeCell ref="AE37:AF37"/>
    <mergeCell ref="AG37:AH37"/>
    <mergeCell ref="AJ37:AK37"/>
    <mergeCell ref="C38:F38"/>
    <mergeCell ref="G38:L38"/>
    <mergeCell ref="M38:N38"/>
    <mergeCell ref="P38:Q38"/>
    <mergeCell ref="R38:S38"/>
    <mergeCell ref="T38:U38"/>
    <mergeCell ref="V38:W38"/>
    <mergeCell ref="X38:Y38"/>
    <mergeCell ref="Z38:AB38"/>
    <mergeCell ref="AC38:AD38"/>
    <mergeCell ref="AE38:AF38"/>
    <mergeCell ref="AG38:AH38"/>
    <mergeCell ref="AJ38:AK38"/>
    <mergeCell ref="C37:F37"/>
    <mergeCell ref="G37:L37"/>
    <mergeCell ref="M37:N37"/>
    <mergeCell ref="P37:Q37"/>
    <mergeCell ref="R37:S37"/>
    <mergeCell ref="T37:U37"/>
    <mergeCell ref="V37:W37"/>
    <mergeCell ref="X37:Y37"/>
    <mergeCell ref="Z37:AB37"/>
    <mergeCell ref="AG31:AH31"/>
    <mergeCell ref="AJ31:AK31"/>
    <mergeCell ref="Y32:AF32"/>
    <mergeCell ref="AG32:AH32"/>
    <mergeCell ref="AJ32:AK32"/>
    <mergeCell ref="Y33:AF33"/>
    <mergeCell ref="AG33:AH33"/>
    <mergeCell ref="A35:J35"/>
    <mergeCell ref="A36:B36"/>
    <mergeCell ref="C36:F36"/>
    <mergeCell ref="G36:L36"/>
    <mergeCell ref="M36:N36"/>
    <mergeCell ref="P36:Q36"/>
    <mergeCell ref="R36:S36"/>
    <mergeCell ref="T36:U36"/>
    <mergeCell ref="V36:W36"/>
    <mergeCell ref="X36:Y36"/>
    <mergeCell ref="Z36:AB36"/>
    <mergeCell ref="AC36:AD36"/>
    <mergeCell ref="AE36:AF36"/>
    <mergeCell ref="AG36:AH36"/>
    <mergeCell ref="AJ36:AK36"/>
    <mergeCell ref="A31:B31"/>
    <mergeCell ref="C31:E31"/>
    <mergeCell ref="F31:H31"/>
    <mergeCell ref="I31:J31"/>
    <mergeCell ref="K31:L31"/>
    <mergeCell ref="N31:O31"/>
    <mergeCell ref="Q31:R31"/>
    <mergeCell ref="T31:U31"/>
    <mergeCell ref="V31:W31"/>
    <mergeCell ref="AG29:AH29"/>
    <mergeCell ref="AJ29:AK29"/>
    <mergeCell ref="A30:B30"/>
    <mergeCell ref="C30:E30"/>
    <mergeCell ref="F30:H30"/>
    <mergeCell ref="I30:J30"/>
    <mergeCell ref="K30:L30"/>
    <mergeCell ref="N30:O30"/>
    <mergeCell ref="Q30:R30"/>
    <mergeCell ref="T30:U30"/>
    <mergeCell ref="V30:W30"/>
    <mergeCell ref="AG30:AH30"/>
    <mergeCell ref="AJ30:AK30"/>
    <mergeCell ref="A29:B29"/>
    <mergeCell ref="C29:E29"/>
    <mergeCell ref="F29:H29"/>
    <mergeCell ref="I29:J29"/>
    <mergeCell ref="K29:L29"/>
    <mergeCell ref="N29:O29"/>
    <mergeCell ref="Q29:R29"/>
    <mergeCell ref="T29:U29"/>
    <mergeCell ref="V29:W29"/>
    <mergeCell ref="AG27:AH27"/>
    <mergeCell ref="AJ27:AK27"/>
    <mergeCell ref="A28:B28"/>
    <mergeCell ref="C28:E28"/>
    <mergeCell ref="F28:H28"/>
    <mergeCell ref="I28:J28"/>
    <mergeCell ref="K28:L28"/>
    <mergeCell ref="N28:O28"/>
    <mergeCell ref="Q28:R28"/>
    <mergeCell ref="T28:U28"/>
    <mergeCell ref="V28:W28"/>
    <mergeCell ref="AG28:AH28"/>
    <mergeCell ref="AJ28:AK28"/>
    <mergeCell ref="A27:B27"/>
    <mergeCell ref="C27:E27"/>
    <mergeCell ref="F27:H27"/>
    <mergeCell ref="I27:J27"/>
    <mergeCell ref="K27:L27"/>
    <mergeCell ref="N27:O27"/>
    <mergeCell ref="Q27:R27"/>
    <mergeCell ref="T27:U27"/>
    <mergeCell ref="V27:W27"/>
    <mergeCell ref="AG25:AH25"/>
    <mergeCell ref="AJ25:AK25"/>
    <mergeCell ref="A26:B26"/>
    <mergeCell ref="C26:E26"/>
    <mergeCell ref="F26:H26"/>
    <mergeCell ref="I26:J26"/>
    <mergeCell ref="K26:L26"/>
    <mergeCell ref="N26:O26"/>
    <mergeCell ref="Q26:R26"/>
    <mergeCell ref="T26:U26"/>
    <mergeCell ref="V26:W26"/>
    <mergeCell ref="AG26:AH26"/>
    <mergeCell ref="AJ26:AK26"/>
    <mergeCell ref="A25:B25"/>
    <mergeCell ref="C25:E25"/>
    <mergeCell ref="F25:H25"/>
    <mergeCell ref="I25:J25"/>
    <mergeCell ref="K25:L25"/>
    <mergeCell ref="N25:O25"/>
    <mergeCell ref="Q25:R25"/>
    <mergeCell ref="T25:U25"/>
    <mergeCell ref="V25:W25"/>
    <mergeCell ref="AG23:AH23"/>
    <mergeCell ref="AJ23:AK23"/>
    <mergeCell ref="A24:B24"/>
    <mergeCell ref="C24:E24"/>
    <mergeCell ref="F24:H24"/>
    <mergeCell ref="I24:J24"/>
    <mergeCell ref="K24:L24"/>
    <mergeCell ref="N24:O24"/>
    <mergeCell ref="Q24:R24"/>
    <mergeCell ref="T24:U24"/>
    <mergeCell ref="V24:W24"/>
    <mergeCell ref="AG24:AH24"/>
    <mergeCell ref="AJ24:AK24"/>
    <mergeCell ref="A23:B23"/>
    <mergeCell ref="C23:E23"/>
    <mergeCell ref="F23:H23"/>
    <mergeCell ref="I23:J23"/>
    <mergeCell ref="K23:L23"/>
    <mergeCell ref="N23:O23"/>
    <mergeCell ref="Q23:R23"/>
    <mergeCell ref="T23:U23"/>
    <mergeCell ref="V23:W23"/>
    <mergeCell ref="AG21:AH21"/>
    <mergeCell ref="AJ21:AK21"/>
    <mergeCell ref="A22:B22"/>
    <mergeCell ref="C22:E22"/>
    <mergeCell ref="F22:H22"/>
    <mergeCell ref="I22:J22"/>
    <mergeCell ref="K22:L22"/>
    <mergeCell ref="N22:O22"/>
    <mergeCell ref="Q22:R22"/>
    <mergeCell ref="T22:U22"/>
    <mergeCell ref="V22:W22"/>
    <mergeCell ref="AG22:AH22"/>
    <mergeCell ref="AJ22:AK22"/>
    <mergeCell ref="A21:B21"/>
    <mergeCell ref="C21:E21"/>
    <mergeCell ref="F21:H21"/>
    <mergeCell ref="I21:J21"/>
    <mergeCell ref="K21:L21"/>
    <mergeCell ref="N21:O21"/>
    <mergeCell ref="Q21:R21"/>
    <mergeCell ref="T21:U21"/>
    <mergeCell ref="V21:W21"/>
    <mergeCell ref="AG19:AH19"/>
    <mergeCell ref="AJ19:AK19"/>
    <mergeCell ref="A20:B20"/>
    <mergeCell ref="C20:E20"/>
    <mergeCell ref="F20:H20"/>
    <mergeCell ref="I20:J20"/>
    <mergeCell ref="K20:L20"/>
    <mergeCell ref="N20:O20"/>
    <mergeCell ref="Q20:R20"/>
    <mergeCell ref="T20:U20"/>
    <mergeCell ref="V20:W20"/>
    <mergeCell ref="AG20:AH20"/>
    <mergeCell ref="AJ20:AK20"/>
    <mergeCell ref="A19:B19"/>
    <mergeCell ref="C19:E19"/>
    <mergeCell ref="F19:H19"/>
    <mergeCell ref="I19:J19"/>
    <mergeCell ref="K19:L19"/>
    <mergeCell ref="N19:O19"/>
    <mergeCell ref="Q19:R19"/>
    <mergeCell ref="T19:U19"/>
    <mergeCell ref="V19:W19"/>
    <mergeCell ref="AG17:AH17"/>
    <mergeCell ref="AJ17:AK17"/>
    <mergeCell ref="A18:B18"/>
    <mergeCell ref="C18:E18"/>
    <mergeCell ref="F18:H18"/>
    <mergeCell ref="I18:J18"/>
    <mergeCell ref="K18:L18"/>
    <mergeCell ref="N18:O18"/>
    <mergeCell ref="Q18:R18"/>
    <mergeCell ref="T18:U18"/>
    <mergeCell ref="V18:W18"/>
    <mergeCell ref="AG18:AH18"/>
    <mergeCell ref="AJ18:AK18"/>
    <mergeCell ref="A17:B17"/>
    <mergeCell ref="C17:E17"/>
    <mergeCell ref="F17:H17"/>
    <mergeCell ref="I17:J17"/>
    <mergeCell ref="K17:L17"/>
    <mergeCell ref="N17:O17"/>
    <mergeCell ref="Q17:R17"/>
    <mergeCell ref="T17:U17"/>
    <mergeCell ref="V17:W17"/>
    <mergeCell ref="Y12:AF12"/>
    <mergeCell ref="AG12:AH12"/>
    <mergeCell ref="AJ12:AK12"/>
    <mergeCell ref="Y13:AF13"/>
    <mergeCell ref="AG13:AH13"/>
    <mergeCell ref="A15:J15"/>
    <mergeCell ref="A16:B16"/>
    <mergeCell ref="C16:E16"/>
    <mergeCell ref="F16:H16"/>
    <mergeCell ref="I16:J16"/>
    <mergeCell ref="K16:L16"/>
    <mergeCell ref="N16:O16"/>
    <mergeCell ref="Q16:R16"/>
    <mergeCell ref="T16:U16"/>
    <mergeCell ref="V16:W16"/>
    <mergeCell ref="AG16:AH16"/>
    <mergeCell ref="AJ16:AK16"/>
    <mergeCell ref="AG10:AH10"/>
    <mergeCell ref="AJ10:AK10"/>
    <mergeCell ref="B11:C11"/>
    <mergeCell ref="D11:H11"/>
    <mergeCell ref="I11:K11"/>
    <mergeCell ref="L11:N11"/>
    <mergeCell ref="O11:P11"/>
    <mergeCell ref="R11:S11"/>
    <mergeCell ref="U11:V11"/>
    <mergeCell ref="W11:X11"/>
    <mergeCell ref="AB11:AC11"/>
    <mergeCell ref="AG11:AH11"/>
    <mergeCell ref="AJ11:AK11"/>
    <mergeCell ref="B10:C10"/>
    <mergeCell ref="D10:H10"/>
    <mergeCell ref="I10:K10"/>
    <mergeCell ref="L10:N10"/>
    <mergeCell ref="O10:P10"/>
    <mergeCell ref="R10:S10"/>
    <mergeCell ref="U10:V10"/>
    <mergeCell ref="W10:X10"/>
    <mergeCell ref="AB10:AC10"/>
    <mergeCell ref="AB8:AC8"/>
    <mergeCell ref="AG8:AH8"/>
    <mergeCell ref="AJ8:AK8"/>
    <mergeCell ref="D9:H9"/>
    <mergeCell ref="I9:K9"/>
    <mergeCell ref="L9:N9"/>
    <mergeCell ref="O9:P9"/>
    <mergeCell ref="R9:S9"/>
    <mergeCell ref="U9:V9"/>
    <mergeCell ref="W9:X9"/>
    <mergeCell ref="AB9:AC9"/>
    <mergeCell ref="AG9:AH9"/>
    <mergeCell ref="AJ9:AK9"/>
    <mergeCell ref="A7:J7"/>
    <mergeCell ref="B8:C8"/>
    <mergeCell ref="D8:H8"/>
    <mergeCell ref="I8:K8"/>
    <mergeCell ref="L8:N8"/>
    <mergeCell ref="O8:P8"/>
    <mergeCell ref="R8:S8"/>
    <mergeCell ref="U8:V8"/>
    <mergeCell ref="W8:X8"/>
    <mergeCell ref="A4:D4"/>
    <mergeCell ref="E4:J4"/>
    <mergeCell ref="K4:P4"/>
    <mergeCell ref="Q4:X4"/>
    <mergeCell ref="Y4:AE4"/>
    <mergeCell ref="AF4:AK4"/>
    <mergeCell ref="A5:D5"/>
    <mergeCell ref="E5:J5"/>
    <mergeCell ref="K5:P5"/>
    <mergeCell ref="Q5:X5"/>
    <mergeCell ref="Y5:AE5"/>
    <mergeCell ref="AF5:AK5"/>
    <mergeCell ref="A1:J1"/>
    <mergeCell ref="A2:D2"/>
    <mergeCell ref="E2:J2"/>
    <mergeCell ref="K2:P2"/>
    <mergeCell ref="Q2:X2"/>
    <mergeCell ref="Y2:AE2"/>
    <mergeCell ref="AF2:AK2"/>
    <mergeCell ref="A3:D3"/>
    <mergeCell ref="E3:J3"/>
    <mergeCell ref="K3:P3"/>
    <mergeCell ref="Q3:X3"/>
    <mergeCell ref="Y3:AE3"/>
    <mergeCell ref="AF3:AK3"/>
  </mergeCells>
  <phoneticPr fontId="25" type="noConversion"/>
  <pageMargins left="0.75" right="0.75" top="1" bottom="1" header="0.5" footer="0.5"/>
  <pageSetup paperSize="9"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小符号</dc:creator>
  <cp:lastModifiedBy>刘文政</cp:lastModifiedBy>
  <cp:lastPrinted>2021-06-23T05:37:26Z</cp:lastPrinted>
  <dcterms:created xsi:type="dcterms:W3CDTF">2021-03-19T07:08:00Z</dcterms:created>
  <dcterms:modified xsi:type="dcterms:W3CDTF">2021-06-23T05:37:28Z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899F4955F61B4730A3D80FAB08F783F8</vt:lpwstr>
  </property>
  <property fmtid="{D5CDD505-2E9C-101B-9397-08002B2CF9AE}" pid="3" name="KSOProductBuildVer">
    <vt:lpwstr>2052-11.1.0.10356</vt:lpwstr>
  </property>
</Properties>
</file>