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3"/>
  </bookViews>
  <sheets>
    <sheet name="2021.02" sheetId="7" r:id="rId1"/>
    <sheet name="2021.03" sheetId="8" r:id="rId2"/>
    <sheet name="2021.04" sheetId="6" r:id="rId3"/>
    <sheet name="2021.05" sheetId="9" r:id="rId4"/>
    <sheet name="2021.06" sheetId="10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3" hidden="1">'2021.05'!$A$3:$U$341</definedName>
    <definedName name="_xlnm._FilterDatabase" localSheetId="4" hidden="1">'2021.06'!$A$3:$X$416</definedName>
    <definedName name="_xlnm._FilterDatabase" localSheetId="2" hidden="1">'2021.04'!$A$3:$T$317</definedName>
    <definedName name="_xlnm.Print_Titles" localSheetId="2">'2021.04'!$2:$3</definedName>
    <definedName name="_xlnm.Print_Area" localSheetId="2">'2021.04'!$A$1:$S$348</definedName>
  </definedNames>
  <calcPr calcId="144525"/>
</workbook>
</file>

<file path=xl/comments1.xml><?xml version="1.0" encoding="utf-8"?>
<comments xmlns="http://schemas.openxmlformats.org/spreadsheetml/2006/main">
  <authors>
    <author>WangMengna</author>
  </authors>
  <commentList>
    <comment ref="F418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加上以下减少12人表中本月已交需在下月减少的五人</t>
        </r>
      </text>
    </comment>
  </commentList>
</comments>
</file>

<file path=xl/sharedStrings.xml><?xml version="1.0" encoding="utf-8"?>
<sst xmlns="http://schemas.openxmlformats.org/spreadsheetml/2006/main" count="4310" uniqueCount="1092">
  <si>
    <t>河北光华荣昌2021年2月份公司社保缴费明细</t>
  </si>
  <si>
    <t>序号</t>
  </si>
  <si>
    <t>所属部门</t>
  </si>
  <si>
    <t>姓名</t>
  </si>
  <si>
    <t>身份证号</t>
  </si>
  <si>
    <t>工伤、养老缴费基数</t>
  </si>
  <si>
    <t>失业缴费基数</t>
  </si>
  <si>
    <t>医疗缴费基数</t>
  </si>
  <si>
    <t>单位缴纳部分</t>
  </si>
  <si>
    <t>个人缴纳部分</t>
  </si>
  <si>
    <t>总合计</t>
  </si>
  <si>
    <t>备注</t>
  </si>
  <si>
    <t>工伤保险</t>
  </si>
  <si>
    <t>养老保险</t>
  </si>
  <si>
    <t>失业保险</t>
  </si>
  <si>
    <t>医疗保险</t>
  </si>
  <si>
    <t>合计</t>
  </si>
  <si>
    <t>工伤</t>
  </si>
  <si>
    <t>养老</t>
  </si>
  <si>
    <t>失业</t>
  </si>
  <si>
    <t>医疗</t>
  </si>
  <si>
    <t>总经理室</t>
  </si>
  <si>
    <t>刘思含</t>
  </si>
  <si>
    <t>120104199211167644</t>
  </si>
  <si>
    <t>采购管理部</t>
  </si>
  <si>
    <t>程丽宇</t>
  </si>
  <si>
    <t>13098319921211502X</t>
  </si>
  <si>
    <t>王枫</t>
  </si>
  <si>
    <t>130825198701035959</t>
  </si>
  <si>
    <t>制造技术部</t>
  </si>
  <si>
    <t>陈浩</t>
  </si>
  <si>
    <t>130983199205073036</t>
  </si>
  <si>
    <t>冯亮亮</t>
  </si>
  <si>
    <t>131126199105053011</t>
  </si>
  <si>
    <t>刘长桥</t>
  </si>
  <si>
    <t>132903198003258732</t>
  </si>
  <si>
    <t>彭锋</t>
  </si>
  <si>
    <t>360313197511252552</t>
  </si>
  <si>
    <t>王文乐</t>
  </si>
  <si>
    <t>130923198801132214</t>
  </si>
  <si>
    <t>翟福芹</t>
  </si>
  <si>
    <t>130983198709010026</t>
  </si>
  <si>
    <t>赵永旭</t>
  </si>
  <si>
    <t>372922198809237758</t>
  </si>
  <si>
    <t>刘刚</t>
  </si>
  <si>
    <t>130322198306010034</t>
  </si>
  <si>
    <t>范瑶臣</t>
  </si>
  <si>
    <t>130983198801080916</t>
  </si>
  <si>
    <t>王巨云</t>
  </si>
  <si>
    <t>132930196410261613</t>
  </si>
  <si>
    <t>新增</t>
  </si>
  <si>
    <t>模具车间</t>
  </si>
  <si>
    <t>邓振明</t>
  </si>
  <si>
    <t>130983198608081618</t>
  </si>
  <si>
    <t>刘畅旺</t>
  </si>
  <si>
    <t>130983199208082210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</si>
  <si>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</si>
  <si>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</si>
  <si>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</si>
  <si>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</si>
  <si>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</si>
  <si>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</si>
  <si>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</si>
  <si>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</si>
  <si>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新产品试制车间</t>
  </si>
  <si>
    <t>刘兴伟</t>
  </si>
  <si>
    <t>132930198105211619</t>
  </si>
  <si>
    <t>商木刚</t>
  </si>
  <si>
    <t>130983198801222216</t>
  </si>
  <si>
    <t>商鹏雨</t>
  </si>
  <si>
    <t>130983200204212415</t>
  </si>
  <si>
    <t>姚建坡</t>
  </si>
  <si>
    <t>130983198704102212</t>
  </si>
  <si>
    <t>综合管理部</t>
  </si>
  <si>
    <t>陈增发</t>
  </si>
  <si>
    <t>130983198407253014</t>
  </si>
  <si>
    <t>董玉茹</t>
  </si>
  <si>
    <t>132930197507110525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</si>
  <si>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</si>
  <si>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</si>
  <si>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</si>
  <si>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</si>
  <si>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</si>
  <si>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</si>
  <si>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</si>
  <si>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</si>
  <si>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汪梦娜</t>
  </si>
  <si>
    <t>13022419960119654X</t>
  </si>
  <si>
    <t>刘士明</t>
  </si>
  <si>
    <t>230403198803040816</t>
  </si>
  <si>
    <t>销售服务部</t>
  </si>
  <si>
    <t>刘增莲</t>
  </si>
  <si>
    <t>130925198802085221</t>
  </si>
  <si>
    <t>徐梦</t>
  </si>
  <si>
    <t>130983199412142866</t>
  </si>
  <si>
    <t>李鹏</t>
  </si>
  <si>
    <t>130983199309021812</t>
  </si>
  <si>
    <t>王献文</t>
  </si>
  <si>
    <t>370784198009176412</t>
  </si>
  <si>
    <t>财务管理部</t>
  </si>
  <si>
    <t>商金香</t>
  </si>
  <si>
    <t>132930197612031626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</si>
  <si>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</si>
  <si>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</si>
  <si>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</si>
  <si>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</si>
  <si>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</si>
  <si>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</si>
  <si>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</si>
  <si>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</si>
  <si>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</si>
  <si>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</si>
  <si>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质量管理部</t>
  </si>
  <si>
    <t>郭彦东</t>
  </si>
  <si>
    <t>130983199606111419</t>
  </si>
  <si>
    <t>梁国胤</t>
  </si>
  <si>
    <t>132930198905132812</t>
  </si>
  <si>
    <t>刘清馨</t>
  </si>
  <si>
    <t>130983199312094123</t>
  </si>
  <si>
    <t>赵志强</t>
  </si>
  <si>
    <t>132930198208222230</t>
  </si>
  <si>
    <t>邓凤琼</t>
  </si>
  <si>
    <t>500233198310222980</t>
  </si>
  <si>
    <t>陈雷</t>
  </si>
  <si>
    <t>130983200010172611</t>
  </si>
  <si>
    <t>郑金玉</t>
  </si>
  <si>
    <t>220181199111102217</t>
  </si>
  <si>
    <t>吴玉涛</t>
  </si>
  <si>
    <t>130983199001013138</t>
  </si>
  <si>
    <t>赵刚</t>
  </si>
  <si>
    <t>130984198809190016</t>
  </si>
  <si>
    <t>设备部</t>
  </si>
  <si>
    <t>韩丙村</t>
  </si>
  <si>
    <t>132930196512130016</t>
  </si>
  <si>
    <t>刘建轮</t>
  </si>
  <si>
    <t>130983198803140919</t>
  </si>
  <si>
    <t>刘玉江</t>
  </si>
  <si>
    <t>130983199211285019</t>
  </si>
  <si>
    <t>张庆雨</t>
  </si>
  <si>
    <t>130921196409110211</t>
  </si>
  <si>
    <t>张泽</t>
  </si>
  <si>
    <t>130983199606255017</t>
  </si>
  <si>
    <t>田增军</t>
  </si>
  <si>
    <t>132930197905100031</t>
  </si>
  <si>
    <t>滕怀乐</t>
  </si>
  <si>
    <t>130983199211162414</t>
  </si>
  <si>
    <t>物业部</t>
  </si>
  <si>
    <t>董岗生</t>
  </si>
  <si>
    <t>132930196611190030</t>
  </si>
  <si>
    <t>王秀坤</t>
  </si>
  <si>
    <t>130930199503133938</t>
  </si>
  <si>
    <t>韩晓鹏</t>
  </si>
  <si>
    <t>130925199408247215</t>
  </si>
  <si>
    <t>孙阔</t>
  </si>
  <si>
    <t>130983199605191453</t>
  </si>
  <si>
    <t>生产管理部</t>
  </si>
  <si>
    <t>邓文志</t>
  </si>
  <si>
    <t>13098319880415161X</t>
  </si>
  <si>
    <t>高胜利</t>
  </si>
  <si>
    <t>132930196606240013</t>
  </si>
  <si>
    <t>耿国卫</t>
  </si>
  <si>
    <t>372431197811294043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</si>
  <si>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</si>
  <si>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</si>
  <si>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</si>
  <si>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</si>
  <si>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</si>
  <si>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</si>
  <si>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</si>
  <si>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</si>
  <si>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李金彪</t>
  </si>
  <si>
    <t>130924199210184216</t>
  </si>
  <si>
    <t>刘路路</t>
  </si>
  <si>
    <t>130983199104105529</t>
  </si>
  <si>
    <t>刘帅军</t>
  </si>
  <si>
    <t>130983199901211615</t>
  </si>
  <si>
    <t>孙兴旺</t>
  </si>
  <si>
    <t>132930197308031437</t>
  </si>
  <si>
    <t>滕奉伟</t>
  </si>
  <si>
    <t>130983198905102411</t>
  </si>
  <si>
    <t>滕敬涛</t>
  </si>
  <si>
    <t>130983199605032436</t>
  </si>
  <si>
    <t>王文艳</t>
  </si>
  <si>
    <t>132930198701251828</t>
  </si>
  <si>
    <t>吴宝新</t>
  </si>
  <si>
    <t>132930196502212237</t>
  </si>
  <si>
    <t>吴如义</t>
  </si>
  <si>
    <t>130983199001032232</t>
  </si>
  <si>
    <t>杨顺利</t>
  </si>
  <si>
    <t>130924198304194218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</si>
  <si>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</si>
  <si>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</si>
  <si>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</si>
  <si>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</si>
  <si>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</si>
  <si>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</si>
  <si>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</si>
  <si>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</si>
  <si>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</si>
  <si>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</si>
  <si>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夏淑凤</t>
  </si>
  <si>
    <t>13293019820427456X</t>
  </si>
  <si>
    <t>张东</t>
  </si>
  <si>
    <t>130983199204100311</t>
  </si>
  <si>
    <t>马亚青</t>
  </si>
  <si>
    <t>130983199209011625</t>
  </si>
  <si>
    <t>刘涛</t>
  </si>
  <si>
    <t>130927200011251513</t>
  </si>
  <si>
    <t>王桂欣</t>
  </si>
  <si>
    <t>132401197706177061</t>
  </si>
  <si>
    <t>王震</t>
  </si>
  <si>
    <t>132529196805221213</t>
  </si>
  <si>
    <t>胡占远</t>
  </si>
  <si>
    <t>13098320030725241X</t>
  </si>
  <si>
    <t>刘贞</t>
  </si>
  <si>
    <t>130983199108300022</t>
  </si>
  <si>
    <t>孙振朋</t>
  </si>
  <si>
    <t>130921199003102258</t>
  </si>
  <si>
    <t>张彩虹</t>
  </si>
  <si>
    <t>132930198912201820</t>
  </si>
  <si>
    <t>张峰</t>
  </si>
  <si>
    <t>130983198912121135</t>
  </si>
  <si>
    <t>金属件厂</t>
  </si>
  <si>
    <t>丁永亮</t>
  </si>
  <si>
    <t>150422198603203018</t>
  </si>
  <si>
    <t>姬胜阳</t>
  </si>
  <si>
    <t>130983199201222217</t>
  </si>
  <si>
    <t>刘付乐</t>
  </si>
  <si>
    <t>132930199311231818</t>
  </si>
  <si>
    <t>田晓胜</t>
  </si>
  <si>
    <t>130983199801025313</t>
  </si>
  <si>
    <t>王建彪</t>
  </si>
  <si>
    <t>130983198805100339</t>
  </si>
  <si>
    <t>赵文广</t>
  </si>
  <si>
    <t>130983198807172213</t>
  </si>
  <si>
    <t>胡世岳</t>
  </si>
  <si>
    <t>130983200209082656</t>
  </si>
  <si>
    <t>司艳策</t>
  </si>
  <si>
    <t>130983199210273032</t>
  </si>
  <si>
    <t>许秀丽</t>
  </si>
  <si>
    <t>130983198712141422</t>
  </si>
  <si>
    <t>刘振</t>
  </si>
  <si>
    <t>132930199002104110</t>
  </si>
  <si>
    <t>总装厂</t>
  </si>
  <si>
    <t>陈进东</t>
  </si>
  <si>
    <t>130927198310154553</t>
  </si>
  <si>
    <t>陈伟</t>
  </si>
  <si>
    <t>130929198402282213</t>
  </si>
  <si>
    <t>杨勇</t>
  </si>
  <si>
    <t>132930199011150514</t>
  </si>
  <si>
    <t>翟凤娟</t>
  </si>
  <si>
    <t>132931198206033328</t>
  </si>
  <si>
    <t>鞠学彬</t>
  </si>
  <si>
    <t>130925200404026234</t>
  </si>
  <si>
    <t>韩苏军</t>
  </si>
  <si>
    <t>140426198711112010</t>
  </si>
  <si>
    <t>宋欣凌</t>
  </si>
  <si>
    <t>130983199712182448</t>
  </si>
  <si>
    <t>前工序车间</t>
  </si>
  <si>
    <t>白国振</t>
  </si>
  <si>
    <t>130983198605102217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</si>
  <si>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</si>
  <si>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</si>
  <si>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</si>
  <si>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</si>
  <si>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</si>
  <si>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</si>
  <si>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</si>
  <si>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</si>
  <si>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</si>
  <si>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</si>
  <si>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</si>
  <si>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</si>
  <si>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易春凤</t>
  </si>
  <si>
    <t>132930197601291422</t>
  </si>
  <si>
    <t>于代弟</t>
  </si>
  <si>
    <t>132930197512041827</t>
  </si>
  <si>
    <t>于正军</t>
  </si>
  <si>
    <t>132930197707191817</t>
  </si>
  <si>
    <t>赵世敏</t>
  </si>
  <si>
    <t>132929197802073434</t>
  </si>
  <si>
    <t>王建国</t>
  </si>
  <si>
    <t>130924198201294216</t>
  </si>
  <si>
    <t>张强</t>
  </si>
  <si>
    <t>130983198705013318</t>
  </si>
  <si>
    <t>施立华</t>
  </si>
  <si>
    <t>230229198710205733</t>
  </si>
  <si>
    <t>高德彬</t>
  </si>
  <si>
    <t>132930197706210510</t>
  </si>
  <si>
    <t>程从达</t>
  </si>
  <si>
    <t>130983199812072836</t>
  </si>
  <si>
    <t>张建涛</t>
  </si>
  <si>
    <t>13098319850414141X</t>
  </si>
  <si>
    <t>焊接车间</t>
  </si>
  <si>
    <t>蔡永刚</t>
  </si>
  <si>
    <t>13098319820602301X</t>
  </si>
  <si>
    <t>陈月涛</t>
  </si>
  <si>
    <t>132930198112282239</t>
  </si>
  <si>
    <t>邓冬冬</t>
  </si>
  <si>
    <t>130983199202051616</t>
  </si>
  <si>
    <t>董立朋</t>
  </si>
  <si>
    <t>132930198310190570</t>
  </si>
  <si>
    <t>范丙星</t>
  </si>
  <si>
    <t>130983199104105537</t>
  </si>
  <si>
    <t>郭金峰</t>
  </si>
  <si>
    <t>132930196205131414</t>
  </si>
  <si>
    <t>郭玉杰</t>
  </si>
  <si>
    <t>130983198801021449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</si>
  <si>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</si>
  <si>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</si>
  <si>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</si>
  <si>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</si>
  <si>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</si>
  <si>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</si>
  <si>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</si>
  <si>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</si>
  <si>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</si>
  <si>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</si>
  <si>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刘朝晴</t>
  </si>
  <si>
    <t>132930197410021825</t>
  </si>
  <si>
    <t>刘金良</t>
  </si>
  <si>
    <t>130925197205116056</t>
  </si>
  <si>
    <t>刘如成</t>
  </si>
  <si>
    <t>13098319891027201X</t>
  </si>
  <si>
    <t>刘淑双</t>
  </si>
  <si>
    <t>230823197302131421</t>
  </si>
  <si>
    <t>刘忠发</t>
  </si>
  <si>
    <t>232332197203141211</t>
  </si>
  <si>
    <t>孟新</t>
  </si>
  <si>
    <t>130983199302022011</t>
  </si>
  <si>
    <t>莫爱芹</t>
  </si>
  <si>
    <t>132929197909020420</t>
  </si>
  <si>
    <t>商松坡</t>
  </si>
  <si>
    <t>130983198607190716</t>
  </si>
  <si>
    <t>沈新德</t>
  </si>
  <si>
    <t>132930197810021453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</si>
  <si>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</si>
  <si>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</si>
  <si>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</si>
  <si>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</si>
  <si>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</si>
  <si>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</si>
  <si>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</si>
  <si>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</si>
  <si>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王强</t>
  </si>
  <si>
    <t>130983199303112238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</si>
  <si>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</si>
  <si>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</si>
  <si>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</si>
  <si>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</si>
  <si>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</si>
  <si>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</si>
  <si>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</si>
  <si>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</si>
  <si>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</si>
  <si>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</si>
  <si>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</si>
  <si>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</si>
  <si>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张昌旺</t>
  </si>
  <si>
    <t>130983198806262217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</si>
  <si>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</si>
  <si>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</si>
  <si>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</si>
  <si>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</si>
  <si>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</si>
  <si>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</si>
  <si>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</si>
  <si>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</si>
  <si>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朱长乐</t>
  </si>
  <si>
    <t>132930198206102219</t>
  </si>
  <si>
    <t>朱长青</t>
  </si>
  <si>
    <t>130983198711062212</t>
  </si>
  <si>
    <t>朱洪来</t>
  </si>
  <si>
    <t>130983199202122218</t>
  </si>
  <si>
    <t>刘金岗</t>
  </si>
  <si>
    <t>130983198708122210</t>
  </si>
  <si>
    <t>王玉雷</t>
  </si>
  <si>
    <t>130924197504074216</t>
  </si>
  <si>
    <t>刘龙祥</t>
  </si>
  <si>
    <t>13098319850411071X</t>
  </si>
  <si>
    <t>程桂林</t>
  </si>
  <si>
    <t>132930198401022812</t>
  </si>
  <si>
    <t>魏建东</t>
  </si>
  <si>
    <t>130983199808015310</t>
  </si>
  <si>
    <t>齐英新</t>
  </si>
  <si>
    <t>130983199507082819</t>
  </si>
  <si>
    <t>赵建松</t>
  </si>
  <si>
    <t>130983199704285535</t>
  </si>
  <si>
    <t>缴纳失业</t>
  </si>
  <si>
    <t>王万新</t>
  </si>
  <si>
    <t>132930197305251637</t>
  </si>
  <si>
    <t>骨架组装</t>
  </si>
  <si>
    <t>陈乐</t>
  </si>
  <si>
    <t>130922198706270815</t>
  </si>
  <si>
    <t>邓雪</t>
  </si>
  <si>
    <t>130983198403101638</t>
  </si>
  <si>
    <t>李艳平</t>
  </si>
  <si>
    <t>130930198302283329</t>
  </si>
  <si>
    <t>刘二精</t>
  </si>
  <si>
    <t>132930197812051840</t>
  </si>
  <si>
    <t>刘佳华</t>
  </si>
  <si>
    <t>130983199306262418</t>
  </si>
  <si>
    <t>刘杨</t>
  </si>
  <si>
    <t>13293019970422351X</t>
  </si>
  <si>
    <t>孟祥玲</t>
  </si>
  <si>
    <t>132930197303171828</t>
  </si>
  <si>
    <t>齐立华</t>
  </si>
  <si>
    <t>130983198601031423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</si>
  <si>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</si>
  <si>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</si>
  <si>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</si>
  <si>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</si>
  <si>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</si>
  <si>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</si>
  <si>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</si>
  <si>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</si>
  <si>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</si>
  <si>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</si>
  <si>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周梦迪</t>
  </si>
  <si>
    <t>130924198908194243</t>
  </si>
  <si>
    <t>宗方明</t>
  </si>
  <si>
    <t>130983199003282235</t>
  </si>
  <si>
    <t>滕义彪</t>
  </si>
  <si>
    <t>130983198706092433</t>
  </si>
  <si>
    <t>于小菊</t>
  </si>
  <si>
    <t>130930199609241822</t>
  </si>
  <si>
    <t>电泳车间</t>
  </si>
  <si>
    <t>窦桂英</t>
  </si>
  <si>
    <t>13293119781020394X</t>
  </si>
  <si>
    <t>刘宝洪</t>
  </si>
  <si>
    <t>132930196807061417</t>
  </si>
  <si>
    <t>王云婧</t>
  </si>
  <si>
    <t>132930198206011421</t>
  </si>
  <si>
    <t>殷双花</t>
  </si>
  <si>
    <t>412821197111282967</t>
  </si>
  <si>
    <t>张秀荣</t>
  </si>
  <si>
    <t>132930197611261446</t>
  </si>
  <si>
    <t>赵长在</t>
  </si>
  <si>
    <t>132930197510112214</t>
  </si>
  <si>
    <t>发泡车间</t>
  </si>
  <si>
    <t>刘迎涛</t>
  </si>
  <si>
    <t>13092419970401425X</t>
  </si>
  <si>
    <t>唐崇涛</t>
  </si>
  <si>
    <t>230222197407060659</t>
  </si>
  <si>
    <t>王风香</t>
  </si>
  <si>
    <t>132930197710261126</t>
  </si>
  <si>
    <t>于红艳</t>
  </si>
  <si>
    <t>132930197408240922</t>
  </si>
  <si>
    <t>张福山</t>
  </si>
  <si>
    <t>132930196509042410</t>
  </si>
  <si>
    <t>张云峰</t>
  </si>
  <si>
    <t>230123197104080012</t>
  </si>
  <si>
    <t>刘海霞</t>
  </si>
  <si>
    <t>232302197508044422</t>
  </si>
  <si>
    <t>徐萌</t>
  </si>
  <si>
    <t>130983199710063728</t>
  </si>
  <si>
    <t>缝纫车间</t>
  </si>
  <si>
    <t>邓琳娜</t>
  </si>
  <si>
    <t>130930198701073046</t>
  </si>
  <si>
    <t>何文丽</t>
  </si>
  <si>
    <t>132930197108162221</t>
  </si>
  <si>
    <t>李香慧</t>
  </si>
  <si>
    <t>132931197506203320</t>
  </si>
  <si>
    <t>马立荣</t>
  </si>
  <si>
    <t>13293019811024372X</t>
  </si>
  <si>
    <t>孙立明</t>
  </si>
  <si>
    <t>132930197501140723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</si>
  <si>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</si>
  <si>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</si>
  <si>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</si>
  <si>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</si>
  <si>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</si>
  <si>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</si>
  <si>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</si>
  <si>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</si>
  <si>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</si>
  <si>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</si>
  <si>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</si>
  <si>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</si>
  <si>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</si>
  <si>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</si>
  <si>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</si>
  <si>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</si>
  <si>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</si>
  <si>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</si>
  <si>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王玉霞</t>
  </si>
  <si>
    <t>132930197104161184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</si>
  <si>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</si>
  <si>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</si>
  <si>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</si>
  <si>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</si>
  <si>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</si>
  <si>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</si>
  <si>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</si>
  <si>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</si>
  <si>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张永卫</t>
  </si>
  <si>
    <t>132930197109291447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</si>
  <si>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</si>
  <si>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</si>
  <si>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</si>
  <si>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</si>
  <si>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</si>
  <si>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</si>
  <si>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</si>
  <si>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</si>
  <si>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</si>
  <si>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</si>
  <si>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</si>
  <si>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</si>
  <si>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座椅车间</t>
  </si>
  <si>
    <t>李忠峰</t>
  </si>
  <si>
    <t>130983198602105332</t>
  </si>
  <si>
    <t>王凯</t>
  </si>
  <si>
    <t>130983199809050310</t>
  </si>
  <si>
    <t>张坤</t>
  </si>
  <si>
    <t>132930199310160536</t>
  </si>
  <si>
    <t>吴俱豪</t>
  </si>
  <si>
    <t>130983200209062233</t>
  </si>
  <si>
    <t>李振岐</t>
  </si>
  <si>
    <t>130983199705224515</t>
  </si>
  <si>
    <t>李文超</t>
  </si>
  <si>
    <t>130983199812143534</t>
  </si>
  <si>
    <t>王秀</t>
  </si>
  <si>
    <t>130983198309013041</t>
  </si>
  <si>
    <t>赵东豪</t>
  </si>
  <si>
    <t>130983200006120915</t>
  </si>
  <si>
    <t>吴之豪</t>
  </si>
  <si>
    <t>13093020021210151X</t>
  </si>
  <si>
    <t>赵金兵</t>
  </si>
  <si>
    <t>140426198410091615</t>
  </si>
  <si>
    <t>李素元</t>
  </si>
  <si>
    <t>140322197708231515</t>
  </si>
  <si>
    <t>王培亮</t>
  </si>
  <si>
    <t>132924197704103212</t>
  </si>
  <si>
    <t>王微</t>
  </si>
  <si>
    <t>142623199111124323</t>
  </si>
  <si>
    <t>王忠梅</t>
  </si>
  <si>
    <t>132924197602053226</t>
  </si>
  <si>
    <t>温笑</t>
  </si>
  <si>
    <t>140426199606014413</t>
  </si>
  <si>
    <t>席智伟</t>
  </si>
  <si>
    <t>141023198902120013</t>
  </si>
  <si>
    <t>杨起越</t>
  </si>
  <si>
    <t>131022199807246415</t>
  </si>
  <si>
    <t>赵彩霞</t>
  </si>
  <si>
    <t>140181199002062826</t>
  </si>
  <si>
    <t>朱文奇</t>
  </si>
  <si>
    <t>13043519930423153X</t>
  </si>
  <si>
    <t>霍吉帅</t>
  </si>
  <si>
    <t>130983200308303717</t>
  </si>
  <si>
    <t>吕新辉</t>
  </si>
  <si>
    <t>230231198505052952</t>
  </si>
  <si>
    <t>任荣飞</t>
  </si>
  <si>
    <t>14018119950319283X</t>
  </si>
  <si>
    <t>张雷</t>
  </si>
  <si>
    <t>132930198207101613</t>
  </si>
  <si>
    <t>滕巨猛</t>
  </si>
  <si>
    <t>130983199901142410</t>
  </si>
  <si>
    <t>陈少杰</t>
  </si>
  <si>
    <t>130924199610170913</t>
  </si>
  <si>
    <t>缴纳养老、失业</t>
  </si>
  <si>
    <t>蒋利国</t>
  </si>
  <si>
    <t>130983200304123313</t>
  </si>
  <si>
    <t>刘万才</t>
  </si>
  <si>
    <t>130983200310241818</t>
  </si>
  <si>
    <t>宋殿泽</t>
  </si>
  <si>
    <t>130983200308173318</t>
  </si>
  <si>
    <t>滕城城</t>
  </si>
  <si>
    <t>130983200109092435</t>
  </si>
  <si>
    <t>李冉</t>
  </si>
  <si>
    <t>132930199801223511</t>
  </si>
  <si>
    <t>视觉事业部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</si>
  <si>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</si>
  <si>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</si>
  <si>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</si>
  <si>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</si>
  <si>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</si>
  <si>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</si>
  <si>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</si>
  <si>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</si>
  <si>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赵玉臣</t>
  </si>
  <si>
    <t>132930196612212211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</si>
  <si>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</si>
  <si>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</si>
  <si>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</si>
  <si>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</si>
  <si>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</si>
  <si>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</si>
  <si>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</si>
  <si>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</si>
  <si>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韩文亮</t>
  </si>
  <si>
    <t>130983199302085530</t>
  </si>
  <si>
    <t>张强1</t>
  </si>
  <si>
    <t>130983199710275536</t>
  </si>
  <si>
    <t>张琳</t>
  </si>
  <si>
    <t>130921198012143022</t>
  </si>
  <si>
    <t>孙沛霖</t>
  </si>
  <si>
    <t>13293019811207531X</t>
  </si>
  <si>
    <t>李梦同</t>
  </si>
  <si>
    <t>132930199612020520</t>
  </si>
  <si>
    <t>张竞文</t>
  </si>
  <si>
    <t>132930199511104725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</si>
  <si>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</si>
  <si>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</si>
  <si>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</si>
  <si>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</si>
  <si>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</si>
  <si>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</si>
  <si>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</si>
  <si>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</si>
  <si>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</si>
  <si>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</si>
  <si>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</si>
  <si>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</si>
  <si>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</si>
  <si>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</si>
  <si>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</si>
  <si>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</si>
  <si>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李金榜</t>
  </si>
  <si>
    <t>130983198906192017</t>
  </si>
  <si>
    <t>张姣</t>
  </si>
  <si>
    <t>130983199510161120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</si>
  <si>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</si>
  <si>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</si>
  <si>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</si>
  <si>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</si>
  <si>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</si>
  <si>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</si>
  <si>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</si>
  <si>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</si>
  <si>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</si>
  <si>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</si>
  <si>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李芝</t>
  </si>
  <si>
    <t>230221199006133020</t>
  </si>
  <si>
    <t>董连芳</t>
  </si>
  <si>
    <t>132930198103135018</t>
  </si>
  <si>
    <t>刘洪荣</t>
  </si>
  <si>
    <t>132930197704042445</t>
  </si>
  <si>
    <t>滕绍举</t>
  </si>
  <si>
    <t>13098320000702241X</t>
  </si>
  <si>
    <t>褚文吉</t>
  </si>
  <si>
    <t>130983198503111817</t>
  </si>
  <si>
    <t>滕祥旭</t>
  </si>
  <si>
    <t>130983198910052412</t>
  </si>
  <si>
    <t>张博赟</t>
  </si>
  <si>
    <t>130983199409292214</t>
  </si>
  <si>
    <t>刘宝臣</t>
  </si>
  <si>
    <t>130924199905103216</t>
  </si>
  <si>
    <t>杨宝亮</t>
  </si>
  <si>
    <t>132934198205293514</t>
  </si>
  <si>
    <t>史文娟</t>
  </si>
  <si>
    <t>140311199811261229</t>
  </si>
  <si>
    <t>张艳</t>
  </si>
  <si>
    <t>522422198704025821</t>
  </si>
  <si>
    <t>刘贺</t>
  </si>
  <si>
    <t>220821198701024826</t>
  </si>
  <si>
    <t>邓淑荣</t>
  </si>
  <si>
    <t>132930197706291621</t>
  </si>
  <si>
    <t>孙桂平</t>
  </si>
  <si>
    <t>130983198402051421</t>
  </si>
  <si>
    <t>张猛</t>
  </si>
  <si>
    <t>130983199810300516</t>
  </si>
  <si>
    <t>王钰源</t>
  </si>
  <si>
    <t>130983199903083514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</si>
  <si>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</si>
  <si>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</si>
  <si>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</si>
  <si>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</si>
  <si>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</si>
  <si>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</si>
  <si>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</si>
  <si>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</si>
  <si>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</si>
  <si>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</si>
  <si>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</si>
  <si>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</si>
  <si>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</si>
  <si>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</si>
  <si>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</si>
  <si>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</si>
  <si>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</si>
  <si>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</si>
  <si>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</si>
  <si>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</si>
  <si>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</si>
  <si>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</si>
  <si>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</si>
  <si>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</si>
  <si>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吴蕾</t>
  </si>
  <si>
    <t>130983199205022247</t>
  </si>
  <si>
    <t>康淑玲</t>
  </si>
  <si>
    <t>130983199101045022</t>
  </si>
  <si>
    <t>李勇</t>
  </si>
  <si>
    <t>130930199703143911</t>
  </si>
  <si>
    <t>许龙涛</t>
  </si>
  <si>
    <t>130930200004123319</t>
  </si>
  <si>
    <t>张爽</t>
  </si>
  <si>
    <t>130930198803203323</t>
  </si>
  <si>
    <t>齐迁菲</t>
  </si>
  <si>
    <t>130924198908123541</t>
  </si>
  <si>
    <t>王爱臣</t>
  </si>
  <si>
    <t>132930197605201826</t>
  </si>
  <si>
    <t>董广新</t>
  </si>
  <si>
    <t>130983199604133016</t>
  </si>
  <si>
    <t>李冲冲</t>
  </si>
  <si>
    <t>13098319930310537X</t>
  </si>
  <si>
    <t>赵斌</t>
  </si>
  <si>
    <t>140181199805032815</t>
  </si>
  <si>
    <t>孟利花</t>
  </si>
  <si>
    <t>410923199410026627</t>
  </si>
  <si>
    <t>陈阔</t>
  </si>
  <si>
    <t>132930199202050532</t>
  </si>
  <si>
    <t>缴纳人数：333人</t>
  </si>
  <si>
    <t>工伤保险应缴合计</t>
  </si>
  <si>
    <t>养老保险应缴合计</t>
  </si>
  <si>
    <t>失业保险应缴合计</t>
  </si>
  <si>
    <t>医疗保险应缴合计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</si>
  <si>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</si>
  <si>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减少13人</t>
  </si>
  <si>
    <t>许衍涛</t>
  </si>
  <si>
    <t>132930198003025313</t>
  </si>
  <si>
    <t>吴佳乐</t>
  </si>
  <si>
    <t>13092419990827351X</t>
  </si>
  <si>
    <t>刘玉红</t>
  </si>
  <si>
    <t>13293019751222181X</t>
  </si>
  <si>
    <t>孙永建</t>
  </si>
  <si>
    <t>130924198410064214</t>
  </si>
  <si>
    <t>崔森</t>
  </si>
  <si>
    <t>130983199810053711</t>
  </si>
  <si>
    <t>李永康</t>
  </si>
  <si>
    <t>511922200205122074</t>
  </si>
  <si>
    <t>刘松</t>
  </si>
  <si>
    <t>150424200407033616</t>
  </si>
  <si>
    <t>张春芬</t>
  </si>
  <si>
    <t>13293119710205332X</t>
  </si>
  <si>
    <t>邓秀丽</t>
  </si>
  <si>
    <t>132930197103261642</t>
  </si>
  <si>
    <t>魏新合</t>
  </si>
  <si>
    <t>132930197106201127</t>
  </si>
  <si>
    <t>齐秀云</t>
  </si>
  <si>
    <t>132930197107291646</t>
  </si>
  <si>
    <t>张凯勇</t>
  </si>
  <si>
    <t>130983200012300912</t>
  </si>
  <si>
    <t>杨雨来</t>
  </si>
  <si>
    <t>13093020010628333X</t>
  </si>
  <si>
    <t>河北光华荣昌2021年3月份公司社保缴费明细</t>
  </si>
  <si>
    <t>刘寿超</t>
  </si>
  <si>
    <t>130531199210303213</t>
  </si>
  <si>
    <t>史义虹</t>
  </si>
  <si>
    <t>130983198508093929</t>
  </si>
  <si>
    <t>张林旺</t>
  </si>
  <si>
    <t>130921200111261219</t>
  </si>
  <si>
    <t>张俊旺</t>
  </si>
  <si>
    <t>13098319901102093X</t>
  </si>
  <si>
    <t>周延伟</t>
  </si>
  <si>
    <t>130983199909150511</t>
  </si>
  <si>
    <t>石文成</t>
  </si>
  <si>
    <t>132928197708023610</t>
  </si>
  <si>
    <t>2836.2</t>
  </si>
  <si>
    <t>3820</t>
  </si>
  <si>
    <t>刘建民</t>
  </si>
  <si>
    <t>130983199601055016</t>
  </si>
  <si>
    <t>缴纳人数：310人</t>
  </si>
  <si>
    <t>减少23人</t>
  </si>
  <si>
    <t>河北光华荣昌2021年4月份公司社保缴费明细</t>
  </si>
  <si>
    <t>工伤保险
（1.8%）</t>
  </si>
  <si>
    <t>养老保险
（16%）</t>
  </si>
  <si>
    <t>失业保险
（0.7%）</t>
  </si>
  <si>
    <t>医疗保险
（8.5%）</t>
  </si>
  <si>
    <t>工伤
（0%）</t>
  </si>
  <si>
    <t>养老
（8%）</t>
  </si>
  <si>
    <t>失业
（0.3%）</t>
  </si>
  <si>
    <t>医疗
（2%）</t>
  </si>
  <si>
    <t>陈鑫</t>
  </si>
  <si>
    <t>211004198802241837</t>
  </si>
  <si>
    <t>李刚</t>
  </si>
  <si>
    <t>13063819840502851X</t>
  </si>
  <si>
    <t>刘荣浩</t>
  </si>
  <si>
    <t>130983198805050714</t>
  </si>
  <si>
    <t>刘新杰</t>
  </si>
  <si>
    <t>131127198502155240</t>
  </si>
  <si>
    <t>孟令潇</t>
  </si>
  <si>
    <t>130983199804045344</t>
  </si>
  <si>
    <t>石岭金</t>
  </si>
  <si>
    <t>130983199509265037</t>
  </si>
  <si>
    <t>张植茂</t>
  </si>
  <si>
    <t>130983199601233310</t>
  </si>
  <si>
    <t>米芝霖</t>
  </si>
  <si>
    <t>130983199803102220</t>
  </si>
  <si>
    <t>闻龙福</t>
  </si>
  <si>
    <t>13098319981002163X</t>
  </si>
  <si>
    <t>杨慧娟</t>
  </si>
  <si>
    <t>13293019860606352X</t>
  </si>
  <si>
    <t>许瑞学</t>
  </si>
  <si>
    <t>142623197409132618</t>
  </si>
  <si>
    <t>刘俊阁</t>
  </si>
  <si>
    <t>130983198602245028</t>
  </si>
  <si>
    <t>王发</t>
  </si>
  <si>
    <t>610631198211111016</t>
  </si>
  <si>
    <t>梁勇</t>
  </si>
  <si>
    <t>130983199004050014</t>
  </si>
  <si>
    <t>赵卫</t>
  </si>
  <si>
    <t>130983199405053718</t>
  </si>
  <si>
    <t>张翠</t>
  </si>
  <si>
    <t>130983198803123967</t>
  </si>
  <si>
    <t>宁文凯</t>
  </si>
  <si>
    <t>130983198906132014</t>
  </si>
  <si>
    <t>荆文彬</t>
  </si>
  <si>
    <t>130983199105203913</t>
  </si>
  <si>
    <t>于小爽</t>
  </si>
  <si>
    <t>220182198410207264</t>
  </si>
  <si>
    <t>李行</t>
  </si>
  <si>
    <t>130983199011023911</t>
  </si>
  <si>
    <t>霍庆玉</t>
  </si>
  <si>
    <t>130924199211243548</t>
  </si>
  <si>
    <t>刘梦鹤</t>
  </si>
  <si>
    <t>130983199306174557</t>
  </si>
  <si>
    <t>刘铄</t>
  </si>
  <si>
    <t>130983200302180058</t>
  </si>
  <si>
    <t>宋小玲</t>
  </si>
  <si>
    <t>130983198506081641</t>
  </si>
  <si>
    <t>张富贵</t>
  </si>
  <si>
    <t>140322197806203614</t>
  </si>
  <si>
    <t>张学建</t>
  </si>
  <si>
    <t>130983200210183016</t>
  </si>
  <si>
    <t>高秋香</t>
  </si>
  <si>
    <t>140322198201293922</t>
  </si>
  <si>
    <t>高建芳</t>
  </si>
  <si>
    <t>130924198011184227</t>
  </si>
  <si>
    <t>许志飞</t>
  </si>
  <si>
    <t>130924200302083514</t>
  </si>
  <si>
    <t>滕令驹</t>
  </si>
  <si>
    <t>130921199502202018</t>
  </si>
  <si>
    <t>白月</t>
  </si>
  <si>
    <t>132930197709123543</t>
  </si>
  <si>
    <t>缴纳人数：313人</t>
  </si>
  <si>
    <t>减少22人</t>
  </si>
  <si>
    <t>河北光华荣昌2021年5月份公司社保缴费明细</t>
  </si>
  <si>
    <t>吕家兴</t>
  </si>
  <si>
    <t>130921199410200816</t>
  </si>
  <si>
    <t>刘长华</t>
  </si>
  <si>
    <t>410802197911223518</t>
  </si>
  <si>
    <t>陈金马</t>
  </si>
  <si>
    <t>130925199004276618</t>
  </si>
  <si>
    <t>赵学超</t>
  </si>
  <si>
    <t>132930197712021812</t>
  </si>
  <si>
    <t>吴燕霞</t>
  </si>
  <si>
    <t>330424198608101420</t>
  </si>
  <si>
    <t>刘元元</t>
  </si>
  <si>
    <t>130983198907120322</t>
  </si>
  <si>
    <t>刘强</t>
  </si>
  <si>
    <t>130922198810014854</t>
  </si>
  <si>
    <t>闫福国</t>
  </si>
  <si>
    <t>132930199110113516</t>
  </si>
  <si>
    <t>吴英浩</t>
  </si>
  <si>
    <t>130925199901266217</t>
  </si>
  <si>
    <t>闫建波</t>
  </si>
  <si>
    <t>130983198910183017</t>
  </si>
  <si>
    <t>张长江</t>
  </si>
  <si>
    <t>13092419931114423X</t>
  </si>
  <si>
    <t>陈太平</t>
  </si>
  <si>
    <t>130921199410100217</t>
  </si>
  <si>
    <t>王进</t>
  </si>
  <si>
    <t>130983199912030916</t>
  </si>
  <si>
    <t>王雷</t>
  </si>
  <si>
    <t>130983199005122411</t>
  </si>
  <si>
    <t>王小金</t>
  </si>
  <si>
    <t>132930198310294126</t>
  </si>
  <si>
    <t>张世明</t>
  </si>
  <si>
    <t>132930199211141110</t>
  </si>
  <si>
    <t>王振</t>
  </si>
  <si>
    <t>132930199110304136</t>
  </si>
  <si>
    <t>王世聪</t>
  </si>
  <si>
    <t>13098319920707303X</t>
  </si>
  <si>
    <t>宋忠奎</t>
  </si>
  <si>
    <t>130983199305120012</t>
  </si>
  <si>
    <t>韩桂栋</t>
  </si>
  <si>
    <t>132930198109012019</t>
  </si>
  <si>
    <t>孙华山</t>
  </si>
  <si>
    <t>130983198905051415</t>
  </si>
  <si>
    <t>白义凯</t>
  </si>
  <si>
    <t>13098319990608001X</t>
  </si>
  <si>
    <t>王藤</t>
  </si>
  <si>
    <t>130983200301140919</t>
  </si>
  <si>
    <t>孟洪臣</t>
  </si>
  <si>
    <t>130924199308253523</t>
  </si>
  <si>
    <t>朱俊美</t>
  </si>
  <si>
    <t>372324198404054144</t>
  </si>
  <si>
    <t>刘洪霞</t>
  </si>
  <si>
    <t>132930198102081628</t>
  </si>
  <si>
    <t>吕欣月</t>
  </si>
  <si>
    <t>132930199606084720</t>
  </si>
  <si>
    <t>岳明鑫</t>
  </si>
  <si>
    <t>132930199811103353</t>
  </si>
  <si>
    <t>李冬旭</t>
  </si>
  <si>
    <t>130983199901120713</t>
  </si>
  <si>
    <t>张玉彪</t>
  </si>
  <si>
    <t>130983199701261618</t>
  </si>
  <si>
    <t>郭凤明</t>
  </si>
  <si>
    <t>132930198906292818</t>
  </si>
  <si>
    <t>张斌</t>
  </si>
  <si>
    <t>130921199603133218</t>
  </si>
  <si>
    <t>侯志铎</t>
  </si>
  <si>
    <t>130983199206210039</t>
  </si>
  <si>
    <t>刘瑜</t>
  </si>
  <si>
    <t>13098319860907142X</t>
  </si>
  <si>
    <t>白丽霞</t>
  </si>
  <si>
    <t>132930198105155020</t>
  </si>
  <si>
    <t>陈淑贞</t>
  </si>
  <si>
    <t>132930198012132225</t>
  </si>
  <si>
    <t>社保给核173731.38</t>
  </si>
  <si>
    <t>大额医疗应缴合计</t>
  </si>
  <si>
    <t>减少14人</t>
  </si>
  <si>
    <t>河北光华荣昌2021年6月份公司社保缴费明细</t>
  </si>
  <si>
    <t>王宇</t>
  </si>
  <si>
    <t>13098319930605001X</t>
  </si>
  <si>
    <t>潘桂奇</t>
  </si>
  <si>
    <t>371481198211023319</t>
  </si>
  <si>
    <t>杨亚琼</t>
  </si>
  <si>
    <t>132930197702281821</t>
  </si>
  <si>
    <t>管洪敏</t>
  </si>
  <si>
    <t>422802199210072166</t>
  </si>
  <si>
    <t>李亚</t>
  </si>
  <si>
    <t>422802199307086062</t>
  </si>
  <si>
    <t>冉征会</t>
  </si>
  <si>
    <t>422802198402201319</t>
  </si>
  <si>
    <t>张明友</t>
  </si>
  <si>
    <t>422802197510153073</t>
  </si>
  <si>
    <t>高庆霄</t>
  </si>
  <si>
    <t>130983200002105515</t>
  </si>
  <si>
    <t>付智辉</t>
  </si>
  <si>
    <t>13092419861117054X</t>
  </si>
  <si>
    <t>刘丰硕</t>
  </si>
  <si>
    <t>130983200306225030</t>
  </si>
  <si>
    <t>赵梦岳</t>
  </si>
  <si>
    <t>130925200410186031</t>
  </si>
  <si>
    <t>陈自铅</t>
  </si>
  <si>
    <t>130983199703021415</t>
  </si>
  <si>
    <t>翟广朋</t>
  </si>
  <si>
    <t>130924198704294218</t>
  </si>
  <si>
    <t>李俊宇</t>
  </si>
  <si>
    <t>130983199209081615</t>
  </si>
  <si>
    <t>李海洋</t>
  </si>
  <si>
    <t>130983199609281616</t>
  </si>
  <si>
    <t>郑建</t>
  </si>
  <si>
    <t>132930199410262812</t>
  </si>
  <si>
    <t>蔡海波</t>
  </si>
  <si>
    <t>130983199207023913</t>
  </si>
  <si>
    <t>隋德松</t>
  </si>
  <si>
    <t>130983199502043319</t>
  </si>
  <si>
    <t>邓洪爱</t>
  </si>
  <si>
    <t>132929197811121928</t>
  </si>
  <si>
    <t>范洪英</t>
  </si>
  <si>
    <t>460001197303140021</t>
  </si>
  <si>
    <t>刘泽青</t>
  </si>
  <si>
    <t>130983200302235012</t>
  </si>
  <si>
    <t>刘建贺</t>
  </si>
  <si>
    <t>130983200302245018</t>
  </si>
  <si>
    <t>姚鸿斌</t>
  </si>
  <si>
    <t>130983200305015015</t>
  </si>
  <si>
    <t>孙慧均</t>
  </si>
  <si>
    <t>130922200301104413</t>
  </si>
  <si>
    <t>柴爱如</t>
  </si>
  <si>
    <t>130983198804123029</t>
  </si>
  <si>
    <t>武林</t>
  </si>
  <si>
    <t>230230198902212132</t>
  </si>
  <si>
    <t>张雪</t>
  </si>
  <si>
    <t>232321199609234629</t>
  </si>
  <si>
    <t>王烁</t>
  </si>
  <si>
    <t>130983200208122214</t>
  </si>
  <si>
    <t>张爰博</t>
  </si>
  <si>
    <t>130983200211300317</t>
  </si>
  <si>
    <t>宋忠林</t>
  </si>
  <si>
    <t>13098320030304471X</t>
  </si>
  <si>
    <t>王枭</t>
  </si>
  <si>
    <t>130984200310083916</t>
  </si>
  <si>
    <t>李建成</t>
  </si>
  <si>
    <t>130930200209153319</t>
  </si>
  <si>
    <t>从恩健</t>
  </si>
  <si>
    <t>130983198911090314</t>
  </si>
  <si>
    <t>常乐</t>
  </si>
  <si>
    <t>130983198910220316</t>
  </si>
  <si>
    <t>张国峰</t>
  </si>
  <si>
    <t>130983200310202237</t>
  </si>
  <si>
    <t>闻龙超</t>
  </si>
  <si>
    <t>130983199304151618</t>
  </si>
  <si>
    <t>刘亚荣</t>
  </si>
  <si>
    <t>130983200405095016</t>
  </si>
  <si>
    <t>周治学</t>
  </si>
  <si>
    <t>130983200306230315</t>
  </si>
  <si>
    <t>于相波</t>
  </si>
  <si>
    <t>130983200308273714</t>
  </si>
  <si>
    <t>张朝阳</t>
  </si>
  <si>
    <t>130533199111243529</t>
  </si>
  <si>
    <t>刘玉玲</t>
  </si>
  <si>
    <t>130983198702282424</t>
  </si>
  <si>
    <t>任相宜</t>
  </si>
  <si>
    <t>130983200305240319</t>
  </si>
  <si>
    <t>李林育</t>
  </si>
  <si>
    <t>130983200405160316</t>
  </si>
  <si>
    <t>赵增坤</t>
  </si>
  <si>
    <t>132930198101250039</t>
  </si>
  <si>
    <t>顾培峰</t>
  </si>
  <si>
    <t>130983200102082410</t>
  </si>
  <si>
    <t>刘永超</t>
  </si>
  <si>
    <t>130924200001284216</t>
  </si>
  <si>
    <t>刘东豪</t>
  </si>
  <si>
    <t>130983200307225032</t>
  </si>
  <si>
    <t>孙伟轩</t>
  </si>
  <si>
    <t>130983200306095010</t>
  </si>
  <si>
    <t>闫晓晨</t>
  </si>
  <si>
    <t>130925200308125435</t>
  </si>
  <si>
    <t>朱章群</t>
  </si>
  <si>
    <t>131127198707095237</t>
  </si>
  <si>
    <t>王东铭</t>
  </si>
  <si>
    <t>130983200402264515</t>
  </si>
  <si>
    <t>孙文岩</t>
  </si>
  <si>
    <t>130925200402197216</t>
  </si>
  <si>
    <t>李亚轩</t>
  </si>
  <si>
    <t>13098320040717181X</t>
  </si>
  <si>
    <t>左华森</t>
  </si>
  <si>
    <t>130983200312275018</t>
  </si>
  <si>
    <t>李帅</t>
  </si>
  <si>
    <t>130924200302094619</t>
  </si>
  <si>
    <t>刘振旗</t>
  </si>
  <si>
    <t>130983200310280518</t>
  </si>
  <si>
    <t>刘佳宁</t>
  </si>
  <si>
    <t>130930200208201817</t>
  </si>
  <si>
    <t>李加弘</t>
  </si>
  <si>
    <t>130983200302025015</t>
  </si>
  <si>
    <t>李文凯</t>
  </si>
  <si>
    <t>130921200402020212</t>
  </si>
  <si>
    <t>王寿康</t>
  </si>
  <si>
    <t>130921200402104213</t>
  </si>
  <si>
    <t>王铮</t>
  </si>
  <si>
    <t>13098320040123391X</t>
  </si>
  <si>
    <t>王昭量</t>
  </si>
  <si>
    <t>130983200312305010</t>
  </si>
  <si>
    <t>秦跃民</t>
  </si>
  <si>
    <t>130983199905023013</t>
  </si>
  <si>
    <t>陈德震</t>
  </si>
  <si>
    <t>130930199709221511</t>
  </si>
  <si>
    <t>吕关冰</t>
  </si>
  <si>
    <t>130930199901171518</t>
  </si>
  <si>
    <t>孙玉展</t>
  </si>
  <si>
    <t>130983200411292016</t>
  </si>
  <si>
    <t>刘浩臣</t>
  </si>
  <si>
    <t>130983200408275012</t>
  </si>
  <si>
    <t>胡传磊</t>
  </si>
  <si>
    <t>130983200311212437</t>
  </si>
  <si>
    <t>胡万松</t>
  </si>
  <si>
    <t>130983200409192411</t>
  </si>
  <si>
    <t>陈泳旭</t>
  </si>
  <si>
    <t>130983200309202213</t>
  </si>
  <si>
    <t>马强</t>
  </si>
  <si>
    <t>132930199605060313</t>
  </si>
  <si>
    <t>王道玉</t>
  </si>
  <si>
    <t>132930199605143514</t>
  </si>
  <si>
    <t>邓海旺</t>
  </si>
  <si>
    <t>13098319971108167x</t>
  </si>
  <si>
    <t>左伟呈</t>
  </si>
  <si>
    <t>130930199912293617</t>
  </si>
  <si>
    <t>张占利</t>
  </si>
  <si>
    <t>13293419750911092X</t>
  </si>
  <si>
    <t>滕志勇</t>
  </si>
  <si>
    <t>130983199909282418</t>
  </si>
  <si>
    <t>王金来</t>
  </si>
  <si>
    <t>130983198703063936</t>
  </si>
  <si>
    <t>韩胜利</t>
  </si>
  <si>
    <t>220581198111061213</t>
  </si>
  <si>
    <t>刘红晨</t>
  </si>
  <si>
    <t>130924199112024243</t>
  </si>
  <si>
    <t>郑艳红</t>
  </si>
  <si>
    <t>132930198111202823</t>
  </si>
  <si>
    <t>吴金凤</t>
  </si>
  <si>
    <t>132934198102141526</t>
  </si>
  <si>
    <t>吴春雷</t>
  </si>
  <si>
    <t>130983198605150016</t>
  </si>
  <si>
    <t>张巧慧</t>
  </si>
  <si>
    <t>130924198906184244</t>
  </si>
  <si>
    <t>赵真真</t>
  </si>
  <si>
    <t>130983198810080926</t>
  </si>
  <si>
    <t>白红霞</t>
  </si>
  <si>
    <t>132930198902044729</t>
  </si>
  <si>
    <t>刘小雪</t>
  </si>
  <si>
    <t>13092419911205424X</t>
  </si>
  <si>
    <t>缴纳人数：412人</t>
  </si>
  <si>
    <t>本月交：</t>
  </si>
  <si>
    <t>减少12人</t>
  </si>
  <si>
    <t>下月减工伤</t>
  </si>
  <si>
    <t>王从振</t>
  </si>
  <si>
    <t>130983198903071156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</si>
</sst>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0_ "/>
    <numFmt numFmtId="178" formatCode="0.00_);[Red]\(0.00\)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0"/>
      <color indexed="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1" fillId="12" borderId="17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30" fillId="19" borderId="16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/>
    <xf numFmtId="49" fontId="9" fillId="0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2" borderId="0" xfId="0" applyNumberFormat="1" applyFont="1" applyFill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7" xfId="0" applyFont="1" applyBorder="1" applyAlignment="1" quotePrefix="1">
      <alignment horizontal="center" vertical="center"/>
    </xf>
    <xf numFmtId="176" fontId="4" fillId="0" borderId="1" xfId="0" applyNumberFormat="1" applyFont="1" applyBorder="1" applyAlignment="1" quotePrefix="1">
      <alignment horizontal="center" vertical="center"/>
    </xf>
    <xf numFmtId="176" fontId="9" fillId="0" borderId="1" xfId="0" applyNumberFormat="1" applyFont="1" applyFill="1" applyBorder="1" applyAlignment="1" quotePrefix="1">
      <alignment horizontal="center" vertical="center"/>
    </xf>
    <xf numFmtId="176" fontId="7" fillId="0" borderId="1" xfId="0" applyNumberFormat="1" applyFont="1" applyFill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0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0.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1.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AppData\Roaming\kingsoft\office6\backup\2021&#24180;&#20844;&#31215;&#37329;&#32564;&#36153;&#26126;&#3245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445;&#38505;&#20844;&#31215;&#37329;\&#20809;&#21326;&#33635;&#26124;&#20445;&#38505;\2021&#24180;\2021&#24180;6&#26376;&#20445;&#38505;&#19979;&#36733;&#21517;&#21333;\6&#26376;&#20859;&#32769;&#20445;&#38505;&#26126;&#32454;&#23548;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刘海霞身份证"/>
    </sheetNames>
    <sheetDataSet>
      <sheetData sheetId="0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13098319921211502X</v>
          </cell>
          <cell r="J7" t="str">
            <v>√</v>
          </cell>
        </row>
        <row r="8">
          <cell r="I8" t="str">
            <v>230822198301100875</v>
          </cell>
          <cell r="J8" t="str">
            <v>√</v>
          </cell>
        </row>
        <row r="9">
          <cell r="I9" t="str">
            <v>130923198801132214</v>
          </cell>
          <cell r="J9" t="str">
            <v>√</v>
          </cell>
        </row>
        <row r="10">
          <cell r="I10" t="str">
            <v>132930196410261613</v>
          </cell>
          <cell r="J10" t="str">
            <v>√</v>
          </cell>
        </row>
        <row r="11">
          <cell r="I11" t="str">
            <v>130983198709010026</v>
          </cell>
          <cell r="J11" t="str">
            <v>√</v>
          </cell>
        </row>
        <row r="12">
          <cell r="I12" t="str">
            <v>372922198809237758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132903198003258732</v>
          </cell>
          <cell r="J18" t="str">
            <v>√</v>
          </cell>
        </row>
        <row r="19">
          <cell r="I19" t="str">
            <v>132930199312191811</v>
          </cell>
          <cell r="J19" t="str">
            <v>√</v>
          </cell>
        </row>
        <row r="20">
          <cell r="I20" t="str">
            <v>130983199904201113</v>
          </cell>
          <cell r="J20" t="str">
            <v>√</v>
          </cell>
        </row>
        <row r="21">
          <cell r="I21" t="str">
            <v>130983199004072213</v>
          </cell>
          <cell r="J21" t="str">
            <v>√</v>
          </cell>
        </row>
        <row r="22">
          <cell r="I22" t="str">
            <v>130983198806125319</v>
          </cell>
          <cell r="J22" t="str">
            <v>√</v>
          </cell>
        </row>
        <row r="23">
          <cell r="I23" t="str">
            <v>130983198704102212</v>
          </cell>
          <cell r="J23" t="str">
            <v>√</v>
          </cell>
        </row>
        <row r="24">
          <cell r="I24" t="str">
            <v>132930198105211619</v>
          </cell>
          <cell r="J24" t="str">
            <v>√</v>
          </cell>
        </row>
        <row r="25">
          <cell r="I25" t="str">
            <v>130983198801222216</v>
          </cell>
          <cell r="J25" t="str">
            <v>√</v>
          </cell>
        </row>
        <row r="26">
          <cell r="I26" t="str">
            <v>130983200204212415</v>
          </cell>
          <cell r="J26" t="str">
            <v>√</v>
          </cell>
        </row>
        <row r="27">
          <cell r="I27" t="str">
            <v>130103196701270945</v>
          </cell>
          <cell r="J27" t="str">
            <v>√</v>
          </cell>
        </row>
        <row r="28">
          <cell r="I28" t="str">
            <v>132930197612031626</v>
          </cell>
          <cell r="J28" t="str">
            <v>√</v>
          </cell>
        </row>
        <row r="29">
          <cell r="I29" t="str">
            <v>132930197709061629</v>
          </cell>
          <cell r="J29" t="str">
            <v>√</v>
          </cell>
        </row>
        <row r="30">
          <cell r="I30" t="str">
            <v>130983198609162225</v>
          </cell>
          <cell r="J30" t="str">
            <v>√</v>
          </cell>
        </row>
        <row r="31">
          <cell r="I31" t="str">
            <v>132930199311021124</v>
          </cell>
          <cell r="J31" t="str">
            <v>√</v>
          </cell>
        </row>
        <row r="32">
          <cell r="I32" t="str">
            <v>130983198701282211</v>
          </cell>
          <cell r="J32" t="str">
            <v>√</v>
          </cell>
        </row>
        <row r="33">
          <cell r="I33" t="str">
            <v>130983199412123921</v>
          </cell>
          <cell r="J33" t="str">
            <v>√</v>
          </cell>
        </row>
        <row r="34">
          <cell r="I34" t="str">
            <v>131127198502155240</v>
          </cell>
          <cell r="J34" t="str">
            <v>√</v>
          </cell>
        </row>
        <row r="35">
          <cell r="I35" t="str">
            <v>13022419960119654X</v>
          </cell>
          <cell r="J35" t="str">
            <v>√</v>
          </cell>
        </row>
        <row r="36">
          <cell r="I36" t="str">
            <v>130621199101181862</v>
          </cell>
          <cell r="J36" t="str">
            <v>√</v>
          </cell>
        </row>
        <row r="37">
          <cell r="I37" t="str">
            <v>130983199302214515</v>
          </cell>
          <cell r="J37" t="str">
            <v>√</v>
          </cell>
        </row>
        <row r="38">
          <cell r="I38" t="str">
            <v>132930197507110525</v>
          </cell>
          <cell r="J38" t="str">
            <v>√</v>
          </cell>
        </row>
        <row r="39">
          <cell r="I39" t="str">
            <v>130983198402241612</v>
          </cell>
          <cell r="J39" t="str">
            <v>√</v>
          </cell>
        </row>
        <row r="40">
          <cell r="I40" t="str">
            <v>130983198407253014</v>
          </cell>
          <cell r="J40" t="str">
            <v>√</v>
          </cell>
        </row>
        <row r="41">
          <cell r="I41" t="str">
            <v>230403198803040816</v>
          </cell>
          <cell r="J41" t="str">
            <v>√</v>
          </cell>
        </row>
        <row r="42">
          <cell r="I42" t="str">
            <v>132930197612023060</v>
          </cell>
          <cell r="J42" t="str">
            <v>√</v>
          </cell>
        </row>
        <row r="43">
          <cell r="I43" t="str">
            <v>130925198802085221</v>
          </cell>
          <cell r="J43" t="str">
            <v>√</v>
          </cell>
        </row>
        <row r="44">
          <cell r="I44" t="str">
            <v>130983199412142866</v>
          </cell>
          <cell r="J44" t="str">
            <v>√</v>
          </cell>
        </row>
        <row r="45">
          <cell r="I45" t="str">
            <v>220181199111102217</v>
          </cell>
          <cell r="J45" t="str">
            <v>√</v>
          </cell>
        </row>
        <row r="46">
          <cell r="I46" t="str">
            <v>132930198905132812</v>
          </cell>
          <cell r="J46" t="str">
            <v>√</v>
          </cell>
        </row>
        <row r="47">
          <cell r="I47" t="str">
            <v>132930198208222230</v>
          </cell>
          <cell r="J47" t="str">
            <v>√</v>
          </cell>
        </row>
        <row r="48">
          <cell r="I48" t="str">
            <v>130983199001013138</v>
          </cell>
          <cell r="J48" t="str">
            <v>√</v>
          </cell>
        </row>
        <row r="49">
          <cell r="I49" t="str">
            <v>130983199606111419</v>
          </cell>
          <cell r="J49" t="str">
            <v>√</v>
          </cell>
        </row>
        <row r="50">
          <cell r="I50" t="str">
            <v>130983199312094123</v>
          </cell>
          <cell r="J50" t="str">
            <v>√</v>
          </cell>
        </row>
        <row r="51">
          <cell r="I51" t="str">
            <v>500233198310222980</v>
          </cell>
          <cell r="J51" t="str">
            <v>√</v>
          </cell>
        </row>
        <row r="52">
          <cell r="I52" t="str">
            <v>130983200010172611</v>
          </cell>
          <cell r="J52" t="str">
            <v>√</v>
          </cell>
        </row>
        <row r="53">
          <cell r="I53" t="str">
            <v>130732198808033070</v>
          </cell>
          <cell r="J53" t="str">
            <v>√</v>
          </cell>
        </row>
        <row r="54">
          <cell r="I54" t="str">
            <v>13098319880415161X</v>
          </cell>
          <cell r="J54" t="str">
            <v>√</v>
          </cell>
        </row>
        <row r="55">
          <cell r="I55" t="str">
            <v>132930198312050029</v>
          </cell>
          <cell r="J55" t="str">
            <v>√</v>
          </cell>
        </row>
        <row r="56">
          <cell r="I56" t="str">
            <v>132934198212054618</v>
          </cell>
          <cell r="J56" t="str">
            <v>√</v>
          </cell>
        </row>
        <row r="57">
          <cell r="I57" t="str">
            <v>130983198906201614</v>
          </cell>
          <cell r="J57" t="str">
            <v>√</v>
          </cell>
        </row>
        <row r="58">
          <cell r="I58" t="str">
            <v>130983199001032232</v>
          </cell>
          <cell r="J58" t="str">
            <v>√</v>
          </cell>
        </row>
        <row r="59">
          <cell r="I59" t="str">
            <v>130983198905102411</v>
          </cell>
          <cell r="J59" t="str">
            <v>√</v>
          </cell>
        </row>
        <row r="60">
          <cell r="I60" t="str">
            <v>130983199605032436</v>
          </cell>
          <cell r="J60" t="str">
            <v>√</v>
          </cell>
        </row>
        <row r="61">
          <cell r="I61" t="str">
            <v>130983199104105529</v>
          </cell>
          <cell r="J61" t="str">
            <v>√</v>
          </cell>
        </row>
        <row r="62">
          <cell r="I62" t="str">
            <v>132930198701251828</v>
          </cell>
          <cell r="J62" t="str">
            <v>√</v>
          </cell>
        </row>
        <row r="63">
          <cell r="I63" t="str">
            <v>13098319981201162X</v>
          </cell>
          <cell r="J63" t="str">
            <v>√</v>
          </cell>
        </row>
        <row r="64">
          <cell r="I64" t="str">
            <v>130924199210184216</v>
          </cell>
          <cell r="J64" t="str">
            <v>√</v>
          </cell>
        </row>
        <row r="65">
          <cell r="I65" t="str">
            <v>130983199209011625</v>
          </cell>
          <cell r="J65" t="str">
            <v>√</v>
          </cell>
        </row>
        <row r="66">
          <cell r="I66" t="str">
            <v>130983199108300022</v>
          </cell>
          <cell r="J66" t="str">
            <v>√</v>
          </cell>
        </row>
        <row r="67">
          <cell r="I67" t="str">
            <v>130531199210303213</v>
          </cell>
          <cell r="J67" t="str">
            <v>√</v>
          </cell>
        </row>
        <row r="68">
          <cell r="I68" t="str">
            <v>132930197103261642</v>
          </cell>
          <cell r="J68" t="str">
            <v>√</v>
          </cell>
        </row>
        <row r="69">
          <cell r="I69" t="str">
            <v>132930196502212237</v>
          </cell>
          <cell r="J69" t="str">
            <v>√</v>
          </cell>
        </row>
        <row r="70">
          <cell r="I70" t="str">
            <v>130983198909091625</v>
          </cell>
          <cell r="J70" t="str">
            <v>√</v>
          </cell>
        </row>
        <row r="71">
          <cell r="I71" t="str">
            <v>132930198912201820</v>
          </cell>
          <cell r="J71" t="str">
            <v>√</v>
          </cell>
        </row>
        <row r="72">
          <cell r="I72" t="str">
            <v>372431197811294043</v>
          </cell>
          <cell r="J72" t="str">
            <v>√</v>
          </cell>
        </row>
        <row r="73">
          <cell r="I73" t="str">
            <v>13293019820427456X</v>
          </cell>
          <cell r="J73" t="str">
            <v>√</v>
          </cell>
        </row>
        <row r="74">
          <cell r="I74" t="str">
            <v>132930198003231627</v>
          </cell>
          <cell r="J74" t="str">
            <v>√</v>
          </cell>
        </row>
        <row r="75">
          <cell r="I75" t="str">
            <v>232102196309165218</v>
          </cell>
          <cell r="J75" t="str">
            <v>√</v>
          </cell>
        </row>
        <row r="76">
          <cell r="I76" t="str">
            <v>132401196704067067</v>
          </cell>
          <cell r="J76" t="str">
            <v>√</v>
          </cell>
        </row>
        <row r="77">
          <cell r="I77" t="str">
            <v>132401197706177061</v>
          </cell>
          <cell r="J77" t="str">
            <v>√</v>
          </cell>
        </row>
        <row r="78">
          <cell r="I78" t="str">
            <v>142623197409132618</v>
          </cell>
          <cell r="J78" t="str">
            <v>√</v>
          </cell>
        </row>
        <row r="79">
          <cell r="I79" t="str">
            <v>130983198902282218</v>
          </cell>
          <cell r="J79" t="str">
            <v>√</v>
          </cell>
        </row>
        <row r="80">
          <cell r="I80" t="str">
            <v>132930196606240013</v>
          </cell>
          <cell r="J80" t="str">
            <v>√</v>
          </cell>
        </row>
        <row r="81">
          <cell r="I81" t="str">
            <v>130983199901211615</v>
          </cell>
          <cell r="J81" t="str">
            <v>√</v>
          </cell>
        </row>
        <row r="82">
          <cell r="I82" t="str">
            <v>130983199204100311</v>
          </cell>
          <cell r="J82" t="str">
            <v>√</v>
          </cell>
        </row>
        <row r="83">
          <cell r="I83" t="str">
            <v>130927200011251513</v>
          </cell>
          <cell r="J83" t="str">
            <v>√</v>
          </cell>
        </row>
        <row r="84">
          <cell r="I84" t="str">
            <v>13098320030725241X</v>
          </cell>
          <cell r="J84" t="str">
            <v>√</v>
          </cell>
        </row>
        <row r="85">
          <cell r="I85" t="str">
            <v>132529196805221213</v>
          </cell>
          <cell r="J85" t="str">
            <v>√</v>
          </cell>
        </row>
        <row r="86">
          <cell r="I86" t="str">
            <v>130921199003102258</v>
          </cell>
        </row>
        <row r="87">
          <cell r="I87" t="str">
            <v>130983198912121135</v>
          </cell>
          <cell r="J87" t="str">
            <v>√</v>
          </cell>
        </row>
        <row r="88">
          <cell r="I88" t="str">
            <v>130983198706032414</v>
          </cell>
          <cell r="J88" t="str">
            <v>√</v>
          </cell>
        </row>
        <row r="89">
          <cell r="I89" t="str">
            <v>132930197308031437</v>
          </cell>
          <cell r="J89" t="str">
            <v>√</v>
          </cell>
        </row>
        <row r="90">
          <cell r="I90" t="str">
            <v>130924198304194218</v>
          </cell>
          <cell r="J90" t="str">
            <v>√</v>
          </cell>
        </row>
        <row r="91">
          <cell r="I91" t="str">
            <v>132930196611190030</v>
          </cell>
          <cell r="J91" t="str">
            <v>√</v>
          </cell>
        </row>
        <row r="92">
          <cell r="I92" t="str">
            <v>130930199503133938</v>
          </cell>
          <cell r="J92" t="str">
            <v>√</v>
          </cell>
        </row>
        <row r="93">
          <cell r="I93" t="str">
            <v>130925199408247215</v>
          </cell>
          <cell r="J93" t="str">
            <v>√</v>
          </cell>
        </row>
        <row r="94">
          <cell r="I94" t="str">
            <v>130983199605191453</v>
          </cell>
          <cell r="J94" t="str">
            <v>√</v>
          </cell>
        </row>
        <row r="95">
          <cell r="I95" t="str">
            <v>130983198803140919</v>
          </cell>
          <cell r="J95" t="str">
            <v>√</v>
          </cell>
        </row>
        <row r="96">
          <cell r="I96" t="str">
            <v>130983199211162414</v>
          </cell>
          <cell r="J96" t="str">
            <v>√</v>
          </cell>
        </row>
        <row r="97">
          <cell r="I97" t="str">
            <v>132930196512130016</v>
          </cell>
          <cell r="J97" t="str">
            <v>√</v>
          </cell>
        </row>
        <row r="98">
          <cell r="I98" t="str">
            <v>130921196409110211</v>
          </cell>
          <cell r="J98" t="str">
            <v>√</v>
          </cell>
        </row>
        <row r="99">
          <cell r="I99" t="str">
            <v>132526196510311052</v>
          </cell>
          <cell r="J99" t="str">
            <v>√</v>
          </cell>
        </row>
        <row r="100">
          <cell r="I100" t="str">
            <v>130983199606255017</v>
          </cell>
          <cell r="J100" t="str">
            <v>√</v>
          </cell>
        </row>
        <row r="101">
          <cell r="I101" t="str">
            <v>132930197905100031</v>
          </cell>
          <cell r="J101" t="str">
            <v>√</v>
          </cell>
        </row>
        <row r="102">
          <cell r="I102" t="str">
            <v>130983199211285019</v>
          </cell>
          <cell r="J102" t="str">
            <v>√</v>
          </cell>
        </row>
        <row r="103">
          <cell r="I103" t="str">
            <v>130983198807172213</v>
          </cell>
          <cell r="J103" t="str">
            <v>√</v>
          </cell>
        </row>
        <row r="104">
          <cell r="I104" t="str">
            <v>150422198603203018</v>
          </cell>
          <cell r="J104" t="str">
            <v>√</v>
          </cell>
        </row>
        <row r="105">
          <cell r="I105" t="str">
            <v>130983198712141422</v>
          </cell>
          <cell r="J105" t="str">
            <v>√</v>
          </cell>
        </row>
        <row r="106">
          <cell r="I106" t="str">
            <v>130983199801025313</v>
          </cell>
          <cell r="J106" t="str">
            <v>√</v>
          </cell>
        </row>
        <row r="107">
          <cell r="I107" t="str">
            <v>130983199210273032</v>
          </cell>
          <cell r="J107" t="str">
            <v>√</v>
          </cell>
        </row>
        <row r="108">
          <cell r="I108" t="str">
            <v>132930199002104110</v>
          </cell>
          <cell r="J108" t="str">
            <v>√</v>
          </cell>
        </row>
        <row r="109">
          <cell r="I109" t="str">
            <v>130983200209082656</v>
          </cell>
          <cell r="J109" t="str">
            <v>√</v>
          </cell>
        </row>
        <row r="110">
          <cell r="I110" t="str">
            <v>130983199201222217</v>
          </cell>
          <cell r="J110" t="str">
            <v>√</v>
          </cell>
        </row>
        <row r="111">
          <cell r="I111" t="str">
            <v>130983198805100339</v>
          </cell>
          <cell r="J111" t="str">
            <v>√</v>
          </cell>
        </row>
        <row r="112">
          <cell r="I112" t="str">
            <v>132930199311231818</v>
          </cell>
          <cell r="J112" t="str">
            <v>√</v>
          </cell>
        </row>
        <row r="113">
          <cell r="I113" t="str">
            <v>130929198402282213</v>
          </cell>
          <cell r="J113" t="str">
            <v>√</v>
          </cell>
        </row>
        <row r="114">
          <cell r="I114" t="str">
            <v>130927198310154553</v>
          </cell>
          <cell r="J114" t="str">
            <v>√</v>
          </cell>
        </row>
        <row r="115">
          <cell r="I115" t="str">
            <v>132930199011150514</v>
          </cell>
          <cell r="J115" t="str">
            <v>√</v>
          </cell>
        </row>
        <row r="116">
          <cell r="I116" t="str">
            <v>130925200404026234</v>
          </cell>
          <cell r="J116" t="str">
            <v>√</v>
          </cell>
        </row>
        <row r="117">
          <cell r="I117" t="str">
            <v>132401196703097096</v>
          </cell>
          <cell r="J117" t="str">
            <v>√</v>
          </cell>
        </row>
        <row r="118">
          <cell r="I118" t="str">
            <v>140426198711112010</v>
          </cell>
          <cell r="J118" t="str">
            <v>√</v>
          </cell>
        </row>
        <row r="119">
          <cell r="I119" t="str">
            <v>132931198206033328</v>
          </cell>
          <cell r="J119" t="str">
            <v>√</v>
          </cell>
        </row>
        <row r="120">
          <cell r="I120" t="str">
            <v>130983199309021812</v>
          </cell>
          <cell r="J120" t="str">
            <v>√</v>
          </cell>
        </row>
        <row r="121">
          <cell r="I121" t="str">
            <v>370784198009176412</v>
          </cell>
          <cell r="J121" t="str">
            <v>√</v>
          </cell>
        </row>
        <row r="122">
          <cell r="I122" t="str">
            <v>133030197203053439</v>
          </cell>
          <cell r="J122" t="str">
            <v>√</v>
          </cell>
        </row>
        <row r="123">
          <cell r="I123" t="str">
            <v>110227197910111817</v>
          </cell>
          <cell r="J123" t="str">
            <v>√</v>
          </cell>
        </row>
        <row r="124">
          <cell r="I124" t="str">
            <v>371427198602232515</v>
          </cell>
          <cell r="J124" t="str">
            <v>√</v>
          </cell>
        </row>
        <row r="125">
          <cell r="I125" t="str">
            <v>130682199201211697</v>
          </cell>
          <cell r="J125" t="str">
            <v>√</v>
          </cell>
        </row>
        <row r="126">
          <cell r="I126" t="str">
            <v>140227199706265055</v>
          </cell>
          <cell r="J126" t="str">
            <v>√</v>
          </cell>
        </row>
        <row r="127">
          <cell r="I127" t="str">
            <v>131121198211044411</v>
          </cell>
          <cell r="J127" t="str">
            <v>√</v>
          </cell>
        </row>
        <row r="128">
          <cell r="I128" t="str">
            <v>110222198106151212</v>
          </cell>
          <cell r="J128" t="str">
            <v>√</v>
          </cell>
        </row>
        <row r="129">
          <cell r="I129" t="str">
            <v>132521197307163413</v>
          </cell>
          <cell r="J129" t="str">
            <v>√</v>
          </cell>
        </row>
        <row r="130">
          <cell r="I130" t="str">
            <v>430202198108221017</v>
          </cell>
          <cell r="J130" t="str">
            <v>√</v>
          </cell>
        </row>
        <row r="131">
          <cell r="I131" t="str">
            <v>422823197108051134</v>
          </cell>
          <cell r="J131" t="str">
            <v>√</v>
          </cell>
        </row>
        <row r="132">
          <cell r="I132" t="str">
            <v>130983199712182448</v>
          </cell>
          <cell r="J132" t="str">
            <v>√</v>
          </cell>
        </row>
        <row r="135">
          <cell r="I135" t="str">
            <v>130983198608081618</v>
          </cell>
          <cell r="J135" t="str">
            <v>√</v>
          </cell>
        </row>
        <row r="136">
          <cell r="I136" t="str">
            <v>130983199208082210</v>
          </cell>
          <cell r="J136" t="str">
            <v>√</v>
          </cell>
        </row>
        <row r="137">
          <cell r="I137" t="str">
            <v>130983199302141619</v>
          </cell>
          <cell r="J137" t="str">
            <v>√</v>
          </cell>
        </row>
        <row r="138">
          <cell r="I138" t="str">
            <v>132929197802073434</v>
          </cell>
          <cell r="J138" t="str">
            <v>√</v>
          </cell>
        </row>
        <row r="139">
          <cell r="I139" t="str">
            <v>132930197707191817</v>
          </cell>
          <cell r="J139" t="str">
            <v>√</v>
          </cell>
        </row>
        <row r="140">
          <cell r="I140" t="str">
            <v>132930198203022838</v>
          </cell>
          <cell r="J140" t="str">
            <v>√</v>
          </cell>
        </row>
        <row r="141">
          <cell r="I141" t="str">
            <v>132930197803071815</v>
          </cell>
          <cell r="J141" t="str">
            <v>√</v>
          </cell>
        </row>
        <row r="142">
          <cell r="I142" t="str">
            <v>232622197602272618</v>
          </cell>
          <cell r="J142" t="str">
            <v>√</v>
          </cell>
        </row>
        <row r="143">
          <cell r="I143" t="str">
            <v>130983198605102217</v>
          </cell>
          <cell r="J143" t="str">
            <v>√</v>
          </cell>
        </row>
        <row r="144">
          <cell r="I144" t="str">
            <v>130924198201294216</v>
          </cell>
          <cell r="J144" t="str">
            <v>√</v>
          </cell>
        </row>
        <row r="145">
          <cell r="I145" t="str">
            <v>130983198705013318</v>
          </cell>
          <cell r="J145" t="str">
            <v>√</v>
          </cell>
        </row>
        <row r="146">
          <cell r="I146" t="str">
            <v>132930197706210510</v>
          </cell>
          <cell r="J146" t="str">
            <v>√</v>
          </cell>
        </row>
        <row r="147">
          <cell r="I147" t="str">
            <v>230229198710205733</v>
          </cell>
          <cell r="J147" t="str">
            <v>√</v>
          </cell>
        </row>
        <row r="148">
          <cell r="I148" t="str">
            <v>130983199812072836</v>
          </cell>
          <cell r="J148" t="str">
            <v>√</v>
          </cell>
        </row>
        <row r="149">
          <cell r="I149" t="str">
            <v>132930199410102835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132930197601291422</v>
          </cell>
          <cell r="J152" t="str">
            <v>√</v>
          </cell>
        </row>
        <row r="153">
          <cell r="I153" t="str">
            <v>230823197302131421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130983198708122210</v>
          </cell>
          <cell r="J164" t="str">
            <v>√</v>
          </cell>
        </row>
        <row r="165">
          <cell r="I165" t="str">
            <v>13098319820602301X</v>
          </cell>
          <cell r="J165" t="str">
            <v>√</v>
          </cell>
        </row>
        <row r="166">
          <cell r="I166" t="str">
            <v>132930198310190570</v>
          </cell>
          <cell r="J166" t="str">
            <v>√</v>
          </cell>
        </row>
        <row r="167">
          <cell r="I167" t="str">
            <v>130983198711062212</v>
          </cell>
          <cell r="J167" t="str">
            <v>√</v>
          </cell>
        </row>
        <row r="168">
          <cell r="I168" t="str">
            <v>130983199303112238</v>
          </cell>
          <cell r="J168" t="str">
            <v>√</v>
          </cell>
        </row>
        <row r="169">
          <cell r="I169" t="str">
            <v>130983198303042212</v>
          </cell>
          <cell r="J169" t="str">
            <v>√</v>
          </cell>
        </row>
        <row r="170">
          <cell r="I170" t="str">
            <v>13293019820815221X</v>
          </cell>
          <cell r="J170" t="str">
            <v>√</v>
          </cell>
        </row>
        <row r="171">
          <cell r="I171" t="str">
            <v>232332197203141211</v>
          </cell>
          <cell r="J171" t="str">
            <v>√</v>
          </cell>
        </row>
        <row r="172">
          <cell r="I172" t="str">
            <v>23020619690224045X</v>
          </cell>
          <cell r="J172" t="str">
            <v>√</v>
          </cell>
        </row>
        <row r="173">
          <cell r="I173" t="str">
            <v>132930196712241415</v>
          </cell>
          <cell r="J173" t="str">
            <v>√</v>
          </cell>
        </row>
        <row r="174">
          <cell r="I174" t="str">
            <v>130983199202122218</v>
          </cell>
          <cell r="J174" t="str">
            <v>√</v>
          </cell>
        </row>
        <row r="175">
          <cell r="I175" t="str">
            <v>132930198206102219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132930197810021453</v>
          </cell>
          <cell r="J178" t="str">
            <v>√</v>
          </cell>
        </row>
        <row r="179">
          <cell r="I179" t="str">
            <v>130983199403242216</v>
          </cell>
          <cell r="J179" t="str">
            <v>√</v>
          </cell>
        </row>
        <row r="180">
          <cell r="I180" t="str">
            <v>132930196611212412</v>
          </cell>
          <cell r="J180" t="str">
            <v>√</v>
          </cell>
        </row>
        <row r="181">
          <cell r="I181" t="str">
            <v>130983199302161652</v>
          </cell>
          <cell r="J181" t="str">
            <v>√</v>
          </cell>
        </row>
        <row r="182">
          <cell r="I182" t="str">
            <v>132930196205131414</v>
          </cell>
          <cell r="J182" t="str">
            <v>√</v>
          </cell>
        </row>
        <row r="183">
          <cell r="I183" t="str">
            <v>130925197205116056</v>
          </cell>
          <cell r="J183" t="str">
            <v>√</v>
          </cell>
        </row>
        <row r="184">
          <cell r="I184" t="str">
            <v>132930197909092219</v>
          </cell>
          <cell r="J184" t="str">
            <v>√</v>
          </cell>
        </row>
        <row r="185">
          <cell r="I185" t="str">
            <v>130983200003181413</v>
          </cell>
          <cell r="J185" t="str">
            <v>√</v>
          </cell>
        </row>
        <row r="186">
          <cell r="I186" t="str">
            <v>132930198401022812</v>
          </cell>
          <cell r="J186" t="str">
            <v>√</v>
          </cell>
        </row>
        <row r="187">
          <cell r="I187" t="str">
            <v>130983199808015310</v>
          </cell>
          <cell r="J187" t="str">
            <v>√</v>
          </cell>
        </row>
        <row r="188">
          <cell r="I188" t="str">
            <v>130924197504074216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130983198806262217</v>
          </cell>
          <cell r="J190" t="str">
            <v>√</v>
          </cell>
        </row>
        <row r="191">
          <cell r="I191" t="str">
            <v>130983199104105537</v>
          </cell>
          <cell r="J191" t="str">
            <v>√</v>
          </cell>
        </row>
        <row r="192">
          <cell r="I192" t="str">
            <v>132929197105024012</v>
          </cell>
          <cell r="J192" t="str">
            <v>√</v>
          </cell>
        </row>
        <row r="193">
          <cell r="I193" t="str">
            <v>132930197305251637</v>
          </cell>
          <cell r="J193" t="str">
            <v>√</v>
          </cell>
        </row>
        <row r="194">
          <cell r="I194" t="str">
            <v>130983199507082819</v>
          </cell>
          <cell r="J194" t="str">
            <v>√</v>
          </cell>
        </row>
        <row r="195">
          <cell r="I195" t="str">
            <v>130983199704285535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130983198801021449</v>
          </cell>
          <cell r="J200" t="str">
            <v>√</v>
          </cell>
        </row>
        <row r="201">
          <cell r="I201" t="str">
            <v>13293119710205332X</v>
          </cell>
          <cell r="J201" t="str">
            <v>√</v>
          </cell>
        </row>
        <row r="202">
          <cell r="I202" t="str">
            <v>132929197909020420</v>
          </cell>
          <cell r="J202" t="str">
            <v>√</v>
          </cell>
        </row>
        <row r="203">
          <cell r="I203" t="str">
            <v>130983198601031423</v>
          </cell>
          <cell r="J203" t="str">
            <v>√</v>
          </cell>
        </row>
        <row r="204">
          <cell r="I204" t="str">
            <v>132930196807061417</v>
          </cell>
          <cell r="J204" t="str">
            <v>√</v>
          </cell>
        </row>
        <row r="205">
          <cell r="I205" t="str">
            <v>132930197510112214</v>
          </cell>
          <cell r="J205" t="str">
            <v>√</v>
          </cell>
        </row>
        <row r="206">
          <cell r="I206" t="str">
            <v>13293119781020394X</v>
          </cell>
          <cell r="J206" t="str">
            <v>√</v>
          </cell>
        </row>
        <row r="207">
          <cell r="I207" t="str">
            <v>132930198206011421</v>
          </cell>
          <cell r="J207" t="str">
            <v>√</v>
          </cell>
        </row>
        <row r="208">
          <cell r="I208" t="str">
            <v>132930197611261446</v>
          </cell>
          <cell r="J208" t="str">
            <v>√</v>
          </cell>
        </row>
        <row r="209">
          <cell r="I209" t="str">
            <v>412821197111282967</v>
          </cell>
          <cell r="J209" t="str">
            <v>√</v>
          </cell>
        </row>
        <row r="210">
          <cell r="I210" t="str">
            <v>130983199810110712</v>
          </cell>
          <cell r="J210" t="str">
            <v>√</v>
          </cell>
        </row>
        <row r="211">
          <cell r="I211" t="str">
            <v>130922198706270815</v>
          </cell>
          <cell r="J211" t="str">
            <v>√</v>
          </cell>
        </row>
        <row r="212">
          <cell r="I212" t="str">
            <v>130983199306262418</v>
          </cell>
          <cell r="J212" t="str">
            <v>√</v>
          </cell>
        </row>
        <row r="213">
          <cell r="I213" t="str">
            <v>130983198403101638</v>
          </cell>
          <cell r="J213" t="str">
            <v>√</v>
          </cell>
        </row>
        <row r="214">
          <cell r="I214" t="str">
            <v>130983199003282235</v>
          </cell>
          <cell r="J214" t="str">
            <v>√</v>
          </cell>
        </row>
        <row r="215">
          <cell r="I215" t="str">
            <v>132930197710245310</v>
          </cell>
          <cell r="J215" t="str">
            <v>√</v>
          </cell>
        </row>
        <row r="216">
          <cell r="I216" t="str">
            <v>13293019970422351X</v>
          </cell>
          <cell r="J216" t="str">
            <v>√</v>
          </cell>
        </row>
        <row r="217">
          <cell r="I217" t="str">
            <v>130983198706092433</v>
          </cell>
          <cell r="J217" t="str">
            <v>√</v>
          </cell>
        </row>
        <row r="218">
          <cell r="I218" t="str">
            <v>130983199901041118</v>
          </cell>
          <cell r="J218" t="str">
            <v>√</v>
          </cell>
        </row>
        <row r="219">
          <cell r="I219" t="str">
            <v>132930198207091427</v>
          </cell>
          <cell r="J219" t="str">
            <v>√</v>
          </cell>
        </row>
        <row r="220">
          <cell r="I220" t="str">
            <v>132930197812051840</v>
          </cell>
          <cell r="J220" t="str">
            <v>√</v>
          </cell>
        </row>
        <row r="221">
          <cell r="I221" t="str">
            <v>132930197303171828</v>
          </cell>
          <cell r="J221" t="str">
            <v>√</v>
          </cell>
        </row>
        <row r="222">
          <cell r="I222" t="str">
            <v>132930197106201127</v>
          </cell>
          <cell r="J222" t="str">
            <v>√</v>
          </cell>
        </row>
        <row r="223">
          <cell r="I223" t="str">
            <v>132930197806240522</v>
          </cell>
          <cell r="J223" t="str">
            <v>√</v>
          </cell>
        </row>
        <row r="224">
          <cell r="I224" t="str">
            <v>130930198302283329</v>
          </cell>
          <cell r="J224" t="str">
            <v>√</v>
          </cell>
        </row>
        <row r="225">
          <cell r="I225" t="str">
            <v>130924198908194243</v>
          </cell>
          <cell r="J225" t="str">
            <v>√</v>
          </cell>
        </row>
        <row r="226">
          <cell r="I226" t="str">
            <v>130930199609241822</v>
          </cell>
          <cell r="J226" t="str">
            <v>√</v>
          </cell>
        </row>
        <row r="227">
          <cell r="I227" t="str">
            <v>132930197107291646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130983200209062233</v>
          </cell>
          <cell r="J231" t="str">
            <v>√</v>
          </cell>
        </row>
        <row r="232">
          <cell r="I232" t="str">
            <v>130983199705224515</v>
          </cell>
          <cell r="J232" t="str">
            <v>√</v>
          </cell>
        </row>
        <row r="233">
          <cell r="I233" t="str">
            <v>130983199812143534</v>
          </cell>
          <cell r="J233" t="str">
            <v>√</v>
          </cell>
        </row>
        <row r="234">
          <cell r="I234" t="str">
            <v>130983200006120915</v>
          </cell>
          <cell r="J234" t="str">
            <v>√</v>
          </cell>
        </row>
        <row r="235">
          <cell r="I235" t="str">
            <v>13093020021210151X</v>
          </cell>
          <cell r="J235" t="str">
            <v>√</v>
          </cell>
        </row>
        <row r="236">
          <cell r="I236" t="str">
            <v>140426198410091615</v>
          </cell>
          <cell r="J236" t="str">
            <v>√</v>
          </cell>
        </row>
        <row r="237">
          <cell r="I237" t="str">
            <v>130983200308303717</v>
          </cell>
          <cell r="J237" t="str">
            <v>√</v>
          </cell>
        </row>
        <row r="238">
          <cell r="I238" t="str">
            <v>132930198207101613</v>
          </cell>
          <cell r="J238" t="str">
            <v>√</v>
          </cell>
        </row>
        <row r="239">
          <cell r="I239" t="str">
            <v>130983199901142410</v>
          </cell>
          <cell r="J239" t="str">
            <v>√</v>
          </cell>
        </row>
        <row r="240">
          <cell r="I240" t="str">
            <v>14018119950319283X</v>
          </cell>
          <cell r="J240" t="str">
            <v>√</v>
          </cell>
        </row>
        <row r="241">
          <cell r="I241" t="str">
            <v>230231198505052952</v>
          </cell>
          <cell r="J241" t="str">
            <v>√</v>
          </cell>
        </row>
        <row r="242">
          <cell r="I242" t="str">
            <v>13043519930423153X</v>
          </cell>
          <cell r="J242" t="str">
            <v>√</v>
          </cell>
        </row>
        <row r="243">
          <cell r="I243" t="str">
            <v>141023198902120013</v>
          </cell>
          <cell r="J243" t="str">
            <v>√</v>
          </cell>
        </row>
        <row r="244">
          <cell r="I244" t="str">
            <v>131022199807246415</v>
          </cell>
          <cell r="J244" t="str">
            <v>√</v>
          </cell>
        </row>
        <row r="245">
          <cell r="I245" t="str">
            <v>132924197704103212</v>
          </cell>
          <cell r="J245" t="str">
            <v>√</v>
          </cell>
        </row>
        <row r="246">
          <cell r="I246" t="str">
            <v>140426199606014413</v>
          </cell>
          <cell r="J246" t="str">
            <v>√</v>
          </cell>
        </row>
        <row r="247">
          <cell r="I247" t="str">
            <v>140322197708231515</v>
          </cell>
          <cell r="J247" t="str">
            <v>√</v>
          </cell>
        </row>
        <row r="248">
          <cell r="I248" t="str">
            <v>130930200407163315</v>
          </cell>
          <cell r="J248" t="str">
            <v>√</v>
          </cell>
        </row>
        <row r="249">
          <cell r="I249" t="str">
            <v>130930200211293310</v>
          </cell>
          <cell r="J249" t="str">
            <v>√</v>
          </cell>
        </row>
        <row r="250">
          <cell r="I250" t="str">
            <v>130983200310241818</v>
          </cell>
          <cell r="J250" t="str">
            <v>√</v>
          </cell>
        </row>
        <row r="251">
          <cell r="I251" t="str">
            <v>130983200308173318</v>
          </cell>
          <cell r="J251" t="str">
            <v>√</v>
          </cell>
        </row>
        <row r="252">
          <cell r="I252" t="str">
            <v>130983200304123313</v>
          </cell>
          <cell r="J252" t="str">
            <v>√</v>
          </cell>
        </row>
        <row r="253">
          <cell r="I253" t="str">
            <v>130924199610170913</v>
          </cell>
          <cell r="J253" t="str">
            <v>√</v>
          </cell>
        </row>
        <row r="254">
          <cell r="I254" t="str">
            <v>130983200109092435</v>
          </cell>
          <cell r="J254" t="str">
            <v>√</v>
          </cell>
        </row>
        <row r="255">
          <cell r="I255" t="str">
            <v>132930199801223511</v>
          </cell>
          <cell r="J255" t="str">
            <v>√</v>
          </cell>
        </row>
        <row r="256">
          <cell r="I256" t="str">
            <v>130983198309013041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132930198203271420</v>
          </cell>
          <cell r="J260" t="str">
            <v>√</v>
          </cell>
        </row>
        <row r="261">
          <cell r="I261" t="str">
            <v>130983198511171422</v>
          </cell>
          <cell r="J261" t="str">
            <v>√</v>
          </cell>
        </row>
        <row r="262">
          <cell r="I262" t="str">
            <v>132930198105071425</v>
          </cell>
          <cell r="J262" t="str">
            <v>√</v>
          </cell>
        </row>
        <row r="263">
          <cell r="I263" t="str">
            <v>132930197512201827</v>
          </cell>
          <cell r="J263" t="str">
            <v>√</v>
          </cell>
        </row>
        <row r="264">
          <cell r="I264" t="str">
            <v>132930197101051641</v>
          </cell>
          <cell r="J264" t="str">
            <v>√</v>
          </cell>
        </row>
        <row r="265">
          <cell r="I265" t="str">
            <v>13293019780907112X</v>
          </cell>
          <cell r="J265" t="str">
            <v>√</v>
          </cell>
        </row>
        <row r="266">
          <cell r="I266" t="str">
            <v>130930198701073046</v>
          </cell>
          <cell r="J266" t="str">
            <v>√</v>
          </cell>
        </row>
        <row r="267">
          <cell r="I267" t="str">
            <v>132930197109291447</v>
          </cell>
          <cell r="J267" t="str">
            <v>√</v>
          </cell>
        </row>
        <row r="268">
          <cell r="I268" t="str">
            <v>132930198712281125</v>
          </cell>
          <cell r="J268" t="str">
            <v>√</v>
          </cell>
        </row>
        <row r="269">
          <cell r="I269" t="str">
            <v>132930197801122025</v>
          </cell>
          <cell r="J269" t="str">
            <v>√</v>
          </cell>
        </row>
        <row r="270">
          <cell r="I270" t="str">
            <v>132930197104161184</v>
          </cell>
          <cell r="J270" t="str">
            <v>√</v>
          </cell>
        </row>
        <row r="271">
          <cell r="I271" t="str">
            <v>132930198004221121</v>
          </cell>
          <cell r="J271" t="str">
            <v>√</v>
          </cell>
        </row>
        <row r="272">
          <cell r="I272" t="str">
            <v>130983198810151122</v>
          </cell>
          <cell r="J272" t="str">
            <v>√</v>
          </cell>
        </row>
        <row r="273">
          <cell r="I273" t="str">
            <v>13293019780712112X</v>
          </cell>
          <cell r="J273" t="str">
            <v>√</v>
          </cell>
        </row>
        <row r="274">
          <cell r="I274" t="str">
            <v>132930197108162221</v>
          </cell>
          <cell r="J274" t="str">
            <v>√</v>
          </cell>
        </row>
        <row r="275">
          <cell r="I275" t="str">
            <v>132930198003181121</v>
          </cell>
          <cell r="J275" t="str">
            <v>√</v>
          </cell>
        </row>
        <row r="276">
          <cell r="I276" t="str">
            <v>130924198712064228</v>
          </cell>
          <cell r="J276" t="str">
            <v>√</v>
          </cell>
        </row>
        <row r="277">
          <cell r="I277" t="str">
            <v>13293019811024372X</v>
          </cell>
          <cell r="J277" t="str">
            <v>√</v>
          </cell>
        </row>
        <row r="278">
          <cell r="I278" t="str">
            <v>132931197506203320</v>
          </cell>
          <cell r="J278" t="str">
            <v>√</v>
          </cell>
        </row>
        <row r="279">
          <cell r="I279" t="str">
            <v>13098319870329112X</v>
          </cell>
          <cell r="J279" t="str">
            <v>√</v>
          </cell>
        </row>
        <row r="280">
          <cell r="I280" t="str">
            <v>132930197501140723</v>
          </cell>
          <cell r="J280" t="str">
            <v>√</v>
          </cell>
        </row>
        <row r="281">
          <cell r="I281" t="str">
            <v>132930198010162826</v>
          </cell>
          <cell r="J281" t="str">
            <v>√</v>
          </cell>
        </row>
        <row r="282">
          <cell r="I282" t="str">
            <v>132930197307112024</v>
          </cell>
          <cell r="J282" t="str">
            <v>√</v>
          </cell>
        </row>
        <row r="283">
          <cell r="I283" t="str">
            <v>130921198404042247</v>
          </cell>
          <cell r="J283" t="str">
            <v>√</v>
          </cell>
        </row>
        <row r="284">
          <cell r="I284" t="str">
            <v>13293019820304114X</v>
          </cell>
          <cell r="J284" t="str">
            <v>√</v>
          </cell>
        </row>
        <row r="285">
          <cell r="I285" t="str">
            <v>132928197711203620</v>
          </cell>
          <cell r="J285" t="str">
            <v>√</v>
          </cell>
        </row>
        <row r="286">
          <cell r="I286" t="str">
            <v>130930199610182129</v>
          </cell>
          <cell r="J286" t="str">
            <v>√</v>
          </cell>
        </row>
        <row r="287">
          <cell r="I287" t="str">
            <v>230222197407060659</v>
          </cell>
          <cell r="J287" t="str">
            <v>√</v>
          </cell>
        </row>
        <row r="288">
          <cell r="I288" t="str">
            <v>230123197104080012</v>
          </cell>
          <cell r="J288" t="str">
            <v>√</v>
          </cell>
        </row>
        <row r="289">
          <cell r="I289" t="str">
            <v>13092419970401425X</v>
          </cell>
          <cell r="J289" t="str">
            <v>√</v>
          </cell>
        </row>
        <row r="290">
          <cell r="I290" t="str">
            <v>132930196509042410</v>
          </cell>
          <cell r="J290" t="str">
            <v>√</v>
          </cell>
        </row>
        <row r="291">
          <cell r="I291" t="str">
            <v>132930197710261126</v>
          </cell>
          <cell r="J291" t="str">
            <v>√</v>
          </cell>
        </row>
        <row r="292">
          <cell r="I292" t="str">
            <v>132930197408240922</v>
          </cell>
          <cell r="J292" t="str">
            <v>√</v>
          </cell>
        </row>
        <row r="293">
          <cell r="I293" t="str">
            <v>232302197508044422</v>
          </cell>
          <cell r="J293" t="str">
            <v>√</v>
          </cell>
        </row>
        <row r="294">
          <cell r="I294" t="str">
            <v>130983199710063728</v>
          </cell>
          <cell r="J294" t="str">
            <v>√</v>
          </cell>
        </row>
        <row r="295">
          <cell r="I295" t="str">
            <v>13098319850414141X</v>
          </cell>
          <cell r="J295" t="str">
            <v>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Sheet2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211004198802241837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13098319930605001X</v>
          </cell>
          <cell r="J18" t="str">
            <v>√</v>
          </cell>
        </row>
        <row r="19">
          <cell r="I19" t="str">
            <v>130983198805050714</v>
          </cell>
          <cell r="J19" t="str">
            <v>√</v>
          </cell>
        </row>
        <row r="20">
          <cell r="I20" t="str">
            <v>132903198003258732</v>
          </cell>
          <cell r="J20" t="str">
            <v>√</v>
          </cell>
        </row>
        <row r="21">
          <cell r="I21" t="str">
            <v>132930199312191811</v>
          </cell>
          <cell r="J21" t="str">
            <v>√</v>
          </cell>
        </row>
        <row r="22">
          <cell r="I22" t="str">
            <v>130983199904201113</v>
          </cell>
          <cell r="J22" t="str">
            <v>√</v>
          </cell>
        </row>
        <row r="23">
          <cell r="I23" t="str">
            <v>130983199004072213</v>
          </cell>
          <cell r="J23" t="str">
            <v>√</v>
          </cell>
        </row>
        <row r="24">
          <cell r="I24" t="str">
            <v>130983198806125319</v>
          </cell>
          <cell r="J24" t="str">
            <v>√</v>
          </cell>
        </row>
        <row r="25">
          <cell r="I25" t="str">
            <v>130983198704102212</v>
          </cell>
          <cell r="J25" t="str">
            <v>√</v>
          </cell>
        </row>
        <row r="26">
          <cell r="I26" t="str">
            <v>130983198801222216</v>
          </cell>
          <cell r="J26" t="str">
            <v>√</v>
          </cell>
        </row>
        <row r="27">
          <cell r="I27" t="str">
            <v>130983200204212415</v>
          </cell>
          <cell r="J27" t="str">
            <v>√</v>
          </cell>
        </row>
        <row r="28">
          <cell r="I28" t="str">
            <v>130925199004276618</v>
          </cell>
          <cell r="J28" t="str">
            <v>√</v>
          </cell>
        </row>
        <row r="29">
          <cell r="I29" t="str">
            <v>130103196701270945</v>
          </cell>
          <cell r="J29" t="str">
            <v>√</v>
          </cell>
        </row>
        <row r="30">
          <cell r="I30" t="str">
            <v>132930197709061629</v>
          </cell>
          <cell r="J30" t="str">
            <v>√</v>
          </cell>
        </row>
        <row r="31">
          <cell r="I31" t="str">
            <v>130983198609162225</v>
          </cell>
          <cell r="J31" t="str">
            <v>√</v>
          </cell>
        </row>
        <row r="32">
          <cell r="I32" t="str">
            <v>132930199311021124</v>
          </cell>
          <cell r="J32" t="str">
            <v>√</v>
          </cell>
        </row>
        <row r="33">
          <cell r="I33" t="str">
            <v>130983198701282211</v>
          </cell>
          <cell r="J33" t="str">
            <v>√</v>
          </cell>
        </row>
        <row r="34">
          <cell r="I34" t="str">
            <v>130983199412123921</v>
          </cell>
          <cell r="J34" t="str">
            <v>√</v>
          </cell>
        </row>
        <row r="35">
          <cell r="I35" t="str">
            <v>131127198502155240</v>
          </cell>
          <cell r="J35" t="str">
            <v>√</v>
          </cell>
        </row>
        <row r="36">
          <cell r="I36" t="str">
            <v>13022419960119654X</v>
          </cell>
          <cell r="J36" t="str">
            <v>√</v>
          </cell>
        </row>
        <row r="37">
          <cell r="I37" t="str">
            <v>130621199101181862</v>
          </cell>
          <cell r="J37" t="str">
            <v>√</v>
          </cell>
        </row>
        <row r="38">
          <cell r="I38" t="str">
            <v>130983199302214515</v>
          </cell>
          <cell r="J38" t="str">
            <v>√</v>
          </cell>
        </row>
        <row r="39">
          <cell r="I39" t="str">
            <v>132930197507110525</v>
          </cell>
          <cell r="J39" t="str">
            <v>√</v>
          </cell>
        </row>
        <row r="40">
          <cell r="I40" t="str">
            <v>130983198402241612</v>
          </cell>
          <cell r="J40" t="str">
            <v>√</v>
          </cell>
        </row>
        <row r="41">
          <cell r="I41" t="str">
            <v>130983198407253014</v>
          </cell>
          <cell r="J41" t="str">
            <v>√</v>
          </cell>
        </row>
        <row r="42">
          <cell r="I42" t="str">
            <v>230403198803040816</v>
          </cell>
          <cell r="J42" t="str">
            <v>√</v>
          </cell>
        </row>
        <row r="43">
          <cell r="I43" t="str">
            <v>132930197612023060</v>
          </cell>
          <cell r="J43" t="str">
            <v>√</v>
          </cell>
        </row>
        <row r="44">
          <cell r="I44" t="str">
            <v>130925198802085221</v>
          </cell>
          <cell r="J44" t="str">
            <v>√</v>
          </cell>
        </row>
        <row r="45">
          <cell r="I45" t="str">
            <v>130983199412142866</v>
          </cell>
          <cell r="J45" t="str">
            <v>√</v>
          </cell>
        </row>
        <row r="46">
          <cell r="I46" t="str">
            <v>130983199804045344</v>
          </cell>
          <cell r="J46" t="str">
            <v>√</v>
          </cell>
        </row>
        <row r="47">
          <cell r="I47" t="str">
            <v>220181199111102217</v>
          </cell>
          <cell r="J47" t="str">
            <v>√</v>
          </cell>
        </row>
        <row r="48">
          <cell r="I48" t="str">
            <v>132930198905132812</v>
          </cell>
          <cell r="J48" t="str">
            <v>√</v>
          </cell>
        </row>
        <row r="49">
          <cell r="I49" t="str">
            <v>132930198208222230</v>
          </cell>
          <cell r="J49" t="str">
            <v>√</v>
          </cell>
        </row>
        <row r="50">
          <cell r="I50" t="str">
            <v>130983199001013138</v>
          </cell>
          <cell r="J50" t="str">
            <v>√</v>
          </cell>
        </row>
        <row r="51">
          <cell r="I51" t="str">
            <v>130983199606111419</v>
          </cell>
          <cell r="J51" t="str">
            <v>√</v>
          </cell>
        </row>
        <row r="52">
          <cell r="I52" t="str">
            <v>130983199312094123</v>
          </cell>
          <cell r="J52" t="str">
            <v>√</v>
          </cell>
        </row>
        <row r="53">
          <cell r="I53" t="str">
            <v>500233198310222980</v>
          </cell>
          <cell r="J53" t="str">
            <v>√</v>
          </cell>
        </row>
        <row r="54">
          <cell r="I54" t="str">
            <v>130983200010172611</v>
          </cell>
          <cell r="J54" t="str">
            <v>√</v>
          </cell>
        </row>
        <row r="55">
          <cell r="I55" t="str">
            <v>130984198809190016</v>
          </cell>
          <cell r="J55" t="str">
            <v>√</v>
          </cell>
        </row>
        <row r="56">
          <cell r="I56" t="str">
            <v>130732198808033070</v>
          </cell>
          <cell r="J56" t="str">
            <v>√</v>
          </cell>
        </row>
        <row r="57">
          <cell r="I57" t="str">
            <v>13098319880415161X</v>
          </cell>
          <cell r="J57" t="str">
            <v>√</v>
          </cell>
        </row>
        <row r="58">
          <cell r="I58" t="str">
            <v>132930198312050029</v>
          </cell>
          <cell r="J58" t="str">
            <v>√</v>
          </cell>
        </row>
        <row r="59">
          <cell r="I59" t="str">
            <v>132934198212054618</v>
          </cell>
          <cell r="J59" t="str">
            <v>√</v>
          </cell>
        </row>
        <row r="60">
          <cell r="I60" t="str">
            <v>130983198906201614</v>
          </cell>
          <cell r="J60" t="str">
            <v>√</v>
          </cell>
        </row>
        <row r="61">
          <cell r="I61" t="str">
            <v>130983199001032232</v>
          </cell>
          <cell r="J61" t="str">
            <v>√</v>
          </cell>
        </row>
        <row r="62">
          <cell r="I62" t="str">
            <v>130983198905102411</v>
          </cell>
          <cell r="J62" t="str">
            <v>√</v>
          </cell>
        </row>
        <row r="63">
          <cell r="I63" t="str">
            <v>130983199605032436</v>
          </cell>
          <cell r="J63" t="str">
            <v>√</v>
          </cell>
        </row>
        <row r="64">
          <cell r="I64" t="str">
            <v>130983199104105529</v>
          </cell>
          <cell r="J64" t="str">
            <v>√</v>
          </cell>
        </row>
        <row r="65">
          <cell r="I65" t="str">
            <v>13098319981201162X</v>
          </cell>
          <cell r="J65" t="str">
            <v>√</v>
          </cell>
        </row>
        <row r="66">
          <cell r="I66" t="str">
            <v>130983199803102220</v>
          </cell>
          <cell r="J66" t="str">
            <v>√</v>
          </cell>
        </row>
        <row r="67">
          <cell r="I67" t="str">
            <v>130924199210184216</v>
          </cell>
          <cell r="J67" t="str">
            <v>√</v>
          </cell>
        </row>
        <row r="68">
          <cell r="I68" t="str">
            <v>130983199209011625</v>
          </cell>
          <cell r="J68" t="str">
            <v>√</v>
          </cell>
        </row>
        <row r="69">
          <cell r="I69" t="str">
            <v>130531199210303213</v>
          </cell>
          <cell r="J69" t="str">
            <v>√</v>
          </cell>
        </row>
        <row r="70">
          <cell r="I70" t="str">
            <v>130983198602245028</v>
          </cell>
        </row>
        <row r="71">
          <cell r="I71" t="str">
            <v>13293019860606352X</v>
          </cell>
          <cell r="J71" t="str">
            <v>√</v>
          </cell>
        </row>
        <row r="72">
          <cell r="I72" t="str">
            <v>132930196502212237</v>
          </cell>
          <cell r="J72" t="str">
            <v>√</v>
          </cell>
        </row>
        <row r="73">
          <cell r="I73" t="str">
            <v>130983198909091625</v>
          </cell>
          <cell r="J73" t="str">
            <v>√</v>
          </cell>
        </row>
        <row r="74">
          <cell r="I74" t="str">
            <v>132930198912201820</v>
          </cell>
          <cell r="J74" t="str">
            <v>√</v>
          </cell>
        </row>
        <row r="75">
          <cell r="I75" t="str">
            <v>372431197811294043</v>
          </cell>
          <cell r="J75" t="str">
            <v>√</v>
          </cell>
        </row>
        <row r="76">
          <cell r="I76" t="str">
            <v>132930198003231627</v>
          </cell>
          <cell r="J76" t="str">
            <v>√</v>
          </cell>
        </row>
        <row r="77">
          <cell r="I77" t="str">
            <v>232102196309165218</v>
          </cell>
          <cell r="J77" t="str">
            <v>√</v>
          </cell>
        </row>
        <row r="78">
          <cell r="I78" t="str">
            <v>132401196704067067</v>
          </cell>
          <cell r="J78" t="str">
            <v>√</v>
          </cell>
        </row>
        <row r="79">
          <cell r="I79" t="str">
            <v>132401197706177061</v>
          </cell>
          <cell r="J79" t="str">
            <v>√</v>
          </cell>
        </row>
        <row r="80">
          <cell r="I80" t="str">
            <v>130983198508093929</v>
          </cell>
          <cell r="J80" t="str">
            <v>√</v>
          </cell>
        </row>
        <row r="81">
          <cell r="I81" t="str">
            <v>142623197409132618</v>
          </cell>
          <cell r="J81" t="str">
            <v>√</v>
          </cell>
        </row>
        <row r="82">
          <cell r="I82" t="str">
            <v>130983198902282218</v>
          </cell>
          <cell r="J82" t="str">
            <v>√</v>
          </cell>
        </row>
        <row r="83">
          <cell r="I83" t="str">
            <v>132930196606240013</v>
          </cell>
          <cell r="J83" t="str">
            <v>√</v>
          </cell>
        </row>
        <row r="84">
          <cell r="I84" t="str">
            <v>130983199901211615</v>
          </cell>
          <cell r="J84" t="str">
            <v>√</v>
          </cell>
        </row>
        <row r="85">
          <cell r="I85" t="str">
            <v>130983199204100311</v>
          </cell>
          <cell r="J85" t="str">
            <v>√</v>
          </cell>
        </row>
        <row r="86">
          <cell r="I86" t="str">
            <v>130927200011251513</v>
          </cell>
          <cell r="J86" t="str">
            <v>√</v>
          </cell>
        </row>
        <row r="87">
          <cell r="I87" t="str">
            <v>130921200111261219</v>
          </cell>
          <cell r="J87" t="str">
            <v>√</v>
          </cell>
        </row>
        <row r="88">
          <cell r="I88" t="str">
            <v>13098319981002163X</v>
          </cell>
          <cell r="J88" t="str">
            <v>√</v>
          </cell>
        </row>
        <row r="89">
          <cell r="I89" t="str">
            <v>130983199804162014</v>
          </cell>
          <cell r="J89" t="str">
            <v>√</v>
          </cell>
        </row>
        <row r="90">
          <cell r="I90" t="str">
            <v>132529196805221213</v>
          </cell>
          <cell r="J90" t="str">
            <v>√</v>
          </cell>
        </row>
        <row r="91">
          <cell r="I91" t="str">
            <v>130983198912121135</v>
          </cell>
          <cell r="J91" t="str">
            <v>√</v>
          </cell>
        </row>
        <row r="92">
          <cell r="I92" t="str">
            <v>130983198706032414</v>
          </cell>
          <cell r="J92" t="str">
            <v>√</v>
          </cell>
        </row>
        <row r="93">
          <cell r="I93" t="str">
            <v>132930197308031437</v>
          </cell>
          <cell r="J93" t="str">
            <v>√</v>
          </cell>
        </row>
        <row r="94">
          <cell r="I94" t="str">
            <v>130924198304194218</v>
          </cell>
          <cell r="J94" t="str">
            <v>√</v>
          </cell>
        </row>
        <row r="95">
          <cell r="I95" t="str">
            <v>132930196611190030</v>
          </cell>
          <cell r="J95" t="str">
            <v>√</v>
          </cell>
        </row>
        <row r="96">
          <cell r="I96" t="str">
            <v>130983199601233310</v>
          </cell>
          <cell r="J96" t="str">
            <v>√</v>
          </cell>
        </row>
        <row r="97">
          <cell r="I97" t="str">
            <v>130983199509265037</v>
          </cell>
          <cell r="J97" t="str">
            <v>√</v>
          </cell>
        </row>
        <row r="98">
          <cell r="I98" t="str">
            <v>130983198803140919</v>
          </cell>
          <cell r="J98" t="str">
            <v>√</v>
          </cell>
        </row>
        <row r="99">
          <cell r="I99" t="str">
            <v>130983199211162414</v>
          </cell>
          <cell r="J99" t="str">
            <v>√</v>
          </cell>
        </row>
        <row r="100">
          <cell r="I100" t="str">
            <v>132930196512130016</v>
          </cell>
          <cell r="J100" t="str">
            <v>√</v>
          </cell>
        </row>
        <row r="101">
          <cell r="I101" t="str">
            <v>130921196409110211</v>
          </cell>
          <cell r="J101" t="str">
            <v>√</v>
          </cell>
        </row>
        <row r="102">
          <cell r="I102" t="str">
            <v>132526196510311052</v>
          </cell>
          <cell r="J102" t="str">
            <v>√</v>
          </cell>
        </row>
        <row r="103">
          <cell r="I103" t="str">
            <v>130983199606255017</v>
          </cell>
          <cell r="J103" t="str">
            <v>√</v>
          </cell>
        </row>
        <row r="104">
          <cell r="I104" t="str">
            <v>132930197905100031</v>
          </cell>
          <cell r="J104" t="str">
            <v>√</v>
          </cell>
        </row>
        <row r="105">
          <cell r="I105" t="str">
            <v>130983199211285019</v>
          </cell>
          <cell r="J105" t="str">
            <v>√</v>
          </cell>
        </row>
        <row r="106">
          <cell r="I106" t="str">
            <v>130983198807172213</v>
          </cell>
          <cell r="J106" t="str">
            <v>√</v>
          </cell>
        </row>
        <row r="107">
          <cell r="I107" t="str">
            <v>150422198603203018</v>
          </cell>
          <cell r="J107" t="str">
            <v>√</v>
          </cell>
        </row>
        <row r="108">
          <cell r="I108" t="str">
            <v>130983198712141422</v>
          </cell>
          <cell r="J108" t="str">
            <v>√</v>
          </cell>
        </row>
        <row r="109">
          <cell r="I109" t="str">
            <v>130983199801025313</v>
          </cell>
          <cell r="J109" t="str">
            <v>√</v>
          </cell>
        </row>
        <row r="110">
          <cell r="I110" t="str">
            <v>130983199210273032</v>
          </cell>
          <cell r="J110" t="str">
            <v>√</v>
          </cell>
        </row>
        <row r="111">
          <cell r="I111" t="str">
            <v>132930199002104110</v>
          </cell>
          <cell r="J111" t="str">
            <v>√</v>
          </cell>
        </row>
        <row r="112">
          <cell r="I112" t="str">
            <v>13098319901102093X</v>
          </cell>
          <cell r="J112" t="str">
            <v>√</v>
          </cell>
        </row>
        <row r="113">
          <cell r="I113" t="str">
            <v>130983200209082656</v>
          </cell>
          <cell r="J113" t="str">
            <v>√</v>
          </cell>
        </row>
        <row r="114">
          <cell r="I114" t="str">
            <v>130983199201222217</v>
          </cell>
          <cell r="J114" t="str">
            <v>√</v>
          </cell>
        </row>
        <row r="115">
          <cell r="I115" t="str">
            <v>132930199311231818</v>
          </cell>
          <cell r="J115" t="str">
            <v>√</v>
          </cell>
        </row>
        <row r="116">
          <cell r="I116" t="str">
            <v>130983200303073019</v>
          </cell>
          <cell r="J116" t="str">
            <v>√</v>
          </cell>
        </row>
        <row r="117">
          <cell r="I117" t="str">
            <v>130929198402282213</v>
          </cell>
          <cell r="J117" t="str">
            <v>√</v>
          </cell>
        </row>
        <row r="118">
          <cell r="I118" t="str">
            <v>130927198310154553</v>
          </cell>
          <cell r="J118" t="str">
            <v>√</v>
          </cell>
        </row>
        <row r="119">
          <cell r="I119" t="str">
            <v>132930199011150514</v>
          </cell>
          <cell r="J119" t="str">
            <v>√</v>
          </cell>
        </row>
        <row r="120">
          <cell r="I120" t="str">
            <v>130983199712182448</v>
          </cell>
          <cell r="J120" t="str">
            <v>√</v>
          </cell>
        </row>
        <row r="121">
          <cell r="I121" t="str">
            <v>132401196703097096</v>
          </cell>
          <cell r="J121" t="str">
            <v>√</v>
          </cell>
        </row>
        <row r="122">
          <cell r="I122" t="str">
            <v>130983199004050014</v>
          </cell>
          <cell r="J122" t="str">
            <v>√</v>
          </cell>
        </row>
        <row r="123">
          <cell r="I123" t="str">
            <v>140426198711112010</v>
          </cell>
          <cell r="J123" t="str">
            <v>√</v>
          </cell>
        </row>
        <row r="124">
          <cell r="I124" t="str">
            <v>132931198206033328</v>
          </cell>
          <cell r="J124" t="str">
            <v>√</v>
          </cell>
        </row>
        <row r="125">
          <cell r="I125" t="str">
            <v>130983199309021812</v>
          </cell>
          <cell r="J125" t="str">
            <v>√</v>
          </cell>
        </row>
        <row r="126">
          <cell r="I126" t="str">
            <v>370784198009176412</v>
          </cell>
          <cell r="J126" t="str">
            <v>√</v>
          </cell>
        </row>
        <row r="127">
          <cell r="I127" t="str">
            <v>133030197203053439</v>
          </cell>
          <cell r="J127" t="str">
            <v>√</v>
          </cell>
        </row>
        <row r="128">
          <cell r="I128" t="str">
            <v>110227197910111817</v>
          </cell>
          <cell r="J128" t="str">
            <v>√</v>
          </cell>
        </row>
        <row r="129">
          <cell r="I129" t="str">
            <v>371427198602232515</v>
          </cell>
          <cell r="J129" t="str">
            <v>√</v>
          </cell>
        </row>
        <row r="130">
          <cell r="I130" t="str">
            <v>130682199201211697</v>
          </cell>
          <cell r="J130" t="str">
            <v>√</v>
          </cell>
        </row>
        <row r="131">
          <cell r="I131" t="str">
            <v>140227199706265055</v>
          </cell>
          <cell r="J131" t="str">
            <v>√</v>
          </cell>
        </row>
        <row r="132">
          <cell r="I132" t="str">
            <v>131121198211044411</v>
          </cell>
          <cell r="J132" t="str">
            <v>√</v>
          </cell>
        </row>
        <row r="133">
          <cell r="I133" t="str">
            <v>110222198106151212</v>
          </cell>
          <cell r="J133" t="str">
            <v>√</v>
          </cell>
        </row>
        <row r="134">
          <cell r="I134" t="str">
            <v>132521197307163413</v>
          </cell>
          <cell r="J134" t="str">
            <v>√</v>
          </cell>
        </row>
        <row r="135">
          <cell r="I135" t="str">
            <v>430202198108221017</v>
          </cell>
          <cell r="J135" t="str">
            <v>√</v>
          </cell>
        </row>
        <row r="136">
          <cell r="I136" t="str">
            <v>422823197108051134</v>
          </cell>
          <cell r="J136" t="str">
            <v>√</v>
          </cell>
        </row>
        <row r="137">
          <cell r="I137" t="str">
            <v>130983198608081618</v>
          </cell>
          <cell r="J137" t="str">
            <v>√</v>
          </cell>
        </row>
        <row r="138">
          <cell r="I138" t="str">
            <v>130983199208082210</v>
          </cell>
          <cell r="J138" t="str">
            <v>√</v>
          </cell>
        </row>
        <row r="139">
          <cell r="I139" t="str">
            <v>130983199302141619</v>
          </cell>
          <cell r="J139" t="str">
            <v>√</v>
          </cell>
        </row>
        <row r="140">
          <cell r="I140" t="str">
            <v>132929197802073434</v>
          </cell>
          <cell r="J140" t="str">
            <v>√</v>
          </cell>
        </row>
        <row r="141">
          <cell r="I141" t="str">
            <v>132930197707191817</v>
          </cell>
          <cell r="J141" t="str">
            <v>√</v>
          </cell>
        </row>
        <row r="142">
          <cell r="I142" t="str">
            <v>132930198203022838</v>
          </cell>
          <cell r="J142" t="str">
            <v>√</v>
          </cell>
        </row>
        <row r="143">
          <cell r="I143" t="str">
            <v>132930197803071815</v>
          </cell>
          <cell r="J143" t="str">
            <v>√</v>
          </cell>
        </row>
        <row r="144">
          <cell r="I144" t="str">
            <v>232622197602272618</v>
          </cell>
          <cell r="J144" t="str">
            <v>√</v>
          </cell>
        </row>
        <row r="145">
          <cell r="I145" t="str">
            <v>130983198605102217</v>
          </cell>
          <cell r="J145" t="str">
            <v>√</v>
          </cell>
        </row>
        <row r="146">
          <cell r="I146" t="str">
            <v>130924198201294216</v>
          </cell>
          <cell r="J146" t="str">
            <v>√</v>
          </cell>
        </row>
        <row r="147">
          <cell r="I147" t="str">
            <v>130983199812072836</v>
          </cell>
          <cell r="J147" t="str">
            <v>√</v>
          </cell>
        </row>
        <row r="148">
          <cell r="I148" t="str">
            <v>132930199410102835</v>
          </cell>
          <cell r="J148" t="str">
            <v>√</v>
          </cell>
        </row>
        <row r="149">
          <cell r="I149" t="str">
            <v>130983199405053718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230823197302131421</v>
          </cell>
          <cell r="J152" t="str">
            <v>√</v>
          </cell>
        </row>
        <row r="153">
          <cell r="I153" t="str">
            <v>130983198803123967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13098319820602301X</v>
          </cell>
          <cell r="J164" t="str">
            <v>√</v>
          </cell>
        </row>
        <row r="165">
          <cell r="I165" t="str">
            <v>130983198711062212</v>
          </cell>
          <cell r="J165" t="str">
            <v>√</v>
          </cell>
        </row>
        <row r="166">
          <cell r="I166" t="str">
            <v>130983198303042212</v>
          </cell>
          <cell r="J166" t="str">
            <v>√</v>
          </cell>
        </row>
        <row r="167">
          <cell r="I167" t="str">
            <v>13293019820815221X</v>
          </cell>
          <cell r="J167" t="str">
            <v>√</v>
          </cell>
        </row>
        <row r="168">
          <cell r="I168" t="str">
            <v>232332197203141211</v>
          </cell>
          <cell r="J168" t="str">
            <v>√</v>
          </cell>
        </row>
        <row r="169">
          <cell r="I169" t="str">
            <v>23020619690224045X</v>
          </cell>
          <cell r="J169" t="str">
            <v>√</v>
          </cell>
        </row>
        <row r="170">
          <cell r="I170" t="str">
            <v>132930196712241415</v>
          </cell>
          <cell r="J170" t="str">
            <v>√</v>
          </cell>
        </row>
        <row r="171">
          <cell r="I171" t="str">
            <v>130983199202122218</v>
          </cell>
          <cell r="J171" t="str">
            <v>√</v>
          </cell>
        </row>
        <row r="172">
          <cell r="I172" t="str">
            <v>130983198607190716</v>
          </cell>
          <cell r="J172" t="str">
            <v>√</v>
          </cell>
        </row>
        <row r="173">
          <cell r="I173" t="str">
            <v>13098319850411071X</v>
          </cell>
          <cell r="J173" t="str">
            <v>√</v>
          </cell>
        </row>
        <row r="174">
          <cell r="I174" t="str">
            <v>130983199403242216</v>
          </cell>
          <cell r="J174" t="str">
            <v>√</v>
          </cell>
        </row>
        <row r="175">
          <cell r="I175" t="str">
            <v>132930196611212412</v>
          </cell>
          <cell r="J175" t="str">
            <v>√</v>
          </cell>
        </row>
        <row r="176">
          <cell r="I176" t="str">
            <v>130983199302161652</v>
          </cell>
          <cell r="J176" t="str">
            <v>√</v>
          </cell>
        </row>
        <row r="177">
          <cell r="I177" t="str">
            <v>132930196205131414</v>
          </cell>
          <cell r="J177" t="str">
            <v>√</v>
          </cell>
        </row>
        <row r="178">
          <cell r="I178" t="str">
            <v>130925197205116056</v>
          </cell>
          <cell r="J178" t="str">
            <v>√</v>
          </cell>
        </row>
        <row r="179">
          <cell r="I179" t="str">
            <v>132930197909092219</v>
          </cell>
          <cell r="J179" t="str">
            <v>√</v>
          </cell>
        </row>
        <row r="180">
          <cell r="I180" t="str">
            <v>130983199104105537</v>
          </cell>
          <cell r="J180" t="str">
            <v>√</v>
          </cell>
        </row>
        <row r="181">
          <cell r="I181" t="str">
            <v>132929197105024012</v>
          </cell>
          <cell r="J181" t="str">
            <v>√</v>
          </cell>
        </row>
        <row r="182">
          <cell r="I182" t="str">
            <v>132930197305251637</v>
          </cell>
          <cell r="J182" t="str">
            <v>√</v>
          </cell>
        </row>
        <row r="183">
          <cell r="I183" t="str">
            <v>130983199105203913</v>
          </cell>
          <cell r="J183" t="str">
            <v>√</v>
          </cell>
        </row>
        <row r="184">
          <cell r="I184" t="str">
            <v>130983198906132014</v>
          </cell>
          <cell r="J184" t="str">
            <v>√</v>
          </cell>
        </row>
        <row r="185">
          <cell r="I185" t="str">
            <v>130924198909114241</v>
          </cell>
          <cell r="J185" t="str">
            <v>√</v>
          </cell>
        </row>
        <row r="186">
          <cell r="I186" t="str">
            <v>132930198107081424</v>
          </cell>
          <cell r="J186" t="str">
            <v>√</v>
          </cell>
        </row>
        <row r="187">
          <cell r="I187" t="str">
            <v>132930197410021825</v>
          </cell>
          <cell r="J187" t="str">
            <v>√</v>
          </cell>
        </row>
        <row r="188">
          <cell r="I188" t="str">
            <v>130981198308164427</v>
          </cell>
          <cell r="J188" t="str">
            <v>√</v>
          </cell>
        </row>
        <row r="189">
          <cell r="I189" t="str">
            <v>132929197909020420</v>
          </cell>
          <cell r="J189" t="str">
            <v>√</v>
          </cell>
        </row>
        <row r="190">
          <cell r="I190" t="str">
            <v>132930196807061417</v>
          </cell>
          <cell r="J190" t="str">
            <v>√</v>
          </cell>
        </row>
        <row r="191">
          <cell r="I191" t="str">
            <v>130983199011023911</v>
          </cell>
          <cell r="J191" t="str">
            <v>√</v>
          </cell>
        </row>
        <row r="192">
          <cell r="I192" t="str">
            <v>13293119781020394X</v>
          </cell>
          <cell r="J192" t="str">
            <v>√</v>
          </cell>
        </row>
        <row r="193">
          <cell r="I193" t="str">
            <v>132930198206011421</v>
          </cell>
          <cell r="J193" t="str">
            <v>√</v>
          </cell>
        </row>
        <row r="194">
          <cell r="I194" t="str">
            <v>132930197611261446</v>
          </cell>
          <cell r="J194" t="str">
            <v>√</v>
          </cell>
        </row>
        <row r="195">
          <cell r="I195" t="str">
            <v>412821197111282967</v>
          </cell>
          <cell r="J195" t="str">
            <v>√</v>
          </cell>
        </row>
        <row r="196">
          <cell r="I196" t="str">
            <v>130924199211243548</v>
          </cell>
          <cell r="J196" t="str">
            <v>√</v>
          </cell>
        </row>
        <row r="197">
          <cell r="I197" t="str">
            <v>130983199810110712</v>
          </cell>
          <cell r="J197" t="str">
            <v>√</v>
          </cell>
        </row>
        <row r="198">
          <cell r="I198" t="str">
            <v>130922198706270815</v>
          </cell>
          <cell r="J198" t="str">
            <v>√</v>
          </cell>
        </row>
        <row r="199">
          <cell r="I199" t="str">
            <v>130983198403101638</v>
          </cell>
          <cell r="J199" t="str">
            <v>√</v>
          </cell>
        </row>
        <row r="200">
          <cell r="I200" t="str">
            <v>130983199003282235</v>
          </cell>
          <cell r="J200" t="str">
            <v>√</v>
          </cell>
        </row>
        <row r="201">
          <cell r="I201" t="str">
            <v>132930197710245310</v>
          </cell>
          <cell r="J201" t="str">
            <v>√</v>
          </cell>
        </row>
        <row r="202">
          <cell r="I202" t="str">
            <v>13293019970422351X</v>
          </cell>
          <cell r="J202" t="str">
            <v>√</v>
          </cell>
        </row>
        <row r="203">
          <cell r="I203" t="str">
            <v>130983198706092433</v>
          </cell>
          <cell r="J203" t="str">
            <v>√</v>
          </cell>
        </row>
        <row r="204">
          <cell r="I204" t="str">
            <v>130983199901041118</v>
          </cell>
          <cell r="J204" t="str">
            <v>√</v>
          </cell>
        </row>
        <row r="205">
          <cell r="I205" t="str">
            <v>132930198207091427</v>
          </cell>
          <cell r="J205" t="str">
            <v>√</v>
          </cell>
        </row>
        <row r="206">
          <cell r="I206" t="str">
            <v>132930197812051840</v>
          </cell>
          <cell r="J206" t="str">
            <v>√</v>
          </cell>
        </row>
        <row r="207">
          <cell r="I207" t="str">
            <v>132930197303171828</v>
          </cell>
          <cell r="J207" t="str">
            <v>√</v>
          </cell>
        </row>
        <row r="208">
          <cell r="I208" t="str">
            <v>132930197106201127</v>
          </cell>
          <cell r="J208" t="str">
            <v>√</v>
          </cell>
        </row>
        <row r="209">
          <cell r="I209" t="str">
            <v>132930197806240522</v>
          </cell>
          <cell r="J209" t="str">
            <v>√</v>
          </cell>
        </row>
        <row r="210">
          <cell r="I210" t="str">
            <v>130930198302283329</v>
          </cell>
          <cell r="J210" t="str">
            <v>√</v>
          </cell>
        </row>
        <row r="211">
          <cell r="I211" t="str">
            <v>130924198908194243</v>
          </cell>
          <cell r="J211" t="str">
            <v>√</v>
          </cell>
        </row>
        <row r="212">
          <cell r="I212" t="str">
            <v>130930199609241822</v>
          </cell>
          <cell r="J212" t="str">
            <v>√</v>
          </cell>
        </row>
        <row r="213">
          <cell r="I213" t="str">
            <v>220182198410207264</v>
          </cell>
          <cell r="J213" t="str">
            <v>√</v>
          </cell>
        </row>
        <row r="214">
          <cell r="I214" t="str">
            <v>130983199809050310</v>
          </cell>
          <cell r="J214" t="str">
            <v>√</v>
          </cell>
        </row>
        <row r="215">
          <cell r="I215" t="str">
            <v>130983198602105332</v>
          </cell>
          <cell r="J215" t="str">
            <v>√</v>
          </cell>
        </row>
        <row r="216">
          <cell r="I216" t="str">
            <v>132930199310160536</v>
          </cell>
          <cell r="J216" t="str">
            <v>√</v>
          </cell>
        </row>
        <row r="217">
          <cell r="I217" t="str">
            <v>130983200209062233</v>
          </cell>
          <cell r="J217" t="str">
            <v>√</v>
          </cell>
        </row>
        <row r="218">
          <cell r="I218" t="str">
            <v>130983199812143534</v>
          </cell>
          <cell r="J218" t="str">
            <v>√</v>
          </cell>
        </row>
        <row r="219">
          <cell r="I219" t="str">
            <v>130983200006120915</v>
          </cell>
          <cell r="J219" t="str">
            <v>√</v>
          </cell>
        </row>
        <row r="220">
          <cell r="I220" t="str">
            <v>13093020021210151X</v>
          </cell>
          <cell r="J220" t="str">
            <v>√</v>
          </cell>
        </row>
        <row r="221">
          <cell r="I221" t="str">
            <v>130983199901142410</v>
          </cell>
          <cell r="J221" t="str">
            <v>√</v>
          </cell>
        </row>
        <row r="222">
          <cell r="I222" t="str">
            <v>230231198505052952</v>
          </cell>
          <cell r="J222" t="str">
            <v>√</v>
          </cell>
        </row>
        <row r="223">
          <cell r="I223" t="str">
            <v>13043519930423153X</v>
          </cell>
          <cell r="J223" t="str">
            <v>√</v>
          </cell>
        </row>
        <row r="224">
          <cell r="I224" t="str">
            <v>141023198902120013</v>
          </cell>
          <cell r="J224" t="str">
            <v>√</v>
          </cell>
        </row>
        <row r="225">
          <cell r="I225" t="str">
            <v>131022199807246415</v>
          </cell>
          <cell r="J225" t="str">
            <v>√</v>
          </cell>
        </row>
        <row r="226">
          <cell r="I226" t="str">
            <v>132924197704103212</v>
          </cell>
          <cell r="J226" t="str">
            <v>√</v>
          </cell>
        </row>
        <row r="227">
          <cell r="I227" t="str">
            <v>140426199606014413</v>
          </cell>
          <cell r="J227" t="str">
            <v>√</v>
          </cell>
        </row>
        <row r="228">
          <cell r="I228" t="str">
            <v>140322197708231515</v>
          </cell>
          <cell r="J228" t="str">
            <v>√</v>
          </cell>
        </row>
        <row r="229">
          <cell r="I229" t="str">
            <v>130983200310241818</v>
          </cell>
          <cell r="J229" t="str">
            <v>√</v>
          </cell>
        </row>
        <row r="230">
          <cell r="I230" t="str">
            <v>130924199610170913</v>
          </cell>
          <cell r="J230" t="str">
            <v>√</v>
          </cell>
        </row>
        <row r="231">
          <cell r="I231" t="str">
            <v>130983200109092435</v>
          </cell>
          <cell r="J231" t="str">
            <v>√</v>
          </cell>
        </row>
        <row r="232">
          <cell r="I232" t="str">
            <v>132930199801223511</v>
          </cell>
          <cell r="J232" t="str">
            <v>√</v>
          </cell>
        </row>
        <row r="233">
          <cell r="I233" t="str">
            <v>130983199909150511</v>
          </cell>
          <cell r="J233" t="str">
            <v>√</v>
          </cell>
        </row>
        <row r="234">
          <cell r="I234" t="str">
            <v>13098320040717181X</v>
          </cell>
          <cell r="J234" t="str">
            <v>√</v>
          </cell>
        </row>
        <row r="235">
          <cell r="I235" t="str">
            <v>130983200302180058</v>
          </cell>
          <cell r="J235" t="str">
            <v>√</v>
          </cell>
        </row>
        <row r="236">
          <cell r="I236" t="str">
            <v>130983199306174557</v>
          </cell>
          <cell r="J236" t="str">
            <v>√</v>
          </cell>
        </row>
        <row r="237">
          <cell r="I237" t="str">
            <v>132928197708023610</v>
          </cell>
          <cell r="J237" t="str">
            <v>√</v>
          </cell>
        </row>
        <row r="238">
          <cell r="I238" t="str">
            <v>130983200210183016</v>
          </cell>
          <cell r="J238" t="str">
            <v>√</v>
          </cell>
        </row>
        <row r="239">
          <cell r="I239" t="str">
            <v>142623199111124323</v>
          </cell>
          <cell r="J239" t="str">
            <v>√</v>
          </cell>
        </row>
        <row r="240">
          <cell r="I240" t="str">
            <v>140181199002062826</v>
          </cell>
          <cell r="J240" t="str">
            <v>√</v>
          </cell>
        </row>
        <row r="241">
          <cell r="I241" t="str">
            <v>132924197602053226</v>
          </cell>
          <cell r="J241" t="str">
            <v>√</v>
          </cell>
        </row>
        <row r="242">
          <cell r="I242" t="str">
            <v>130983198506081641</v>
          </cell>
          <cell r="J242" t="str">
            <v>√</v>
          </cell>
        </row>
        <row r="243">
          <cell r="I243" t="str">
            <v>140322198201293922</v>
          </cell>
          <cell r="J243" t="str">
            <v>√</v>
          </cell>
        </row>
        <row r="244">
          <cell r="I244" t="str">
            <v>132930198203271420</v>
          </cell>
          <cell r="J244" t="str">
            <v>√</v>
          </cell>
        </row>
        <row r="245">
          <cell r="I245" t="str">
            <v>130983198511171422</v>
          </cell>
          <cell r="J245" t="str">
            <v>√</v>
          </cell>
        </row>
        <row r="246">
          <cell r="I246" t="str">
            <v>132930198105071425</v>
          </cell>
          <cell r="J246" t="str">
            <v>√</v>
          </cell>
        </row>
        <row r="247">
          <cell r="I247" t="str">
            <v>132930197512201827</v>
          </cell>
          <cell r="J247" t="str">
            <v>√</v>
          </cell>
        </row>
        <row r="248">
          <cell r="I248" t="str">
            <v>132930197101051641</v>
          </cell>
          <cell r="J248" t="str">
            <v>√</v>
          </cell>
        </row>
        <row r="249">
          <cell r="I249" t="str">
            <v>13293019780907112X</v>
          </cell>
          <cell r="J249" t="str">
            <v>√</v>
          </cell>
        </row>
        <row r="250">
          <cell r="I250" t="str">
            <v>130930198701073046</v>
          </cell>
          <cell r="J250" t="str">
            <v>√</v>
          </cell>
        </row>
        <row r="251">
          <cell r="I251" t="str">
            <v>132930197109291447</v>
          </cell>
          <cell r="J251" t="str">
            <v>√</v>
          </cell>
        </row>
        <row r="252">
          <cell r="I252" t="str">
            <v>132930198712281125</v>
          </cell>
          <cell r="J252" t="str">
            <v>√</v>
          </cell>
        </row>
        <row r="253">
          <cell r="I253" t="str">
            <v>132930197801122025</v>
          </cell>
          <cell r="J253" t="str">
            <v>√</v>
          </cell>
        </row>
        <row r="254">
          <cell r="I254" t="str">
            <v>132930198004221121</v>
          </cell>
          <cell r="J254" t="str">
            <v>√</v>
          </cell>
        </row>
        <row r="255">
          <cell r="I255" t="str">
            <v>130983198810151122</v>
          </cell>
          <cell r="J255" t="str">
            <v>√</v>
          </cell>
        </row>
        <row r="256">
          <cell r="I256" t="str">
            <v>13293019780712112X</v>
          </cell>
          <cell r="J256" t="str">
            <v>√</v>
          </cell>
        </row>
        <row r="257">
          <cell r="I257" t="str">
            <v>132930197108162221</v>
          </cell>
          <cell r="J257" t="str">
            <v>√</v>
          </cell>
        </row>
        <row r="258">
          <cell r="I258" t="str">
            <v>132930198003181121</v>
          </cell>
          <cell r="J258" t="str">
            <v>√</v>
          </cell>
        </row>
        <row r="259">
          <cell r="I259" t="str">
            <v>130924198712064228</v>
          </cell>
          <cell r="J259" t="str">
            <v>√</v>
          </cell>
        </row>
        <row r="260">
          <cell r="I260" t="str">
            <v>13293019811024372X</v>
          </cell>
          <cell r="J260" t="str">
            <v>√</v>
          </cell>
        </row>
        <row r="261">
          <cell r="I261" t="str">
            <v>132931197506203320</v>
          </cell>
          <cell r="J261" t="str">
            <v>√</v>
          </cell>
        </row>
        <row r="262">
          <cell r="I262" t="str">
            <v>13098319870329112X</v>
          </cell>
          <cell r="J262" t="str">
            <v>√</v>
          </cell>
        </row>
        <row r="263">
          <cell r="I263" t="str">
            <v>132930197501140723</v>
          </cell>
          <cell r="J263" t="str">
            <v>√</v>
          </cell>
        </row>
        <row r="264">
          <cell r="I264" t="str">
            <v>132930198010162826</v>
          </cell>
          <cell r="J264" t="str">
            <v>√</v>
          </cell>
        </row>
        <row r="265">
          <cell r="I265" t="str">
            <v>132930197307112024</v>
          </cell>
          <cell r="J265" t="str">
            <v>√</v>
          </cell>
        </row>
        <row r="266">
          <cell r="I266" t="str">
            <v>130921198404042247</v>
          </cell>
          <cell r="J266" t="str">
            <v>√</v>
          </cell>
        </row>
        <row r="267">
          <cell r="I267" t="str">
            <v>13293019820304114X</v>
          </cell>
          <cell r="J267" t="str">
            <v>√</v>
          </cell>
        </row>
        <row r="268">
          <cell r="I268" t="str">
            <v>132928197711203620</v>
          </cell>
          <cell r="J268" t="str">
            <v>√</v>
          </cell>
        </row>
        <row r="269">
          <cell r="I269" t="str">
            <v>130930199610182129</v>
          </cell>
          <cell r="J269" t="str">
            <v>√</v>
          </cell>
        </row>
        <row r="270">
          <cell r="I270" t="str">
            <v>230222197407060659</v>
          </cell>
          <cell r="J270" t="str">
            <v>√</v>
          </cell>
        </row>
        <row r="271">
          <cell r="I271" t="str">
            <v>230123197104080012</v>
          </cell>
          <cell r="J271" t="str">
            <v>√</v>
          </cell>
        </row>
        <row r="272">
          <cell r="I272" t="str">
            <v>13092419970401425X</v>
          </cell>
          <cell r="J272" t="str">
            <v>√</v>
          </cell>
        </row>
        <row r="273">
          <cell r="I273" t="str">
            <v>132930196509042410</v>
          </cell>
          <cell r="J273" t="str">
            <v>√</v>
          </cell>
        </row>
        <row r="274">
          <cell r="I274" t="str">
            <v>132930197710261126</v>
          </cell>
          <cell r="J274" t="str">
            <v>√</v>
          </cell>
        </row>
        <row r="275">
          <cell r="I275" t="str">
            <v>132930197408240922</v>
          </cell>
          <cell r="J275" t="str">
            <v>√</v>
          </cell>
        </row>
        <row r="276">
          <cell r="I276" t="str">
            <v>232302197508044422</v>
          </cell>
          <cell r="J276" t="str">
            <v>√</v>
          </cell>
        </row>
        <row r="277">
          <cell r="I277" t="str">
            <v>130983199710063728</v>
          </cell>
          <cell r="J277" t="str">
            <v>√</v>
          </cell>
        </row>
        <row r="278">
          <cell r="I278" t="str">
            <v>130983199108081624</v>
          </cell>
          <cell r="J278" t="str">
            <v>√</v>
          </cell>
        </row>
        <row r="279">
          <cell r="I279" t="str">
            <v>130983200307201110</v>
          </cell>
          <cell r="J279" t="str">
            <v>√</v>
          </cell>
        </row>
        <row r="280">
          <cell r="I280" t="str">
            <v>132930198107082814</v>
          </cell>
          <cell r="J280" t="str">
            <v>√</v>
          </cell>
        </row>
        <row r="281">
          <cell r="I281" t="str">
            <v>130983198708122210</v>
          </cell>
          <cell r="J281" t="str">
            <v>√</v>
          </cell>
        </row>
        <row r="282">
          <cell r="I282" t="str">
            <v>132930198112282239</v>
          </cell>
          <cell r="J282" t="str">
            <v>√</v>
          </cell>
        </row>
        <row r="283">
          <cell r="I283" t="str">
            <v>130983198905051415</v>
          </cell>
          <cell r="J283" t="str">
            <v>√</v>
          </cell>
        </row>
        <row r="284">
          <cell r="I284" t="str">
            <v>132929197811121928</v>
          </cell>
          <cell r="J284" t="str">
            <v>√</v>
          </cell>
        </row>
        <row r="285">
          <cell r="I285" t="str">
            <v>130983199207023913</v>
          </cell>
          <cell r="J285" t="str">
            <v>√</v>
          </cell>
        </row>
        <row r="286">
          <cell r="I286" t="str">
            <v>132930199410262812</v>
          </cell>
          <cell r="J286" t="str">
            <v>√</v>
          </cell>
        </row>
        <row r="287">
          <cell r="I287" t="str">
            <v>130983199609281616</v>
          </cell>
          <cell r="J287" t="str">
            <v>√</v>
          </cell>
        </row>
        <row r="288">
          <cell r="I288" t="str">
            <v>132929197912083713</v>
          </cell>
          <cell r="J288" t="str">
            <v>√</v>
          </cell>
        </row>
        <row r="289">
          <cell r="I289" t="str">
            <v>132930198312104322</v>
          </cell>
          <cell r="J289" t="str">
            <v>√</v>
          </cell>
        </row>
        <row r="290">
          <cell r="I290" t="str">
            <v>130924199308253523</v>
          </cell>
          <cell r="J290" t="str">
            <v>√</v>
          </cell>
        </row>
        <row r="291">
          <cell r="I291" t="str">
            <v>130983200402264515</v>
          </cell>
          <cell r="J291" t="str">
            <v>√</v>
          </cell>
        </row>
        <row r="292">
          <cell r="I292" t="str">
            <v>130983200405160316</v>
          </cell>
          <cell r="J292" t="str">
            <v>√</v>
          </cell>
        </row>
        <row r="293">
          <cell r="I293" t="str">
            <v>130983200307133015</v>
          </cell>
          <cell r="J293" t="str">
            <v>√</v>
          </cell>
        </row>
        <row r="294">
          <cell r="I294" t="str">
            <v>130925200402197216</v>
          </cell>
          <cell r="J294" t="str">
            <v>√</v>
          </cell>
        </row>
        <row r="295">
          <cell r="I295" t="str">
            <v>130983200203260917</v>
          </cell>
          <cell r="J295" t="str">
            <v>√</v>
          </cell>
        </row>
        <row r="296">
          <cell r="I296" t="str">
            <v>130983199206210039</v>
          </cell>
          <cell r="J296" t="str">
            <v>√</v>
          </cell>
        </row>
        <row r="297">
          <cell r="I297" t="str">
            <v>130983199006220013</v>
          </cell>
          <cell r="J297" t="str">
            <v>√</v>
          </cell>
        </row>
        <row r="298">
          <cell r="I298" t="str">
            <v>132930199412051138</v>
          </cell>
          <cell r="J298" t="str">
            <v>√</v>
          </cell>
        </row>
        <row r="299">
          <cell r="I299" t="str">
            <v>140322197806203614</v>
          </cell>
          <cell r="J299" t="str">
            <v>√</v>
          </cell>
        </row>
        <row r="300">
          <cell r="I300" t="str">
            <v>132930197202172012</v>
          </cell>
          <cell r="J300" t="str">
            <v>√</v>
          </cell>
        </row>
        <row r="301">
          <cell r="I301" t="str">
            <v>132930197612255339</v>
          </cell>
          <cell r="J301" t="str">
            <v>√</v>
          </cell>
        </row>
        <row r="302">
          <cell r="I302" t="str">
            <v>130921198803132610</v>
          </cell>
          <cell r="J302" t="str">
            <v>√</v>
          </cell>
        </row>
        <row r="303">
          <cell r="I303" t="str">
            <v>130983200011024215</v>
          </cell>
          <cell r="J303" t="str">
            <v>√</v>
          </cell>
        </row>
        <row r="304">
          <cell r="I304" t="str">
            <v>130983199901105011</v>
          </cell>
          <cell r="J304" t="str">
            <v>√</v>
          </cell>
        </row>
        <row r="305">
          <cell r="I305" t="str">
            <v>130983200305240319</v>
          </cell>
          <cell r="J305" t="str">
            <v>√</v>
          </cell>
        </row>
        <row r="306">
          <cell r="I306" t="str">
            <v>132930197104161184</v>
          </cell>
          <cell r="J306" t="str">
            <v>√</v>
          </cell>
        </row>
        <row r="307">
          <cell r="I307" t="str">
            <v>372324198404054144</v>
          </cell>
          <cell r="J307" t="str">
            <v>√</v>
          </cell>
        </row>
        <row r="308">
          <cell r="I308" t="str">
            <v>132930198102081628</v>
          </cell>
          <cell r="J308" t="str">
            <v>√</v>
          </cell>
        </row>
        <row r="309">
          <cell r="I309" t="str">
            <v>132930199606084720</v>
          </cell>
          <cell r="J309" t="str">
            <v>√</v>
          </cell>
        </row>
        <row r="310">
          <cell r="I310" t="str">
            <v>132930197103261642</v>
          </cell>
          <cell r="J310" t="str">
            <v>√</v>
          </cell>
        </row>
        <row r="311">
          <cell r="I311" t="str">
            <v>130983199703021415</v>
          </cell>
          <cell r="J311" t="str">
            <v>√</v>
          </cell>
        </row>
        <row r="312">
          <cell r="I312" t="str">
            <v>130983200002105515</v>
          </cell>
          <cell r="J312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宏达翔"/>
      <sheetName val="众智鑫成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130921199410200816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610631198211111016</v>
          </cell>
          <cell r="J16" t="str">
            <v>√</v>
          </cell>
        </row>
        <row r="17">
          <cell r="I17" t="str">
            <v>410802197911223518</v>
          </cell>
          <cell r="J17" t="str">
            <v>√</v>
          </cell>
        </row>
        <row r="18">
          <cell r="I18" t="str">
            <v>130983198801080916</v>
          </cell>
          <cell r="J18" t="str">
            <v>√</v>
          </cell>
        </row>
        <row r="19">
          <cell r="I19" t="str">
            <v>130983199205073036</v>
          </cell>
          <cell r="J19" t="str">
            <v>√</v>
          </cell>
        </row>
        <row r="20">
          <cell r="I20" t="str">
            <v>13098319930605001X</v>
          </cell>
          <cell r="J20" t="str">
            <v>√</v>
          </cell>
        </row>
        <row r="21">
          <cell r="I21" t="str">
            <v>130983198805050714</v>
          </cell>
          <cell r="J21" t="str">
            <v>√</v>
          </cell>
        </row>
        <row r="22">
          <cell r="I22" t="str">
            <v>132903198003258732</v>
          </cell>
          <cell r="J22" t="str">
            <v>√</v>
          </cell>
        </row>
        <row r="23">
          <cell r="I23" t="str">
            <v>132930199312191811</v>
          </cell>
          <cell r="J23" t="str">
            <v>√</v>
          </cell>
        </row>
        <row r="24">
          <cell r="I24" t="str">
            <v>130983199904201113</v>
          </cell>
          <cell r="J24" t="str">
            <v>√</v>
          </cell>
        </row>
        <row r="25">
          <cell r="I25" t="str">
            <v>130983199004072213</v>
          </cell>
          <cell r="J25" t="str">
            <v>√</v>
          </cell>
        </row>
        <row r="26">
          <cell r="I26" t="str">
            <v>130983198806125319</v>
          </cell>
          <cell r="J26" t="str">
            <v>√</v>
          </cell>
        </row>
        <row r="27">
          <cell r="I27" t="str">
            <v>130983198704102212</v>
          </cell>
          <cell r="J27" t="str">
            <v>√</v>
          </cell>
        </row>
        <row r="28">
          <cell r="I28" t="str">
            <v>130983198801222216</v>
          </cell>
          <cell r="J28" t="str">
            <v>√</v>
          </cell>
        </row>
        <row r="29">
          <cell r="I29" t="str">
            <v>130983200204212415</v>
          </cell>
          <cell r="J29" t="str">
            <v>√</v>
          </cell>
        </row>
        <row r="30">
          <cell r="I30" t="str">
            <v>130925199004276618</v>
          </cell>
          <cell r="J30" t="str">
            <v>√</v>
          </cell>
        </row>
        <row r="31">
          <cell r="I31" t="str">
            <v>132930197712021812</v>
          </cell>
          <cell r="J31" t="str">
            <v>√</v>
          </cell>
        </row>
        <row r="32">
          <cell r="I32" t="str">
            <v>130103196701270945</v>
          </cell>
          <cell r="J32" t="str">
            <v>√</v>
          </cell>
        </row>
        <row r="33">
          <cell r="I33" t="str">
            <v>132930197709061629</v>
          </cell>
          <cell r="J33" t="str">
            <v>√</v>
          </cell>
        </row>
        <row r="34">
          <cell r="I34" t="str">
            <v>130983198609162225</v>
          </cell>
          <cell r="J34" t="str">
            <v>√</v>
          </cell>
        </row>
        <row r="35">
          <cell r="I35" t="str">
            <v>132930199311021124</v>
          </cell>
          <cell r="J35" t="str">
            <v>√</v>
          </cell>
        </row>
        <row r="36">
          <cell r="I36" t="str">
            <v>130983198701282211</v>
          </cell>
          <cell r="J36" t="str">
            <v>√</v>
          </cell>
        </row>
        <row r="37">
          <cell r="I37" t="str">
            <v>130983199412123921</v>
          </cell>
          <cell r="J37" t="str">
            <v>√</v>
          </cell>
        </row>
        <row r="38">
          <cell r="I38" t="str">
            <v>131127198502155240</v>
          </cell>
          <cell r="J38" t="str">
            <v>√</v>
          </cell>
        </row>
        <row r="39">
          <cell r="I39" t="str">
            <v>13022419960119654X</v>
          </cell>
          <cell r="J39" t="str">
            <v>√</v>
          </cell>
        </row>
        <row r="40">
          <cell r="I40" t="str">
            <v>130621199101181862</v>
          </cell>
          <cell r="J40" t="str">
            <v>√</v>
          </cell>
        </row>
        <row r="41">
          <cell r="I41" t="str">
            <v>130983199302214515</v>
          </cell>
          <cell r="J41" t="str">
            <v>√</v>
          </cell>
        </row>
        <row r="42">
          <cell r="I42" t="str">
            <v>132930197507110525</v>
          </cell>
          <cell r="J42" t="str">
            <v>√</v>
          </cell>
        </row>
        <row r="43">
          <cell r="I43" t="str">
            <v>130983198402241612</v>
          </cell>
          <cell r="J43" t="str">
            <v>√</v>
          </cell>
        </row>
        <row r="44">
          <cell r="I44" t="str">
            <v>230403198803040816</v>
          </cell>
          <cell r="J44" t="str">
            <v>√</v>
          </cell>
        </row>
        <row r="45">
          <cell r="I45" t="str">
            <v>132930197612023060</v>
          </cell>
          <cell r="J45" t="str">
            <v>√</v>
          </cell>
        </row>
        <row r="46">
          <cell r="I46" t="str">
            <v>130925198802085221</v>
          </cell>
          <cell r="J46" t="str">
            <v>√</v>
          </cell>
        </row>
        <row r="47">
          <cell r="I47" t="str">
            <v>130983199412142866</v>
          </cell>
          <cell r="J47" t="str">
            <v>√</v>
          </cell>
        </row>
        <row r="48">
          <cell r="I48" t="str">
            <v>130983199804045344</v>
          </cell>
          <cell r="J48" t="str">
            <v>√</v>
          </cell>
        </row>
        <row r="49">
          <cell r="I49" t="str">
            <v>220181199111102217</v>
          </cell>
          <cell r="J49" t="str">
            <v>√</v>
          </cell>
        </row>
        <row r="50">
          <cell r="I50" t="str">
            <v>132930198905132812</v>
          </cell>
          <cell r="J50" t="str">
            <v>√</v>
          </cell>
        </row>
        <row r="51">
          <cell r="I51" t="str">
            <v>132930196612212211</v>
          </cell>
          <cell r="J51" t="str">
            <v>√</v>
          </cell>
        </row>
        <row r="52">
          <cell r="I52" t="str">
            <v>132930198208222230</v>
          </cell>
          <cell r="J52" t="str">
            <v>√</v>
          </cell>
        </row>
        <row r="53">
          <cell r="I53" t="str">
            <v>130983199001013138</v>
          </cell>
          <cell r="J53" t="str">
            <v>√</v>
          </cell>
        </row>
        <row r="54">
          <cell r="I54" t="str">
            <v>130983199606111419</v>
          </cell>
          <cell r="J54" t="str">
            <v>√</v>
          </cell>
        </row>
        <row r="55">
          <cell r="I55" t="str">
            <v>130983199312094123</v>
          </cell>
          <cell r="J55" t="str">
            <v>√</v>
          </cell>
        </row>
        <row r="56">
          <cell r="I56" t="str">
            <v>130983200010172611</v>
          </cell>
          <cell r="J56" t="str">
            <v>√</v>
          </cell>
        </row>
        <row r="57">
          <cell r="I57" t="str">
            <v>130984198809190016</v>
          </cell>
          <cell r="J57" t="str">
            <v>√</v>
          </cell>
        </row>
        <row r="58">
          <cell r="I58" t="str">
            <v>130983198907120322</v>
          </cell>
          <cell r="J58" t="str">
            <v>√</v>
          </cell>
        </row>
        <row r="59">
          <cell r="I59" t="str">
            <v>130922198810014854</v>
          </cell>
          <cell r="J59" t="str">
            <v>√</v>
          </cell>
        </row>
        <row r="60">
          <cell r="I60" t="str">
            <v>132930199110113516</v>
          </cell>
        </row>
        <row r="61">
          <cell r="I61" t="str">
            <v>130925199901266217</v>
          </cell>
        </row>
        <row r="62">
          <cell r="I62" t="str">
            <v>130732198808033070</v>
          </cell>
          <cell r="J62" t="str">
            <v>√</v>
          </cell>
        </row>
        <row r="63">
          <cell r="I63" t="str">
            <v>13098319880415161X</v>
          </cell>
          <cell r="J63" t="str">
            <v>√</v>
          </cell>
        </row>
        <row r="64">
          <cell r="I64" t="str">
            <v>132930198312050029</v>
          </cell>
          <cell r="J64" t="str">
            <v>√</v>
          </cell>
        </row>
        <row r="65">
          <cell r="I65" t="str">
            <v>132934198212054618</v>
          </cell>
          <cell r="J65" t="str">
            <v>√</v>
          </cell>
        </row>
        <row r="66">
          <cell r="I66" t="str">
            <v>130983199001032232</v>
          </cell>
          <cell r="J66" t="str">
            <v>√</v>
          </cell>
        </row>
        <row r="67">
          <cell r="I67" t="str">
            <v>130983198906201614</v>
          </cell>
          <cell r="J67" t="str">
            <v>√</v>
          </cell>
        </row>
        <row r="68">
          <cell r="I68" t="str">
            <v>130983198905102411</v>
          </cell>
          <cell r="J68" t="str">
            <v>√</v>
          </cell>
        </row>
        <row r="69">
          <cell r="I69" t="str">
            <v>130983199605032436</v>
          </cell>
          <cell r="J69" t="str">
            <v>√</v>
          </cell>
        </row>
        <row r="70">
          <cell r="I70" t="str">
            <v>130983199104105529</v>
          </cell>
          <cell r="J70" t="str">
            <v>√</v>
          </cell>
        </row>
        <row r="71">
          <cell r="I71" t="str">
            <v>13098319981201162X</v>
          </cell>
          <cell r="J71" t="str">
            <v>√</v>
          </cell>
        </row>
        <row r="72">
          <cell r="I72" t="str">
            <v>130983199803102220</v>
          </cell>
          <cell r="J72" t="str">
            <v>√</v>
          </cell>
        </row>
        <row r="73">
          <cell r="I73" t="str">
            <v>130924199210184216</v>
          </cell>
          <cell r="J73" t="str">
            <v>√</v>
          </cell>
        </row>
        <row r="74">
          <cell r="I74" t="str">
            <v>130983199209011625</v>
          </cell>
          <cell r="J74" t="str">
            <v>√</v>
          </cell>
        </row>
        <row r="75">
          <cell r="I75" t="str">
            <v>130531199210303213</v>
          </cell>
          <cell r="J75" t="str">
            <v>√</v>
          </cell>
        </row>
        <row r="76">
          <cell r="I76" t="str">
            <v>130983198602245028</v>
          </cell>
        </row>
        <row r="77">
          <cell r="I77" t="str">
            <v>130983199912030916</v>
          </cell>
        </row>
        <row r="78">
          <cell r="I78" t="str">
            <v>13293019860606352X</v>
          </cell>
          <cell r="J78" t="str">
            <v>√</v>
          </cell>
        </row>
        <row r="79">
          <cell r="I79" t="str">
            <v>132930196502212237</v>
          </cell>
          <cell r="J79" t="str">
            <v>√</v>
          </cell>
        </row>
        <row r="80">
          <cell r="I80" t="str">
            <v>130983198909091625</v>
          </cell>
          <cell r="J80" t="str">
            <v>√</v>
          </cell>
        </row>
        <row r="81">
          <cell r="I81" t="str">
            <v>132930198912201820</v>
          </cell>
          <cell r="J81" t="str">
            <v>√</v>
          </cell>
        </row>
        <row r="82">
          <cell r="I82" t="str">
            <v>372431197811294043</v>
          </cell>
          <cell r="J82" t="str">
            <v>√</v>
          </cell>
        </row>
        <row r="83">
          <cell r="I83" t="str">
            <v>132930198003231627</v>
          </cell>
          <cell r="J83" t="str">
            <v>√</v>
          </cell>
        </row>
        <row r="84">
          <cell r="I84" t="str">
            <v>232102196309165218</v>
          </cell>
          <cell r="J84" t="str">
            <v>√</v>
          </cell>
        </row>
        <row r="85">
          <cell r="I85" t="str">
            <v>132401196704067067</v>
          </cell>
          <cell r="J85" t="str">
            <v>√</v>
          </cell>
        </row>
        <row r="86">
          <cell r="I86" t="str">
            <v>132401197706177061</v>
          </cell>
          <cell r="J86" t="str">
            <v>√</v>
          </cell>
        </row>
        <row r="87">
          <cell r="I87" t="str">
            <v>130983198508093929</v>
          </cell>
          <cell r="J87" t="str">
            <v>√</v>
          </cell>
        </row>
        <row r="88">
          <cell r="I88" t="str">
            <v>142623197409132618</v>
          </cell>
          <cell r="J88" t="str">
            <v>√</v>
          </cell>
        </row>
        <row r="89">
          <cell r="I89" t="str">
            <v>130983198902282218</v>
          </cell>
          <cell r="J89" t="str">
            <v>√</v>
          </cell>
        </row>
        <row r="90">
          <cell r="I90" t="str">
            <v>132930196606240013</v>
          </cell>
          <cell r="J90" t="str">
            <v>√</v>
          </cell>
        </row>
        <row r="91">
          <cell r="I91" t="str">
            <v>130983199901211615</v>
          </cell>
          <cell r="J91" t="str">
            <v>√</v>
          </cell>
        </row>
        <row r="92">
          <cell r="I92" t="str">
            <v>130983199204100311</v>
          </cell>
          <cell r="J92" t="str">
            <v>√</v>
          </cell>
        </row>
        <row r="93">
          <cell r="I93" t="str">
            <v>130927200011251513</v>
          </cell>
          <cell r="J93" t="str">
            <v>√</v>
          </cell>
        </row>
        <row r="94">
          <cell r="I94" t="str">
            <v>13098319981002163X</v>
          </cell>
          <cell r="J94" t="str">
            <v>√</v>
          </cell>
        </row>
        <row r="95">
          <cell r="I95" t="str">
            <v>130921200111261219</v>
          </cell>
          <cell r="J95" t="str">
            <v>√</v>
          </cell>
        </row>
        <row r="96">
          <cell r="I96" t="str">
            <v>130983199005122411</v>
          </cell>
        </row>
        <row r="97">
          <cell r="I97" t="str">
            <v>132529196805221213</v>
          </cell>
          <cell r="J97" t="str">
            <v>√</v>
          </cell>
        </row>
        <row r="98">
          <cell r="I98" t="str">
            <v>130983198912121135</v>
          </cell>
          <cell r="J98" t="str">
            <v>√</v>
          </cell>
        </row>
        <row r="99">
          <cell r="I99" t="str">
            <v>130983198706032414</v>
          </cell>
          <cell r="J99" t="str">
            <v>√</v>
          </cell>
        </row>
        <row r="100">
          <cell r="I100" t="str">
            <v>132930197308031437</v>
          </cell>
          <cell r="J100" t="str">
            <v>√</v>
          </cell>
        </row>
        <row r="101">
          <cell r="I101" t="str">
            <v>130924198304194218</v>
          </cell>
          <cell r="J101" t="str">
            <v>√</v>
          </cell>
        </row>
        <row r="102">
          <cell r="I102" t="str">
            <v>132930196611190030</v>
          </cell>
          <cell r="J102" t="str">
            <v>√</v>
          </cell>
        </row>
        <row r="103">
          <cell r="I103" t="str">
            <v>130983199601233310</v>
          </cell>
          <cell r="J103" t="str">
            <v>√</v>
          </cell>
        </row>
        <row r="104">
          <cell r="I104" t="str">
            <v>130983199509265037</v>
          </cell>
          <cell r="J104" t="str">
            <v>√</v>
          </cell>
        </row>
        <row r="105">
          <cell r="I105" t="str">
            <v>130921199410100217</v>
          </cell>
        </row>
        <row r="106">
          <cell r="I106" t="str">
            <v>130983198803140919</v>
          </cell>
          <cell r="J106" t="str">
            <v>√</v>
          </cell>
        </row>
        <row r="107">
          <cell r="I107" t="str">
            <v>130983199211162414</v>
          </cell>
          <cell r="J107" t="str">
            <v>√</v>
          </cell>
        </row>
        <row r="108">
          <cell r="I108" t="str">
            <v>132930196512130016</v>
          </cell>
          <cell r="J108" t="str">
            <v>√</v>
          </cell>
        </row>
        <row r="109">
          <cell r="I109" t="str">
            <v>130921196409110211</v>
          </cell>
          <cell r="J109" t="str">
            <v>√</v>
          </cell>
        </row>
        <row r="110">
          <cell r="I110" t="str">
            <v>132526196510311052</v>
          </cell>
          <cell r="J110" t="str">
            <v>√</v>
          </cell>
        </row>
        <row r="111">
          <cell r="I111" t="str">
            <v>130983199606255017</v>
          </cell>
          <cell r="J111" t="str">
            <v>√</v>
          </cell>
        </row>
        <row r="112">
          <cell r="I112" t="str">
            <v>132930197905100031</v>
          </cell>
          <cell r="J112" t="str">
            <v>√</v>
          </cell>
        </row>
        <row r="113">
          <cell r="I113" t="str">
            <v>130983199211285019</v>
          </cell>
          <cell r="J113" t="str">
            <v>√</v>
          </cell>
        </row>
        <row r="114">
          <cell r="I114" t="str">
            <v>130983198910183017</v>
          </cell>
          <cell r="J114" t="str">
            <v>√</v>
          </cell>
        </row>
        <row r="115">
          <cell r="I115" t="str">
            <v>13092419931114423X</v>
          </cell>
        </row>
        <row r="116">
          <cell r="I116" t="str">
            <v>130983198807172213</v>
          </cell>
          <cell r="J116" t="str">
            <v>√</v>
          </cell>
        </row>
        <row r="117">
          <cell r="I117" t="str">
            <v>130983198712141422</v>
          </cell>
          <cell r="J117" t="str">
            <v>√</v>
          </cell>
        </row>
        <row r="118">
          <cell r="I118" t="str">
            <v>130983199801025313</v>
          </cell>
          <cell r="J118" t="str">
            <v>√</v>
          </cell>
        </row>
        <row r="119">
          <cell r="I119" t="str">
            <v>130983199210273032</v>
          </cell>
          <cell r="J119" t="str">
            <v>√</v>
          </cell>
        </row>
        <row r="120">
          <cell r="I120" t="str">
            <v>132930199002104110</v>
          </cell>
          <cell r="J120" t="str">
            <v>√</v>
          </cell>
        </row>
        <row r="121">
          <cell r="I121" t="str">
            <v>130983199201222217</v>
          </cell>
          <cell r="J121" t="str">
            <v>√</v>
          </cell>
        </row>
        <row r="122">
          <cell r="I122" t="str">
            <v>130929198402282213</v>
          </cell>
          <cell r="J122" t="str">
            <v>√</v>
          </cell>
        </row>
        <row r="123">
          <cell r="I123" t="str">
            <v>130927198310154553</v>
          </cell>
          <cell r="J123" t="str">
            <v>√</v>
          </cell>
        </row>
        <row r="124">
          <cell r="I124" t="str">
            <v>132930199011150514</v>
          </cell>
          <cell r="J124" t="str">
            <v>√</v>
          </cell>
        </row>
        <row r="125">
          <cell r="I125" t="str">
            <v>130983199712182448</v>
          </cell>
          <cell r="J125" t="str">
            <v>√</v>
          </cell>
        </row>
        <row r="126">
          <cell r="I126" t="str">
            <v>132401196703097096</v>
          </cell>
          <cell r="J126" t="str">
            <v>√</v>
          </cell>
        </row>
        <row r="127">
          <cell r="I127" t="str">
            <v>130983199004050014</v>
          </cell>
          <cell r="J127" t="str">
            <v>√</v>
          </cell>
        </row>
        <row r="128">
          <cell r="I128" t="str">
            <v>140426198711112010</v>
          </cell>
          <cell r="J128" t="str">
            <v>√</v>
          </cell>
        </row>
        <row r="129">
          <cell r="I129" t="str">
            <v>132931198206033328</v>
          </cell>
          <cell r="J129" t="str">
            <v>√</v>
          </cell>
        </row>
        <row r="130">
          <cell r="I130" t="str">
            <v>130983199309021812</v>
          </cell>
          <cell r="J130" t="str">
            <v>√</v>
          </cell>
        </row>
        <row r="131">
          <cell r="I131" t="str">
            <v>370784198009176412</v>
          </cell>
          <cell r="J131" t="str">
            <v>√</v>
          </cell>
        </row>
        <row r="132">
          <cell r="I132" t="str">
            <v>133030197203053439</v>
          </cell>
          <cell r="J132" t="str">
            <v>√</v>
          </cell>
        </row>
        <row r="133">
          <cell r="I133" t="str">
            <v>110227197910111817</v>
          </cell>
          <cell r="J133" t="str">
            <v>√</v>
          </cell>
        </row>
        <row r="134">
          <cell r="I134" t="str">
            <v>371427198602232515</v>
          </cell>
          <cell r="J134" t="str">
            <v>√</v>
          </cell>
        </row>
        <row r="135">
          <cell r="I135" t="str">
            <v>130682199201211697</v>
          </cell>
          <cell r="J135" t="str">
            <v>√</v>
          </cell>
        </row>
        <row r="136">
          <cell r="I136" t="str">
            <v>140227199706265055</v>
          </cell>
          <cell r="J136" t="str">
            <v>√</v>
          </cell>
        </row>
        <row r="137">
          <cell r="I137" t="str">
            <v>131121198211044411</v>
          </cell>
          <cell r="J137" t="str">
            <v>√</v>
          </cell>
        </row>
        <row r="138">
          <cell r="I138" t="str">
            <v>110222198106151212</v>
          </cell>
          <cell r="J138" t="str">
            <v>√</v>
          </cell>
        </row>
        <row r="139">
          <cell r="I139" t="str">
            <v>132521197307163413</v>
          </cell>
          <cell r="J139" t="str">
            <v>√</v>
          </cell>
        </row>
        <row r="140">
          <cell r="I140" t="str">
            <v>430202198108221017</v>
          </cell>
          <cell r="J140" t="str">
            <v>√</v>
          </cell>
        </row>
        <row r="141">
          <cell r="I141" t="str">
            <v>422823197108051134</v>
          </cell>
          <cell r="J141" t="str">
            <v>√</v>
          </cell>
        </row>
        <row r="142">
          <cell r="I142" t="str">
            <v>130983198608081618</v>
          </cell>
          <cell r="J142" t="str">
            <v>√</v>
          </cell>
        </row>
        <row r="143">
          <cell r="I143" t="str">
            <v>130983199302141619</v>
          </cell>
          <cell r="J143" t="str">
            <v>√</v>
          </cell>
        </row>
        <row r="144">
          <cell r="I144" t="str">
            <v>132929197802073434</v>
          </cell>
          <cell r="J144" t="str">
            <v>√</v>
          </cell>
        </row>
        <row r="145">
          <cell r="I145" t="str">
            <v>132930197707191817</v>
          </cell>
          <cell r="J145" t="str">
            <v>√</v>
          </cell>
        </row>
        <row r="146">
          <cell r="I146" t="str">
            <v>132930198203022838</v>
          </cell>
          <cell r="J146" t="str">
            <v>√</v>
          </cell>
        </row>
        <row r="147">
          <cell r="I147" t="str">
            <v>132930197803071815</v>
          </cell>
          <cell r="J147" t="str">
            <v>√</v>
          </cell>
        </row>
        <row r="148">
          <cell r="I148" t="str">
            <v>232622197602272618</v>
          </cell>
          <cell r="J148" t="str">
            <v>√</v>
          </cell>
        </row>
        <row r="149">
          <cell r="I149" t="str">
            <v>130983198605102217</v>
          </cell>
          <cell r="J149" t="str">
            <v>√</v>
          </cell>
        </row>
        <row r="150">
          <cell r="I150" t="str">
            <v>130924198201294216</v>
          </cell>
          <cell r="J150" t="str">
            <v>√</v>
          </cell>
        </row>
        <row r="151">
          <cell r="I151" t="str">
            <v>130983199812072836</v>
          </cell>
          <cell r="J151" t="str">
            <v>√</v>
          </cell>
        </row>
        <row r="152">
          <cell r="I152" t="str">
            <v>132930199410102835</v>
          </cell>
          <cell r="J152" t="str">
            <v>√</v>
          </cell>
        </row>
        <row r="153">
          <cell r="I153" t="str">
            <v>130983199405053718</v>
          </cell>
          <cell r="J153" t="str">
            <v>√</v>
          </cell>
        </row>
        <row r="154">
          <cell r="I154" t="str">
            <v>132930197512041827</v>
          </cell>
          <cell r="J154" t="str">
            <v>√</v>
          </cell>
        </row>
        <row r="155">
          <cell r="I155" t="str">
            <v>132930197411160923</v>
          </cell>
          <cell r="J155" t="str">
            <v>√</v>
          </cell>
        </row>
        <row r="156">
          <cell r="I156" t="str">
            <v>230823197302131421</v>
          </cell>
          <cell r="J156" t="str">
            <v>√</v>
          </cell>
        </row>
        <row r="157">
          <cell r="I157" t="str">
            <v>130983198803123967</v>
          </cell>
          <cell r="J157" t="str">
            <v>√</v>
          </cell>
        </row>
        <row r="158">
          <cell r="I158" t="str">
            <v>132930198310294126</v>
          </cell>
          <cell r="J158" t="str">
            <v>√</v>
          </cell>
        </row>
        <row r="159">
          <cell r="I159" t="str">
            <v>130983199202051616</v>
          </cell>
          <cell r="J159" t="str">
            <v>√</v>
          </cell>
        </row>
        <row r="160">
          <cell r="I160" t="str">
            <v>13098319891027201X</v>
          </cell>
          <cell r="J160" t="str">
            <v>√</v>
          </cell>
        </row>
        <row r="161">
          <cell r="I161" t="str">
            <v>132930198106302213</v>
          </cell>
          <cell r="J161" t="str">
            <v>√</v>
          </cell>
        </row>
        <row r="162">
          <cell r="I162" t="str">
            <v>230229196801272019</v>
          </cell>
          <cell r="J162" t="str">
            <v>√</v>
          </cell>
        </row>
        <row r="163">
          <cell r="I163" t="str">
            <v>130983198703172411</v>
          </cell>
          <cell r="J163" t="str">
            <v>√</v>
          </cell>
        </row>
        <row r="164">
          <cell r="I164" t="str">
            <v>130930199902082111</v>
          </cell>
          <cell r="J164" t="str">
            <v>√</v>
          </cell>
        </row>
        <row r="165">
          <cell r="I165" t="str">
            <v>130983199404062233</v>
          </cell>
          <cell r="J165" t="str">
            <v>√</v>
          </cell>
        </row>
        <row r="166">
          <cell r="I166" t="str">
            <v>130983199302022011</v>
          </cell>
          <cell r="J166" t="str">
            <v>√</v>
          </cell>
        </row>
        <row r="167">
          <cell r="I167" t="str">
            <v>132930196805250118</v>
          </cell>
          <cell r="J167" t="str">
            <v>√</v>
          </cell>
        </row>
        <row r="168">
          <cell r="I168" t="str">
            <v>132930198911101115</v>
          </cell>
          <cell r="J168" t="str">
            <v>√</v>
          </cell>
        </row>
        <row r="169">
          <cell r="I169" t="str">
            <v>13098319820602301X</v>
          </cell>
          <cell r="J169" t="str">
            <v>√</v>
          </cell>
        </row>
        <row r="170">
          <cell r="I170" t="str">
            <v>130983198711062212</v>
          </cell>
          <cell r="J170" t="str">
            <v>√</v>
          </cell>
        </row>
        <row r="171">
          <cell r="I171" t="str">
            <v>130983198303042212</v>
          </cell>
          <cell r="J171" t="str">
            <v>√</v>
          </cell>
        </row>
        <row r="172">
          <cell r="I172" t="str">
            <v>13293019820815221X</v>
          </cell>
          <cell r="J172" t="str">
            <v>√</v>
          </cell>
        </row>
        <row r="173">
          <cell r="I173" t="str">
            <v>23020619690224045X</v>
          </cell>
          <cell r="J173" t="str">
            <v>√</v>
          </cell>
        </row>
        <row r="174">
          <cell r="I174" t="str">
            <v>132930196712241415</v>
          </cell>
          <cell r="J174" t="str">
            <v>√</v>
          </cell>
        </row>
        <row r="175">
          <cell r="I175" t="str">
            <v>130983199202122218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130983199403242216</v>
          </cell>
          <cell r="J178" t="str">
            <v>√</v>
          </cell>
        </row>
        <row r="179">
          <cell r="I179" t="str">
            <v>132930196611212412</v>
          </cell>
          <cell r="J179" t="str">
            <v>√</v>
          </cell>
        </row>
        <row r="180">
          <cell r="I180" t="str">
            <v>130983199302161652</v>
          </cell>
          <cell r="J180" t="str">
            <v>√</v>
          </cell>
        </row>
        <row r="181">
          <cell r="I181" t="str">
            <v>130925197205116056</v>
          </cell>
          <cell r="J181" t="str">
            <v>√</v>
          </cell>
        </row>
        <row r="182">
          <cell r="I182" t="str">
            <v>132930197909092219</v>
          </cell>
          <cell r="J182" t="str">
            <v>√</v>
          </cell>
        </row>
        <row r="183">
          <cell r="I183" t="str">
            <v>130983199104105537</v>
          </cell>
          <cell r="J183" t="str">
            <v>√</v>
          </cell>
        </row>
        <row r="184">
          <cell r="I184" t="str">
            <v>132929197105024012</v>
          </cell>
          <cell r="J184" t="str">
            <v>√</v>
          </cell>
        </row>
        <row r="185">
          <cell r="I185" t="str">
            <v>132930197305251637</v>
          </cell>
          <cell r="J185" t="str">
            <v>√</v>
          </cell>
        </row>
        <row r="186">
          <cell r="I186" t="str">
            <v>130983199105203913</v>
          </cell>
          <cell r="J186" t="str">
            <v>√</v>
          </cell>
        </row>
        <row r="187">
          <cell r="I187" t="str">
            <v>130983198906132014</v>
          </cell>
          <cell r="J187" t="str">
            <v>√</v>
          </cell>
        </row>
        <row r="188">
          <cell r="I188" t="str">
            <v>130983198708122210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130983198905051415</v>
          </cell>
          <cell r="J190" t="str">
            <v>√</v>
          </cell>
        </row>
        <row r="191">
          <cell r="I191" t="str">
            <v>132930199211141110</v>
          </cell>
          <cell r="J191" t="str">
            <v>√</v>
          </cell>
        </row>
        <row r="192">
          <cell r="I192" t="str">
            <v>132930199110304136</v>
          </cell>
          <cell r="J192" t="str">
            <v>√</v>
          </cell>
        </row>
        <row r="193">
          <cell r="I193" t="str">
            <v>13098319920707303X</v>
          </cell>
          <cell r="J193" t="str">
            <v>√</v>
          </cell>
        </row>
        <row r="194">
          <cell r="I194" t="str">
            <v>130983199305120012</v>
          </cell>
          <cell r="J194" t="str">
            <v>√</v>
          </cell>
        </row>
        <row r="195">
          <cell r="I195" t="str">
            <v>132930198109012019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132929197909020420</v>
          </cell>
          <cell r="J200" t="str">
            <v>√</v>
          </cell>
        </row>
        <row r="201">
          <cell r="I201" t="str">
            <v>132930196807061417</v>
          </cell>
          <cell r="J201" t="str">
            <v>√</v>
          </cell>
        </row>
        <row r="202">
          <cell r="I202" t="str">
            <v>130983199011023911</v>
          </cell>
          <cell r="J202" t="str">
            <v>√</v>
          </cell>
        </row>
        <row r="203">
          <cell r="I203" t="str">
            <v>13293119781020394X</v>
          </cell>
          <cell r="J203" t="str">
            <v>√</v>
          </cell>
        </row>
        <row r="204">
          <cell r="I204" t="str">
            <v>132930198206011421</v>
          </cell>
          <cell r="J204" t="str">
            <v>√</v>
          </cell>
        </row>
        <row r="205">
          <cell r="I205" t="str">
            <v>132930197611261446</v>
          </cell>
          <cell r="J205" t="str">
            <v>√</v>
          </cell>
        </row>
        <row r="206">
          <cell r="I206" t="str">
            <v>412821197111282967</v>
          </cell>
          <cell r="J206" t="str">
            <v>√</v>
          </cell>
        </row>
        <row r="207">
          <cell r="I207" t="str">
            <v>130924199211243548</v>
          </cell>
          <cell r="J207" t="str">
            <v>√</v>
          </cell>
        </row>
        <row r="208">
          <cell r="I208" t="str">
            <v>130983199810110712</v>
          </cell>
          <cell r="J208" t="str">
            <v>√</v>
          </cell>
        </row>
        <row r="209">
          <cell r="I209" t="str">
            <v>130922198706270815</v>
          </cell>
          <cell r="J209" t="str">
            <v>√</v>
          </cell>
        </row>
        <row r="210">
          <cell r="I210" t="str">
            <v>130983198403101638</v>
          </cell>
          <cell r="J210" t="str">
            <v>√</v>
          </cell>
        </row>
        <row r="211">
          <cell r="I211" t="str">
            <v>130983199003282235</v>
          </cell>
          <cell r="J211" t="str">
            <v>√</v>
          </cell>
        </row>
        <row r="212">
          <cell r="I212" t="str">
            <v>132930197710245310</v>
          </cell>
          <cell r="J212" t="str">
            <v>√</v>
          </cell>
        </row>
        <row r="213">
          <cell r="I213" t="str">
            <v>13293019970422351X</v>
          </cell>
          <cell r="J213" t="str">
            <v>√</v>
          </cell>
        </row>
        <row r="214">
          <cell r="I214" t="str">
            <v>130983198706092433</v>
          </cell>
          <cell r="J214" t="str">
            <v>√</v>
          </cell>
        </row>
        <row r="215">
          <cell r="I215" t="str">
            <v>130983199901041118</v>
          </cell>
          <cell r="J215" t="str">
            <v>√</v>
          </cell>
        </row>
        <row r="216">
          <cell r="I216" t="str">
            <v>13098319990608001X</v>
          </cell>
          <cell r="J216" t="str">
            <v>√</v>
          </cell>
        </row>
        <row r="217">
          <cell r="I217" t="str">
            <v>130983200301140919</v>
          </cell>
          <cell r="J217" t="str">
            <v>√</v>
          </cell>
        </row>
        <row r="218">
          <cell r="I218" t="str">
            <v>132930198207091427</v>
          </cell>
          <cell r="J218" t="str">
            <v>√</v>
          </cell>
        </row>
        <row r="219">
          <cell r="I219" t="str">
            <v>132930197812051840</v>
          </cell>
          <cell r="J219" t="str">
            <v>√</v>
          </cell>
        </row>
        <row r="220">
          <cell r="I220" t="str">
            <v>132930197303171828</v>
          </cell>
          <cell r="J220" t="str">
            <v>√</v>
          </cell>
        </row>
        <row r="221">
          <cell r="I221" t="str">
            <v>132930197106201127</v>
          </cell>
          <cell r="J221" t="str">
            <v>√</v>
          </cell>
        </row>
        <row r="222">
          <cell r="I222" t="str">
            <v>132930197806240522</v>
          </cell>
          <cell r="J222" t="str">
            <v>√</v>
          </cell>
        </row>
        <row r="223">
          <cell r="I223" t="str">
            <v>130930198302283329</v>
          </cell>
          <cell r="J223" t="str">
            <v>√</v>
          </cell>
        </row>
        <row r="224">
          <cell r="I224" t="str">
            <v>130924198908194243</v>
          </cell>
          <cell r="J224" t="str">
            <v>√</v>
          </cell>
        </row>
        <row r="225">
          <cell r="I225" t="str">
            <v>130930199609241822</v>
          </cell>
          <cell r="J225" t="str">
            <v>√</v>
          </cell>
        </row>
        <row r="226">
          <cell r="I226" t="str">
            <v>220182198410207264</v>
          </cell>
          <cell r="J226" t="str">
            <v>√</v>
          </cell>
        </row>
        <row r="227">
          <cell r="I227" t="str">
            <v>130924199308253523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130983199812143534</v>
          </cell>
          <cell r="J231" t="str">
            <v>√</v>
          </cell>
        </row>
        <row r="232">
          <cell r="I232" t="str">
            <v>130983200006120915</v>
          </cell>
          <cell r="J232" t="str">
            <v>√</v>
          </cell>
        </row>
        <row r="233">
          <cell r="I233" t="str">
            <v>13093020021210151X</v>
          </cell>
          <cell r="J233" t="str">
            <v>√</v>
          </cell>
        </row>
        <row r="234">
          <cell r="I234" t="str">
            <v>130983199901142410</v>
          </cell>
          <cell r="J234" t="str">
            <v>√</v>
          </cell>
        </row>
        <row r="235">
          <cell r="I235" t="str">
            <v>230231198505052952</v>
          </cell>
          <cell r="J235" t="str">
            <v>√</v>
          </cell>
        </row>
        <row r="236">
          <cell r="I236" t="str">
            <v>13043519930423153X</v>
          </cell>
          <cell r="J236" t="str">
            <v>√</v>
          </cell>
        </row>
        <row r="237">
          <cell r="I237" t="str">
            <v>141023198902120013</v>
          </cell>
          <cell r="J237" t="str">
            <v>√</v>
          </cell>
        </row>
        <row r="238">
          <cell r="I238" t="str">
            <v>131022199807246415</v>
          </cell>
          <cell r="J238" t="str">
            <v>√</v>
          </cell>
        </row>
        <row r="239">
          <cell r="I239" t="str">
            <v>132924197704103212</v>
          </cell>
          <cell r="J239" t="str">
            <v>√</v>
          </cell>
        </row>
        <row r="240">
          <cell r="I240" t="str">
            <v>140426199606014413</v>
          </cell>
          <cell r="J240" t="str">
            <v>√</v>
          </cell>
        </row>
        <row r="241">
          <cell r="I241" t="str">
            <v>140322197708231515</v>
          </cell>
          <cell r="J241" t="str">
            <v>√</v>
          </cell>
        </row>
        <row r="242">
          <cell r="I242" t="str">
            <v>130924199610170913</v>
          </cell>
          <cell r="J242" t="str">
            <v>√</v>
          </cell>
        </row>
        <row r="243">
          <cell r="I243" t="str">
            <v>130983200109092435</v>
          </cell>
          <cell r="J243" t="str">
            <v>√</v>
          </cell>
        </row>
        <row r="244">
          <cell r="I244" t="str">
            <v>132930199801223511</v>
          </cell>
          <cell r="J244" t="str">
            <v>√</v>
          </cell>
        </row>
        <row r="245">
          <cell r="I245" t="str">
            <v>130983199909150511</v>
          </cell>
          <cell r="J245" t="str">
            <v>√</v>
          </cell>
        </row>
        <row r="246">
          <cell r="I246" t="str">
            <v>130983200302180058</v>
          </cell>
          <cell r="J246" t="str">
            <v>√</v>
          </cell>
        </row>
        <row r="247">
          <cell r="I247" t="str">
            <v>130983199306174557</v>
          </cell>
          <cell r="J247" t="str">
            <v>√</v>
          </cell>
        </row>
        <row r="248">
          <cell r="I248" t="str">
            <v>132928197708023610</v>
          </cell>
          <cell r="J248" t="str">
            <v>√</v>
          </cell>
        </row>
        <row r="249">
          <cell r="I249" t="str">
            <v>130983200210183016</v>
          </cell>
          <cell r="J249" t="str">
            <v>√</v>
          </cell>
        </row>
        <row r="250">
          <cell r="I250" t="str">
            <v>140322197806203614</v>
          </cell>
          <cell r="J250" t="str">
            <v>√</v>
          </cell>
        </row>
        <row r="251">
          <cell r="I251" t="str">
            <v>130983199206210039</v>
          </cell>
          <cell r="J251" t="str">
            <v>√</v>
          </cell>
        </row>
        <row r="252">
          <cell r="I252" t="str">
            <v>132930199811103353</v>
          </cell>
          <cell r="J252" t="str">
            <v>√</v>
          </cell>
        </row>
        <row r="253">
          <cell r="I253" t="str">
            <v>130983199901120713</v>
          </cell>
          <cell r="J253" t="str">
            <v>√</v>
          </cell>
        </row>
        <row r="254">
          <cell r="I254" t="str">
            <v>130983199701261618</v>
          </cell>
          <cell r="J254" t="str">
            <v>√</v>
          </cell>
        </row>
        <row r="255">
          <cell r="I255" t="str">
            <v>132930198906292818</v>
          </cell>
          <cell r="J255" t="str">
            <v>√</v>
          </cell>
        </row>
        <row r="256">
          <cell r="I256" t="str">
            <v>130921199603133218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130983198506081641</v>
          </cell>
          <cell r="J260" t="str">
            <v>√</v>
          </cell>
        </row>
        <row r="261">
          <cell r="I261" t="str">
            <v>140322198201293922</v>
          </cell>
          <cell r="J261" t="str">
            <v>√</v>
          </cell>
        </row>
        <row r="262">
          <cell r="I262" t="str">
            <v>132930198203271420</v>
          </cell>
          <cell r="J262" t="str">
            <v>√</v>
          </cell>
        </row>
        <row r="263">
          <cell r="I263" t="str">
            <v>130983198511171422</v>
          </cell>
          <cell r="J263" t="str">
            <v>√</v>
          </cell>
        </row>
        <row r="264">
          <cell r="I264" t="str">
            <v>132930198105071425</v>
          </cell>
          <cell r="J264" t="str">
            <v>√</v>
          </cell>
        </row>
        <row r="265">
          <cell r="I265" t="str">
            <v>132930197512201827</v>
          </cell>
          <cell r="J265" t="str">
            <v>√</v>
          </cell>
        </row>
        <row r="266">
          <cell r="I266" t="str">
            <v>132930197101051641</v>
          </cell>
          <cell r="J266" t="str">
            <v>√</v>
          </cell>
        </row>
        <row r="267">
          <cell r="I267" t="str">
            <v>13293019780907112X</v>
          </cell>
          <cell r="J267" t="str">
            <v>√</v>
          </cell>
        </row>
        <row r="268">
          <cell r="I268" t="str">
            <v>130930198701073046</v>
          </cell>
          <cell r="J268" t="str">
            <v>√</v>
          </cell>
        </row>
        <row r="269">
          <cell r="I269" t="str">
            <v>132930197109291447</v>
          </cell>
          <cell r="J269" t="str">
            <v>√</v>
          </cell>
        </row>
        <row r="270">
          <cell r="I270" t="str">
            <v>132930198712281125</v>
          </cell>
          <cell r="J270" t="str">
            <v>√</v>
          </cell>
        </row>
        <row r="271">
          <cell r="I271" t="str">
            <v>132930197801122025</v>
          </cell>
          <cell r="J271" t="str">
            <v>√</v>
          </cell>
        </row>
        <row r="272">
          <cell r="I272" t="str">
            <v>132930198004221121</v>
          </cell>
          <cell r="J272" t="str">
            <v>√</v>
          </cell>
        </row>
        <row r="273">
          <cell r="I273" t="str">
            <v>130983198810151122</v>
          </cell>
          <cell r="J273" t="str">
            <v>√</v>
          </cell>
        </row>
        <row r="274">
          <cell r="I274" t="str">
            <v>13293019780712112X</v>
          </cell>
          <cell r="J274" t="str">
            <v>√</v>
          </cell>
        </row>
        <row r="275">
          <cell r="I275" t="str">
            <v>132930197108162221</v>
          </cell>
          <cell r="J275" t="str">
            <v>√</v>
          </cell>
        </row>
        <row r="276">
          <cell r="I276" t="str">
            <v>132930198003181121</v>
          </cell>
          <cell r="J276" t="str">
            <v>√</v>
          </cell>
        </row>
        <row r="277">
          <cell r="I277" t="str">
            <v>130924198712064228</v>
          </cell>
          <cell r="J277" t="str">
            <v>√</v>
          </cell>
        </row>
        <row r="278">
          <cell r="I278" t="str">
            <v>13293019811024372X</v>
          </cell>
          <cell r="J278" t="str">
            <v>√</v>
          </cell>
        </row>
        <row r="279">
          <cell r="I279" t="str">
            <v>132931197506203320</v>
          </cell>
          <cell r="J279" t="str">
            <v>√</v>
          </cell>
        </row>
        <row r="280">
          <cell r="I280" t="str">
            <v>13098319870329112X</v>
          </cell>
          <cell r="J280" t="str">
            <v>√</v>
          </cell>
        </row>
        <row r="281">
          <cell r="I281" t="str">
            <v>132930197501140723</v>
          </cell>
          <cell r="J281" t="str">
            <v>√</v>
          </cell>
        </row>
        <row r="282">
          <cell r="I282" t="str">
            <v>132930198010162826</v>
          </cell>
          <cell r="J282" t="str">
            <v>√</v>
          </cell>
        </row>
        <row r="283">
          <cell r="I283" t="str">
            <v>132930197307112024</v>
          </cell>
          <cell r="J283" t="str">
            <v>√</v>
          </cell>
        </row>
        <row r="284">
          <cell r="I284" t="str">
            <v>130921198404042247</v>
          </cell>
          <cell r="J284" t="str">
            <v>√</v>
          </cell>
        </row>
        <row r="285">
          <cell r="I285" t="str">
            <v>13293019820304114X</v>
          </cell>
          <cell r="J285" t="str">
            <v>√</v>
          </cell>
        </row>
        <row r="286">
          <cell r="I286" t="str">
            <v>132928197711203620</v>
          </cell>
          <cell r="J286" t="str">
            <v>√</v>
          </cell>
        </row>
        <row r="287">
          <cell r="I287" t="str">
            <v>130930199610182129</v>
          </cell>
          <cell r="J287" t="str">
            <v>√</v>
          </cell>
        </row>
        <row r="288">
          <cell r="I288" t="str">
            <v>372324198404054144</v>
          </cell>
          <cell r="J288" t="str">
            <v>√</v>
          </cell>
        </row>
        <row r="289">
          <cell r="I289" t="str">
            <v>132930198102081628</v>
          </cell>
          <cell r="J289" t="str">
            <v>√</v>
          </cell>
        </row>
        <row r="290">
          <cell r="I290" t="str">
            <v>132930199606084720</v>
          </cell>
          <cell r="J290" t="str">
            <v>√</v>
          </cell>
        </row>
        <row r="291">
          <cell r="I291" t="str">
            <v>130983198702282424</v>
          </cell>
          <cell r="J291" t="str">
            <v>√</v>
          </cell>
        </row>
        <row r="292">
          <cell r="I292" t="str">
            <v>230222197407060659</v>
          </cell>
          <cell r="J292" t="str">
            <v>√</v>
          </cell>
        </row>
        <row r="293">
          <cell r="I293" t="str">
            <v>230123197104080012</v>
          </cell>
          <cell r="J293" t="str">
            <v>√</v>
          </cell>
        </row>
        <row r="294">
          <cell r="I294" t="str">
            <v>13092419970401425X</v>
          </cell>
          <cell r="J294" t="str">
            <v>√</v>
          </cell>
        </row>
        <row r="295">
          <cell r="I295" t="str">
            <v>132930196509042410</v>
          </cell>
          <cell r="J295" t="str">
            <v>√</v>
          </cell>
        </row>
        <row r="296">
          <cell r="I296" t="str">
            <v>130983200302135011</v>
          </cell>
          <cell r="J296" t="str">
            <v>√</v>
          </cell>
        </row>
        <row r="297">
          <cell r="I297" t="str">
            <v>132930197710261126</v>
          </cell>
          <cell r="J297" t="str">
            <v>√</v>
          </cell>
        </row>
        <row r="298">
          <cell r="I298" t="str">
            <v>132930197408240922</v>
          </cell>
          <cell r="J298" t="str">
            <v>√</v>
          </cell>
        </row>
        <row r="299">
          <cell r="I299" t="str">
            <v>232302197508044422</v>
          </cell>
          <cell r="J299" t="str">
            <v>√</v>
          </cell>
        </row>
        <row r="300">
          <cell r="I300" t="str">
            <v>130983199710063728</v>
          </cell>
          <cell r="J300" t="str">
            <v>√</v>
          </cell>
        </row>
        <row r="301">
          <cell r="I301" t="str">
            <v>130983200112161112</v>
          </cell>
          <cell r="J301" t="str">
            <v>√</v>
          </cell>
        </row>
        <row r="302">
          <cell r="I302" t="str">
            <v>130983200208212818</v>
          </cell>
          <cell r="J302" t="str">
            <v>√</v>
          </cell>
        </row>
        <row r="303">
          <cell r="I303" t="str">
            <v>132930198107082814</v>
          </cell>
          <cell r="J303" t="str">
            <v>√</v>
          </cell>
        </row>
        <row r="304">
          <cell r="I304" t="str">
            <v>130983199207023913</v>
          </cell>
          <cell r="J304" t="str">
            <v>√</v>
          </cell>
        </row>
        <row r="305">
          <cell r="I305" t="str">
            <v>132930199410262812</v>
          </cell>
          <cell r="J305" t="str">
            <v>√</v>
          </cell>
        </row>
        <row r="306">
          <cell r="I306" t="str">
            <v>130983199609281616</v>
          </cell>
          <cell r="J306" t="str">
            <v>√</v>
          </cell>
        </row>
        <row r="307">
          <cell r="I307" t="str">
            <v>132929197811121928</v>
          </cell>
          <cell r="J307" t="str">
            <v>√</v>
          </cell>
        </row>
        <row r="308">
          <cell r="I308" t="str">
            <v>460001197303140021</v>
          </cell>
          <cell r="J308" t="str">
            <v>√</v>
          </cell>
        </row>
        <row r="309">
          <cell r="I309" t="str">
            <v>230221198401054440</v>
          </cell>
          <cell r="J309" t="str">
            <v>√</v>
          </cell>
        </row>
        <row r="310">
          <cell r="I310" t="str">
            <v>13098319940110141X</v>
          </cell>
          <cell r="J310" t="str">
            <v>√</v>
          </cell>
        </row>
        <row r="311">
          <cell r="I311" t="str">
            <v>130983200211300317</v>
          </cell>
          <cell r="J311" t="str">
            <v>√</v>
          </cell>
        </row>
        <row r="312">
          <cell r="I312" t="str">
            <v>130983198804123029</v>
          </cell>
          <cell r="J312" t="str">
            <v>√</v>
          </cell>
        </row>
        <row r="313">
          <cell r="I313" t="str">
            <v>130983200402264515</v>
          </cell>
          <cell r="J313" t="str">
            <v>√</v>
          </cell>
        </row>
        <row r="314">
          <cell r="I314" t="str">
            <v>130983200405160316</v>
          </cell>
          <cell r="J314" t="str">
            <v>√</v>
          </cell>
        </row>
        <row r="315">
          <cell r="I315" t="str">
            <v>130925200402197216</v>
          </cell>
          <cell r="J315" t="str">
            <v>√</v>
          </cell>
        </row>
        <row r="316">
          <cell r="I316" t="str">
            <v>130983200203260917</v>
          </cell>
          <cell r="J316" t="str">
            <v>√</v>
          </cell>
        </row>
        <row r="317">
          <cell r="I317" t="str">
            <v>132930199412051138</v>
          </cell>
          <cell r="J317" t="str">
            <v>√</v>
          </cell>
        </row>
        <row r="318">
          <cell r="I318" t="str">
            <v>13098320040717181X</v>
          </cell>
          <cell r="J318" t="str">
            <v>√</v>
          </cell>
        </row>
        <row r="319">
          <cell r="I319" t="str">
            <v>130983200305240319</v>
          </cell>
          <cell r="J319" t="str">
            <v>√</v>
          </cell>
        </row>
        <row r="320">
          <cell r="I320" t="str">
            <v>131127198707095237</v>
          </cell>
          <cell r="J320" t="str">
            <v>√</v>
          </cell>
        </row>
        <row r="321">
          <cell r="I321" t="str">
            <v>132930197104161184</v>
          </cell>
          <cell r="J321" t="str">
            <v>√</v>
          </cell>
        </row>
        <row r="322">
          <cell r="I322" t="str">
            <v>130983200002105515</v>
          </cell>
          <cell r="J322" t="str">
            <v>√</v>
          </cell>
        </row>
        <row r="323">
          <cell r="I323" t="str">
            <v>132930197103261642</v>
          </cell>
          <cell r="J323" t="str">
            <v>√</v>
          </cell>
        </row>
        <row r="324">
          <cell r="I324" t="str">
            <v>132923197912202622</v>
          </cell>
          <cell r="J324" t="str">
            <v>√</v>
          </cell>
        </row>
        <row r="325">
          <cell r="I325" t="str">
            <v>132930199205012830</v>
          </cell>
          <cell r="J325" t="str">
            <v>√</v>
          </cell>
        </row>
        <row r="326">
          <cell r="I326" t="str">
            <v>130983199703021415</v>
          </cell>
          <cell r="J326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21.02"/>
      <sheetName val="2021.03"/>
      <sheetName val="2021.04"/>
      <sheetName val="2021.05"/>
    </sheetNames>
    <sheetDataSet>
      <sheetData sheetId="0"/>
      <sheetData sheetId="1"/>
      <sheetData sheetId="2"/>
      <sheetData sheetId="3">
        <row r="5">
          <cell r="E5" t="str">
            <v>130983198905102411</v>
          </cell>
          <cell r="F5">
            <v>4180</v>
          </cell>
        </row>
        <row r="6">
          <cell r="E6" t="str">
            <v>130983198402241612</v>
          </cell>
          <cell r="F6">
            <v>3180</v>
          </cell>
        </row>
        <row r="7">
          <cell r="E7" t="str">
            <v>130983198803140919</v>
          </cell>
          <cell r="F7">
            <v>4180</v>
          </cell>
        </row>
        <row r="8">
          <cell r="E8" t="str">
            <v>130983198807172213</v>
          </cell>
          <cell r="F8">
            <v>4180</v>
          </cell>
        </row>
        <row r="9">
          <cell r="E9" t="str">
            <v>132930198312050029</v>
          </cell>
          <cell r="F9">
            <v>4180</v>
          </cell>
        </row>
        <row r="10">
          <cell r="E10" t="str">
            <v>130923198801132214</v>
          </cell>
          <cell r="F10">
            <v>4180</v>
          </cell>
        </row>
        <row r="11">
          <cell r="E11" t="str">
            <v>132903198003258732</v>
          </cell>
          <cell r="F11">
            <v>4180</v>
          </cell>
        </row>
        <row r="12">
          <cell r="E12" t="str">
            <v>132930198208222230</v>
          </cell>
          <cell r="F12">
            <v>3180</v>
          </cell>
        </row>
        <row r="13">
          <cell r="E13" t="str">
            <v>13098319880415161X</v>
          </cell>
          <cell r="F13">
            <v>4180</v>
          </cell>
        </row>
        <row r="14">
          <cell r="E14" t="str">
            <v>130929198402282213</v>
          </cell>
          <cell r="F14">
            <v>4180</v>
          </cell>
        </row>
        <row r="15">
          <cell r="E15" t="str">
            <v>132930199011150514</v>
          </cell>
          <cell r="F15">
            <v>4180</v>
          </cell>
        </row>
        <row r="16">
          <cell r="E16" t="str">
            <v>132930196611190030</v>
          </cell>
          <cell r="F16">
            <v>4180</v>
          </cell>
        </row>
        <row r="17">
          <cell r="E17" t="str">
            <v>132930197709061629</v>
          </cell>
          <cell r="F17">
            <v>3180</v>
          </cell>
        </row>
        <row r="18">
          <cell r="E18" t="str">
            <v>130983198709010026</v>
          </cell>
          <cell r="F18">
            <v>3180</v>
          </cell>
        </row>
        <row r="19">
          <cell r="E19" t="str">
            <v>130983199205073036</v>
          </cell>
          <cell r="F19">
            <v>3180</v>
          </cell>
        </row>
        <row r="20">
          <cell r="E20" t="str">
            <v>130983199201222217</v>
          </cell>
          <cell r="F20">
            <v>3180</v>
          </cell>
        </row>
        <row r="21">
          <cell r="E21" t="str">
            <v>131126199105053011</v>
          </cell>
          <cell r="F21">
            <v>3180</v>
          </cell>
        </row>
        <row r="22">
          <cell r="E22" t="str">
            <v>130983199801025313</v>
          </cell>
          <cell r="F22">
            <v>3180</v>
          </cell>
        </row>
        <row r="23">
          <cell r="E23" t="str">
            <v>130983199001032232</v>
          </cell>
          <cell r="F23">
            <v>3180</v>
          </cell>
        </row>
        <row r="24">
          <cell r="E24" t="str">
            <v>132930196512130016</v>
          </cell>
          <cell r="F24">
            <v>3180</v>
          </cell>
        </row>
        <row r="25">
          <cell r="E25" t="str">
            <v>130983199104105529</v>
          </cell>
          <cell r="F25">
            <v>3180</v>
          </cell>
        </row>
        <row r="26">
          <cell r="E26" t="str">
            <v>130983198906201614</v>
          </cell>
          <cell r="F26">
            <v>3180</v>
          </cell>
        </row>
        <row r="27">
          <cell r="E27" t="str">
            <v>232102196309165218</v>
          </cell>
          <cell r="F27">
            <v>3180</v>
          </cell>
        </row>
        <row r="28">
          <cell r="E28" t="str">
            <v>132930198003231627</v>
          </cell>
          <cell r="F28">
            <v>3180</v>
          </cell>
        </row>
        <row r="29">
          <cell r="E29" t="str">
            <v>132930196606240013</v>
          </cell>
          <cell r="F29">
            <v>3180</v>
          </cell>
        </row>
        <row r="30">
          <cell r="E30" t="str">
            <v>130983198902282218</v>
          </cell>
          <cell r="F30">
            <v>3180</v>
          </cell>
        </row>
        <row r="31">
          <cell r="E31" t="str">
            <v>130925198802085221</v>
          </cell>
          <cell r="F31">
            <v>3180</v>
          </cell>
        </row>
        <row r="32">
          <cell r="E32" t="str">
            <v>130983199901211615</v>
          </cell>
          <cell r="F32">
            <v>3180</v>
          </cell>
        </row>
        <row r="33">
          <cell r="E33" t="str">
            <v>130983199606111419</v>
          </cell>
          <cell r="F33">
            <v>3180</v>
          </cell>
        </row>
        <row r="34">
          <cell r="E34" t="str">
            <v>132930198905132812</v>
          </cell>
          <cell r="F34">
            <v>3180</v>
          </cell>
        </row>
        <row r="35">
          <cell r="E35" t="str">
            <v>132930197612023060</v>
          </cell>
          <cell r="F35">
            <v>3180</v>
          </cell>
        </row>
        <row r="36">
          <cell r="E36" t="str">
            <v>132930197507110525</v>
          </cell>
          <cell r="F36">
            <v>3180</v>
          </cell>
        </row>
        <row r="37">
          <cell r="E37" t="str">
            <v>132931198206033328</v>
          </cell>
          <cell r="F37">
            <v>3180</v>
          </cell>
        </row>
        <row r="38">
          <cell r="E38" t="str">
            <v>13293019820815221X</v>
          </cell>
          <cell r="F38">
            <v>2544</v>
          </cell>
        </row>
        <row r="39">
          <cell r="E39" t="str">
            <v>130983199606255017</v>
          </cell>
          <cell r="F39">
            <v>2544</v>
          </cell>
        </row>
        <row r="40">
          <cell r="E40" t="str">
            <v>130983199403242216</v>
          </cell>
          <cell r="F40">
            <v>2544</v>
          </cell>
        </row>
        <row r="41">
          <cell r="E41" t="str">
            <v>130983199202122218</v>
          </cell>
          <cell r="F41">
            <v>2544</v>
          </cell>
        </row>
        <row r="42">
          <cell r="E42" t="str">
            <v>130983199104105537</v>
          </cell>
          <cell r="F42">
            <v>2544</v>
          </cell>
        </row>
        <row r="43">
          <cell r="E43" t="str">
            <v>130983199202051616</v>
          </cell>
          <cell r="F43">
            <v>2544</v>
          </cell>
        </row>
        <row r="44">
          <cell r="E44" t="str">
            <v>130983198703172411</v>
          </cell>
          <cell r="F44">
            <v>2544</v>
          </cell>
        </row>
        <row r="45">
          <cell r="E45" t="str">
            <v>130983198711062212</v>
          </cell>
          <cell r="F45">
            <v>2544</v>
          </cell>
        </row>
        <row r="46">
          <cell r="E46" t="str">
            <v>132930198911101115</v>
          </cell>
          <cell r="F46">
            <v>2544</v>
          </cell>
        </row>
        <row r="47">
          <cell r="E47" t="str">
            <v>132930197909092219</v>
          </cell>
          <cell r="F47">
            <v>2544</v>
          </cell>
        </row>
        <row r="48">
          <cell r="E48" t="str">
            <v>130983199404062233</v>
          </cell>
          <cell r="F48">
            <v>2544</v>
          </cell>
        </row>
        <row r="49">
          <cell r="E49" t="str">
            <v>13098319891027201X</v>
          </cell>
          <cell r="F49">
            <v>2544</v>
          </cell>
        </row>
        <row r="50">
          <cell r="E50" t="str">
            <v>132929197802073434</v>
          </cell>
          <cell r="F50">
            <v>2544</v>
          </cell>
        </row>
        <row r="51">
          <cell r="E51" t="str">
            <v>130983198303042212</v>
          </cell>
          <cell r="F51">
            <v>1790</v>
          </cell>
        </row>
        <row r="52">
          <cell r="E52" t="str">
            <v>130983199904201113</v>
          </cell>
          <cell r="F52">
            <v>1790</v>
          </cell>
        </row>
        <row r="53">
          <cell r="E53" t="str">
            <v>132929197909020420</v>
          </cell>
          <cell r="F53">
            <v>1790</v>
          </cell>
        </row>
        <row r="54">
          <cell r="E54" t="str">
            <v>132930196712241415</v>
          </cell>
          <cell r="F54">
            <v>1790</v>
          </cell>
        </row>
        <row r="55">
          <cell r="E55" t="str">
            <v>23020619690224045X</v>
          </cell>
          <cell r="F55">
            <v>1790</v>
          </cell>
        </row>
        <row r="56">
          <cell r="E56" t="str">
            <v>132930196807061417</v>
          </cell>
          <cell r="F56">
            <v>1790</v>
          </cell>
        </row>
        <row r="57">
          <cell r="E57" t="str">
            <v>412821197111282967</v>
          </cell>
          <cell r="F57">
            <v>1790</v>
          </cell>
        </row>
        <row r="58">
          <cell r="E58" t="str">
            <v>132930197611261446</v>
          </cell>
          <cell r="F58">
            <v>1790</v>
          </cell>
        </row>
        <row r="59">
          <cell r="E59" t="str">
            <v>132930198206011421</v>
          </cell>
          <cell r="F59">
            <v>1790</v>
          </cell>
        </row>
        <row r="60">
          <cell r="E60" t="str">
            <v>13293119781020394X</v>
          </cell>
          <cell r="F60">
            <v>1790</v>
          </cell>
        </row>
        <row r="61">
          <cell r="E61" t="str">
            <v>132930197512201827</v>
          </cell>
          <cell r="F61">
            <v>1790</v>
          </cell>
        </row>
        <row r="62">
          <cell r="E62" t="str">
            <v>130930198701073046</v>
          </cell>
          <cell r="F62">
            <v>1790</v>
          </cell>
        </row>
        <row r="63">
          <cell r="E63" t="str">
            <v>130983198810151122</v>
          </cell>
          <cell r="F63">
            <v>1790</v>
          </cell>
        </row>
        <row r="64">
          <cell r="E64" t="str">
            <v>13293019780907112X</v>
          </cell>
          <cell r="F64">
            <v>1790</v>
          </cell>
        </row>
        <row r="65">
          <cell r="E65" t="str">
            <v>132930198003181121</v>
          </cell>
          <cell r="F65">
            <v>1790</v>
          </cell>
        </row>
        <row r="66">
          <cell r="E66" t="str">
            <v>13293019780712112X</v>
          </cell>
          <cell r="F66">
            <v>1790</v>
          </cell>
        </row>
        <row r="67">
          <cell r="E67" t="str">
            <v>132930198004221121</v>
          </cell>
          <cell r="F67">
            <v>1790</v>
          </cell>
        </row>
        <row r="68">
          <cell r="E68" t="str">
            <v>132930198712281125</v>
          </cell>
          <cell r="F68">
            <v>1790</v>
          </cell>
        </row>
        <row r="69">
          <cell r="E69" t="str">
            <v>132930197801122025</v>
          </cell>
          <cell r="F69">
            <v>1790</v>
          </cell>
        </row>
        <row r="70">
          <cell r="E70" t="str">
            <v>132930197109291447</v>
          </cell>
          <cell r="F70">
            <v>1790</v>
          </cell>
        </row>
        <row r="71">
          <cell r="E71" t="str">
            <v>130924198712064228</v>
          </cell>
          <cell r="F71">
            <v>1790</v>
          </cell>
        </row>
        <row r="72">
          <cell r="E72" t="str">
            <v>132930198105071425</v>
          </cell>
          <cell r="F72">
            <v>1790</v>
          </cell>
        </row>
        <row r="73">
          <cell r="E73" t="str">
            <v>13098319870329112X</v>
          </cell>
          <cell r="F73">
            <v>1790</v>
          </cell>
        </row>
        <row r="74">
          <cell r="E74" t="str">
            <v>132931197506203320</v>
          </cell>
          <cell r="F74">
            <v>1790</v>
          </cell>
        </row>
        <row r="75">
          <cell r="E75" t="str">
            <v>132930197108162221</v>
          </cell>
          <cell r="F75">
            <v>1790</v>
          </cell>
        </row>
        <row r="76">
          <cell r="E76" t="str">
            <v>13293019811024372X</v>
          </cell>
          <cell r="F76">
            <v>1790</v>
          </cell>
        </row>
        <row r="77">
          <cell r="E77" t="str">
            <v>130983199302022011</v>
          </cell>
          <cell r="F77">
            <v>1790</v>
          </cell>
        </row>
        <row r="78">
          <cell r="E78" t="str">
            <v>130983198607190716</v>
          </cell>
          <cell r="F78">
            <v>1790</v>
          </cell>
        </row>
        <row r="79">
          <cell r="E79" t="str">
            <v>232622197602272618</v>
          </cell>
          <cell r="F79">
            <v>1790</v>
          </cell>
        </row>
        <row r="80">
          <cell r="E80" t="str">
            <v>132930197512041827</v>
          </cell>
          <cell r="F80">
            <v>1790</v>
          </cell>
        </row>
        <row r="81">
          <cell r="E81" t="str">
            <v>132930197411160923</v>
          </cell>
          <cell r="F81">
            <v>1790</v>
          </cell>
        </row>
        <row r="82">
          <cell r="E82" t="str">
            <v>130983198605102217</v>
          </cell>
          <cell r="F82">
            <v>1790</v>
          </cell>
        </row>
        <row r="83">
          <cell r="E83" t="str">
            <v>132930197710261126</v>
          </cell>
          <cell r="F83">
            <v>1790</v>
          </cell>
        </row>
        <row r="84">
          <cell r="E84" t="str">
            <v>230222197407060659</v>
          </cell>
          <cell r="F84">
            <v>1790</v>
          </cell>
        </row>
        <row r="85">
          <cell r="E85" t="str">
            <v>230123197104080012</v>
          </cell>
          <cell r="F85">
            <v>1790</v>
          </cell>
        </row>
        <row r="86">
          <cell r="E86" t="str">
            <v>132930197408240922</v>
          </cell>
          <cell r="F86">
            <v>1790</v>
          </cell>
        </row>
        <row r="87">
          <cell r="E87" t="str">
            <v>230823197302131421</v>
          </cell>
          <cell r="F87">
            <v>1790</v>
          </cell>
        </row>
        <row r="88">
          <cell r="E88" t="str">
            <v>132930198203022838</v>
          </cell>
          <cell r="F88">
            <v>1790</v>
          </cell>
        </row>
        <row r="89">
          <cell r="E89" t="str">
            <v>132930197707191817</v>
          </cell>
          <cell r="F89">
            <v>1790</v>
          </cell>
        </row>
        <row r="90">
          <cell r="E90" t="str">
            <v>132930198107081424</v>
          </cell>
          <cell r="F90">
            <v>1790</v>
          </cell>
        </row>
        <row r="91">
          <cell r="E91" t="str">
            <v>130930199902082111</v>
          </cell>
          <cell r="F91">
            <v>1790</v>
          </cell>
        </row>
        <row r="92">
          <cell r="E92" t="str">
            <v>132930197410021825</v>
          </cell>
          <cell r="F92">
            <v>1790</v>
          </cell>
        </row>
        <row r="93">
          <cell r="E93" t="str">
            <v>130981198308164427</v>
          </cell>
          <cell r="F93">
            <v>1790</v>
          </cell>
        </row>
        <row r="94">
          <cell r="E94" t="str">
            <v>130924198909114241</v>
          </cell>
          <cell r="F94">
            <v>1790</v>
          </cell>
        </row>
        <row r="95">
          <cell r="E95" t="str">
            <v>132930198106302213</v>
          </cell>
          <cell r="F95">
            <v>1790</v>
          </cell>
        </row>
        <row r="96">
          <cell r="E96" t="str">
            <v>132930196611212412</v>
          </cell>
          <cell r="F96">
            <v>1790</v>
          </cell>
        </row>
        <row r="97">
          <cell r="E97" t="str">
            <v>130983199003282235</v>
          </cell>
          <cell r="F97">
            <v>1790</v>
          </cell>
        </row>
        <row r="98">
          <cell r="E98" t="str">
            <v>132930197303171828</v>
          </cell>
          <cell r="F98">
            <v>1790</v>
          </cell>
        </row>
        <row r="99">
          <cell r="E99" t="str">
            <v>130983199810110712</v>
          </cell>
          <cell r="F99">
            <v>1790</v>
          </cell>
        </row>
        <row r="100">
          <cell r="E100" t="str">
            <v>132930197812051840</v>
          </cell>
          <cell r="F100">
            <v>1790</v>
          </cell>
        </row>
        <row r="101">
          <cell r="E101" t="str">
            <v>132930199410102835</v>
          </cell>
          <cell r="F101">
            <v>1790</v>
          </cell>
        </row>
        <row r="102">
          <cell r="E102" t="str">
            <v>132930198207091427</v>
          </cell>
          <cell r="F102">
            <v>1790</v>
          </cell>
        </row>
        <row r="103">
          <cell r="E103" t="str">
            <v>130983198403101638</v>
          </cell>
          <cell r="F103">
            <v>1790</v>
          </cell>
        </row>
        <row r="104">
          <cell r="E104" t="str">
            <v>13293019970422351X</v>
          </cell>
          <cell r="F104">
            <v>1790</v>
          </cell>
        </row>
        <row r="105">
          <cell r="E105" t="str">
            <v>130922198706270815</v>
          </cell>
          <cell r="F105">
            <v>1790</v>
          </cell>
        </row>
        <row r="106">
          <cell r="E106" t="str">
            <v>130983199901041118</v>
          </cell>
          <cell r="F106">
            <v>1790</v>
          </cell>
        </row>
        <row r="107">
          <cell r="E107" t="str">
            <v>132930197806240522</v>
          </cell>
          <cell r="F107">
            <v>1790</v>
          </cell>
        </row>
        <row r="108">
          <cell r="E108" t="str">
            <v>132930199310160536</v>
          </cell>
          <cell r="F108">
            <v>1790</v>
          </cell>
        </row>
        <row r="109">
          <cell r="E109" t="str">
            <v>130983198602105332</v>
          </cell>
          <cell r="F109">
            <v>1790</v>
          </cell>
        </row>
        <row r="110">
          <cell r="E110" t="str">
            <v>130983199809050310</v>
          </cell>
          <cell r="F110">
            <v>1790</v>
          </cell>
        </row>
        <row r="111">
          <cell r="E111" t="str">
            <v>130983198608081618</v>
          </cell>
          <cell r="F111">
            <v>1790</v>
          </cell>
        </row>
        <row r="112">
          <cell r="E112" t="str">
            <v>130983199211285019</v>
          </cell>
          <cell r="F112">
            <v>1790</v>
          </cell>
        </row>
        <row r="113">
          <cell r="E113" t="str">
            <v>132930198203271420</v>
          </cell>
          <cell r="F113">
            <v>1790</v>
          </cell>
        </row>
        <row r="114">
          <cell r="E114" t="str">
            <v>130924198908194243</v>
          </cell>
          <cell r="F114">
            <v>1790</v>
          </cell>
        </row>
        <row r="115">
          <cell r="E115" t="str">
            <v>130621199101181862</v>
          </cell>
          <cell r="F115">
            <v>3180</v>
          </cell>
        </row>
        <row r="116">
          <cell r="E116" t="str">
            <v>130927198310154553</v>
          </cell>
          <cell r="F116">
            <v>4180</v>
          </cell>
        </row>
        <row r="117">
          <cell r="E117" t="str">
            <v>130983198511171422</v>
          </cell>
          <cell r="F117">
            <v>1790</v>
          </cell>
        </row>
        <row r="118">
          <cell r="E118" t="str">
            <v>132930197710245310</v>
          </cell>
          <cell r="F118">
            <v>1790</v>
          </cell>
        </row>
        <row r="119">
          <cell r="E119" t="str">
            <v>372431197811294043</v>
          </cell>
          <cell r="F119">
            <v>1790</v>
          </cell>
        </row>
        <row r="120">
          <cell r="E120" t="str">
            <v>132930197501140723</v>
          </cell>
          <cell r="F120">
            <v>1790</v>
          </cell>
        </row>
        <row r="121">
          <cell r="E121" t="str">
            <v>230229196801272019</v>
          </cell>
          <cell r="F121">
            <v>1790</v>
          </cell>
        </row>
        <row r="122">
          <cell r="E122" t="str">
            <v>130930198302283329</v>
          </cell>
          <cell r="F122">
            <v>1790</v>
          </cell>
        </row>
        <row r="123">
          <cell r="E123" t="str">
            <v>130924199210184216</v>
          </cell>
          <cell r="F123">
            <v>3180</v>
          </cell>
        </row>
        <row r="124">
          <cell r="E124" t="str">
            <v>132930199312191811</v>
          </cell>
          <cell r="F124">
            <v>1790</v>
          </cell>
        </row>
        <row r="125">
          <cell r="E125" t="str">
            <v>130983199412142866</v>
          </cell>
          <cell r="F125">
            <v>3180</v>
          </cell>
        </row>
        <row r="126">
          <cell r="E126" t="str">
            <v>370784198009176412</v>
          </cell>
          <cell r="F126">
            <v>3180</v>
          </cell>
        </row>
        <row r="127">
          <cell r="E127" t="str">
            <v>132934198212054618</v>
          </cell>
          <cell r="F127">
            <v>4180</v>
          </cell>
        </row>
        <row r="128">
          <cell r="E128" t="str">
            <v>130983199309021812</v>
          </cell>
          <cell r="F128">
            <v>3180</v>
          </cell>
        </row>
        <row r="129">
          <cell r="E129" t="str">
            <v>130921196409110211</v>
          </cell>
          <cell r="F129">
            <v>3180</v>
          </cell>
        </row>
        <row r="130">
          <cell r="E130" t="str">
            <v>132930199311021124</v>
          </cell>
          <cell r="F130">
            <v>3180</v>
          </cell>
        </row>
        <row r="131">
          <cell r="E131" t="str">
            <v>130983199605032436</v>
          </cell>
          <cell r="F131">
            <v>3180</v>
          </cell>
        </row>
        <row r="132">
          <cell r="E132" t="str">
            <v>130983198701282211</v>
          </cell>
          <cell r="F132">
            <v>3180</v>
          </cell>
        </row>
        <row r="133">
          <cell r="E133" t="str">
            <v>132930197307112024</v>
          </cell>
          <cell r="F133">
            <v>1790</v>
          </cell>
        </row>
        <row r="134">
          <cell r="E134" t="str">
            <v>130921198404042247</v>
          </cell>
          <cell r="F134">
            <v>1790</v>
          </cell>
        </row>
        <row r="135">
          <cell r="E135" t="str">
            <v>120104199211167644</v>
          </cell>
          <cell r="F135">
            <v>3180</v>
          </cell>
        </row>
        <row r="136">
          <cell r="E136" t="str">
            <v>130322198306010034</v>
          </cell>
          <cell r="F136">
            <v>4180</v>
          </cell>
        </row>
        <row r="137">
          <cell r="E137" t="str">
            <v>130983199302214515</v>
          </cell>
          <cell r="F137">
            <v>3180</v>
          </cell>
        </row>
        <row r="138">
          <cell r="E138" t="str">
            <v>13022419960119654X</v>
          </cell>
          <cell r="F138">
            <v>3180</v>
          </cell>
        </row>
        <row r="139">
          <cell r="E139" t="str">
            <v>130983198801080916</v>
          </cell>
          <cell r="F139">
            <v>4180</v>
          </cell>
        </row>
        <row r="140">
          <cell r="E140" t="str">
            <v>130983198704102212</v>
          </cell>
          <cell r="F140">
            <v>3180</v>
          </cell>
        </row>
        <row r="141">
          <cell r="E141" t="str">
            <v>130983198801222216</v>
          </cell>
          <cell r="F141">
            <v>3180</v>
          </cell>
        </row>
        <row r="142">
          <cell r="E142" t="str">
            <v>130983198806125319</v>
          </cell>
          <cell r="F142">
            <v>1790</v>
          </cell>
        </row>
        <row r="143">
          <cell r="E143" t="str">
            <v>13098319921211502X</v>
          </cell>
          <cell r="F143">
            <v>3180</v>
          </cell>
        </row>
        <row r="144">
          <cell r="E144" t="str">
            <v>130983199211162414</v>
          </cell>
          <cell r="F144">
            <v>3180</v>
          </cell>
        </row>
        <row r="145">
          <cell r="E145" t="str">
            <v>140426198711112010</v>
          </cell>
          <cell r="F145">
            <v>4180</v>
          </cell>
        </row>
        <row r="146">
          <cell r="E146" t="str">
            <v>140322197708231515</v>
          </cell>
          <cell r="F146">
            <v>4180</v>
          </cell>
        </row>
        <row r="147">
          <cell r="E147" t="str">
            <v>132401197706177061</v>
          </cell>
          <cell r="F147">
            <v>4180</v>
          </cell>
        </row>
        <row r="148">
          <cell r="E148" t="str">
            <v>132924197704103212</v>
          </cell>
          <cell r="F148">
            <v>4180</v>
          </cell>
        </row>
        <row r="149">
          <cell r="E149" t="str">
            <v>142623199111124323</v>
          </cell>
          <cell r="F149">
            <v>4180</v>
          </cell>
        </row>
        <row r="150">
          <cell r="E150" t="str">
            <v>132529196805221213</v>
          </cell>
          <cell r="F150">
            <v>4180</v>
          </cell>
        </row>
        <row r="151">
          <cell r="E151" t="str">
            <v>132924197602053226</v>
          </cell>
          <cell r="F151">
            <v>4180</v>
          </cell>
        </row>
        <row r="152">
          <cell r="E152" t="str">
            <v>140426199606014413</v>
          </cell>
          <cell r="F152">
            <v>4180</v>
          </cell>
        </row>
        <row r="153">
          <cell r="E153" t="str">
            <v>141023198902120013</v>
          </cell>
          <cell r="F153">
            <v>4180</v>
          </cell>
        </row>
        <row r="154">
          <cell r="E154" t="str">
            <v>131022199807246415</v>
          </cell>
          <cell r="F154">
            <v>4180</v>
          </cell>
        </row>
        <row r="155">
          <cell r="E155" t="str">
            <v>140181199002062826</v>
          </cell>
          <cell r="F155">
            <v>4180</v>
          </cell>
        </row>
        <row r="156">
          <cell r="E156" t="str">
            <v>13043519930423153X</v>
          </cell>
          <cell r="F156">
            <v>4180</v>
          </cell>
        </row>
        <row r="157">
          <cell r="E157" t="str">
            <v>130983199412123921</v>
          </cell>
          <cell r="F157">
            <v>3180</v>
          </cell>
        </row>
        <row r="158">
          <cell r="E158" t="str">
            <v>13098319981201162X</v>
          </cell>
          <cell r="F158">
            <v>3180</v>
          </cell>
        </row>
        <row r="159">
          <cell r="E159" t="str">
            <v>130983199004072213</v>
          </cell>
          <cell r="F159">
            <v>1790</v>
          </cell>
        </row>
        <row r="160">
          <cell r="E160" t="str">
            <v>130983199312094123</v>
          </cell>
          <cell r="F160">
            <v>3180</v>
          </cell>
        </row>
        <row r="161">
          <cell r="E161" t="str">
            <v>132930197905100031</v>
          </cell>
          <cell r="F161">
            <v>3180</v>
          </cell>
        </row>
        <row r="162">
          <cell r="E162" t="str">
            <v>130983198909091625</v>
          </cell>
          <cell r="F162">
            <v>3180</v>
          </cell>
        </row>
        <row r="163">
          <cell r="E163" t="str">
            <v>13098319820602301X</v>
          </cell>
          <cell r="F163">
            <v>1790</v>
          </cell>
        </row>
        <row r="164">
          <cell r="E164" t="str">
            <v>130983199302161652</v>
          </cell>
          <cell r="F164">
            <v>1790</v>
          </cell>
        </row>
        <row r="165">
          <cell r="E165" t="str">
            <v>130983199302141619</v>
          </cell>
          <cell r="F165">
            <v>1790</v>
          </cell>
        </row>
        <row r="166">
          <cell r="E166" t="str">
            <v>132930197803071815</v>
          </cell>
          <cell r="F166">
            <v>1790</v>
          </cell>
        </row>
        <row r="167">
          <cell r="E167" t="str">
            <v>130924198201294216</v>
          </cell>
          <cell r="F167">
            <v>1790</v>
          </cell>
        </row>
        <row r="168">
          <cell r="E168" t="str">
            <v>132929197105024012</v>
          </cell>
          <cell r="F168">
            <v>1790</v>
          </cell>
        </row>
        <row r="169">
          <cell r="E169" t="str">
            <v>13092419970401425X</v>
          </cell>
          <cell r="F169">
            <v>1790</v>
          </cell>
        </row>
        <row r="170">
          <cell r="E170" t="str">
            <v>132930198010162826</v>
          </cell>
          <cell r="F170">
            <v>1790</v>
          </cell>
        </row>
        <row r="171">
          <cell r="E171" t="str">
            <v>13293019820304114X</v>
          </cell>
          <cell r="F171">
            <v>1790</v>
          </cell>
        </row>
        <row r="172">
          <cell r="E172" t="str">
            <v>220181199111102217</v>
          </cell>
          <cell r="F172">
            <v>4180</v>
          </cell>
        </row>
        <row r="173">
          <cell r="E173" t="str">
            <v>130983199210273032</v>
          </cell>
          <cell r="F173">
            <v>4180</v>
          </cell>
        </row>
        <row r="174">
          <cell r="E174" t="str">
            <v>130825198701035959</v>
          </cell>
          <cell r="F174">
            <v>4180</v>
          </cell>
        </row>
        <row r="175">
          <cell r="E175" t="str">
            <v>130983198706032414</v>
          </cell>
          <cell r="F175">
            <v>1790</v>
          </cell>
        </row>
        <row r="176">
          <cell r="E176" t="str">
            <v>130924198304194218</v>
          </cell>
          <cell r="F176">
            <v>1790</v>
          </cell>
        </row>
        <row r="177">
          <cell r="E177" t="str">
            <v>132928197711203620</v>
          </cell>
          <cell r="F177">
            <v>1790</v>
          </cell>
        </row>
        <row r="178">
          <cell r="E178" t="str">
            <v>130983200006120915</v>
          </cell>
          <cell r="F178">
            <v>1790</v>
          </cell>
        </row>
        <row r="179">
          <cell r="E179" t="str">
            <v>13098319850411071X</v>
          </cell>
          <cell r="F179">
            <v>1790</v>
          </cell>
        </row>
        <row r="180">
          <cell r="E180" t="str">
            <v>130983199209011625</v>
          </cell>
          <cell r="F180">
            <v>3180</v>
          </cell>
        </row>
        <row r="181">
          <cell r="E181" t="str">
            <v>230403198803040816</v>
          </cell>
          <cell r="F181">
            <v>3180</v>
          </cell>
        </row>
        <row r="182">
          <cell r="E182" t="str">
            <v>130983199812143534</v>
          </cell>
          <cell r="F182">
            <v>1790</v>
          </cell>
        </row>
        <row r="183">
          <cell r="E183" t="str">
            <v>130930199610182129</v>
          </cell>
          <cell r="F183">
            <v>1790</v>
          </cell>
        </row>
        <row r="184">
          <cell r="E184" t="str">
            <v>130983199710063728</v>
          </cell>
          <cell r="F184">
            <v>1790</v>
          </cell>
        </row>
        <row r="185">
          <cell r="E185" t="str">
            <v>130983200204212415</v>
          </cell>
          <cell r="F185">
            <v>3180</v>
          </cell>
        </row>
        <row r="186">
          <cell r="E186" t="str">
            <v>132930196410261613</v>
          </cell>
          <cell r="F186">
            <v>4180</v>
          </cell>
        </row>
        <row r="187">
          <cell r="E187" t="str">
            <v>130983199001013138</v>
          </cell>
          <cell r="F187">
            <v>3180</v>
          </cell>
        </row>
        <row r="188">
          <cell r="E188" t="str">
            <v>132930199002104110</v>
          </cell>
          <cell r="F188">
            <v>4180</v>
          </cell>
        </row>
        <row r="189">
          <cell r="E189" t="str">
            <v>132930197305251637</v>
          </cell>
          <cell r="F189">
            <v>3180</v>
          </cell>
        </row>
        <row r="190">
          <cell r="E190" t="str">
            <v>130531199210303213</v>
          </cell>
          <cell r="F190">
            <v>4180</v>
          </cell>
        </row>
        <row r="191">
          <cell r="E191" t="str">
            <v>130984198809190016</v>
          </cell>
          <cell r="F191">
            <v>3180</v>
          </cell>
        </row>
        <row r="192">
          <cell r="E192" t="str">
            <v>130983199712182448</v>
          </cell>
          <cell r="F192">
            <v>3180</v>
          </cell>
        </row>
        <row r="193">
          <cell r="E193" t="str">
            <v>132930198912201820</v>
          </cell>
          <cell r="F193">
            <v>3180</v>
          </cell>
        </row>
        <row r="194">
          <cell r="E194" t="str">
            <v>130983198712141422</v>
          </cell>
          <cell r="F194">
            <v>3180</v>
          </cell>
        </row>
        <row r="195">
          <cell r="E195" t="str">
            <v>130983199204100311</v>
          </cell>
          <cell r="F195">
            <v>3180</v>
          </cell>
        </row>
        <row r="196">
          <cell r="E196" t="str">
            <v>130927200011251513</v>
          </cell>
          <cell r="F196">
            <v>3180</v>
          </cell>
        </row>
        <row r="197">
          <cell r="E197" t="str">
            <v>130983200010172611</v>
          </cell>
          <cell r="F197">
            <v>3180</v>
          </cell>
        </row>
        <row r="198">
          <cell r="E198" t="str">
            <v>130983199812072836</v>
          </cell>
          <cell r="F198">
            <v>1790</v>
          </cell>
        </row>
        <row r="199">
          <cell r="E199" t="str">
            <v>130983198805050714</v>
          </cell>
          <cell r="F199">
            <v>4180</v>
          </cell>
        </row>
        <row r="200">
          <cell r="E200" t="str">
            <v>131127198502155240</v>
          </cell>
          <cell r="F200">
            <v>4180</v>
          </cell>
        </row>
        <row r="201">
          <cell r="E201" t="str">
            <v>142623197409132618</v>
          </cell>
          <cell r="F201">
            <v>4180</v>
          </cell>
        </row>
        <row r="202">
          <cell r="E202" t="str">
            <v>610631198211111016</v>
          </cell>
          <cell r="F202">
            <v>4180</v>
          </cell>
        </row>
        <row r="203">
          <cell r="E203" t="str">
            <v>130983199004050014</v>
          </cell>
          <cell r="F203">
            <v>4180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6月养老保险明细导"/>
    </sheetNames>
    <sheetDataSet>
      <sheetData sheetId="0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  <cell r="J1" t="str">
            <v>其中个人缴部分利息</v>
          </cell>
          <cell r="K1" t="str">
            <v>其中单位缴划账户</v>
          </cell>
          <cell r="L1" t="str">
            <v>其中单位缴划帐户部分利息</v>
          </cell>
          <cell r="M1" t="str">
            <v>其中单位缴统筹</v>
          </cell>
          <cell r="N1" t="str">
            <v>滞纳金</v>
          </cell>
          <cell r="O1" t="str">
            <v>缴费月数</v>
          </cell>
          <cell r="P1" t="str">
            <v>离退休状态</v>
          </cell>
        </row>
        <row r="2">
          <cell r="B2" t="str">
            <v>任相宜</v>
          </cell>
          <cell r="C2" t="str">
            <v>202106</v>
          </cell>
          <cell r="D2" t="str">
            <v>202106</v>
          </cell>
          <cell r="E2" t="str">
            <v>企业养老保险</v>
          </cell>
          <cell r="F2" t="str">
            <v>正常应缴</v>
          </cell>
          <cell r="G2" t="str">
            <v>3042.05</v>
          </cell>
          <cell r="H2" t="str">
            <v>243.36</v>
          </cell>
          <cell r="I2" t="str">
            <v>243.36</v>
          </cell>
          <cell r="J2" t="str">
            <v>0</v>
          </cell>
          <cell r="K2" t="str">
            <v>0</v>
          </cell>
          <cell r="L2" t="str">
            <v>0</v>
          </cell>
          <cell r="M2" t="str">
            <v>0</v>
          </cell>
          <cell r="N2" t="str">
            <v>0</v>
          </cell>
          <cell r="O2" t="str">
            <v>1</v>
          </cell>
          <cell r="P2" t="str">
            <v>未退休</v>
          </cell>
        </row>
        <row r="3">
          <cell r="B3" t="str">
            <v>李金彪</v>
          </cell>
          <cell r="C3" t="str">
            <v>202106</v>
          </cell>
          <cell r="D3" t="str">
            <v>202106</v>
          </cell>
          <cell r="E3" t="str">
            <v>企业养老保险</v>
          </cell>
          <cell r="F3" t="str">
            <v>正常应缴</v>
          </cell>
          <cell r="G3" t="str">
            <v>2836.2</v>
          </cell>
          <cell r="H3" t="str">
            <v>226.9</v>
          </cell>
          <cell r="I3" t="str">
            <v>226.9</v>
          </cell>
          <cell r="J3" t="str">
            <v>0</v>
          </cell>
          <cell r="K3" t="str">
            <v>0</v>
          </cell>
          <cell r="L3" t="str">
            <v>0</v>
          </cell>
          <cell r="M3" t="str">
            <v>0</v>
          </cell>
          <cell r="N3" t="str">
            <v>0</v>
          </cell>
          <cell r="O3" t="str">
            <v>1</v>
          </cell>
          <cell r="P3" t="str">
            <v>未退休</v>
          </cell>
        </row>
        <row r="4">
          <cell r="B4" t="str">
            <v>滕令驹</v>
          </cell>
          <cell r="C4" t="str">
            <v>202106</v>
          </cell>
          <cell r="D4" t="str">
            <v>202106</v>
          </cell>
          <cell r="E4" t="str">
            <v>企业养老保险</v>
          </cell>
          <cell r="F4" t="str">
            <v>正常应缴</v>
          </cell>
          <cell r="G4" t="str">
            <v>3042.05</v>
          </cell>
          <cell r="H4" t="str">
            <v>243.36</v>
          </cell>
          <cell r="I4" t="str">
            <v>243.36</v>
          </cell>
          <cell r="J4" t="str">
            <v>0</v>
          </cell>
          <cell r="K4" t="str">
            <v>0</v>
          </cell>
          <cell r="L4" t="str">
            <v>0</v>
          </cell>
          <cell r="M4" t="str">
            <v>0</v>
          </cell>
          <cell r="N4" t="str">
            <v>0</v>
          </cell>
          <cell r="O4" t="str">
            <v>1</v>
          </cell>
          <cell r="P4" t="str">
            <v>未退休</v>
          </cell>
        </row>
        <row r="5">
          <cell r="B5" t="str">
            <v>孙晓明</v>
          </cell>
          <cell r="C5" t="str">
            <v>202106</v>
          </cell>
          <cell r="D5" t="str">
            <v>202106</v>
          </cell>
          <cell r="E5" t="str">
            <v>企业养老保险</v>
          </cell>
          <cell r="F5" t="str">
            <v>正常应缴</v>
          </cell>
          <cell r="G5" t="str">
            <v>2836.2</v>
          </cell>
          <cell r="H5" t="str">
            <v>226.9</v>
          </cell>
          <cell r="I5" t="str">
            <v>226.9</v>
          </cell>
          <cell r="J5" t="str">
            <v>0</v>
          </cell>
          <cell r="K5" t="str">
            <v>0</v>
          </cell>
          <cell r="L5" t="str">
            <v>0</v>
          </cell>
          <cell r="M5" t="str">
            <v>0</v>
          </cell>
          <cell r="N5" t="str">
            <v>0</v>
          </cell>
          <cell r="O5" t="str">
            <v>1</v>
          </cell>
          <cell r="P5" t="str">
            <v>未退休</v>
          </cell>
        </row>
        <row r="6">
          <cell r="B6" t="str">
            <v>吕欣月</v>
          </cell>
          <cell r="C6" t="str">
            <v>202106</v>
          </cell>
          <cell r="D6" t="str">
            <v>202106</v>
          </cell>
          <cell r="E6" t="str">
            <v>企业养老保险</v>
          </cell>
          <cell r="F6" t="str">
            <v>正常应缴</v>
          </cell>
          <cell r="G6" t="str">
            <v>3042.05</v>
          </cell>
          <cell r="H6" t="str">
            <v>243.36</v>
          </cell>
          <cell r="I6" t="str">
            <v>243.36</v>
          </cell>
          <cell r="J6" t="str">
            <v>0</v>
          </cell>
          <cell r="K6" t="str">
            <v>0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1</v>
          </cell>
          <cell r="P6" t="str">
            <v>未退休</v>
          </cell>
        </row>
        <row r="7">
          <cell r="B7" t="str">
            <v>滕怀乐</v>
          </cell>
          <cell r="C7" t="str">
            <v>202106</v>
          </cell>
          <cell r="D7" t="str">
            <v>202106</v>
          </cell>
          <cell r="E7" t="str">
            <v>企业养老保险</v>
          </cell>
          <cell r="F7" t="str">
            <v>正常应缴</v>
          </cell>
          <cell r="G7" t="str">
            <v>2836.2</v>
          </cell>
          <cell r="H7" t="str">
            <v>226.9</v>
          </cell>
          <cell r="I7" t="str">
            <v>226.9</v>
          </cell>
          <cell r="J7" t="str">
            <v>0</v>
          </cell>
          <cell r="K7" t="str">
            <v>0</v>
          </cell>
          <cell r="L7" t="str">
            <v>0</v>
          </cell>
          <cell r="M7" t="str">
            <v>0</v>
          </cell>
          <cell r="N7" t="str">
            <v>0</v>
          </cell>
          <cell r="O7" t="str">
            <v>1</v>
          </cell>
          <cell r="P7" t="str">
            <v>未退休</v>
          </cell>
        </row>
        <row r="8">
          <cell r="B8" t="str">
            <v>吕新辉</v>
          </cell>
          <cell r="C8" t="str">
            <v>202106</v>
          </cell>
          <cell r="D8" t="str">
            <v>202106</v>
          </cell>
          <cell r="E8" t="str">
            <v>企业养老保险</v>
          </cell>
          <cell r="F8" t="str">
            <v>正常应缴</v>
          </cell>
          <cell r="G8" t="str">
            <v>2836.2</v>
          </cell>
          <cell r="H8" t="str">
            <v>226.9</v>
          </cell>
          <cell r="I8" t="str">
            <v>226.9</v>
          </cell>
          <cell r="J8" t="str">
            <v>0</v>
          </cell>
          <cell r="K8" t="str">
            <v>0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1</v>
          </cell>
          <cell r="P8" t="str">
            <v>未退休</v>
          </cell>
        </row>
        <row r="9">
          <cell r="B9" t="str">
            <v>刘宝洪</v>
          </cell>
          <cell r="C9" t="str">
            <v>202106</v>
          </cell>
          <cell r="D9" t="str">
            <v>202106</v>
          </cell>
          <cell r="E9" t="str">
            <v>企业养老保险</v>
          </cell>
          <cell r="F9" t="str">
            <v>正常应缴</v>
          </cell>
          <cell r="G9" t="str">
            <v>2836.2</v>
          </cell>
          <cell r="H9" t="str">
            <v>226.9</v>
          </cell>
          <cell r="I9" t="str">
            <v>226.9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1</v>
          </cell>
          <cell r="P9" t="str">
            <v>未退休</v>
          </cell>
        </row>
        <row r="10">
          <cell r="B10" t="str">
            <v>赵玉臣</v>
          </cell>
          <cell r="C10" t="str">
            <v>202106</v>
          </cell>
          <cell r="D10" t="str">
            <v>202106</v>
          </cell>
          <cell r="E10" t="str">
            <v>企业养老保险</v>
          </cell>
          <cell r="F10" t="str">
            <v>正常应缴</v>
          </cell>
          <cell r="G10" t="str">
            <v>3820</v>
          </cell>
          <cell r="H10" t="str">
            <v>305.6</v>
          </cell>
          <cell r="I10" t="str">
            <v>305.6</v>
          </cell>
          <cell r="J10" t="str">
            <v>0</v>
          </cell>
          <cell r="K10" t="str">
            <v>0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1</v>
          </cell>
          <cell r="P10" t="str">
            <v>未退休</v>
          </cell>
        </row>
        <row r="11">
          <cell r="B11" t="str">
            <v>赵学超</v>
          </cell>
          <cell r="C11" t="str">
            <v>202106</v>
          </cell>
          <cell r="D11" t="str">
            <v>202106</v>
          </cell>
          <cell r="E11" t="str">
            <v>企业养老保险</v>
          </cell>
          <cell r="F11" t="str">
            <v>正常应缴</v>
          </cell>
          <cell r="G11" t="str">
            <v>3042.05</v>
          </cell>
          <cell r="H11" t="str">
            <v>243.36</v>
          </cell>
          <cell r="I11" t="str">
            <v>243.36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1</v>
          </cell>
          <cell r="P11" t="str">
            <v>未退休</v>
          </cell>
        </row>
        <row r="12">
          <cell r="B12" t="str">
            <v>于全生</v>
          </cell>
          <cell r="C12" t="str">
            <v>202106</v>
          </cell>
          <cell r="D12" t="str">
            <v>202106</v>
          </cell>
          <cell r="E12" t="str">
            <v>企业养老保险</v>
          </cell>
          <cell r="F12" t="str">
            <v>正常应缴</v>
          </cell>
          <cell r="G12" t="str">
            <v>2836.2</v>
          </cell>
          <cell r="H12" t="str">
            <v>226.9</v>
          </cell>
          <cell r="I12" t="str">
            <v>226.9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1</v>
          </cell>
          <cell r="P12" t="str">
            <v>未退休</v>
          </cell>
        </row>
        <row r="13">
          <cell r="B13" t="str">
            <v>杨慧娟</v>
          </cell>
          <cell r="C13" t="str">
            <v>202106</v>
          </cell>
          <cell r="D13" t="str">
            <v>202106</v>
          </cell>
          <cell r="E13" t="str">
            <v>企业养老保险</v>
          </cell>
          <cell r="F13" t="str">
            <v>正常应缴</v>
          </cell>
          <cell r="G13" t="str">
            <v>3042.05</v>
          </cell>
          <cell r="H13" t="str">
            <v>243.36</v>
          </cell>
          <cell r="I13" t="str">
            <v>243.36</v>
          </cell>
          <cell r="J13" t="str">
            <v>0</v>
          </cell>
          <cell r="K13" t="str">
            <v>0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1</v>
          </cell>
          <cell r="P13" t="str">
            <v>未退休</v>
          </cell>
        </row>
        <row r="14">
          <cell r="B14" t="str">
            <v>邓振明</v>
          </cell>
          <cell r="C14" t="str">
            <v>202106</v>
          </cell>
          <cell r="D14" t="str">
            <v>202106</v>
          </cell>
          <cell r="E14" t="str">
            <v>企业养老保险</v>
          </cell>
          <cell r="F14" t="str">
            <v>正常应缴</v>
          </cell>
          <cell r="G14" t="str">
            <v>2836.2</v>
          </cell>
          <cell r="H14" t="str">
            <v>226.9</v>
          </cell>
          <cell r="I14" t="str">
            <v>226.9</v>
          </cell>
          <cell r="J14" t="str">
            <v>0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1</v>
          </cell>
          <cell r="P14" t="str">
            <v>未退休</v>
          </cell>
        </row>
        <row r="15">
          <cell r="B15" t="str">
            <v>刘长桥</v>
          </cell>
          <cell r="C15" t="str">
            <v>202106</v>
          </cell>
          <cell r="D15" t="str">
            <v>202106</v>
          </cell>
          <cell r="E15" t="str">
            <v>企业养老保险</v>
          </cell>
          <cell r="F15" t="str">
            <v>正常应缴</v>
          </cell>
          <cell r="G15" t="str">
            <v>2836.2</v>
          </cell>
          <cell r="H15" t="str">
            <v>226.9</v>
          </cell>
          <cell r="I15" t="str">
            <v>226.9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1</v>
          </cell>
          <cell r="P15" t="str">
            <v>未退休</v>
          </cell>
        </row>
        <row r="16">
          <cell r="B16" t="str">
            <v>李行</v>
          </cell>
          <cell r="C16" t="str">
            <v>202106</v>
          </cell>
          <cell r="D16" t="str">
            <v>202106</v>
          </cell>
          <cell r="E16" t="str">
            <v>企业养老保险</v>
          </cell>
          <cell r="F16" t="str">
            <v>正常应缴</v>
          </cell>
          <cell r="G16" t="str">
            <v>3042.05</v>
          </cell>
          <cell r="H16" t="str">
            <v>243.36</v>
          </cell>
          <cell r="I16" t="str">
            <v>243.36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1</v>
          </cell>
          <cell r="P16" t="str">
            <v>未退休</v>
          </cell>
        </row>
        <row r="17">
          <cell r="B17" t="str">
            <v>张世明</v>
          </cell>
          <cell r="C17" t="str">
            <v>202106</v>
          </cell>
          <cell r="D17" t="str">
            <v>202106</v>
          </cell>
          <cell r="E17" t="str">
            <v>企业养老保险</v>
          </cell>
          <cell r="F17" t="str">
            <v>正常应缴</v>
          </cell>
          <cell r="G17" t="str">
            <v>3042.05</v>
          </cell>
          <cell r="H17" t="str">
            <v>243.36</v>
          </cell>
          <cell r="I17" t="str">
            <v>243.36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1</v>
          </cell>
          <cell r="P17" t="str">
            <v>未退休</v>
          </cell>
        </row>
        <row r="18">
          <cell r="B18" t="str">
            <v>李海洋</v>
          </cell>
          <cell r="C18" t="str">
            <v>202106</v>
          </cell>
          <cell r="D18" t="str">
            <v>202106</v>
          </cell>
          <cell r="E18" t="str">
            <v>企业养老保险</v>
          </cell>
          <cell r="F18" t="str">
            <v>正常应缴</v>
          </cell>
          <cell r="G18" t="str">
            <v>3042.05</v>
          </cell>
          <cell r="H18" t="str">
            <v>243.36</v>
          </cell>
          <cell r="I18" t="str">
            <v>243.36</v>
          </cell>
          <cell r="J18" t="str">
            <v>0</v>
          </cell>
          <cell r="K18" t="str">
            <v>0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1</v>
          </cell>
          <cell r="P18" t="str">
            <v>未退休</v>
          </cell>
        </row>
        <row r="19">
          <cell r="B19" t="str">
            <v>牟群</v>
          </cell>
          <cell r="C19" t="str">
            <v>202106</v>
          </cell>
          <cell r="D19" t="str">
            <v>202106</v>
          </cell>
          <cell r="E19" t="str">
            <v>企业养老保险</v>
          </cell>
          <cell r="F19" t="str">
            <v>正常应缴</v>
          </cell>
          <cell r="G19" t="str">
            <v>3042.05</v>
          </cell>
          <cell r="H19" t="str">
            <v>243.36</v>
          </cell>
          <cell r="I19" t="str">
            <v>243.36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1</v>
          </cell>
          <cell r="P19" t="str">
            <v>未退休</v>
          </cell>
        </row>
        <row r="20">
          <cell r="B20" t="str">
            <v>马亚青</v>
          </cell>
          <cell r="C20" t="str">
            <v>202106</v>
          </cell>
          <cell r="D20" t="str">
            <v>202106</v>
          </cell>
          <cell r="E20" t="str">
            <v>企业养老保险</v>
          </cell>
          <cell r="F20" t="str">
            <v>正常应缴</v>
          </cell>
          <cell r="G20" t="str">
            <v>2836.2</v>
          </cell>
          <cell r="H20" t="str">
            <v>226.9</v>
          </cell>
          <cell r="I20" t="str">
            <v>226.9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1</v>
          </cell>
          <cell r="P20" t="str">
            <v>未退休</v>
          </cell>
        </row>
        <row r="21">
          <cell r="B21" t="str">
            <v>刘荣浩</v>
          </cell>
          <cell r="C21" t="str">
            <v>202106</v>
          </cell>
          <cell r="D21" t="str">
            <v>202106</v>
          </cell>
          <cell r="E21" t="str">
            <v>企业养老保险</v>
          </cell>
          <cell r="F21" t="str">
            <v>正常应缴</v>
          </cell>
          <cell r="G21" t="str">
            <v>3820</v>
          </cell>
          <cell r="H21" t="str">
            <v>305.6</v>
          </cell>
          <cell r="I21" t="str">
            <v>305.6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1</v>
          </cell>
          <cell r="P21" t="str">
            <v>未退休</v>
          </cell>
        </row>
        <row r="22">
          <cell r="B22" t="str">
            <v>宋忠奎</v>
          </cell>
          <cell r="C22" t="str">
            <v>202106</v>
          </cell>
          <cell r="D22" t="str">
            <v>202106</v>
          </cell>
          <cell r="E22" t="str">
            <v>企业养老保险</v>
          </cell>
          <cell r="F22" t="str">
            <v>正常应缴</v>
          </cell>
          <cell r="G22" t="str">
            <v>3042.05</v>
          </cell>
          <cell r="H22" t="str">
            <v>243.36</v>
          </cell>
          <cell r="I22" t="str">
            <v>243.36</v>
          </cell>
          <cell r="J22" t="str">
            <v>0</v>
          </cell>
          <cell r="K22" t="str">
            <v>0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1</v>
          </cell>
          <cell r="P22" t="str">
            <v>未退休</v>
          </cell>
        </row>
        <row r="23">
          <cell r="B23" t="str">
            <v>齐迁菲</v>
          </cell>
          <cell r="C23" t="str">
            <v>202106</v>
          </cell>
          <cell r="D23" t="str">
            <v>202106</v>
          </cell>
          <cell r="E23" t="str">
            <v>企业养老保险</v>
          </cell>
          <cell r="F23" t="str">
            <v>正常应缴</v>
          </cell>
          <cell r="G23" t="str">
            <v>2836.2</v>
          </cell>
          <cell r="H23" t="str">
            <v>226.9</v>
          </cell>
          <cell r="I23" t="str">
            <v>226.9</v>
          </cell>
          <cell r="J23" t="str">
            <v>0</v>
          </cell>
          <cell r="K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1</v>
          </cell>
          <cell r="P23" t="str">
            <v>未退休</v>
          </cell>
        </row>
        <row r="24">
          <cell r="B24" t="str">
            <v>王培亮</v>
          </cell>
          <cell r="C24" t="str">
            <v>202106</v>
          </cell>
          <cell r="D24" t="str">
            <v>202106</v>
          </cell>
          <cell r="E24" t="str">
            <v>企业养老保险</v>
          </cell>
          <cell r="F24" t="str">
            <v>正常应缴</v>
          </cell>
          <cell r="G24" t="str">
            <v>2836.2</v>
          </cell>
          <cell r="H24" t="str">
            <v>226.9</v>
          </cell>
          <cell r="I24" t="str">
            <v>226.9</v>
          </cell>
          <cell r="J24" t="str">
            <v>0</v>
          </cell>
          <cell r="K24" t="str">
            <v>0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1</v>
          </cell>
          <cell r="P24" t="str">
            <v>未退休</v>
          </cell>
        </row>
        <row r="25">
          <cell r="B25" t="str">
            <v>程从达</v>
          </cell>
          <cell r="C25" t="str">
            <v>202106</v>
          </cell>
          <cell r="D25" t="str">
            <v>202106</v>
          </cell>
          <cell r="E25" t="str">
            <v>企业养老保险</v>
          </cell>
          <cell r="F25" t="str">
            <v>正常应缴</v>
          </cell>
          <cell r="G25" t="str">
            <v>3042.05</v>
          </cell>
          <cell r="H25" t="str">
            <v>243.36</v>
          </cell>
          <cell r="I25" t="str">
            <v>243.36</v>
          </cell>
          <cell r="J25" t="str">
            <v>0</v>
          </cell>
          <cell r="K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1</v>
          </cell>
          <cell r="P25" t="str">
            <v>未退休</v>
          </cell>
        </row>
        <row r="26">
          <cell r="B26" t="str">
            <v>朱俊美</v>
          </cell>
          <cell r="C26" t="str">
            <v>202106</v>
          </cell>
          <cell r="D26" t="str">
            <v>202106</v>
          </cell>
          <cell r="E26" t="str">
            <v>企业养老保险</v>
          </cell>
          <cell r="F26" t="str">
            <v>正常应缴</v>
          </cell>
          <cell r="G26" t="str">
            <v>3042.05</v>
          </cell>
          <cell r="H26" t="str">
            <v>243.36</v>
          </cell>
          <cell r="I26" t="str">
            <v>243.36</v>
          </cell>
          <cell r="J26" t="str">
            <v>0</v>
          </cell>
          <cell r="K26" t="str">
            <v>0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1</v>
          </cell>
          <cell r="P26" t="str">
            <v>未退休</v>
          </cell>
        </row>
        <row r="27">
          <cell r="B27" t="str">
            <v>张彩虹</v>
          </cell>
          <cell r="C27" t="str">
            <v>202106</v>
          </cell>
          <cell r="D27" t="str">
            <v>202106</v>
          </cell>
          <cell r="E27" t="str">
            <v>企业养老保险</v>
          </cell>
          <cell r="F27" t="str">
            <v>正常应缴</v>
          </cell>
          <cell r="G27" t="str">
            <v>3042.05</v>
          </cell>
          <cell r="H27" t="str">
            <v>243.36</v>
          </cell>
          <cell r="I27" t="str">
            <v>243.36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1</v>
          </cell>
          <cell r="P27" t="str">
            <v>未退休</v>
          </cell>
        </row>
        <row r="28">
          <cell r="B28" t="str">
            <v>何文丽</v>
          </cell>
          <cell r="C28" t="str">
            <v>202106</v>
          </cell>
          <cell r="D28" t="str">
            <v>202106</v>
          </cell>
          <cell r="E28" t="str">
            <v>企业养老保险</v>
          </cell>
          <cell r="F28" t="str">
            <v>正常应缴</v>
          </cell>
          <cell r="G28" t="str">
            <v>2836.2</v>
          </cell>
          <cell r="H28" t="str">
            <v>226.9</v>
          </cell>
          <cell r="I28" t="str">
            <v>226.9</v>
          </cell>
          <cell r="J28" t="str">
            <v>0</v>
          </cell>
          <cell r="K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1</v>
          </cell>
          <cell r="P28" t="str">
            <v>未退休</v>
          </cell>
        </row>
        <row r="29">
          <cell r="B29" t="str">
            <v>商木刚</v>
          </cell>
          <cell r="C29" t="str">
            <v>202106</v>
          </cell>
          <cell r="D29" t="str">
            <v>202106</v>
          </cell>
          <cell r="E29" t="str">
            <v>企业养老保险</v>
          </cell>
          <cell r="F29" t="str">
            <v>正常应缴</v>
          </cell>
          <cell r="G29" t="str">
            <v>2836.2</v>
          </cell>
          <cell r="H29" t="str">
            <v>226.9</v>
          </cell>
          <cell r="I29" t="str">
            <v>226.9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1</v>
          </cell>
          <cell r="P29" t="str">
            <v>未退休</v>
          </cell>
        </row>
        <row r="30">
          <cell r="B30" t="str">
            <v>刘金岗</v>
          </cell>
          <cell r="C30" t="str">
            <v>202106</v>
          </cell>
          <cell r="D30" t="str">
            <v>202106</v>
          </cell>
          <cell r="E30" t="str">
            <v>企业养老保险</v>
          </cell>
          <cell r="F30" t="str">
            <v>正常应缴</v>
          </cell>
          <cell r="G30" t="str">
            <v>3042.05</v>
          </cell>
          <cell r="H30" t="str">
            <v>243.36</v>
          </cell>
          <cell r="I30" t="str">
            <v>243.36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1</v>
          </cell>
          <cell r="P30" t="str">
            <v>未退休</v>
          </cell>
        </row>
        <row r="31">
          <cell r="B31" t="str">
            <v>刘建群</v>
          </cell>
          <cell r="C31" t="str">
            <v>202106</v>
          </cell>
          <cell r="D31" t="str">
            <v>202106</v>
          </cell>
          <cell r="E31" t="str">
            <v>企业养老保险</v>
          </cell>
          <cell r="F31" t="str">
            <v>正常应缴</v>
          </cell>
          <cell r="G31" t="str">
            <v>2836.2</v>
          </cell>
          <cell r="H31" t="str">
            <v>226.9</v>
          </cell>
          <cell r="I31" t="str">
            <v>226.9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1</v>
          </cell>
          <cell r="P31" t="str">
            <v>未退休</v>
          </cell>
        </row>
        <row r="32">
          <cell r="B32" t="str">
            <v>梁国胤</v>
          </cell>
          <cell r="C32" t="str">
            <v>202106</v>
          </cell>
          <cell r="D32" t="str">
            <v>202106</v>
          </cell>
          <cell r="E32" t="str">
            <v>企业养老保险</v>
          </cell>
          <cell r="F32" t="str">
            <v>正常应缴</v>
          </cell>
          <cell r="G32" t="str">
            <v>2836.2</v>
          </cell>
          <cell r="H32" t="str">
            <v>226.9</v>
          </cell>
          <cell r="I32" t="str">
            <v>226.9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1</v>
          </cell>
          <cell r="P32" t="str">
            <v>未退休</v>
          </cell>
        </row>
        <row r="33">
          <cell r="B33" t="str">
            <v>刘二平</v>
          </cell>
          <cell r="C33" t="str">
            <v>202106</v>
          </cell>
          <cell r="D33" t="str">
            <v>202106</v>
          </cell>
          <cell r="E33" t="str">
            <v>企业养老保险</v>
          </cell>
          <cell r="F33" t="str">
            <v>正常应缴</v>
          </cell>
          <cell r="G33" t="str">
            <v>2836.2</v>
          </cell>
          <cell r="H33" t="str">
            <v>226.9</v>
          </cell>
          <cell r="I33" t="str">
            <v>226.9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1</v>
          </cell>
          <cell r="P33" t="str">
            <v>未退休</v>
          </cell>
        </row>
        <row r="34">
          <cell r="B34" t="str">
            <v>范淑菁</v>
          </cell>
          <cell r="C34" t="str">
            <v>202106</v>
          </cell>
          <cell r="D34" t="str">
            <v>202106</v>
          </cell>
          <cell r="E34" t="str">
            <v>企业养老保险</v>
          </cell>
          <cell r="F34" t="str">
            <v>正常应缴</v>
          </cell>
          <cell r="G34" t="str">
            <v>2836.2</v>
          </cell>
          <cell r="H34" t="str">
            <v>226.9</v>
          </cell>
          <cell r="I34" t="str">
            <v>226.9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1</v>
          </cell>
          <cell r="P34" t="str">
            <v>未退休</v>
          </cell>
        </row>
        <row r="35">
          <cell r="B35" t="str">
            <v>王红梅</v>
          </cell>
          <cell r="C35" t="str">
            <v>202106</v>
          </cell>
          <cell r="D35" t="str">
            <v>202106</v>
          </cell>
          <cell r="E35" t="str">
            <v>企业养老保险</v>
          </cell>
          <cell r="F35" t="str">
            <v>正常应缴</v>
          </cell>
          <cell r="G35" t="str">
            <v>2836.2</v>
          </cell>
          <cell r="H35" t="str">
            <v>226.9</v>
          </cell>
          <cell r="I35" t="str">
            <v>226.9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1</v>
          </cell>
          <cell r="P35" t="str">
            <v>未退休</v>
          </cell>
        </row>
        <row r="36">
          <cell r="B36" t="str">
            <v>赵英才</v>
          </cell>
          <cell r="C36" t="str">
            <v>202106</v>
          </cell>
          <cell r="D36" t="str">
            <v>202106</v>
          </cell>
          <cell r="E36" t="str">
            <v>企业养老保险</v>
          </cell>
          <cell r="F36" t="str">
            <v>正常应缴</v>
          </cell>
          <cell r="G36" t="str">
            <v>2836.2</v>
          </cell>
          <cell r="H36" t="str">
            <v>226.9</v>
          </cell>
          <cell r="I36" t="str">
            <v>226.9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1</v>
          </cell>
          <cell r="P36" t="str">
            <v>未退休</v>
          </cell>
        </row>
        <row r="37">
          <cell r="B37" t="str">
            <v>吴红红</v>
          </cell>
          <cell r="C37" t="str">
            <v>202106</v>
          </cell>
          <cell r="D37" t="str">
            <v>202106</v>
          </cell>
          <cell r="E37" t="str">
            <v>企业养老保险</v>
          </cell>
          <cell r="F37" t="str">
            <v>正常应缴</v>
          </cell>
          <cell r="G37" t="str">
            <v>2836.2</v>
          </cell>
          <cell r="H37" t="str">
            <v>226.9</v>
          </cell>
          <cell r="I37" t="str">
            <v>226.9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1</v>
          </cell>
          <cell r="P37" t="str">
            <v>未退休</v>
          </cell>
        </row>
        <row r="38">
          <cell r="B38" t="str">
            <v>滕红玲</v>
          </cell>
          <cell r="C38" t="str">
            <v>202106</v>
          </cell>
          <cell r="D38" t="str">
            <v>202106</v>
          </cell>
          <cell r="E38" t="str">
            <v>企业养老保险</v>
          </cell>
          <cell r="F38" t="str">
            <v>正常应缴</v>
          </cell>
          <cell r="G38" t="str">
            <v>2836.2</v>
          </cell>
          <cell r="H38" t="str">
            <v>226.9</v>
          </cell>
          <cell r="I38" t="str">
            <v>226.9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1</v>
          </cell>
          <cell r="P38" t="str">
            <v>未退休</v>
          </cell>
        </row>
        <row r="39">
          <cell r="B39" t="str">
            <v>陈进东</v>
          </cell>
          <cell r="C39" t="str">
            <v>202106</v>
          </cell>
          <cell r="D39" t="str">
            <v>202106</v>
          </cell>
          <cell r="E39" t="str">
            <v>企业养老保险</v>
          </cell>
          <cell r="F39" t="str">
            <v>正常应缴</v>
          </cell>
          <cell r="G39" t="str">
            <v>2836.2</v>
          </cell>
          <cell r="H39" t="str">
            <v>226.9</v>
          </cell>
          <cell r="I39" t="str">
            <v>226.9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1</v>
          </cell>
          <cell r="P39" t="str">
            <v>未退休</v>
          </cell>
        </row>
        <row r="40">
          <cell r="B40" t="str">
            <v>王忠</v>
          </cell>
          <cell r="C40" t="str">
            <v>202106</v>
          </cell>
          <cell r="D40" t="str">
            <v>202106</v>
          </cell>
          <cell r="E40" t="str">
            <v>企业养老保险</v>
          </cell>
          <cell r="F40" t="str">
            <v>正常应缴</v>
          </cell>
          <cell r="G40" t="str">
            <v>2836.2</v>
          </cell>
          <cell r="H40" t="str">
            <v>226.9</v>
          </cell>
          <cell r="I40" t="str">
            <v>226.9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1</v>
          </cell>
          <cell r="P40" t="str">
            <v>未退休</v>
          </cell>
        </row>
        <row r="41">
          <cell r="B41" t="str">
            <v>李芳慧</v>
          </cell>
          <cell r="C41" t="str">
            <v>202106</v>
          </cell>
          <cell r="D41" t="str">
            <v>202106</v>
          </cell>
          <cell r="E41" t="str">
            <v>企业养老保险</v>
          </cell>
          <cell r="F41" t="str">
            <v>正常应缴</v>
          </cell>
          <cell r="G41" t="str">
            <v>3042.05</v>
          </cell>
          <cell r="H41" t="str">
            <v>243.36</v>
          </cell>
          <cell r="I41" t="str">
            <v>243.36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1</v>
          </cell>
          <cell r="P41" t="str">
            <v>未退休</v>
          </cell>
        </row>
        <row r="42">
          <cell r="B42" t="str">
            <v>吴燕霞</v>
          </cell>
          <cell r="C42" t="str">
            <v>202106</v>
          </cell>
          <cell r="D42" t="str">
            <v>202106</v>
          </cell>
          <cell r="E42" t="str">
            <v>企业养老保险</v>
          </cell>
          <cell r="F42" t="str">
            <v>正常应缴</v>
          </cell>
          <cell r="G42" t="str">
            <v>3042.05</v>
          </cell>
          <cell r="H42" t="str">
            <v>243.36</v>
          </cell>
          <cell r="I42" t="str">
            <v>243.36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1</v>
          </cell>
          <cell r="P42" t="str">
            <v>未退休</v>
          </cell>
        </row>
        <row r="43">
          <cell r="B43" t="str">
            <v>孙伟轩</v>
          </cell>
          <cell r="C43" t="str">
            <v>202106</v>
          </cell>
          <cell r="D43" t="str">
            <v>202106</v>
          </cell>
          <cell r="E43" t="str">
            <v>企业养老保险</v>
          </cell>
          <cell r="F43" t="str">
            <v>正常应缴</v>
          </cell>
          <cell r="G43" t="str">
            <v>3042.05</v>
          </cell>
          <cell r="H43" t="str">
            <v>243.36</v>
          </cell>
          <cell r="I43" t="str">
            <v>243.36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1</v>
          </cell>
          <cell r="P43" t="str">
            <v>未退休</v>
          </cell>
        </row>
        <row r="44">
          <cell r="B44" t="str">
            <v>吴金凤</v>
          </cell>
          <cell r="C44" t="str">
            <v>202106</v>
          </cell>
          <cell r="D44" t="str">
            <v>202106</v>
          </cell>
          <cell r="E44" t="str">
            <v>企业养老保险</v>
          </cell>
          <cell r="F44" t="str">
            <v>正常应缴</v>
          </cell>
          <cell r="G44" t="str">
            <v>3042.05</v>
          </cell>
          <cell r="H44" t="str">
            <v>243.36</v>
          </cell>
          <cell r="I44" t="str">
            <v>243.36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1</v>
          </cell>
          <cell r="P44" t="str">
            <v>未退休</v>
          </cell>
        </row>
        <row r="45">
          <cell r="B45" t="str">
            <v>赵梦岳</v>
          </cell>
          <cell r="C45" t="str">
            <v>202106</v>
          </cell>
          <cell r="D45" t="str">
            <v>202106</v>
          </cell>
          <cell r="E45" t="str">
            <v>企业养老保险</v>
          </cell>
          <cell r="F45" t="str">
            <v>正常应缴</v>
          </cell>
          <cell r="G45" t="str">
            <v>3042.05</v>
          </cell>
          <cell r="H45" t="str">
            <v>243.36</v>
          </cell>
          <cell r="I45" t="str">
            <v>243.36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1</v>
          </cell>
          <cell r="P45" t="str">
            <v>未退休</v>
          </cell>
        </row>
        <row r="46">
          <cell r="B46" t="str">
            <v>王朋</v>
          </cell>
          <cell r="C46" t="str">
            <v>202106</v>
          </cell>
          <cell r="D46" t="str">
            <v>202106</v>
          </cell>
          <cell r="E46" t="str">
            <v>企业养老保险</v>
          </cell>
          <cell r="F46" t="str">
            <v>正常应缴</v>
          </cell>
          <cell r="G46" t="str">
            <v>2836.2</v>
          </cell>
          <cell r="H46" t="str">
            <v>226.9</v>
          </cell>
          <cell r="I46" t="str">
            <v>226.9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1</v>
          </cell>
          <cell r="P46" t="str">
            <v>未退休</v>
          </cell>
        </row>
        <row r="47">
          <cell r="B47" t="str">
            <v>高胜利</v>
          </cell>
          <cell r="C47" t="str">
            <v>202106</v>
          </cell>
          <cell r="D47" t="str">
            <v>202106</v>
          </cell>
          <cell r="E47" t="str">
            <v>企业养老保险</v>
          </cell>
          <cell r="F47" t="str">
            <v>正常应缴</v>
          </cell>
          <cell r="G47" t="str">
            <v>3820</v>
          </cell>
          <cell r="H47" t="str">
            <v>305.6</v>
          </cell>
          <cell r="I47" t="str">
            <v>305.6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1</v>
          </cell>
          <cell r="P47" t="str">
            <v>未退休</v>
          </cell>
        </row>
        <row r="48">
          <cell r="B48" t="str">
            <v>田增军</v>
          </cell>
          <cell r="C48" t="str">
            <v>202106</v>
          </cell>
          <cell r="D48" t="str">
            <v>202106</v>
          </cell>
          <cell r="E48" t="str">
            <v>企业养老保险</v>
          </cell>
          <cell r="F48" t="str">
            <v>正常应缴</v>
          </cell>
          <cell r="G48" t="str">
            <v>2836.2</v>
          </cell>
          <cell r="H48" t="str">
            <v>226.9</v>
          </cell>
          <cell r="I48" t="str">
            <v>226.9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1</v>
          </cell>
          <cell r="P48" t="str">
            <v>未退休</v>
          </cell>
        </row>
        <row r="49">
          <cell r="B49" t="str">
            <v>刘柏林</v>
          </cell>
          <cell r="C49" t="str">
            <v>202106</v>
          </cell>
          <cell r="D49" t="str">
            <v>202106</v>
          </cell>
          <cell r="E49" t="str">
            <v>企业养老保险</v>
          </cell>
          <cell r="F49" t="str">
            <v>正常应缴</v>
          </cell>
          <cell r="G49" t="str">
            <v>2836.2</v>
          </cell>
          <cell r="H49" t="str">
            <v>226.9</v>
          </cell>
          <cell r="I49" t="str">
            <v>226.9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1</v>
          </cell>
          <cell r="P49" t="str">
            <v>未退休</v>
          </cell>
        </row>
        <row r="50">
          <cell r="B50" t="str">
            <v>吴春雷</v>
          </cell>
          <cell r="C50" t="str">
            <v>202106</v>
          </cell>
          <cell r="D50" t="str">
            <v>202106</v>
          </cell>
          <cell r="E50" t="str">
            <v>企业养老保险</v>
          </cell>
          <cell r="F50" t="str">
            <v>正常应缴</v>
          </cell>
          <cell r="G50" t="str">
            <v>3042.05</v>
          </cell>
          <cell r="H50" t="str">
            <v>243.36</v>
          </cell>
          <cell r="I50" t="str">
            <v>243.36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1</v>
          </cell>
          <cell r="P50" t="str">
            <v>未退休</v>
          </cell>
        </row>
        <row r="51">
          <cell r="B51" t="str">
            <v>郭彦东</v>
          </cell>
          <cell r="C51" t="str">
            <v>202106</v>
          </cell>
          <cell r="D51" t="str">
            <v>202106</v>
          </cell>
          <cell r="E51" t="str">
            <v>企业养老保险</v>
          </cell>
          <cell r="F51" t="str">
            <v>正常应缴</v>
          </cell>
          <cell r="G51" t="str">
            <v>2836.2</v>
          </cell>
          <cell r="H51" t="str">
            <v>226.9</v>
          </cell>
          <cell r="I51" t="str">
            <v>226.9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1</v>
          </cell>
          <cell r="P51" t="str">
            <v>未退休</v>
          </cell>
        </row>
        <row r="52">
          <cell r="B52" t="str">
            <v>王长浩</v>
          </cell>
          <cell r="C52" t="str">
            <v>202106</v>
          </cell>
          <cell r="D52" t="str">
            <v>202106</v>
          </cell>
          <cell r="E52" t="str">
            <v>企业养老保险</v>
          </cell>
          <cell r="F52" t="str">
            <v>正常应缴</v>
          </cell>
          <cell r="G52" t="str">
            <v>2836.2</v>
          </cell>
          <cell r="H52" t="str">
            <v>226.9</v>
          </cell>
          <cell r="I52" t="str">
            <v>226.9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1</v>
          </cell>
          <cell r="P52" t="str">
            <v>未退休</v>
          </cell>
        </row>
        <row r="53">
          <cell r="B53" t="str">
            <v>王世聪</v>
          </cell>
          <cell r="C53" t="str">
            <v>202106</v>
          </cell>
          <cell r="D53" t="str">
            <v>202106</v>
          </cell>
          <cell r="E53" t="str">
            <v>企业养老保险</v>
          </cell>
          <cell r="F53" t="str">
            <v>正常应缴</v>
          </cell>
          <cell r="G53" t="str">
            <v>3042.05</v>
          </cell>
          <cell r="H53" t="str">
            <v>243.36</v>
          </cell>
          <cell r="I53" t="str">
            <v>243.36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1</v>
          </cell>
          <cell r="P53" t="str">
            <v>未退休</v>
          </cell>
        </row>
        <row r="54">
          <cell r="B54" t="str">
            <v>刘杨</v>
          </cell>
          <cell r="C54" t="str">
            <v>202106</v>
          </cell>
          <cell r="D54" t="str">
            <v>202106</v>
          </cell>
          <cell r="E54" t="str">
            <v>企业养老保险</v>
          </cell>
          <cell r="F54" t="str">
            <v>正常应缴</v>
          </cell>
          <cell r="G54" t="str">
            <v>2836.2</v>
          </cell>
          <cell r="H54" t="str">
            <v>226.9</v>
          </cell>
          <cell r="I54" t="str">
            <v>226.9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1</v>
          </cell>
          <cell r="P54" t="str">
            <v>未退休</v>
          </cell>
        </row>
        <row r="55">
          <cell r="B55" t="str">
            <v>陈金马</v>
          </cell>
          <cell r="C55" t="str">
            <v>202106</v>
          </cell>
          <cell r="D55" t="str">
            <v>202106</v>
          </cell>
          <cell r="E55" t="str">
            <v>企业养老保险</v>
          </cell>
          <cell r="F55" t="str">
            <v>正常应缴</v>
          </cell>
          <cell r="G55" t="str">
            <v>3042.05</v>
          </cell>
          <cell r="H55" t="str">
            <v>243.36</v>
          </cell>
          <cell r="I55" t="str">
            <v>243.36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1</v>
          </cell>
          <cell r="P55" t="str">
            <v>未退休</v>
          </cell>
        </row>
        <row r="56">
          <cell r="B56" t="str">
            <v>商鹏雨</v>
          </cell>
          <cell r="C56" t="str">
            <v>202106</v>
          </cell>
          <cell r="D56" t="str">
            <v>202106</v>
          </cell>
          <cell r="E56" t="str">
            <v>企业养老保险</v>
          </cell>
          <cell r="F56" t="str">
            <v>正常应缴</v>
          </cell>
          <cell r="G56" t="str">
            <v>2836.2</v>
          </cell>
          <cell r="H56" t="str">
            <v>226.9</v>
          </cell>
          <cell r="I56" t="str">
            <v>226.9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1</v>
          </cell>
          <cell r="P56" t="str">
            <v>未退休</v>
          </cell>
        </row>
        <row r="57">
          <cell r="B57" t="str">
            <v>王藤</v>
          </cell>
          <cell r="C57" t="str">
            <v>202106</v>
          </cell>
          <cell r="D57" t="str">
            <v>202106</v>
          </cell>
          <cell r="E57" t="str">
            <v>企业养老保险</v>
          </cell>
          <cell r="F57" t="str">
            <v>正常应缴</v>
          </cell>
          <cell r="G57" t="str">
            <v>3042.05</v>
          </cell>
          <cell r="H57" t="str">
            <v>243.36</v>
          </cell>
          <cell r="I57" t="str">
            <v>243.36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1</v>
          </cell>
          <cell r="P57" t="str">
            <v>未退休</v>
          </cell>
        </row>
        <row r="58">
          <cell r="B58" t="str">
            <v>陈少杰</v>
          </cell>
          <cell r="C58" t="str">
            <v>202106</v>
          </cell>
          <cell r="D58" t="str">
            <v>202106</v>
          </cell>
          <cell r="E58" t="str">
            <v>企业养老保险</v>
          </cell>
          <cell r="F58" t="str">
            <v>正常应缴</v>
          </cell>
          <cell r="G58" t="str">
            <v>3042.05</v>
          </cell>
          <cell r="H58" t="str">
            <v>243.36</v>
          </cell>
          <cell r="I58" t="str">
            <v>243.36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1</v>
          </cell>
          <cell r="P58" t="str">
            <v>未退休</v>
          </cell>
        </row>
        <row r="59">
          <cell r="B59" t="str">
            <v>刘海霞</v>
          </cell>
          <cell r="C59" t="str">
            <v>202106</v>
          </cell>
          <cell r="D59" t="str">
            <v>202106</v>
          </cell>
          <cell r="E59" t="str">
            <v>企业养老保险</v>
          </cell>
          <cell r="F59" t="str">
            <v>正常应缴</v>
          </cell>
          <cell r="G59" t="str">
            <v>2836.2</v>
          </cell>
          <cell r="H59" t="str">
            <v>226.9</v>
          </cell>
          <cell r="I59" t="str">
            <v>226.9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1</v>
          </cell>
          <cell r="P59" t="str">
            <v>未退休</v>
          </cell>
        </row>
        <row r="60">
          <cell r="B60" t="str">
            <v>张婷婷</v>
          </cell>
          <cell r="C60" t="str">
            <v>202106</v>
          </cell>
          <cell r="D60" t="str">
            <v>202106</v>
          </cell>
          <cell r="E60" t="str">
            <v>企业养老保险</v>
          </cell>
          <cell r="F60" t="str">
            <v>正常应缴</v>
          </cell>
          <cell r="G60" t="str">
            <v>2836.2</v>
          </cell>
          <cell r="H60" t="str">
            <v>226.9</v>
          </cell>
          <cell r="I60" t="str">
            <v>226.9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1</v>
          </cell>
          <cell r="P60" t="str">
            <v>未退休</v>
          </cell>
        </row>
        <row r="61">
          <cell r="B61" t="str">
            <v>李冲冲</v>
          </cell>
          <cell r="C61" t="str">
            <v>202106</v>
          </cell>
          <cell r="D61" t="str">
            <v>202106</v>
          </cell>
          <cell r="E61" t="str">
            <v>企业养老保险</v>
          </cell>
          <cell r="F61" t="str">
            <v>正常应缴</v>
          </cell>
          <cell r="G61" t="str">
            <v>2836.2</v>
          </cell>
          <cell r="H61" t="str">
            <v>226.9</v>
          </cell>
          <cell r="I61" t="str">
            <v>226.9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1</v>
          </cell>
          <cell r="P61" t="str">
            <v>未退休</v>
          </cell>
        </row>
        <row r="62">
          <cell r="B62" t="str">
            <v>席智伟</v>
          </cell>
          <cell r="C62" t="str">
            <v>202106</v>
          </cell>
          <cell r="D62" t="str">
            <v>202106</v>
          </cell>
          <cell r="E62" t="str">
            <v>企业养老保险</v>
          </cell>
          <cell r="F62" t="str">
            <v>正常应缴</v>
          </cell>
          <cell r="G62" t="str">
            <v>2836.2</v>
          </cell>
          <cell r="H62" t="str">
            <v>226.9</v>
          </cell>
          <cell r="I62" t="str">
            <v>226.9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1</v>
          </cell>
          <cell r="P62" t="str">
            <v>未退休</v>
          </cell>
        </row>
        <row r="63">
          <cell r="B63" t="str">
            <v>杨起越</v>
          </cell>
          <cell r="C63" t="str">
            <v>202106</v>
          </cell>
          <cell r="D63" t="str">
            <v>202106</v>
          </cell>
          <cell r="E63" t="str">
            <v>企业养老保险</v>
          </cell>
          <cell r="F63" t="str">
            <v>正常应缴</v>
          </cell>
          <cell r="G63" t="str">
            <v>2836.2</v>
          </cell>
          <cell r="H63" t="str">
            <v>226.9</v>
          </cell>
          <cell r="I63" t="str">
            <v>226.9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O63" t="str">
            <v>1</v>
          </cell>
          <cell r="P63" t="str">
            <v>未退休</v>
          </cell>
        </row>
        <row r="64">
          <cell r="B64" t="str">
            <v>朱文奇</v>
          </cell>
          <cell r="C64" t="str">
            <v>202106</v>
          </cell>
          <cell r="D64" t="str">
            <v>202106</v>
          </cell>
          <cell r="E64" t="str">
            <v>企业养老保险</v>
          </cell>
          <cell r="F64" t="str">
            <v>正常应缴</v>
          </cell>
          <cell r="G64" t="str">
            <v>2836.2</v>
          </cell>
          <cell r="H64" t="str">
            <v>226.9</v>
          </cell>
          <cell r="I64" t="str">
            <v>226.9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1</v>
          </cell>
          <cell r="P64" t="str">
            <v>未退休</v>
          </cell>
        </row>
        <row r="65">
          <cell r="B65" t="str">
            <v>刘寿超</v>
          </cell>
          <cell r="C65" t="str">
            <v>202106</v>
          </cell>
          <cell r="D65" t="str">
            <v>202106</v>
          </cell>
          <cell r="E65" t="str">
            <v>企业养老保险</v>
          </cell>
          <cell r="F65" t="str">
            <v>正常应缴</v>
          </cell>
          <cell r="G65" t="str">
            <v>3042.05</v>
          </cell>
          <cell r="H65" t="str">
            <v>243.36</v>
          </cell>
          <cell r="I65" t="str">
            <v>243.36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1</v>
          </cell>
          <cell r="P65" t="str">
            <v>未退休</v>
          </cell>
        </row>
        <row r="66">
          <cell r="B66" t="str">
            <v>许瑞学</v>
          </cell>
          <cell r="C66" t="str">
            <v>202106</v>
          </cell>
          <cell r="D66" t="str">
            <v>202106</v>
          </cell>
          <cell r="E66" t="str">
            <v>企业养老保险</v>
          </cell>
          <cell r="F66" t="str">
            <v>正常应缴</v>
          </cell>
          <cell r="G66" t="str">
            <v>3042.05</v>
          </cell>
          <cell r="H66" t="str">
            <v>243.36</v>
          </cell>
          <cell r="I66" t="str">
            <v>243.36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1</v>
          </cell>
          <cell r="P66" t="str">
            <v>未退休</v>
          </cell>
        </row>
        <row r="67">
          <cell r="B67" t="str">
            <v>王发</v>
          </cell>
          <cell r="C67" t="str">
            <v>202106</v>
          </cell>
          <cell r="D67" t="str">
            <v>202106</v>
          </cell>
          <cell r="E67" t="str">
            <v>企业养老保险</v>
          </cell>
          <cell r="F67" t="str">
            <v>正常应缴</v>
          </cell>
          <cell r="G67" t="str">
            <v>3820</v>
          </cell>
          <cell r="H67" t="str">
            <v>305.6</v>
          </cell>
          <cell r="I67" t="str">
            <v>305.6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1</v>
          </cell>
          <cell r="P67" t="str">
            <v>未退休</v>
          </cell>
        </row>
        <row r="68">
          <cell r="B68" t="str">
            <v>张学建</v>
          </cell>
          <cell r="C68" t="str">
            <v>202106</v>
          </cell>
          <cell r="D68" t="str">
            <v>202106</v>
          </cell>
          <cell r="E68" t="str">
            <v>企业养老保险</v>
          </cell>
          <cell r="F68" t="str">
            <v>正常应缴</v>
          </cell>
          <cell r="G68" t="str">
            <v>3042.05</v>
          </cell>
          <cell r="H68" t="str">
            <v>243.36</v>
          </cell>
          <cell r="I68" t="str">
            <v>243.36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1</v>
          </cell>
          <cell r="P68" t="str">
            <v>未退休</v>
          </cell>
        </row>
        <row r="69">
          <cell r="B69" t="str">
            <v>王进</v>
          </cell>
          <cell r="C69" t="str">
            <v>202106</v>
          </cell>
          <cell r="D69" t="str">
            <v>202106</v>
          </cell>
          <cell r="E69" t="str">
            <v>企业养老保险</v>
          </cell>
          <cell r="F69" t="str">
            <v>正常应缴</v>
          </cell>
          <cell r="G69" t="str">
            <v>3042.05</v>
          </cell>
          <cell r="H69" t="str">
            <v>243.36</v>
          </cell>
          <cell r="I69" t="str">
            <v>243.36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1</v>
          </cell>
          <cell r="P69" t="str">
            <v>未退休</v>
          </cell>
        </row>
        <row r="70">
          <cell r="B70" t="str">
            <v>王小金</v>
          </cell>
          <cell r="C70" t="str">
            <v>202106</v>
          </cell>
          <cell r="D70" t="str">
            <v>202106</v>
          </cell>
          <cell r="E70" t="str">
            <v>企业养老保险</v>
          </cell>
          <cell r="F70" t="str">
            <v>正常应缴</v>
          </cell>
          <cell r="G70" t="str">
            <v>3042.05</v>
          </cell>
          <cell r="H70" t="str">
            <v>243.36</v>
          </cell>
          <cell r="I70" t="str">
            <v>243.36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1</v>
          </cell>
          <cell r="P70" t="str">
            <v>未退休</v>
          </cell>
        </row>
        <row r="71">
          <cell r="B71" t="str">
            <v>韩桂栋</v>
          </cell>
          <cell r="C71" t="str">
            <v>202106</v>
          </cell>
          <cell r="D71" t="str">
            <v>202106</v>
          </cell>
          <cell r="E71" t="str">
            <v>企业养老保险</v>
          </cell>
          <cell r="F71" t="str">
            <v>正常应缴</v>
          </cell>
          <cell r="G71" t="str">
            <v>3042.05</v>
          </cell>
          <cell r="H71" t="str">
            <v>243.36</v>
          </cell>
          <cell r="I71" t="str">
            <v>243.36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1</v>
          </cell>
          <cell r="P71" t="str">
            <v>未退休</v>
          </cell>
        </row>
        <row r="72">
          <cell r="B72" t="str">
            <v>白丽霞</v>
          </cell>
          <cell r="C72" t="str">
            <v>202106</v>
          </cell>
          <cell r="D72" t="str">
            <v>202106</v>
          </cell>
          <cell r="E72" t="str">
            <v>企业养老保险</v>
          </cell>
          <cell r="F72" t="str">
            <v>正常应缴</v>
          </cell>
          <cell r="G72" t="str">
            <v>3042.05</v>
          </cell>
          <cell r="H72" t="str">
            <v>243.36</v>
          </cell>
          <cell r="I72" t="str">
            <v>243.36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1</v>
          </cell>
          <cell r="P72" t="str">
            <v>未退休</v>
          </cell>
        </row>
        <row r="73">
          <cell r="B73" t="str">
            <v>滕奉伟</v>
          </cell>
          <cell r="C73" t="str">
            <v>202106</v>
          </cell>
          <cell r="D73" t="str">
            <v>202106</v>
          </cell>
          <cell r="E73" t="str">
            <v>企业养老保险</v>
          </cell>
          <cell r="F73" t="str">
            <v>正常应缴</v>
          </cell>
          <cell r="G73" t="str">
            <v>2836.2</v>
          </cell>
          <cell r="H73" t="str">
            <v>226.9</v>
          </cell>
          <cell r="I73" t="str">
            <v>226.9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1</v>
          </cell>
          <cell r="P73" t="str">
            <v>未退休</v>
          </cell>
        </row>
        <row r="74">
          <cell r="B74" t="str">
            <v>张静</v>
          </cell>
          <cell r="C74" t="str">
            <v>202106</v>
          </cell>
          <cell r="D74" t="str">
            <v>202106</v>
          </cell>
          <cell r="E74" t="str">
            <v>企业养老保险</v>
          </cell>
          <cell r="F74" t="str">
            <v>正常应缴</v>
          </cell>
          <cell r="G74" t="str">
            <v>2836.2</v>
          </cell>
          <cell r="H74" t="str">
            <v>226.9</v>
          </cell>
          <cell r="I74" t="str">
            <v>226.9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1</v>
          </cell>
          <cell r="P74" t="str">
            <v>未退休</v>
          </cell>
        </row>
        <row r="75">
          <cell r="B75" t="str">
            <v>张泽</v>
          </cell>
          <cell r="C75" t="str">
            <v>202106</v>
          </cell>
          <cell r="D75" t="str">
            <v>202106</v>
          </cell>
          <cell r="E75" t="str">
            <v>企业养老保险</v>
          </cell>
          <cell r="F75" t="str">
            <v>正常应缴</v>
          </cell>
          <cell r="G75" t="str">
            <v>2836.2</v>
          </cell>
          <cell r="H75" t="str">
            <v>226.9</v>
          </cell>
          <cell r="I75" t="str">
            <v>226.9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1</v>
          </cell>
          <cell r="P75" t="str">
            <v>未退休</v>
          </cell>
        </row>
        <row r="76">
          <cell r="B76" t="str">
            <v>刘二精</v>
          </cell>
          <cell r="C76" t="str">
            <v>202106</v>
          </cell>
          <cell r="D76" t="str">
            <v>202106</v>
          </cell>
          <cell r="E76" t="str">
            <v>企业养老保险</v>
          </cell>
          <cell r="F76" t="str">
            <v>正常应缴</v>
          </cell>
          <cell r="G76" t="str">
            <v>2836.2</v>
          </cell>
          <cell r="H76" t="str">
            <v>226.9</v>
          </cell>
          <cell r="I76" t="str">
            <v>226.9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O76" t="str">
            <v>1</v>
          </cell>
          <cell r="P76" t="str">
            <v>未退休</v>
          </cell>
        </row>
        <row r="77">
          <cell r="B77" t="str">
            <v>张风瑞</v>
          </cell>
          <cell r="C77" t="str">
            <v>202106</v>
          </cell>
          <cell r="D77" t="str">
            <v>202106</v>
          </cell>
          <cell r="E77" t="str">
            <v>企业养老保险</v>
          </cell>
          <cell r="F77" t="str">
            <v>正常应缴</v>
          </cell>
          <cell r="G77" t="str">
            <v>2836.2</v>
          </cell>
          <cell r="H77" t="str">
            <v>226.9</v>
          </cell>
          <cell r="I77" t="str">
            <v>226.9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1</v>
          </cell>
          <cell r="P77" t="str">
            <v>未退休</v>
          </cell>
        </row>
        <row r="78">
          <cell r="B78" t="str">
            <v>王河敏</v>
          </cell>
          <cell r="C78" t="str">
            <v>202106</v>
          </cell>
          <cell r="D78" t="str">
            <v>202106</v>
          </cell>
          <cell r="E78" t="str">
            <v>企业养老保险</v>
          </cell>
          <cell r="F78" t="str">
            <v>正常应缴</v>
          </cell>
          <cell r="G78" t="str">
            <v>2836.2</v>
          </cell>
          <cell r="H78" t="str">
            <v>226.9</v>
          </cell>
          <cell r="I78" t="str">
            <v>226.9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1</v>
          </cell>
          <cell r="P78" t="str">
            <v>未退休</v>
          </cell>
        </row>
        <row r="79">
          <cell r="B79" t="str">
            <v>胡海明</v>
          </cell>
          <cell r="C79" t="str">
            <v>202106</v>
          </cell>
          <cell r="D79" t="str">
            <v>202106</v>
          </cell>
          <cell r="E79" t="str">
            <v>企业养老保险</v>
          </cell>
          <cell r="F79" t="str">
            <v>正常应缴</v>
          </cell>
          <cell r="G79" t="str">
            <v>2836.2</v>
          </cell>
          <cell r="H79" t="str">
            <v>226.9</v>
          </cell>
          <cell r="I79" t="str">
            <v>226.9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1</v>
          </cell>
          <cell r="P79" t="str">
            <v>未退休</v>
          </cell>
        </row>
        <row r="80">
          <cell r="B80" t="str">
            <v>阚兵兵</v>
          </cell>
          <cell r="C80" t="str">
            <v>202106</v>
          </cell>
          <cell r="D80" t="str">
            <v>202106</v>
          </cell>
          <cell r="E80" t="str">
            <v>企业养老保险</v>
          </cell>
          <cell r="F80" t="str">
            <v>正常应缴</v>
          </cell>
          <cell r="G80" t="str">
            <v>2836.2</v>
          </cell>
          <cell r="H80" t="str">
            <v>226.9</v>
          </cell>
          <cell r="I80" t="str">
            <v>226.9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1</v>
          </cell>
          <cell r="P80" t="str">
            <v>未退休</v>
          </cell>
        </row>
        <row r="81">
          <cell r="B81" t="str">
            <v>吴如义</v>
          </cell>
          <cell r="C81" t="str">
            <v>202106</v>
          </cell>
          <cell r="D81" t="str">
            <v>202106</v>
          </cell>
          <cell r="E81" t="str">
            <v>企业养老保险</v>
          </cell>
          <cell r="F81" t="str">
            <v>正常应缴</v>
          </cell>
          <cell r="G81" t="str">
            <v>2836.2</v>
          </cell>
          <cell r="H81" t="str">
            <v>226.9</v>
          </cell>
          <cell r="I81" t="str">
            <v>226.9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1</v>
          </cell>
          <cell r="P81" t="str">
            <v>未退休</v>
          </cell>
        </row>
        <row r="82">
          <cell r="B82" t="str">
            <v>赵世敏</v>
          </cell>
          <cell r="C82" t="str">
            <v>202106</v>
          </cell>
          <cell r="D82" t="str">
            <v>202106</v>
          </cell>
          <cell r="E82" t="str">
            <v>企业养老保险</v>
          </cell>
          <cell r="F82" t="str">
            <v>正常应缴</v>
          </cell>
          <cell r="G82" t="str">
            <v>2836.2</v>
          </cell>
          <cell r="H82" t="str">
            <v>226.9</v>
          </cell>
          <cell r="I82" t="str">
            <v>226.9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1</v>
          </cell>
          <cell r="P82" t="str">
            <v>未退休</v>
          </cell>
        </row>
        <row r="83">
          <cell r="B83" t="str">
            <v>崔鑫</v>
          </cell>
          <cell r="C83" t="str">
            <v>202106</v>
          </cell>
          <cell r="D83" t="str">
            <v>202106</v>
          </cell>
          <cell r="E83" t="str">
            <v>企业养老保险</v>
          </cell>
          <cell r="F83" t="str">
            <v>正常应缴</v>
          </cell>
          <cell r="G83" t="str">
            <v>2836.2</v>
          </cell>
          <cell r="H83" t="str">
            <v>226.9</v>
          </cell>
          <cell r="I83" t="str">
            <v>226.9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1</v>
          </cell>
          <cell r="P83" t="str">
            <v>未退休</v>
          </cell>
        </row>
        <row r="84">
          <cell r="B84" t="str">
            <v>吴晓萌</v>
          </cell>
          <cell r="C84" t="str">
            <v>202106</v>
          </cell>
          <cell r="D84" t="str">
            <v>202106</v>
          </cell>
          <cell r="E84" t="str">
            <v>企业养老保险</v>
          </cell>
          <cell r="F84" t="str">
            <v>正常应缴</v>
          </cell>
          <cell r="G84" t="str">
            <v>2836.2</v>
          </cell>
          <cell r="H84" t="str">
            <v>226.9</v>
          </cell>
          <cell r="I84" t="str">
            <v>226.9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1</v>
          </cell>
          <cell r="P84" t="str">
            <v>未退休</v>
          </cell>
        </row>
        <row r="85">
          <cell r="B85" t="str">
            <v>孙秀辉</v>
          </cell>
          <cell r="C85" t="str">
            <v>202106</v>
          </cell>
          <cell r="D85" t="str">
            <v>202106</v>
          </cell>
          <cell r="E85" t="str">
            <v>企业养老保险</v>
          </cell>
          <cell r="F85" t="str">
            <v>正常应缴</v>
          </cell>
          <cell r="G85" t="str">
            <v>2836.2</v>
          </cell>
          <cell r="H85" t="str">
            <v>226.9</v>
          </cell>
          <cell r="I85" t="str">
            <v>226.9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1</v>
          </cell>
          <cell r="P85" t="str">
            <v>未退休</v>
          </cell>
        </row>
        <row r="86">
          <cell r="B86" t="str">
            <v>孔德佳</v>
          </cell>
          <cell r="C86" t="str">
            <v>202106</v>
          </cell>
          <cell r="D86" t="str">
            <v>202106</v>
          </cell>
          <cell r="E86" t="str">
            <v>企业养老保险</v>
          </cell>
          <cell r="F86" t="str">
            <v>正常应缴</v>
          </cell>
          <cell r="G86" t="str">
            <v>2836.2</v>
          </cell>
          <cell r="H86" t="str">
            <v>226.9</v>
          </cell>
          <cell r="I86" t="str">
            <v>226.9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1</v>
          </cell>
          <cell r="P86" t="str">
            <v>未退休</v>
          </cell>
        </row>
        <row r="87">
          <cell r="B87" t="str">
            <v>孙立明</v>
          </cell>
          <cell r="C87" t="str">
            <v>202106</v>
          </cell>
          <cell r="D87" t="str">
            <v>202106</v>
          </cell>
          <cell r="E87" t="str">
            <v>企业养老保险</v>
          </cell>
          <cell r="F87" t="str">
            <v>正常应缴</v>
          </cell>
          <cell r="G87" t="str">
            <v>2836.2</v>
          </cell>
          <cell r="H87" t="str">
            <v>226.9</v>
          </cell>
          <cell r="I87" t="str">
            <v>226.9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1</v>
          </cell>
          <cell r="P87" t="str">
            <v>未退休</v>
          </cell>
        </row>
        <row r="88">
          <cell r="B88" t="str">
            <v>郭庆茹</v>
          </cell>
          <cell r="C88" t="str">
            <v>202106</v>
          </cell>
          <cell r="D88" t="str">
            <v>202106</v>
          </cell>
          <cell r="E88" t="str">
            <v>企业养老保险</v>
          </cell>
          <cell r="F88" t="str">
            <v>正常应缴</v>
          </cell>
          <cell r="G88" t="str">
            <v>2836.2</v>
          </cell>
          <cell r="H88" t="str">
            <v>226.9</v>
          </cell>
          <cell r="I88" t="str">
            <v>226.9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1</v>
          </cell>
          <cell r="P88" t="str">
            <v>未退休</v>
          </cell>
        </row>
        <row r="89">
          <cell r="B89" t="str">
            <v>李文超</v>
          </cell>
          <cell r="C89" t="str">
            <v>202106</v>
          </cell>
          <cell r="D89" t="str">
            <v>202106</v>
          </cell>
          <cell r="E89" t="str">
            <v>企业养老保险</v>
          </cell>
          <cell r="F89" t="str">
            <v>正常应缴</v>
          </cell>
          <cell r="G89" t="str">
            <v>2836.2</v>
          </cell>
          <cell r="H89" t="str">
            <v>226.9</v>
          </cell>
          <cell r="I89" t="str">
            <v>226.9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1</v>
          </cell>
          <cell r="P89" t="str">
            <v>未退休</v>
          </cell>
        </row>
        <row r="90">
          <cell r="B90" t="str">
            <v>管洪敏</v>
          </cell>
          <cell r="C90" t="str">
            <v>202106</v>
          </cell>
          <cell r="D90" t="str">
            <v>202106</v>
          </cell>
          <cell r="E90" t="str">
            <v>企业养老保险</v>
          </cell>
          <cell r="F90" t="str">
            <v>正常应缴</v>
          </cell>
          <cell r="G90" t="str">
            <v>3042.05</v>
          </cell>
          <cell r="H90" t="str">
            <v>243.36</v>
          </cell>
          <cell r="I90" t="str">
            <v>243.36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1</v>
          </cell>
          <cell r="P90" t="str">
            <v>未退休</v>
          </cell>
        </row>
        <row r="91">
          <cell r="B91" t="str">
            <v>李林育</v>
          </cell>
          <cell r="C91" t="str">
            <v>202106</v>
          </cell>
          <cell r="D91" t="str">
            <v>202106</v>
          </cell>
          <cell r="E91" t="str">
            <v>企业养老保险</v>
          </cell>
          <cell r="F91" t="str">
            <v>正常应缴</v>
          </cell>
          <cell r="G91" t="str">
            <v>3042.05</v>
          </cell>
          <cell r="H91" t="str">
            <v>243.36</v>
          </cell>
          <cell r="I91" t="str">
            <v>243.36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1</v>
          </cell>
          <cell r="P91" t="str">
            <v>未退休</v>
          </cell>
        </row>
        <row r="92">
          <cell r="B92" t="str">
            <v>冉征会</v>
          </cell>
          <cell r="C92" t="str">
            <v>202106</v>
          </cell>
          <cell r="D92" t="str">
            <v>202106</v>
          </cell>
          <cell r="E92" t="str">
            <v>企业养老保险</v>
          </cell>
          <cell r="F92" t="str">
            <v>正常应缴</v>
          </cell>
          <cell r="G92" t="str">
            <v>3042.05</v>
          </cell>
          <cell r="H92" t="str">
            <v>243.36</v>
          </cell>
          <cell r="I92" t="str">
            <v>243.36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1</v>
          </cell>
          <cell r="P92" t="str">
            <v>未退休</v>
          </cell>
        </row>
        <row r="93">
          <cell r="B93" t="str">
            <v>王烁</v>
          </cell>
          <cell r="C93" t="str">
            <v>202106</v>
          </cell>
          <cell r="D93" t="str">
            <v>202106</v>
          </cell>
          <cell r="E93" t="str">
            <v>企业养老保险</v>
          </cell>
          <cell r="F93" t="str">
            <v>正常应缴</v>
          </cell>
          <cell r="G93" t="str">
            <v>3042.05</v>
          </cell>
          <cell r="H93" t="str">
            <v>243.36</v>
          </cell>
          <cell r="I93" t="str">
            <v>243.36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1</v>
          </cell>
          <cell r="P93" t="str">
            <v>未退休</v>
          </cell>
        </row>
        <row r="94">
          <cell r="B94" t="str">
            <v>康淑玲</v>
          </cell>
          <cell r="C94" t="str">
            <v>202106</v>
          </cell>
          <cell r="D94" t="str">
            <v>202106</v>
          </cell>
          <cell r="E94" t="str">
            <v>企业养老保险</v>
          </cell>
          <cell r="F94" t="str">
            <v>正常应缴</v>
          </cell>
          <cell r="G94" t="str">
            <v>2836.2</v>
          </cell>
          <cell r="H94" t="str">
            <v>226.9</v>
          </cell>
          <cell r="I94" t="str">
            <v>226.9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1</v>
          </cell>
          <cell r="P94" t="str">
            <v>未退休</v>
          </cell>
        </row>
        <row r="95">
          <cell r="B95" t="str">
            <v>滕敬涛</v>
          </cell>
          <cell r="C95" t="str">
            <v>202106</v>
          </cell>
          <cell r="D95" t="str">
            <v>202106</v>
          </cell>
          <cell r="E95" t="str">
            <v>企业养老保险</v>
          </cell>
          <cell r="F95" t="str">
            <v>正常应缴</v>
          </cell>
          <cell r="G95" t="str">
            <v>2836.2</v>
          </cell>
          <cell r="H95" t="str">
            <v>226.9</v>
          </cell>
          <cell r="I95" t="str">
            <v>226.9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1</v>
          </cell>
          <cell r="P95" t="str">
            <v>未退休</v>
          </cell>
        </row>
        <row r="96">
          <cell r="B96" t="str">
            <v>韩丙村</v>
          </cell>
          <cell r="C96" t="str">
            <v>202106</v>
          </cell>
          <cell r="D96" t="str">
            <v>202106</v>
          </cell>
          <cell r="E96" t="str">
            <v>企业养老保险</v>
          </cell>
          <cell r="F96" t="str">
            <v>正常应缴</v>
          </cell>
          <cell r="G96" t="str">
            <v>2836.2</v>
          </cell>
          <cell r="H96" t="str">
            <v>226.9</v>
          </cell>
          <cell r="I96" t="str">
            <v>226.9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1</v>
          </cell>
          <cell r="P96" t="str">
            <v>未退休</v>
          </cell>
        </row>
        <row r="97">
          <cell r="B97" t="str">
            <v>孙沛霖</v>
          </cell>
          <cell r="C97" t="str">
            <v>202106</v>
          </cell>
          <cell r="D97" t="str">
            <v>202106</v>
          </cell>
          <cell r="E97" t="str">
            <v>企业养老保险</v>
          </cell>
          <cell r="F97" t="str">
            <v>正常应缴</v>
          </cell>
          <cell r="G97" t="str">
            <v>3820</v>
          </cell>
          <cell r="H97" t="str">
            <v>305.6</v>
          </cell>
          <cell r="I97" t="str">
            <v>305.6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1</v>
          </cell>
          <cell r="P97" t="str">
            <v>未退休</v>
          </cell>
        </row>
        <row r="98">
          <cell r="B98" t="str">
            <v>王巨云</v>
          </cell>
          <cell r="C98" t="str">
            <v>202106</v>
          </cell>
          <cell r="D98" t="str">
            <v>202106</v>
          </cell>
          <cell r="E98" t="str">
            <v>企业养老保险</v>
          </cell>
          <cell r="F98" t="str">
            <v>正常应缴</v>
          </cell>
          <cell r="G98" t="str">
            <v>3820</v>
          </cell>
          <cell r="H98" t="str">
            <v>305.6</v>
          </cell>
          <cell r="I98" t="str">
            <v>305.6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1</v>
          </cell>
          <cell r="P98" t="str">
            <v>未退休</v>
          </cell>
        </row>
        <row r="99">
          <cell r="B99" t="str">
            <v>孙艳辉</v>
          </cell>
          <cell r="C99" t="str">
            <v>202106</v>
          </cell>
          <cell r="D99" t="str">
            <v>202106</v>
          </cell>
          <cell r="E99" t="str">
            <v>企业养老保险</v>
          </cell>
          <cell r="F99" t="str">
            <v>正常应缴</v>
          </cell>
          <cell r="G99" t="str">
            <v>2836.2</v>
          </cell>
          <cell r="H99" t="str">
            <v>226.9</v>
          </cell>
          <cell r="I99" t="str">
            <v>226.9</v>
          </cell>
          <cell r="J99" t="str">
            <v>0</v>
          </cell>
          <cell r="K99" t="str">
            <v>0</v>
          </cell>
          <cell r="L99" t="str">
            <v>0</v>
          </cell>
          <cell r="M99" t="str">
            <v>0</v>
          </cell>
          <cell r="N99" t="str">
            <v>0</v>
          </cell>
          <cell r="O99" t="str">
            <v>1</v>
          </cell>
          <cell r="P99" t="str">
            <v>未退休</v>
          </cell>
        </row>
        <row r="100">
          <cell r="B100" t="str">
            <v>田健</v>
          </cell>
          <cell r="C100" t="str">
            <v>202106</v>
          </cell>
          <cell r="D100" t="str">
            <v>202106</v>
          </cell>
          <cell r="E100" t="str">
            <v>企业养老保险</v>
          </cell>
          <cell r="F100" t="str">
            <v>正常应缴</v>
          </cell>
          <cell r="G100" t="str">
            <v>2836.2</v>
          </cell>
          <cell r="H100" t="str">
            <v>226.9</v>
          </cell>
          <cell r="I100" t="str">
            <v>226.9</v>
          </cell>
          <cell r="J100" t="str">
            <v>0</v>
          </cell>
          <cell r="K100" t="str">
            <v>0</v>
          </cell>
          <cell r="L100" t="str">
            <v>0</v>
          </cell>
          <cell r="M100" t="str">
            <v>0</v>
          </cell>
          <cell r="N100" t="str">
            <v>0</v>
          </cell>
          <cell r="O100" t="str">
            <v>1</v>
          </cell>
          <cell r="P100" t="str">
            <v>未退休</v>
          </cell>
        </row>
        <row r="101">
          <cell r="B101" t="str">
            <v>侯志铎</v>
          </cell>
          <cell r="C101" t="str">
            <v>202106</v>
          </cell>
          <cell r="D101" t="str">
            <v>202106</v>
          </cell>
          <cell r="E101" t="str">
            <v>企业养老保险</v>
          </cell>
          <cell r="F101" t="str">
            <v>正常应缴</v>
          </cell>
          <cell r="G101" t="str">
            <v>3042.05</v>
          </cell>
          <cell r="H101" t="str">
            <v>243.36</v>
          </cell>
          <cell r="I101" t="str">
            <v>243.36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O101" t="str">
            <v>1</v>
          </cell>
          <cell r="P101" t="str">
            <v>未退休</v>
          </cell>
        </row>
        <row r="102">
          <cell r="B102" t="str">
            <v>赵金旺</v>
          </cell>
          <cell r="C102" t="str">
            <v>202106</v>
          </cell>
          <cell r="D102" t="str">
            <v>202106</v>
          </cell>
          <cell r="E102" t="str">
            <v>企业养老保险</v>
          </cell>
          <cell r="F102" t="str">
            <v>正常应缴</v>
          </cell>
          <cell r="G102" t="str">
            <v>2836.2</v>
          </cell>
          <cell r="H102" t="str">
            <v>226.9</v>
          </cell>
          <cell r="I102" t="str">
            <v>226.9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1</v>
          </cell>
          <cell r="P102" t="str">
            <v>未退休</v>
          </cell>
        </row>
        <row r="103">
          <cell r="B103" t="str">
            <v>王振</v>
          </cell>
          <cell r="C103" t="str">
            <v>202106</v>
          </cell>
          <cell r="D103" t="str">
            <v>202106</v>
          </cell>
          <cell r="E103" t="str">
            <v>企业养老保险</v>
          </cell>
          <cell r="F103" t="str">
            <v>正常应缴</v>
          </cell>
          <cell r="G103" t="str">
            <v>3042.05</v>
          </cell>
          <cell r="H103" t="str">
            <v>243.36</v>
          </cell>
          <cell r="I103" t="str">
            <v>243.36</v>
          </cell>
          <cell r="J103" t="str">
            <v>0</v>
          </cell>
          <cell r="K103" t="str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1</v>
          </cell>
          <cell r="P103" t="str">
            <v>未退休</v>
          </cell>
        </row>
        <row r="104">
          <cell r="B104" t="str">
            <v>李俊宇</v>
          </cell>
          <cell r="C104" t="str">
            <v>202106</v>
          </cell>
          <cell r="D104" t="str">
            <v>202106</v>
          </cell>
          <cell r="E104" t="str">
            <v>企业养老保险</v>
          </cell>
          <cell r="F104" t="str">
            <v>正常应缴</v>
          </cell>
          <cell r="G104" t="str">
            <v>3042.05</v>
          </cell>
          <cell r="H104" t="str">
            <v>243.36</v>
          </cell>
          <cell r="I104" t="str">
            <v>243.36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O104" t="str">
            <v>1</v>
          </cell>
          <cell r="P104" t="str">
            <v>未退休</v>
          </cell>
        </row>
        <row r="105">
          <cell r="B105" t="str">
            <v>王宇</v>
          </cell>
          <cell r="C105" t="str">
            <v>202106</v>
          </cell>
          <cell r="D105" t="str">
            <v>202106</v>
          </cell>
          <cell r="E105" t="str">
            <v>企业养老保险</v>
          </cell>
          <cell r="F105" t="str">
            <v>正常应缴</v>
          </cell>
          <cell r="G105" t="str">
            <v>3042.05</v>
          </cell>
          <cell r="H105" t="str">
            <v>243.36</v>
          </cell>
          <cell r="I105" t="str">
            <v>243.36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1</v>
          </cell>
          <cell r="P105" t="str">
            <v>未退休</v>
          </cell>
        </row>
        <row r="106">
          <cell r="B106" t="str">
            <v>张佳怡</v>
          </cell>
          <cell r="C106" t="str">
            <v>202106</v>
          </cell>
          <cell r="D106" t="str">
            <v>202106</v>
          </cell>
          <cell r="E106" t="str">
            <v>企业养老保险</v>
          </cell>
          <cell r="F106" t="str">
            <v>正常应缴</v>
          </cell>
          <cell r="G106" t="str">
            <v>2836.2</v>
          </cell>
          <cell r="H106" t="str">
            <v>226.9</v>
          </cell>
          <cell r="I106" t="str">
            <v>226.9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O106" t="str">
            <v>1</v>
          </cell>
          <cell r="P106" t="str">
            <v>未退休</v>
          </cell>
        </row>
        <row r="107">
          <cell r="B107" t="str">
            <v>刘梅娟</v>
          </cell>
          <cell r="C107" t="str">
            <v>202106</v>
          </cell>
          <cell r="D107" t="str">
            <v>202106</v>
          </cell>
          <cell r="E107" t="str">
            <v>企业养老保险</v>
          </cell>
          <cell r="F107" t="str">
            <v>正常应缴</v>
          </cell>
          <cell r="G107" t="str">
            <v>2836.2</v>
          </cell>
          <cell r="H107" t="str">
            <v>226.9</v>
          </cell>
          <cell r="I107" t="str">
            <v>226.9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1</v>
          </cell>
          <cell r="P107" t="str">
            <v>未退休</v>
          </cell>
        </row>
        <row r="108">
          <cell r="B108" t="str">
            <v>王微</v>
          </cell>
          <cell r="C108" t="str">
            <v>202106</v>
          </cell>
          <cell r="D108" t="str">
            <v>202106</v>
          </cell>
          <cell r="E108" t="str">
            <v>企业养老保险</v>
          </cell>
          <cell r="F108" t="str">
            <v>正常应缴</v>
          </cell>
          <cell r="G108" t="str">
            <v>2836.2</v>
          </cell>
          <cell r="H108" t="str">
            <v>226.9</v>
          </cell>
          <cell r="I108" t="str">
            <v>226.9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1</v>
          </cell>
          <cell r="P108" t="str">
            <v>未退休</v>
          </cell>
        </row>
        <row r="109">
          <cell r="B109" t="str">
            <v>王震</v>
          </cell>
          <cell r="C109" t="str">
            <v>202106</v>
          </cell>
          <cell r="D109" t="str">
            <v>202106</v>
          </cell>
          <cell r="E109" t="str">
            <v>企业养老保险</v>
          </cell>
          <cell r="F109" t="str">
            <v>正常应缴</v>
          </cell>
          <cell r="G109" t="str">
            <v>2836.2</v>
          </cell>
          <cell r="H109" t="str">
            <v>226.9</v>
          </cell>
          <cell r="I109" t="str">
            <v>226.9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1</v>
          </cell>
          <cell r="P109" t="str">
            <v>未退休</v>
          </cell>
        </row>
        <row r="110">
          <cell r="B110" t="str">
            <v>于小菊</v>
          </cell>
          <cell r="C110" t="str">
            <v>202106</v>
          </cell>
          <cell r="D110" t="str">
            <v>202106</v>
          </cell>
          <cell r="E110" t="str">
            <v>企业养老保险</v>
          </cell>
          <cell r="F110" t="str">
            <v>正常应缴</v>
          </cell>
          <cell r="G110" t="str">
            <v>2836.2</v>
          </cell>
          <cell r="H110" t="str">
            <v>226.9</v>
          </cell>
          <cell r="I110" t="str">
            <v>226.9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1</v>
          </cell>
          <cell r="P110" t="str">
            <v>未退休</v>
          </cell>
        </row>
        <row r="111">
          <cell r="B111" t="str">
            <v>滕城城</v>
          </cell>
          <cell r="C111" t="str">
            <v>202106</v>
          </cell>
          <cell r="D111" t="str">
            <v>202106</v>
          </cell>
          <cell r="E111" t="str">
            <v>企业养老保险</v>
          </cell>
          <cell r="F111" t="str">
            <v>正常应缴</v>
          </cell>
          <cell r="G111" t="str">
            <v>3042.05</v>
          </cell>
          <cell r="H111" t="str">
            <v>243.36</v>
          </cell>
          <cell r="I111" t="str">
            <v>243.36</v>
          </cell>
          <cell r="J111" t="str">
            <v>0</v>
          </cell>
          <cell r="K111" t="str">
            <v>0</v>
          </cell>
          <cell r="L111" t="str">
            <v>0</v>
          </cell>
          <cell r="M111" t="str">
            <v>0</v>
          </cell>
          <cell r="N111" t="str">
            <v>0</v>
          </cell>
          <cell r="O111" t="str">
            <v>1</v>
          </cell>
          <cell r="P111" t="str">
            <v>未退休</v>
          </cell>
        </row>
        <row r="112">
          <cell r="B112" t="str">
            <v>吴英浩</v>
          </cell>
          <cell r="C112" t="str">
            <v>202106</v>
          </cell>
          <cell r="D112" t="str">
            <v>202106</v>
          </cell>
          <cell r="E112" t="str">
            <v>企业养老保险</v>
          </cell>
          <cell r="F112" t="str">
            <v>正常应缴</v>
          </cell>
          <cell r="G112" t="str">
            <v>3042.05</v>
          </cell>
          <cell r="H112" t="str">
            <v>243.36</v>
          </cell>
          <cell r="I112" t="str">
            <v>243.36</v>
          </cell>
          <cell r="J112" t="str">
            <v>0</v>
          </cell>
          <cell r="K112" t="str">
            <v>0</v>
          </cell>
          <cell r="L112" t="str">
            <v>0</v>
          </cell>
          <cell r="M112" t="str">
            <v>0</v>
          </cell>
          <cell r="N112" t="str">
            <v>0</v>
          </cell>
          <cell r="O112" t="str">
            <v>1</v>
          </cell>
          <cell r="P112" t="str">
            <v>未退休</v>
          </cell>
        </row>
        <row r="113">
          <cell r="B113" t="str">
            <v>孟洪臣</v>
          </cell>
          <cell r="C113" t="str">
            <v>202106</v>
          </cell>
          <cell r="D113" t="str">
            <v>202106</v>
          </cell>
          <cell r="E113" t="str">
            <v>企业养老保险</v>
          </cell>
          <cell r="F113" t="str">
            <v>正常应缴</v>
          </cell>
          <cell r="G113" t="str">
            <v>3042.05</v>
          </cell>
          <cell r="H113" t="str">
            <v>243.36</v>
          </cell>
          <cell r="I113" t="str">
            <v>243.36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1</v>
          </cell>
          <cell r="P113" t="str">
            <v>未退休</v>
          </cell>
        </row>
        <row r="114">
          <cell r="B114" t="str">
            <v>刘洪霞</v>
          </cell>
          <cell r="C114" t="str">
            <v>202106</v>
          </cell>
          <cell r="D114" t="str">
            <v>202106</v>
          </cell>
          <cell r="E114" t="str">
            <v>企业养老保险</v>
          </cell>
          <cell r="F114" t="str">
            <v>正常应缴</v>
          </cell>
          <cell r="G114" t="str">
            <v>3042.05</v>
          </cell>
          <cell r="H114" t="str">
            <v>243.36</v>
          </cell>
          <cell r="I114" t="str">
            <v>243.36</v>
          </cell>
          <cell r="J114" t="str">
            <v>0</v>
          </cell>
          <cell r="K114" t="str">
            <v>0</v>
          </cell>
          <cell r="L114" t="str">
            <v>0</v>
          </cell>
          <cell r="M114" t="str">
            <v>0</v>
          </cell>
          <cell r="N114" t="str">
            <v>0</v>
          </cell>
          <cell r="O114" t="str">
            <v>1</v>
          </cell>
          <cell r="P114" t="str">
            <v>未退休</v>
          </cell>
        </row>
        <row r="115">
          <cell r="B115" t="str">
            <v>郭凤明</v>
          </cell>
          <cell r="C115" t="str">
            <v>202106</v>
          </cell>
          <cell r="D115" t="str">
            <v>202106</v>
          </cell>
          <cell r="E115" t="str">
            <v>企业养老保险</v>
          </cell>
          <cell r="F115" t="str">
            <v>正常应缴</v>
          </cell>
          <cell r="G115" t="str">
            <v>3042.05</v>
          </cell>
          <cell r="H115" t="str">
            <v>243.36</v>
          </cell>
          <cell r="I115" t="str">
            <v>243.36</v>
          </cell>
          <cell r="J115" t="str">
            <v>0</v>
          </cell>
          <cell r="K115" t="str">
            <v>0</v>
          </cell>
          <cell r="L115" t="str">
            <v>0</v>
          </cell>
          <cell r="M115" t="str">
            <v>0</v>
          </cell>
          <cell r="N115" t="str">
            <v>0</v>
          </cell>
          <cell r="O115" t="str">
            <v>1</v>
          </cell>
          <cell r="P115" t="str">
            <v>未退休</v>
          </cell>
        </row>
        <row r="116">
          <cell r="B116" t="str">
            <v>刘海凤</v>
          </cell>
          <cell r="C116" t="str">
            <v>202106</v>
          </cell>
          <cell r="D116" t="str">
            <v>202106</v>
          </cell>
          <cell r="E116" t="str">
            <v>企业养老保险</v>
          </cell>
          <cell r="F116" t="str">
            <v>正常应缴</v>
          </cell>
          <cell r="G116" t="str">
            <v>2836.2</v>
          </cell>
          <cell r="H116" t="str">
            <v>226.9</v>
          </cell>
          <cell r="I116" t="str">
            <v>226.9</v>
          </cell>
          <cell r="J116" t="str">
            <v>0</v>
          </cell>
          <cell r="K116" t="str">
            <v>0</v>
          </cell>
          <cell r="L116" t="str">
            <v>0</v>
          </cell>
          <cell r="M116" t="str">
            <v>0</v>
          </cell>
          <cell r="N116" t="str">
            <v>0</v>
          </cell>
          <cell r="O116" t="str">
            <v>1</v>
          </cell>
          <cell r="P116" t="str">
            <v>未退休</v>
          </cell>
        </row>
        <row r="117">
          <cell r="B117" t="str">
            <v>王秀翠</v>
          </cell>
          <cell r="C117" t="str">
            <v>202106</v>
          </cell>
          <cell r="D117" t="str">
            <v>202106</v>
          </cell>
          <cell r="E117" t="str">
            <v>企业养老保险</v>
          </cell>
          <cell r="F117" t="str">
            <v>正常应缴</v>
          </cell>
          <cell r="G117" t="str">
            <v>2836.2</v>
          </cell>
          <cell r="H117" t="str">
            <v>226.9</v>
          </cell>
          <cell r="I117" t="str">
            <v>226.9</v>
          </cell>
          <cell r="J117" t="str">
            <v>0</v>
          </cell>
          <cell r="K117" t="str">
            <v>0</v>
          </cell>
          <cell r="L117" t="str">
            <v>0</v>
          </cell>
          <cell r="M117" t="str">
            <v>0</v>
          </cell>
          <cell r="N117" t="str">
            <v>0</v>
          </cell>
          <cell r="O117" t="str">
            <v>1</v>
          </cell>
          <cell r="P117" t="str">
            <v>未退休</v>
          </cell>
        </row>
        <row r="118">
          <cell r="B118" t="str">
            <v>刘芹</v>
          </cell>
          <cell r="C118" t="str">
            <v>202106</v>
          </cell>
          <cell r="D118" t="str">
            <v>202106</v>
          </cell>
          <cell r="E118" t="str">
            <v>企业养老保险</v>
          </cell>
          <cell r="F118" t="str">
            <v>正常应缴</v>
          </cell>
          <cell r="G118" t="str">
            <v>2836.2</v>
          </cell>
          <cell r="H118" t="str">
            <v>226.9</v>
          </cell>
          <cell r="I118" t="str">
            <v>226.9</v>
          </cell>
          <cell r="J118" t="str">
            <v>0</v>
          </cell>
          <cell r="K118" t="str">
            <v>0</v>
          </cell>
          <cell r="L118" t="str">
            <v>0</v>
          </cell>
          <cell r="M118" t="str">
            <v>0</v>
          </cell>
          <cell r="N118" t="str">
            <v>0</v>
          </cell>
          <cell r="O118" t="str">
            <v>1</v>
          </cell>
          <cell r="P118" t="str">
            <v>未退休</v>
          </cell>
        </row>
        <row r="119">
          <cell r="B119" t="str">
            <v>孟祥玲</v>
          </cell>
          <cell r="C119" t="str">
            <v>202106</v>
          </cell>
          <cell r="D119" t="str">
            <v>202106</v>
          </cell>
          <cell r="E119" t="str">
            <v>企业养老保险</v>
          </cell>
          <cell r="F119" t="str">
            <v>正常应缴</v>
          </cell>
          <cell r="G119" t="str">
            <v>2836.2</v>
          </cell>
          <cell r="H119" t="str">
            <v>226.9</v>
          </cell>
          <cell r="I119" t="str">
            <v>226.9</v>
          </cell>
          <cell r="J119" t="str">
            <v>0</v>
          </cell>
          <cell r="K119" t="str">
            <v>0</v>
          </cell>
          <cell r="L119" t="str">
            <v>0</v>
          </cell>
          <cell r="M119" t="str">
            <v>0</v>
          </cell>
          <cell r="N119" t="str">
            <v>0</v>
          </cell>
          <cell r="O119" t="str">
            <v>1</v>
          </cell>
          <cell r="P119" t="str">
            <v>未退休</v>
          </cell>
        </row>
        <row r="120">
          <cell r="B120" t="str">
            <v>郑建</v>
          </cell>
          <cell r="C120" t="str">
            <v>202106</v>
          </cell>
          <cell r="D120" t="str">
            <v>202106</v>
          </cell>
          <cell r="E120" t="str">
            <v>企业养老保险</v>
          </cell>
          <cell r="F120" t="str">
            <v>正常应缴</v>
          </cell>
          <cell r="G120" t="str">
            <v>3042.05</v>
          </cell>
          <cell r="H120" t="str">
            <v>243.36</v>
          </cell>
          <cell r="I120" t="str">
            <v>243.36</v>
          </cell>
          <cell r="J120" t="str">
            <v>0</v>
          </cell>
          <cell r="K120" t="str">
            <v>0</v>
          </cell>
          <cell r="L120" t="str">
            <v>0</v>
          </cell>
          <cell r="M120" t="str">
            <v>0</v>
          </cell>
          <cell r="N120" t="str">
            <v>0</v>
          </cell>
          <cell r="O120" t="str">
            <v>1</v>
          </cell>
          <cell r="P120" t="str">
            <v>未退休</v>
          </cell>
        </row>
        <row r="121">
          <cell r="B121" t="str">
            <v>张雪</v>
          </cell>
          <cell r="C121" t="str">
            <v>202106</v>
          </cell>
          <cell r="D121" t="str">
            <v>202106</v>
          </cell>
          <cell r="E121" t="str">
            <v>企业养老保险</v>
          </cell>
          <cell r="F121" t="str">
            <v>正常应缴</v>
          </cell>
          <cell r="G121" t="str">
            <v>3042.05</v>
          </cell>
          <cell r="H121" t="str">
            <v>243.36</v>
          </cell>
          <cell r="I121" t="str">
            <v>243.36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1</v>
          </cell>
          <cell r="P121" t="str">
            <v>未退休</v>
          </cell>
        </row>
        <row r="122">
          <cell r="B122" t="str">
            <v>邓琳娜</v>
          </cell>
          <cell r="C122" t="str">
            <v>202106</v>
          </cell>
          <cell r="D122" t="str">
            <v>202106</v>
          </cell>
          <cell r="E122" t="str">
            <v>企业养老保险</v>
          </cell>
          <cell r="F122" t="str">
            <v>正常应缴</v>
          </cell>
          <cell r="G122" t="str">
            <v>2836.2</v>
          </cell>
          <cell r="H122" t="str">
            <v>226.9</v>
          </cell>
          <cell r="I122" t="str">
            <v>226.9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1</v>
          </cell>
          <cell r="P122" t="str">
            <v>未退休</v>
          </cell>
        </row>
        <row r="123">
          <cell r="B123" t="str">
            <v>王枫</v>
          </cell>
          <cell r="C123" t="str">
            <v>202106</v>
          </cell>
          <cell r="D123" t="str">
            <v>202106</v>
          </cell>
          <cell r="E123" t="str">
            <v>企业养老保险</v>
          </cell>
          <cell r="F123" t="str">
            <v>正常应缴</v>
          </cell>
          <cell r="G123" t="str">
            <v>2836.2</v>
          </cell>
          <cell r="H123" t="str">
            <v>226.9</v>
          </cell>
          <cell r="I123" t="str">
            <v>226.9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1</v>
          </cell>
          <cell r="P123" t="str">
            <v>未退休</v>
          </cell>
        </row>
        <row r="124">
          <cell r="B124" t="str">
            <v>耿会峰</v>
          </cell>
          <cell r="C124" t="str">
            <v>202106</v>
          </cell>
          <cell r="D124" t="str">
            <v>202106</v>
          </cell>
          <cell r="E124" t="str">
            <v>企业养老保险</v>
          </cell>
          <cell r="F124" t="str">
            <v>正常应缴</v>
          </cell>
          <cell r="G124" t="str">
            <v>2836.2</v>
          </cell>
          <cell r="H124" t="str">
            <v>226.9</v>
          </cell>
          <cell r="I124" t="str">
            <v>226.9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1</v>
          </cell>
          <cell r="P124" t="str">
            <v>未退休</v>
          </cell>
        </row>
        <row r="125">
          <cell r="B125" t="str">
            <v>田淑霞</v>
          </cell>
          <cell r="C125" t="str">
            <v>202106</v>
          </cell>
          <cell r="D125" t="str">
            <v>202106</v>
          </cell>
          <cell r="E125" t="str">
            <v>企业养老保险</v>
          </cell>
          <cell r="F125" t="str">
            <v>正常应缴</v>
          </cell>
          <cell r="G125" t="str">
            <v>2836.2</v>
          </cell>
          <cell r="H125" t="str">
            <v>226.9</v>
          </cell>
          <cell r="I125" t="str">
            <v>226.9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1</v>
          </cell>
          <cell r="P125" t="str">
            <v>未退休</v>
          </cell>
        </row>
        <row r="126">
          <cell r="B126" t="str">
            <v>翟凤娟</v>
          </cell>
          <cell r="C126" t="str">
            <v>202106</v>
          </cell>
          <cell r="D126" t="str">
            <v>202106</v>
          </cell>
          <cell r="E126" t="str">
            <v>企业养老保险</v>
          </cell>
          <cell r="F126" t="str">
            <v>正常应缴</v>
          </cell>
          <cell r="G126" t="str">
            <v>2836.2</v>
          </cell>
          <cell r="H126" t="str">
            <v>226.9</v>
          </cell>
          <cell r="I126" t="str">
            <v>226.9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1</v>
          </cell>
          <cell r="P126" t="str">
            <v>未退休</v>
          </cell>
        </row>
        <row r="127">
          <cell r="B127" t="str">
            <v>于代弟</v>
          </cell>
          <cell r="C127" t="str">
            <v>202106</v>
          </cell>
          <cell r="D127" t="str">
            <v>202106</v>
          </cell>
          <cell r="E127" t="str">
            <v>企业养老保险</v>
          </cell>
          <cell r="F127" t="str">
            <v>正常应缴</v>
          </cell>
          <cell r="G127" t="str">
            <v>2836.2</v>
          </cell>
          <cell r="H127" t="str">
            <v>226.9</v>
          </cell>
          <cell r="I127" t="str">
            <v>226.9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1</v>
          </cell>
          <cell r="P127" t="str">
            <v>未退休</v>
          </cell>
        </row>
        <row r="128">
          <cell r="B128" t="str">
            <v>王祥</v>
          </cell>
          <cell r="C128" t="str">
            <v>202106</v>
          </cell>
          <cell r="D128" t="str">
            <v>202106</v>
          </cell>
          <cell r="E128" t="str">
            <v>企业养老保险</v>
          </cell>
          <cell r="F128" t="str">
            <v>正常应缴</v>
          </cell>
          <cell r="G128" t="str">
            <v>2836.2</v>
          </cell>
          <cell r="H128" t="str">
            <v>226.9</v>
          </cell>
          <cell r="I128" t="str">
            <v>226.9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1</v>
          </cell>
          <cell r="P128" t="str">
            <v>未退休</v>
          </cell>
        </row>
        <row r="129">
          <cell r="B129" t="str">
            <v>邓雪</v>
          </cell>
          <cell r="C129" t="str">
            <v>202106</v>
          </cell>
          <cell r="D129" t="str">
            <v>202106</v>
          </cell>
          <cell r="E129" t="str">
            <v>企业养老保险</v>
          </cell>
          <cell r="F129" t="str">
            <v>正常应缴</v>
          </cell>
          <cell r="G129" t="str">
            <v>2836.2</v>
          </cell>
          <cell r="H129" t="str">
            <v>226.9</v>
          </cell>
          <cell r="I129" t="str">
            <v>226.9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1</v>
          </cell>
          <cell r="P129" t="str">
            <v>未退休</v>
          </cell>
        </row>
        <row r="130">
          <cell r="B130" t="str">
            <v>杨兴乐</v>
          </cell>
          <cell r="C130" t="str">
            <v>202106</v>
          </cell>
          <cell r="D130" t="str">
            <v>202106</v>
          </cell>
          <cell r="E130" t="str">
            <v>企业养老保险</v>
          </cell>
          <cell r="F130" t="str">
            <v>正常应缴</v>
          </cell>
          <cell r="G130" t="str">
            <v>2836.2</v>
          </cell>
          <cell r="H130" t="str">
            <v>226.9</v>
          </cell>
          <cell r="I130" t="str">
            <v>226.9</v>
          </cell>
          <cell r="J130" t="str">
            <v>0</v>
          </cell>
          <cell r="K130" t="str">
            <v>0</v>
          </cell>
          <cell r="L130" t="str">
            <v>0</v>
          </cell>
          <cell r="M130" t="str">
            <v>0</v>
          </cell>
          <cell r="N130" t="str">
            <v>0</v>
          </cell>
          <cell r="O130" t="str">
            <v>1</v>
          </cell>
          <cell r="P130" t="str">
            <v>未退休</v>
          </cell>
        </row>
        <row r="131">
          <cell r="B131" t="str">
            <v>于磊磊</v>
          </cell>
          <cell r="C131" t="str">
            <v>202106</v>
          </cell>
          <cell r="D131" t="str">
            <v>202106</v>
          </cell>
          <cell r="E131" t="str">
            <v>企业养老保险</v>
          </cell>
          <cell r="F131" t="str">
            <v>正常应缴</v>
          </cell>
          <cell r="G131" t="str">
            <v>2836.2</v>
          </cell>
          <cell r="H131" t="str">
            <v>226.9</v>
          </cell>
          <cell r="I131" t="str">
            <v>226.9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1</v>
          </cell>
          <cell r="P131" t="str">
            <v>未退休</v>
          </cell>
        </row>
        <row r="132">
          <cell r="B132" t="str">
            <v>李洪秀</v>
          </cell>
          <cell r="C132" t="str">
            <v>202106</v>
          </cell>
          <cell r="D132" t="str">
            <v>202106</v>
          </cell>
          <cell r="E132" t="str">
            <v>企业养老保险</v>
          </cell>
          <cell r="F132" t="str">
            <v>正常应缴</v>
          </cell>
          <cell r="G132" t="str">
            <v>2836.2</v>
          </cell>
          <cell r="H132" t="str">
            <v>226.9</v>
          </cell>
          <cell r="I132" t="str">
            <v>226.9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1</v>
          </cell>
          <cell r="P132" t="str">
            <v>未退休</v>
          </cell>
        </row>
        <row r="133">
          <cell r="B133" t="str">
            <v>张娜娜</v>
          </cell>
          <cell r="C133" t="str">
            <v>202106</v>
          </cell>
          <cell r="D133" t="str">
            <v>202106</v>
          </cell>
          <cell r="E133" t="str">
            <v>企业养老保险</v>
          </cell>
          <cell r="F133" t="str">
            <v>正常应缴</v>
          </cell>
          <cell r="G133" t="str">
            <v>2836.2</v>
          </cell>
          <cell r="H133" t="str">
            <v>226.9</v>
          </cell>
          <cell r="I133" t="str">
            <v>226.9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1</v>
          </cell>
          <cell r="P133" t="str">
            <v>未退休</v>
          </cell>
        </row>
        <row r="134">
          <cell r="B134" t="str">
            <v>王万新</v>
          </cell>
          <cell r="C134" t="str">
            <v>202106</v>
          </cell>
          <cell r="D134" t="str">
            <v>202106</v>
          </cell>
          <cell r="E134" t="str">
            <v>企业养老保险</v>
          </cell>
          <cell r="F134" t="str">
            <v>正常应缴</v>
          </cell>
          <cell r="G134" t="str">
            <v>3042.05</v>
          </cell>
          <cell r="H134" t="str">
            <v>243.36</v>
          </cell>
          <cell r="I134" t="str">
            <v>243.36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1</v>
          </cell>
          <cell r="P134" t="str">
            <v>未退休</v>
          </cell>
        </row>
        <row r="135">
          <cell r="B135" t="str">
            <v>马立荣</v>
          </cell>
          <cell r="C135" t="str">
            <v>202106</v>
          </cell>
          <cell r="D135" t="str">
            <v>202106</v>
          </cell>
          <cell r="E135" t="str">
            <v>企业养老保险</v>
          </cell>
          <cell r="F135" t="str">
            <v>正常应缴</v>
          </cell>
          <cell r="G135" t="str">
            <v>2836.2</v>
          </cell>
          <cell r="H135" t="str">
            <v>226.9</v>
          </cell>
          <cell r="I135" t="str">
            <v>226.9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1</v>
          </cell>
          <cell r="P135" t="str">
            <v>未退休</v>
          </cell>
        </row>
        <row r="136">
          <cell r="B136" t="str">
            <v>刘玉江</v>
          </cell>
          <cell r="C136" t="str">
            <v>202106</v>
          </cell>
          <cell r="D136" t="str">
            <v>202106</v>
          </cell>
          <cell r="E136" t="str">
            <v>企业养老保险</v>
          </cell>
          <cell r="F136" t="str">
            <v>正常应缴</v>
          </cell>
          <cell r="G136" t="str">
            <v>2836.2</v>
          </cell>
          <cell r="H136" t="str">
            <v>226.9</v>
          </cell>
          <cell r="I136" t="str">
            <v>226.9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1</v>
          </cell>
          <cell r="P136" t="str">
            <v>未退休</v>
          </cell>
        </row>
        <row r="137">
          <cell r="B137" t="str">
            <v>张植茂</v>
          </cell>
          <cell r="C137" t="str">
            <v>202106</v>
          </cell>
          <cell r="D137" t="str">
            <v>202106</v>
          </cell>
          <cell r="E137" t="str">
            <v>企业养老保险</v>
          </cell>
          <cell r="F137" t="str">
            <v>正常应缴</v>
          </cell>
          <cell r="G137" t="str">
            <v>3042.05</v>
          </cell>
          <cell r="H137" t="str">
            <v>243.36</v>
          </cell>
          <cell r="I137" t="str">
            <v>243.36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1</v>
          </cell>
          <cell r="P137" t="str">
            <v>未退休</v>
          </cell>
        </row>
        <row r="138">
          <cell r="B138" t="str">
            <v>李贵林</v>
          </cell>
          <cell r="C138" t="str">
            <v>202106</v>
          </cell>
          <cell r="D138" t="str">
            <v>202106</v>
          </cell>
          <cell r="E138" t="str">
            <v>企业养老保险</v>
          </cell>
          <cell r="F138" t="str">
            <v>正常应缴</v>
          </cell>
          <cell r="G138" t="str">
            <v>2836.2</v>
          </cell>
          <cell r="H138" t="str">
            <v>226.9</v>
          </cell>
          <cell r="I138" t="str">
            <v>226.9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1</v>
          </cell>
          <cell r="P138" t="str">
            <v>未退休</v>
          </cell>
        </row>
        <row r="139">
          <cell r="B139" t="str">
            <v>李鹏</v>
          </cell>
          <cell r="C139" t="str">
            <v>202106</v>
          </cell>
          <cell r="D139" t="str">
            <v>202106</v>
          </cell>
          <cell r="E139" t="str">
            <v>企业养老保险</v>
          </cell>
          <cell r="F139" t="str">
            <v>正常应缴</v>
          </cell>
          <cell r="G139" t="str">
            <v>2836.2</v>
          </cell>
          <cell r="H139" t="str">
            <v>226.9</v>
          </cell>
          <cell r="I139" t="str">
            <v>226.9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1</v>
          </cell>
          <cell r="P139" t="str">
            <v>未退休</v>
          </cell>
        </row>
        <row r="140">
          <cell r="B140" t="str">
            <v>顾培峰</v>
          </cell>
          <cell r="C140" t="str">
            <v>202106</v>
          </cell>
          <cell r="D140" t="str">
            <v>202106</v>
          </cell>
          <cell r="E140" t="str">
            <v>企业养老保险</v>
          </cell>
          <cell r="F140" t="str">
            <v>正常应缴</v>
          </cell>
          <cell r="G140" t="str">
            <v>3042.05</v>
          </cell>
          <cell r="H140" t="str">
            <v>243.36</v>
          </cell>
          <cell r="I140" t="str">
            <v>243.36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1</v>
          </cell>
          <cell r="P140" t="str">
            <v>未退休</v>
          </cell>
        </row>
        <row r="141">
          <cell r="B141" t="str">
            <v>李亚</v>
          </cell>
          <cell r="C141" t="str">
            <v>202106</v>
          </cell>
          <cell r="D141" t="str">
            <v>202106</v>
          </cell>
          <cell r="E141" t="str">
            <v>企业养老保险</v>
          </cell>
          <cell r="F141" t="str">
            <v>正常应缴</v>
          </cell>
          <cell r="G141" t="str">
            <v>3042.05</v>
          </cell>
          <cell r="H141" t="str">
            <v>243.36</v>
          </cell>
          <cell r="I141" t="str">
            <v>243.36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1</v>
          </cell>
          <cell r="P141" t="str">
            <v>未退休</v>
          </cell>
        </row>
        <row r="142">
          <cell r="B142" t="str">
            <v>隋德松</v>
          </cell>
          <cell r="C142" t="str">
            <v>202106</v>
          </cell>
          <cell r="D142" t="str">
            <v>202106</v>
          </cell>
          <cell r="E142" t="str">
            <v>企业养老保险</v>
          </cell>
          <cell r="F142" t="str">
            <v>正常应缴</v>
          </cell>
          <cell r="G142" t="str">
            <v>3042.05</v>
          </cell>
          <cell r="H142" t="str">
            <v>243.36</v>
          </cell>
          <cell r="I142" t="str">
            <v>243.36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1</v>
          </cell>
          <cell r="P142" t="str">
            <v>未退休</v>
          </cell>
        </row>
        <row r="143">
          <cell r="B143" t="str">
            <v>滕志勇</v>
          </cell>
          <cell r="C143" t="str">
            <v>202106</v>
          </cell>
          <cell r="D143" t="str">
            <v>202106</v>
          </cell>
          <cell r="E143" t="str">
            <v>企业养老保险</v>
          </cell>
          <cell r="F143" t="str">
            <v>正常应缴</v>
          </cell>
          <cell r="G143" t="str">
            <v>3042.05</v>
          </cell>
          <cell r="H143" t="str">
            <v>243.36</v>
          </cell>
          <cell r="I143" t="str">
            <v>243.36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1</v>
          </cell>
          <cell r="P143" t="str">
            <v>未退休</v>
          </cell>
        </row>
        <row r="144">
          <cell r="B144" t="str">
            <v>张庆雨</v>
          </cell>
          <cell r="C144" t="str">
            <v>202106</v>
          </cell>
          <cell r="D144" t="str">
            <v>202106</v>
          </cell>
          <cell r="E144" t="str">
            <v>企业养老保险</v>
          </cell>
          <cell r="F144" t="str">
            <v>正常应缴</v>
          </cell>
          <cell r="G144" t="str">
            <v>2836.2</v>
          </cell>
          <cell r="H144" t="str">
            <v>226.9</v>
          </cell>
          <cell r="I144" t="str">
            <v>226.9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1</v>
          </cell>
          <cell r="P144" t="str">
            <v>未退休</v>
          </cell>
        </row>
        <row r="145">
          <cell r="B145" t="str">
            <v>刘强</v>
          </cell>
          <cell r="C145" t="str">
            <v>202106</v>
          </cell>
          <cell r="D145" t="str">
            <v>202106</v>
          </cell>
          <cell r="E145" t="str">
            <v>企业养老保险</v>
          </cell>
          <cell r="F145" t="str">
            <v>正常应缴</v>
          </cell>
          <cell r="G145" t="str">
            <v>3042.05</v>
          </cell>
          <cell r="H145" t="str">
            <v>243.36</v>
          </cell>
          <cell r="I145" t="str">
            <v>243.36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1</v>
          </cell>
          <cell r="P145" t="str">
            <v>未退休</v>
          </cell>
        </row>
        <row r="146">
          <cell r="B146" t="str">
            <v>白红霞</v>
          </cell>
          <cell r="C146" t="str">
            <v>202106</v>
          </cell>
          <cell r="D146" t="str">
            <v>202106</v>
          </cell>
          <cell r="E146" t="str">
            <v>企业养老保险</v>
          </cell>
          <cell r="F146" t="str">
            <v>正常应缴</v>
          </cell>
          <cell r="G146" t="str">
            <v>3042.05</v>
          </cell>
          <cell r="H146" t="str">
            <v>243.36</v>
          </cell>
          <cell r="I146" t="str">
            <v>243.36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1</v>
          </cell>
          <cell r="P146" t="str">
            <v>未退休</v>
          </cell>
        </row>
        <row r="147">
          <cell r="B147" t="str">
            <v>翟广朋</v>
          </cell>
          <cell r="C147" t="str">
            <v>202106</v>
          </cell>
          <cell r="D147" t="str">
            <v>202106</v>
          </cell>
          <cell r="E147" t="str">
            <v>企业养老保险</v>
          </cell>
          <cell r="F147" t="str">
            <v>正常应缴</v>
          </cell>
          <cell r="G147" t="str">
            <v>3042.05</v>
          </cell>
          <cell r="H147" t="str">
            <v>243.36</v>
          </cell>
          <cell r="I147" t="str">
            <v>243.36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1</v>
          </cell>
          <cell r="P147" t="str">
            <v>未退休</v>
          </cell>
        </row>
        <row r="148">
          <cell r="B148" t="str">
            <v>张峰</v>
          </cell>
          <cell r="C148" t="str">
            <v>202106</v>
          </cell>
          <cell r="D148" t="str">
            <v>202106</v>
          </cell>
          <cell r="E148" t="str">
            <v>企业养老保险</v>
          </cell>
          <cell r="F148" t="str">
            <v>正常应缴</v>
          </cell>
          <cell r="G148" t="str">
            <v>3042.05</v>
          </cell>
          <cell r="H148" t="str">
            <v>243.36</v>
          </cell>
          <cell r="I148" t="str">
            <v>243.36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1</v>
          </cell>
          <cell r="P148" t="str">
            <v>未退休</v>
          </cell>
        </row>
        <row r="149">
          <cell r="B149" t="str">
            <v>刘梦鹤</v>
          </cell>
          <cell r="C149" t="str">
            <v>202106</v>
          </cell>
          <cell r="D149" t="str">
            <v>202106</v>
          </cell>
          <cell r="E149" t="str">
            <v>企业养老保险</v>
          </cell>
          <cell r="F149" t="str">
            <v>正常应缴</v>
          </cell>
          <cell r="G149" t="str">
            <v>3042.05</v>
          </cell>
          <cell r="H149" t="str">
            <v>243.36</v>
          </cell>
          <cell r="I149" t="str">
            <v>243.36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1</v>
          </cell>
          <cell r="P149" t="str">
            <v>未退休</v>
          </cell>
        </row>
        <row r="150">
          <cell r="B150" t="str">
            <v>张如燕</v>
          </cell>
          <cell r="C150" t="str">
            <v>202106</v>
          </cell>
          <cell r="D150" t="str">
            <v>202106</v>
          </cell>
          <cell r="E150" t="str">
            <v>企业养老保险</v>
          </cell>
          <cell r="F150" t="str">
            <v>正常应缴</v>
          </cell>
          <cell r="G150" t="str">
            <v>2836.2</v>
          </cell>
          <cell r="H150" t="str">
            <v>226.9</v>
          </cell>
          <cell r="I150" t="str">
            <v>226.9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1</v>
          </cell>
          <cell r="P150" t="str">
            <v>未退休</v>
          </cell>
        </row>
        <row r="151">
          <cell r="B151" t="str">
            <v>陈月涛</v>
          </cell>
          <cell r="C151" t="str">
            <v>202106</v>
          </cell>
          <cell r="D151" t="str">
            <v>202106</v>
          </cell>
          <cell r="E151" t="str">
            <v>企业养老保险</v>
          </cell>
          <cell r="F151" t="str">
            <v>正常应缴</v>
          </cell>
          <cell r="G151" t="str">
            <v>3042.05</v>
          </cell>
          <cell r="H151" t="str">
            <v>243.36</v>
          </cell>
          <cell r="I151" t="str">
            <v>243.36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1</v>
          </cell>
          <cell r="P151" t="str">
            <v>未退休</v>
          </cell>
        </row>
        <row r="152">
          <cell r="B152" t="str">
            <v>梁勇</v>
          </cell>
          <cell r="C152" t="str">
            <v>202106</v>
          </cell>
          <cell r="D152" t="str">
            <v>202106</v>
          </cell>
          <cell r="E152" t="str">
            <v>企业养老保险</v>
          </cell>
          <cell r="F152" t="str">
            <v>正常应缴</v>
          </cell>
          <cell r="G152" t="str">
            <v>3820</v>
          </cell>
          <cell r="H152" t="str">
            <v>305.6</v>
          </cell>
          <cell r="I152" t="str">
            <v>305.6</v>
          </cell>
          <cell r="J152" t="str">
            <v>0</v>
          </cell>
          <cell r="K152" t="str">
            <v>0</v>
          </cell>
          <cell r="L152" t="str">
            <v>0</v>
          </cell>
          <cell r="M152" t="str">
            <v>0</v>
          </cell>
          <cell r="N152" t="str">
            <v>0</v>
          </cell>
          <cell r="O152" t="str">
            <v>1</v>
          </cell>
          <cell r="P152" t="str">
            <v>未退休</v>
          </cell>
        </row>
        <row r="153">
          <cell r="B153" t="str">
            <v>刘路路</v>
          </cell>
          <cell r="C153" t="str">
            <v>202106</v>
          </cell>
          <cell r="D153" t="str">
            <v>202106</v>
          </cell>
          <cell r="E153" t="str">
            <v>企业养老保险</v>
          </cell>
          <cell r="F153" t="str">
            <v>正常应缴</v>
          </cell>
          <cell r="G153" t="str">
            <v>2836.2</v>
          </cell>
          <cell r="H153" t="str">
            <v>226.9</v>
          </cell>
          <cell r="I153" t="str">
            <v>226.9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1</v>
          </cell>
          <cell r="P153" t="str">
            <v>未退休</v>
          </cell>
        </row>
        <row r="154">
          <cell r="B154" t="str">
            <v>刘增莲</v>
          </cell>
          <cell r="C154" t="str">
            <v>202106</v>
          </cell>
          <cell r="D154" t="str">
            <v>202106</v>
          </cell>
          <cell r="E154" t="str">
            <v>企业养老保险</v>
          </cell>
          <cell r="F154" t="str">
            <v>正常应缴</v>
          </cell>
          <cell r="G154" t="str">
            <v>2836.2</v>
          </cell>
          <cell r="H154" t="str">
            <v>226.9</v>
          </cell>
          <cell r="I154" t="str">
            <v>226.9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1</v>
          </cell>
          <cell r="P154" t="str">
            <v>未退休</v>
          </cell>
        </row>
        <row r="155">
          <cell r="B155" t="str">
            <v>殷双花</v>
          </cell>
          <cell r="C155" t="str">
            <v>202106</v>
          </cell>
          <cell r="D155" t="str">
            <v>202106</v>
          </cell>
          <cell r="E155" t="str">
            <v>企业养老保险</v>
          </cell>
          <cell r="F155" t="str">
            <v>正常应缴</v>
          </cell>
          <cell r="G155" t="str">
            <v>2836.2</v>
          </cell>
          <cell r="H155" t="str">
            <v>226.9</v>
          </cell>
          <cell r="I155" t="str">
            <v>226.9</v>
          </cell>
          <cell r="J155" t="str">
            <v>0</v>
          </cell>
          <cell r="K155" t="str">
            <v>0</v>
          </cell>
          <cell r="L155" t="str">
            <v>0</v>
          </cell>
          <cell r="M155" t="str">
            <v>0</v>
          </cell>
          <cell r="N155" t="str">
            <v>0</v>
          </cell>
          <cell r="O155" t="str">
            <v>1</v>
          </cell>
          <cell r="P155" t="str">
            <v>未退休</v>
          </cell>
        </row>
        <row r="156">
          <cell r="B156" t="str">
            <v>李敏</v>
          </cell>
          <cell r="C156" t="str">
            <v>202106</v>
          </cell>
          <cell r="D156" t="str">
            <v>202106</v>
          </cell>
          <cell r="E156" t="str">
            <v>企业养老保险</v>
          </cell>
          <cell r="F156" t="str">
            <v>正常应缴</v>
          </cell>
          <cell r="G156" t="str">
            <v>2846.5</v>
          </cell>
          <cell r="H156" t="str">
            <v>227.72</v>
          </cell>
          <cell r="I156" t="str">
            <v>227.72</v>
          </cell>
          <cell r="J156" t="str">
            <v>0</v>
          </cell>
          <cell r="K156" t="str">
            <v>0</v>
          </cell>
          <cell r="L156" t="str">
            <v>0</v>
          </cell>
          <cell r="M156" t="str">
            <v>0</v>
          </cell>
          <cell r="N156" t="str">
            <v>0</v>
          </cell>
          <cell r="O156" t="str">
            <v>1</v>
          </cell>
          <cell r="P156" t="str">
            <v>未退休</v>
          </cell>
        </row>
        <row r="157">
          <cell r="B157" t="str">
            <v>潘桂奇</v>
          </cell>
          <cell r="C157" t="str">
            <v>202106</v>
          </cell>
          <cell r="D157" t="str">
            <v>202106</v>
          </cell>
          <cell r="E157" t="str">
            <v>企业养老保险</v>
          </cell>
          <cell r="F157" t="str">
            <v>正常应缴</v>
          </cell>
          <cell r="G157" t="str">
            <v>3042.05</v>
          </cell>
          <cell r="H157" t="str">
            <v>243.36</v>
          </cell>
          <cell r="I157" t="str">
            <v>243.36</v>
          </cell>
          <cell r="J157" t="str">
            <v>0</v>
          </cell>
          <cell r="K157" t="str">
            <v>0</v>
          </cell>
          <cell r="L157" t="str">
            <v>0</v>
          </cell>
          <cell r="M157" t="str">
            <v>0</v>
          </cell>
          <cell r="N157" t="str">
            <v>0</v>
          </cell>
          <cell r="O157" t="str">
            <v>1</v>
          </cell>
          <cell r="P157" t="str">
            <v>未退休</v>
          </cell>
        </row>
        <row r="158">
          <cell r="B158" t="str">
            <v>孟令潇</v>
          </cell>
          <cell r="C158" t="str">
            <v>202106</v>
          </cell>
          <cell r="D158" t="str">
            <v>202106</v>
          </cell>
          <cell r="E158" t="str">
            <v>企业养老保险</v>
          </cell>
          <cell r="F158" t="str">
            <v>正常应缴</v>
          </cell>
          <cell r="G158" t="str">
            <v>3042.05</v>
          </cell>
          <cell r="H158" t="str">
            <v>243.36</v>
          </cell>
          <cell r="I158" t="str">
            <v>243.36</v>
          </cell>
          <cell r="J158" t="str">
            <v>0</v>
          </cell>
          <cell r="K158" t="str">
            <v>0</v>
          </cell>
          <cell r="L158" t="str">
            <v>0</v>
          </cell>
          <cell r="M158" t="str">
            <v>0</v>
          </cell>
          <cell r="N158" t="str">
            <v>0</v>
          </cell>
          <cell r="O158" t="str">
            <v>1</v>
          </cell>
          <cell r="P158" t="str">
            <v>未退休</v>
          </cell>
        </row>
        <row r="159">
          <cell r="B159" t="str">
            <v>吴之豪</v>
          </cell>
          <cell r="C159" t="str">
            <v>202106</v>
          </cell>
          <cell r="D159" t="str">
            <v>202106</v>
          </cell>
          <cell r="E159" t="str">
            <v>企业养老保险</v>
          </cell>
          <cell r="F159" t="str">
            <v>正常应缴</v>
          </cell>
          <cell r="G159" t="str">
            <v>2836.2</v>
          </cell>
          <cell r="H159" t="str">
            <v>226.9</v>
          </cell>
          <cell r="I159" t="str">
            <v>226.9</v>
          </cell>
          <cell r="J159" t="str">
            <v>0</v>
          </cell>
          <cell r="K159" t="str">
            <v>0</v>
          </cell>
          <cell r="L159" t="str">
            <v>0</v>
          </cell>
          <cell r="M159" t="str">
            <v>0</v>
          </cell>
          <cell r="N159" t="str">
            <v>0</v>
          </cell>
          <cell r="O159" t="str">
            <v>1</v>
          </cell>
          <cell r="P159" t="str">
            <v>未退休</v>
          </cell>
        </row>
        <row r="160">
          <cell r="B160" t="str">
            <v>石岭金</v>
          </cell>
          <cell r="C160" t="str">
            <v>202106</v>
          </cell>
          <cell r="D160" t="str">
            <v>202106</v>
          </cell>
          <cell r="E160" t="str">
            <v>企业养老保险</v>
          </cell>
          <cell r="F160" t="str">
            <v>正常应缴</v>
          </cell>
          <cell r="G160" t="str">
            <v>3042.05</v>
          </cell>
          <cell r="H160" t="str">
            <v>243.36</v>
          </cell>
          <cell r="I160" t="str">
            <v>243.36</v>
          </cell>
          <cell r="J160" t="str">
            <v>0</v>
          </cell>
          <cell r="K160" t="str">
            <v>0</v>
          </cell>
          <cell r="L160" t="str">
            <v>0</v>
          </cell>
          <cell r="M160" t="str">
            <v>0</v>
          </cell>
          <cell r="N160" t="str">
            <v>0</v>
          </cell>
          <cell r="O160" t="str">
            <v>1</v>
          </cell>
          <cell r="P160" t="str">
            <v>未退休</v>
          </cell>
        </row>
        <row r="161">
          <cell r="B161" t="str">
            <v>霍庆玉</v>
          </cell>
          <cell r="C161" t="str">
            <v>202106</v>
          </cell>
          <cell r="D161" t="str">
            <v>202106</v>
          </cell>
          <cell r="E161" t="str">
            <v>企业养老保险</v>
          </cell>
          <cell r="F161" t="str">
            <v>正常应缴</v>
          </cell>
          <cell r="G161" t="str">
            <v>3042.05</v>
          </cell>
          <cell r="H161" t="str">
            <v>243.36</v>
          </cell>
          <cell r="I161" t="str">
            <v>243.36</v>
          </cell>
          <cell r="J161" t="str">
            <v>0</v>
          </cell>
          <cell r="K161" t="str">
            <v>0</v>
          </cell>
          <cell r="L161" t="str">
            <v>0</v>
          </cell>
          <cell r="M161" t="str">
            <v>0</v>
          </cell>
          <cell r="N161" t="str">
            <v>0</v>
          </cell>
          <cell r="O161" t="str">
            <v>1</v>
          </cell>
          <cell r="P161" t="str">
            <v>未退休</v>
          </cell>
        </row>
        <row r="162">
          <cell r="B162" t="str">
            <v>刘铄</v>
          </cell>
          <cell r="C162" t="str">
            <v>202106</v>
          </cell>
          <cell r="D162" t="str">
            <v>202106</v>
          </cell>
          <cell r="E162" t="str">
            <v>企业养老保险</v>
          </cell>
          <cell r="F162" t="str">
            <v>正常应缴</v>
          </cell>
          <cell r="G162" t="str">
            <v>3042.05</v>
          </cell>
          <cell r="H162" t="str">
            <v>243.36</v>
          </cell>
          <cell r="I162" t="str">
            <v>243.36</v>
          </cell>
          <cell r="J162" t="str">
            <v>0</v>
          </cell>
          <cell r="K162" t="str">
            <v>0</v>
          </cell>
          <cell r="L162" t="str">
            <v>0</v>
          </cell>
          <cell r="M162" t="str">
            <v>0</v>
          </cell>
          <cell r="N162" t="str">
            <v>0</v>
          </cell>
          <cell r="O162" t="str">
            <v>1</v>
          </cell>
          <cell r="P162" t="str">
            <v>未退休</v>
          </cell>
        </row>
        <row r="163">
          <cell r="B163" t="str">
            <v>高秋香</v>
          </cell>
          <cell r="C163" t="str">
            <v>202106</v>
          </cell>
          <cell r="D163" t="str">
            <v>202106</v>
          </cell>
          <cell r="E163" t="str">
            <v>企业养老保险</v>
          </cell>
          <cell r="F163" t="str">
            <v>正常应缴</v>
          </cell>
          <cell r="G163" t="str">
            <v>3042.05</v>
          </cell>
          <cell r="H163" t="str">
            <v>243.36</v>
          </cell>
          <cell r="I163" t="str">
            <v>243.36</v>
          </cell>
          <cell r="J163" t="str">
            <v>0</v>
          </cell>
          <cell r="K163" t="str">
            <v>0</v>
          </cell>
          <cell r="L163" t="str">
            <v>0</v>
          </cell>
          <cell r="M163" t="str">
            <v>0</v>
          </cell>
          <cell r="N163" t="str">
            <v>0</v>
          </cell>
          <cell r="O163" t="str">
            <v>1</v>
          </cell>
          <cell r="P163" t="str">
            <v>未退休</v>
          </cell>
        </row>
        <row r="164">
          <cell r="B164" t="str">
            <v>闫福国</v>
          </cell>
          <cell r="C164" t="str">
            <v>202106</v>
          </cell>
          <cell r="D164" t="str">
            <v>202106</v>
          </cell>
          <cell r="E164" t="str">
            <v>企业养老保险</v>
          </cell>
          <cell r="F164" t="str">
            <v>正常应缴</v>
          </cell>
          <cell r="G164" t="str">
            <v>3042.05</v>
          </cell>
          <cell r="H164" t="str">
            <v>243.36</v>
          </cell>
          <cell r="I164" t="str">
            <v>243.36</v>
          </cell>
          <cell r="J164" t="str">
            <v>0</v>
          </cell>
          <cell r="K164" t="str">
            <v>0</v>
          </cell>
          <cell r="L164" t="str">
            <v>0</v>
          </cell>
          <cell r="M164" t="str">
            <v>0</v>
          </cell>
          <cell r="N164" t="str">
            <v>0</v>
          </cell>
          <cell r="O164" t="str">
            <v>1</v>
          </cell>
          <cell r="P164" t="str">
            <v>未退休</v>
          </cell>
        </row>
        <row r="165">
          <cell r="B165" t="str">
            <v>邓淑荣</v>
          </cell>
          <cell r="C165" t="str">
            <v>202106</v>
          </cell>
          <cell r="D165" t="str">
            <v>202106</v>
          </cell>
          <cell r="E165" t="str">
            <v>企业养老保险</v>
          </cell>
          <cell r="F165" t="str">
            <v>正常应缴</v>
          </cell>
          <cell r="G165" t="str">
            <v>2836.2</v>
          </cell>
          <cell r="H165" t="str">
            <v>226.9</v>
          </cell>
          <cell r="I165" t="str">
            <v>226.9</v>
          </cell>
          <cell r="J165" t="str">
            <v>0</v>
          </cell>
          <cell r="K165" t="str">
            <v>0</v>
          </cell>
          <cell r="L165" t="str">
            <v>0</v>
          </cell>
          <cell r="M165" t="str">
            <v>0</v>
          </cell>
          <cell r="N165" t="str">
            <v>0</v>
          </cell>
          <cell r="O165" t="str">
            <v>1</v>
          </cell>
          <cell r="P165" t="str">
            <v>未退休</v>
          </cell>
        </row>
        <row r="166">
          <cell r="B166" t="str">
            <v>王庆骥</v>
          </cell>
          <cell r="C166" t="str">
            <v>202106</v>
          </cell>
          <cell r="D166" t="str">
            <v>202106</v>
          </cell>
          <cell r="E166" t="str">
            <v>企业养老保险</v>
          </cell>
          <cell r="F166" t="str">
            <v>正常应缴</v>
          </cell>
          <cell r="G166" t="str">
            <v>2836.2</v>
          </cell>
          <cell r="H166" t="str">
            <v>226.9</v>
          </cell>
          <cell r="I166" t="str">
            <v>226.9</v>
          </cell>
          <cell r="J166" t="str">
            <v>0</v>
          </cell>
          <cell r="K166" t="str">
            <v>0</v>
          </cell>
          <cell r="L166" t="str">
            <v>0</v>
          </cell>
          <cell r="M166" t="str">
            <v>0</v>
          </cell>
          <cell r="N166" t="str">
            <v>0</v>
          </cell>
          <cell r="O166" t="str">
            <v>1</v>
          </cell>
          <cell r="P166" t="str">
            <v>未退休</v>
          </cell>
        </row>
        <row r="167">
          <cell r="B167" t="str">
            <v>张秀荣</v>
          </cell>
          <cell r="C167" t="str">
            <v>202106</v>
          </cell>
          <cell r="D167" t="str">
            <v>202106</v>
          </cell>
          <cell r="E167" t="str">
            <v>企业养老保险</v>
          </cell>
          <cell r="F167" t="str">
            <v>正常应缴</v>
          </cell>
          <cell r="G167" t="str">
            <v>2836.2</v>
          </cell>
          <cell r="H167" t="str">
            <v>226.9</v>
          </cell>
          <cell r="I167" t="str">
            <v>226.9</v>
          </cell>
          <cell r="J167" t="str">
            <v>0</v>
          </cell>
          <cell r="K167" t="str">
            <v>0</v>
          </cell>
          <cell r="L167" t="str">
            <v>0</v>
          </cell>
          <cell r="M167" t="str">
            <v>0</v>
          </cell>
          <cell r="N167" t="str">
            <v>0</v>
          </cell>
          <cell r="O167" t="str">
            <v>1</v>
          </cell>
          <cell r="P167" t="str">
            <v>未退休</v>
          </cell>
        </row>
        <row r="168">
          <cell r="B168" t="str">
            <v>胡庆生</v>
          </cell>
          <cell r="C168" t="str">
            <v>202106</v>
          </cell>
          <cell r="D168" t="str">
            <v>202106</v>
          </cell>
          <cell r="E168" t="str">
            <v>企业养老保险</v>
          </cell>
          <cell r="F168" t="str">
            <v>正常应缴</v>
          </cell>
          <cell r="G168" t="str">
            <v>2836.2</v>
          </cell>
          <cell r="H168" t="str">
            <v>226.9</v>
          </cell>
          <cell r="I168" t="str">
            <v>226.9</v>
          </cell>
          <cell r="J168" t="str">
            <v>0</v>
          </cell>
          <cell r="K168" t="str">
            <v>0</v>
          </cell>
          <cell r="L168" t="str">
            <v>0</v>
          </cell>
          <cell r="M168" t="str">
            <v>0</v>
          </cell>
          <cell r="N168" t="str">
            <v>0</v>
          </cell>
          <cell r="O168" t="str">
            <v>1</v>
          </cell>
          <cell r="P168" t="str">
            <v>未退休</v>
          </cell>
        </row>
        <row r="169">
          <cell r="B169" t="str">
            <v>徐凤瑞</v>
          </cell>
          <cell r="C169" t="str">
            <v>202106</v>
          </cell>
          <cell r="D169" t="str">
            <v>202106</v>
          </cell>
          <cell r="E169" t="str">
            <v>企业养老保险</v>
          </cell>
          <cell r="F169" t="str">
            <v>正常应缴</v>
          </cell>
          <cell r="G169" t="str">
            <v>2836.2</v>
          </cell>
          <cell r="H169" t="str">
            <v>226.9</v>
          </cell>
          <cell r="I169" t="str">
            <v>226.9</v>
          </cell>
          <cell r="J169" t="str">
            <v>0</v>
          </cell>
          <cell r="K169" t="str">
            <v>0</v>
          </cell>
          <cell r="L169" t="str">
            <v>0</v>
          </cell>
          <cell r="M169" t="str">
            <v>0</v>
          </cell>
          <cell r="N169" t="str">
            <v>0</v>
          </cell>
          <cell r="O169" t="str">
            <v>1</v>
          </cell>
          <cell r="P169" t="str">
            <v>未退休</v>
          </cell>
        </row>
        <row r="170">
          <cell r="B170" t="str">
            <v>李冬旭</v>
          </cell>
          <cell r="C170" t="str">
            <v>202106</v>
          </cell>
          <cell r="D170" t="str">
            <v>202106</v>
          </cell>
          <cell r="E170" t="str">
            <v>企业养老保险</v>
          </cell>
          <cell r="F170" t="str">
            <v>正常应缴</v>
          </cell>
          <cell r="G170" t="str">
            <v>3042.05</v>
          </cell>
          <cell r="H170" t="str">
            <v>243.36</v>
          </cell>
          <cell r="I170" t="str">
            <v>243.36</v>
          </cell>
          <cell r="J170" t="str">
            <v>0</v>
          </cell>
          <cell r="K170" t="str">
            <v>0</v>
          </cell>
          <cell r="L170" t="str">
            <v>0</v>
          </cell>
          <cell r="M170" t="str">
            <v>0</v>
          </cell>
          <cell r="N170" t="str">
            <v>0</v>
          </cell>
          <cell r="O170" t="str">
            <v>1</v>
          </cell>
          <cell r="P170" t="str">
            <v>未退休</v>
          </cell>
        </row>
        <row r="171">
          <cell r="B171" t="str">
            <v>宋清镇</v>
          </cell>
          <cell r="C171" t="str">
            <v>202106</v>
          </cell>
          <cell r="D171" t="str">
            <v>202106</v>
          </cell>
          <cell r="E171" t="str">
            <v>企业养老保险</v>
          </cell>
          <cell r="F171" t="str">
            <v>正常应缴</v>
          </cell>
          <cell r="G171" t="str">
            <v>2836.2</v>
          </cell>
          <cell r="H171" t="str">
            <v>226.9</v>
          </cell>
          <cell r="I171" t="str">
            <v>226.9</v>
          </cell>
          <cell r="J171" t="str">
            <v>0</v>
          </cell>
          <cell r="K171" t="str">
            <v>0</v>
          </cell>
          <cell r="L171" t="str">
            <v>0</v>
          </cell>
          <cell r="M171" t="str">
            <v>0</v>
          </cell>
          <cell r="N171" t="str">
            <v>0</v>
          </cell>
          <cell r="O171" t="str">
            <v>1</v>
          </cell>
          <cell r="P171" t="str">
            <v>未退休</v>
          </cell>
        </row>
        <row r="172">
          <cell r="B172" t="str">
            <v>张亚婷</v>
          </cell>
          <cell r="C172" t="str">
            <v>202106</v>
          </cell>
          <cell r="D172" t="str">
            <v>202106</v>
          </cell>
          <cell r="E172" t="str">
            <v>企业养老保险</v>
          </cell>
          <cell r="F172" t="str">
            <v>正常应缴</v>
          </cell>
          <cell r="G172" t="str">
            <v>2836.2</v>
          </cell>
          <cell r="H172" t="str">
            <v>226.9</v>
          </cell>
          <cell r="I172" t="str">
            <v>226.9</v>
          </cell>
          <cell r="J172" t="str">
            <v>0</v>
          </cell>
          <cell r="K172" t="str">
            <v>0</v>
          </cell>
          <cell r="L172" t="str">
            <v>0</v>
          </cell>
          <cell r="M172" t="str">
            <v>0</v>
          </cell>
          <cell r="N172" t="str">
            <v>0</v>
          </cell>
          <cell r="O172" t="str">
            <v>1</v>
          </cell>
          <cell r="P172" t="str">
            <v>未退休</v>
          </cell>
        </row>
        <row r="173">
          <cell r="B173" t="str">
            <v>王凯</v>
          </cell>
          <cell r="C173" t="str">
            <v>202106</v>
          </cell>
          <cell r="D173" t="str">
            <v>202106</v>
          </cell>
          <cell r="E173" t="str">
            <v>企业养老保险</v>
          </cell>
          <cell r="F173" t="str">
            <v>正常应缴</v>
          </cell>
          <cell r="G173" t="str">
            <v>2836.2</v>
          </cell>
          <cell r="H173" t="str">
            <v>226.9</v>
          </cell>
          <cell r="I173" t="str">
            <v>226.9</v>
          </cell>
          <cell r="J173" t="str">
            <v>0</v>
          </cell>
          <cell r="K173" t="str">
            <v>0</v>
          </cell>
          <cell r="L173" t="str">
            <v>0</v>
          </cell>
          <cell r="M173" t="str">
            <v>0</v>
          </cell>
          <cell r="N173" t="str">
            <v>0</v>
          </cell>
          <cell r="O173" t="str">
            <v>1</v>
          </cell>
          <cell r="P173" t="str">
            <v>未退休</v>
          </cell>
        </row>
        <row r="174">
          <cell r="B174" t="str">
            <v>刘迎涛</v>
          </cell>
          <cell r="C174" t="str">
            <v>202106</v>
          </cell>
          <cell r="D174" t="str">
            <v>202106</v>
          </cell>
          <cell r="E174" t="str">
            <v>企业养老保险</v>
          </cell>
          <cell r="F174" t="str">
            <v>正常应缴</v>
          </cell>
          <cell r="G174" t="str">
            <v>2836.2</v>
          </cell>
          <cell r="H174" t="str">
            <v>226.9</v>
          </cell>
          <cell r="I174" t="str">
            <v>226.9</v>
          </cell>
          <cell r="J174" t="str">
            <v>0</v>
          </cell>
          <cell r="K174" t="str">
            <v>0</v>
          </cell>
          <cell r="L174" t="str">
            <v>0</v>
          </cell>
          <cell r="M174" t="str">
            <v>0</v>
          </cell>
          <cell r="N174" t="str">
            <v>0</v>
          </cell>
          <cell r="O174" t="str">
            <v>1</v>
          </cell>
          <cell r="P174" t="str">
            <v>未退休</v>
          </cell>
        </row>
        <row r="175">
          <cell r="B175" t="str">
            <v>唐崇涛</v>
          </cell>
          <cell r="C175" t="str">
            <v>202106</v>
          </cell>
          <cell r="D175" t="str">
            <v>202106</v>
          </cell>
          <cell r="E175" t="str">
            <v>企业养老保险</v>
          </cell>
          <cell r="F175" t="str">
            <v>正常应缴</v>
          </cell>
          <cell r="G175" t="str">
            <v>2836.2</v>
          </cell>
          <cell r="H175" t="str">
            <v>226.9</v>
          </cell>
          <cell r="I175" t="str">
            <v>226.9</v>
          </cell>
          <cell r="J175" t="str">
            <v>0</v>
          </cell>
          <cell r="K175" t="str">
            <v>0</v>
          </cell>
          <cell r="L175" t="str">
            <v>0</v>
          </cell>
          <cell r="M175" t="str">
            <v>0</v>
          </cell>
          <cell r="N175" t="str">
            <v>0</v>
          </cell>
          <cell r="O175" t="str">
            <v>1</v>
          </cell>
          <cell r="P175" t="str">
            <v>未退休</v>
          </cell>
        </row>
        <row r="176">
          <cell r="B176" t="str">
            <v>张俊新</v>
          </cell>
          <cell r="C176" t="str">
            <v>202106</v>
          </cell>
          <cell r="D176" t="str">
            <v>202106</v>
          </cell>
          <cell r="E176" t="str">
            <v>企业养老保险</v>
          </cell>
          <cell r="F176" t="str">
            <v>正常应缴</v>
          </cell>
          <cell r="G176" t="str">
            <v>2836.2</v>
          </cell>
          <cell r="H176" t="str">
            <v>226.9</v>
          </cell>
          <cell r="I176" t="str">
            <v>226.9</v>
          </cell>
          <cell r="J176" t="str">
            <v>0</v>
          </cell>
          <cell r="K176" t="str">
            <v>0</v>
          </cell>
          <cell r="L176" t="str">
            <v>0</v>
          </cell>
          <cell r="M176" t="str">
            <v>0</v>
          </cell>
          <cell r="N176" t="str">
            <v>0</v>
          </cell>
          <cell r="O176" t="str">
            <v>1</v>
          </cell>
          <cell r="P176" t="str">
            <v>未退休</v>
          </cell>
        </row>
        <row r="177">
          <cell r="B177" t="str">
            <v>孙华山</v>
          </cell>
          <cell r="C177" t="str">
            <v>202106</v>
          </cell>
          <cell r="D177" t="str">
            <v>202106</v>
          </cell>
          <cell r="E177" t="str">
            <v>企业养老保险</v>
          </cell>
          <cell r="F177" t="str">
            <v>正常应缴</v>
          </cell>
          <cell r="G177" t="str">
            <v>3042.05</v>
          </cell>
          <cell r="H177" t="str">
            <v>243.36</v>
          </cell>
          <cell r="I177" t="str">
            <v>243.36</v>
          </cell>
          <cell r="J177" t="str">
            <v>0</v>
          </cell>
          <cell r="K177" t="str">
            <v>0</v>
          </cell>
          <cell r="L177" t="str">
            <v>0</v>
          </cell>
          <cell r="M177" t="str">
            <v>0</v>
          </cell>
          <cell r="N177" t="str">
            <v>0</v>
          </cell>
          <cell r="O177" t="str">
            <v>1</v>
          </cell>
          <cell r="P177" t="str">
            <v>未退休</v>
          </cell>
        </row>
        <row r="178">
          <cell r="B178" t="str">
            <v>刘帅军</v>
          </cell>
          <cell r="C178" t="str">
            <v>202106</v>
          </cell>
          <cell r="D178" t="str">
            <v>202106</v>
          </cell>
          <cell r="E178" t="str">
            <v>企业养老保险</v>
          </cell>
          <cell r="F178" t="str">
            <v>正常应缴</v>
          </cell>
          <cell r="G178" t="str">
            <v>2836.2</v>
          </cell>
          <cell r="H178" t="str">
            <v>226.9</v>
          </cell>
          <cell r="I178" t="str">
            <v>226.9</v>
          </cell>
          <cell r="J178" t="str">
            <v>0</v>
          </cell>
          <cell r="K178" t="str">
            <v>0</v>
          </cell>
          <cell r="L178" t="str">
            <v>0</v>
          </cell>
          <cell r="M178" t="str">
            <v>0</v>
          </cell>
          <cell r="N178" t="str">
            <v>0</v>
          </cell>
          <cell r="O178" t="str">
            <v>1</v>
          </cell>
          <cell r="P178" t="str">
            <v>未退休</v>
          </cell>
        </row>
        <row r="179">
          <cell r="B179" t="str">
            <v>朱长青</v>
          </cell>
          <cell r="C179" t="str">
            <v>202106</v>
          </cell>
          <cell r="D179" t="str">
            <v>202106</v>
          </cell>
          <cell r="E179" t="str">
            <v>企业养老保险</v>
          </cell>
          <cell r="F179" t="str">
            <v>正常应缴</v>
          </cell>
          <cell r="G179" t="str">
            <v>2836.2</v>
          </cell>
          <cell r="H179" t="str">
            <v>226.9</v>
          </cell>
          <cell r="I179" t="str">
            <v>226.9</v>
          </cell>
          <cell r="J179" t="str">
            <v>0</v>
          </cell>
          <cell r="K179" t="str">
            <v>0</v>
          </cell>
          <cell r="L179" t="str">
            <v>0</v>
          </cell>
          <cell r="M179" t="str">
            <v>0</v>
          </cell>
          <cell r="N179" t="str">
            <v>0</v>
          </cell>
          <cell r="O179" t="str">
            <v>1</v>
          </cell>
          <cell r="P179" t="str">
            <v>未退休</v>
          </cell>
        </row>
        <row r="180">
          <cell r="B180" t="str">
            <v>云荣娟</v>
          </cell>
          <cell r="C180" t="str">
            <v>202106</v>
          </cell>
          <cell r="D180" t="str">
            <v>202106</v>
          </cell>
          <cell r="E180" t="str">
            <v>企业养老保险</v>
          </cell>
          <cell r="F180" t="str">
            <v>正常应缴</v>
          </cell>
          <cell r="G180" t="str">
            <v>3820</v>
          </cell>
          <cell r="H180" t="str">
            <v>305.6</v>
          </cell>
          <cell r="I180" t="str">
            <v>305.6</v>
          </cell>
          <cell r="J180" t="str">
            <v>0</v>
          </cell>
          <cell r="K180" t="str">
            <v>0</v>
          </cell>
          <cell r="L180" t="str">
            <v>0</v>
          </cell>
          <cell r="M180" t="str">
            <v>0</v>
          </cell>
          <cell r="N180" t="str">
            <v>0</v>
          </cell>
          <cell r="O180" t="str">
            <v>1</v>
          </cell>
          <cell r="P180" t="str">
            <v>未退休</v>
          </cell>
        </row>
        <row r="181">
          <cell r="B181" t="str">
            <v>王桂欣</v>
          </cell>
          <cell r="C181" t="str">
            <v>202106</v>
          </cell>
          <cell r="D181" t="str">
            <v>202106</v>
          </cell>
          <cell r="E181" t="str">
            <v>企业养老保险</v>
          </cell>
          <cell r="F181" t="str">
            <v>正常应缴</v>
          </cell>
          <cell r="G181" t="str">
            <v>2836.2</v>
          </cell>
          <cell r="H181" t="str">
            <v>226.9</v>
          </cell>
          <cell r="I181" t="str">
            <v>226.9</v>
          </cell>
          <cell r="J181" t="str">
            <v>0</v>
          </cell>
          <cell r="K181" t="str">
            <v>0</v>
          </cell>
          <cell r="L181" t="str">
            <v>0</v>
          </cell>
          <cell r="M181" t="str">
            <v>0</v>
          </cell>
          <cell r="N181" t="str">
            <v>0</v>
          </cell>
          <cell r="O181" t="str">
            <v>1</v>
          </cell>
          <cell r="P181" t="str">
            <v>未退休</v>
          </cell>
        </row>
        <row r="182">
          <cell r="B182" t="str">
            <v>刘金良</v>
          </cell>
          <cell r="C182" t="str">
            <v>202106</v>
          </cell>
          <cell r="D182" t="str">
            <v>202106</v>
          </cell>
          <cell r="E182" t="str">
            <v>企业养老保险</v>
          </cell>
          <cell r="F182" t="str">
            <v>正常应缴</v>
          </cell>
          <cell r="G182" t="str">
            <v>2836.2</v>
          </cell>
          <cell r="H182" t="str">
            <v>226.9</v>
          </cell>
          <cell r="I182" t="str">
            <v>226.9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O182" t="str">
            <v>1</v>
          </cell>
          <cell r="P182" t="str">
            <v>未退休</v>
          </cell>
        </row>
        <row r="183">
          <cell r="B183" t="str">
            <v>刘士明</v>
          </cell>
          <cell r="C183" t="str">
            <v>202106</v>
          </cell>
          <cell r="D183" t="str">
            <v>202106</v>
          </cell>
          <cell r="E183" t="str">
            <v>企业养老保险</v>
          </cell>
          <cell r="F183" t="str">
            <v>正常应缴</v>
          </cell>
          <cell r="G183" t="str">
            <v>3042.05</v>
          </cell>
          <cell r="H183" t="str">
            <v>243.36</v>
          </cell>
          <cell r="I183" t="str">
            <v>243.36</v>
          </cell>
          <cell r="J183" t="str">
            <v>0</v>
          </cell>
          <cell r="K183" t="str">
            <v>0</v>
          </cell>
          <cell r="L183" t="str">
            <v>0</v>
          </cell>
          <cell r="M183" t="str">
            <v>0</v>
          </cell>
          <cell r="N183" t="str">
            <v>0</v>
          </cell>
          <cell r="O183" t="str">
            <v>1</v>
          </cell>
          <cell r="P183" t="str">
            <v>未退休</v>
          </cell>
        </row>
        <row r="184">
          <cell r="B184" t="str">
            <v>张云峰</v>
          </cell>
          <cell r="C184" t="str">
            <v>202106</v>
          </cell>
          <cell r="D184" t="str">
            <v>202106</v>
          </cell>
          <cell r="E184" t="str">
            <v>企业养老保险</v>
          </cell>
          <cell r="F184" t="str">
            <v>正常应缴</v>
          </cell>
          <cell r="G184" t="str">
            <v>2836.2</v>
          </cell>
          <cell r="H184" t="str">
            <v>226.9</v>
          </cell>
          <cell r="I184" t="str">
            <v>226.9</v>
          </cell>
          <cell r="J184" t="str">
            <v>0</v>
          </cell>
          <cell r="K184" t="str">
            <v>0</v>
          </cell>
          <cell r="L184" t="str">
            <v>0</v>
          </cell>
          <cell r="M184" t="str">
            <v>0</v>
          </cell>
          <cell r="N184" t="str">
            <v>0</v>
          </cell>
          <cell r="O184" t="str">
            <v>1</v>
          </cell>
          <cell r="P184" t="str">
            <v>未退休</v>
          </cell>
        </row>
        <row r="185">
          <cell r="B185" t="str">
            <v>刘淑双</v>
          </cell>
          <cell r="C185" t="str">
            <v>202106</v>
          </cell>
          <cell r="D185" t="str">
            <v>202106</v>
          </cell>
          <cell r="E185" t="str">
            <v>企业养老保险</v>
          </cell>
          <cell r="F185" t="str">
            <v>正常应缴</v>
          </cell>
          <cell r="G185" t="str">
            <v>2836.2</v>
          </cell>
          <cell r="H185" t="str">
            <v>226.9</v>
          </cell>
          <cell r="I185" t="str">
            <v>226.9</v>
          </cell>
          <cell r="J185" t="str">
            <v>0</v>
          </cell>
          <cell r="K185" t="str">
            <v>0</v>
          </cell>
          <cell r="L185" t="str">
            <v>0</v>
          </cell>
          <cell r="M185" t="str">
            <v>0</v>
          </cell>
          <cell r="N185" t="str">
            <v>0</v>
          </cell>
          <cell r="O185" t="str">
            <v>1</v>
          </cell>
          <cell r="P185" t="str">
            <v>未退休</v>
          </cell>
        </row>
        <row r="186">
          <cell r="B186" t="str">
            <v>孙广林</v>
          </cell>
          <cell r="C186" t="str">
            <v>202106</v>
          </cell>
          <cell r="D186" t="str">
            <v>202106</v>
          </cell>
          <cell r="E186" t="str">
            <v>企业养老保险</v>
          </cell>
          <cell r="F186" t="str">
            <v>正常应缴</v>
          </cell>
          <cell r="G186" t="str">
            <v>2836.2</v>
          </cell>
          <cell r="H186" t="str">
            <v>226.9</v>
          </cell>
          <cell r="I186" t="str">
            <v>226.9</v>
          </cell>
          <cell r="J186" t="str">
            <v>0</v>
          </cell>
          <cell r="K186" t="str">
            <v>0</v>
          </cell>
          <cell r="L186" t="str">
            <v>0</v>
          </cell>
          <cell r="M186" t="str">
            <v>0</v>
          </cell>
          <cell r="N186" t="str">
            <v>0</v>
          </cell>
          <cell r="O186" t="str">
            <v>1</v>
          </cell>
          <cell r="P186" t="str">
            <v>未退休</v>
          </cell>
        </row>
        <row r="187">
          <cell r="B187" t="str">
            <v>赵化胜</v>
          </cell>
          <cell r="C187" t="str">
            <v>202106</v>
          </cell>
          <cell r="D187" t="str">
            <v>202106</v>
          </cell>
          <cell r="E187" t="str">
            <v>企业养老保险</v>
          </cell>
          <cell r="F187" t="str">
            <v>正常应缴</v>
          </cell>
          <cell r="G187" t="str">
            <v>2836.2</v>
          </cell>
          <cell r="H187" t="str">
            <v>226.9</v>
          </cell>
          <cell r="I187" t="str">
            <v>226.9</v>
          </cell>
          <cell r="J187" t="str">
            <v>0</v>
          </cell>
          <cell r="K187" t="str">
            <v>0</v>
          </cell>
          <cell r="L187" t="str">
            <v>0</v>
          </cell>
          <cell r="M187" t="str">
            <v>0</v>
          </cell>
          <cell r="N187" t="str">
            <v>0</v>
          </cell>
          <cell r="O187" t="str">
            <v>1</v>
          </cell>
          <cell r="P187" t="str">
            <v>未退休</v>
          </cell>
        </row>
        <row r="188">
          <cell r="B188" t="str">
            <v>杨顺利</v>
          </cell>
          <cell r="C188" t="str">
            <v>202106</v>
          </cell>
          <cell r="D188" t="str">
            <v>202106</v>
          </cell>
          <cell r="E188" t="str">
            <v>企业养老保险</v>
          </cell>
          <cell r="F188" t="str">
            <v>正常应缴</v>
          </cell>
          <cell r="G188" t="str">
            <v>2836.2</v>
          </cell>
          <cell r="H188" t="str">
            <v>226.9</v>
          </cell>
          <cell r="I188" t="str">
            <v>226.9</v>
          </cell>
          <cell r="J188" t="str">
            <v>0</v>
          </cell>
          <cell r="K188" t="str">
            <v>0</v>
          </cell>
          <cell r="L188" t="str">
            <v>0</v>
          </cell>
          <cell r="M188" t="str">
            <v>0</v>
          </cell>
          <cell r="N188" t="str">
            <v>0</v>
          </cell>
          <cell r="O188" t="str">
            <v>1</v>
          </cell>
          <cell r="P188" t="str">
            <v>未退休</v>
          </cell>
        </row>
        <row r="189">
          <cell r="B189" t="str">
            <v>李泉林</v>
          </cell>
          <cell r="C189" t="str">
            <v>202106</v>
          </cell>
          <cell r="D189" t="str">
            <v>202106</v>
          </cell>
          <cell r="E189" t="str">
            <v>企业养老保险</v>
          </cell>
          <cell r="F189" t="str">
            <v>正常应缴</v>
          </cell>
          <cell r="G189" t="str">
            <v>2836.2</v>
          </cell>
          <cell r="H189" t="str">
            <v>226.9</v>
          </cell>
          <cell r="I189" t="str">
            <v>226.9</v>
          </cell>
          <cell r="J189" t="str">
            <v>0</v>
          </cell>
          <cell r="K189" t="str">
            <v>0</v>
          </cell>
          <cell r="L189" t="str">
            <v>0</v>
          </cell>
          <cell r="M189" t="str">
            <v>0</v>
          </cell>
          <cell r="N189" t="str">
            <v>0</v>
          </cell>
          <cell r="O189" t="str">
            <v>1</v>
          </cell>
          <cell r="P189" t="str">
            <v>未退休</v>
          </cell>
        </row>
        <row r="190">
          <cell r="B190" t="str">
            <v>柴爱如</v>
          </cell>
          <cell r="C190" t="str">
            <v>202106</v>
          </cell>
          <cell r="D190" t="str">
            <v>202106</v>
          </cell>
          <cell r="E190" t="str">
            <v>企业养老保险</v>
          </cell>
          <cell r="F190" t="str">
            <v>正常应缴</v>
          </cell>
          <cell r="G190" t="str">
            <v>3042.05</v>
          </cell>
          <cell r="H190" t="str">
            <v>243.36</v>
          </cell>
          <cell r="I190" t="str">
            <v>243.36</v>
          </cell>
          <cell r="J190" t="str">
            <v>0</v>
          </cell>
          <cell r="K190" t="str">
            <v>0</v>
          </cell>
          <cell r="L190" t="str">
            <v>0</v>
          </cell>
          <cell r="M190" t="str">
            <v>0</v>
          </cell>
          <cell r="N190" t="str">
            <v>0</v>
          </cell>
          <cell r="O190" t="str">
            <v>1</v>
          </cell>
          <cell r="P190" t="str">
            <v>未退休</v>
          </cell>
        </row>
        <row r="191">
          <cell r="B191" t="str">
            <v>韩胜利</v>
          </cell>
          <cell r="C191" t="str">
            <v>202106</v>
          </cell>
          <cell r="D191" t="str">
            <v>202106</v>
          </cell>
          <cell r="E191" t="str">
            <v>企业养老保险</v>
          </cell>
          <cell r="F191" t="str">
            <v>正常应缴</v>
          </cell>
          <cell r="G191" t="str">
            <v>3042.05</v>
          </cell>
          <cell r="H191" t="str">
            <v>243.36</v>
          </cell>
          <cell r="I191" t="str">
            <v>243.36</v>
          </cell>
          <cell r="J191" t="str">
            <v>0</v>
          </cell>
          <cell r="K191" t="str">
            <v>0</v>
          </cell>
          <cell r="L191" t="str">
            <v>0</v>
          </cell>
          <cell r="M191" t="str">
            <v>0</v>
          </cell>
          <cell r="N191" t="str">
            <v>0</v>
          </cell>
          <cell r="O191" t="str">
            <v>1</v>
          </cell>
          <cell r="P191" t="str">
            <v>未退休</v>
          </cell>
        </row>
        <row r="192">
          <cell r="B192" t="str">
            <v>刘亚荣</v>
          </cell>
          <cell r="C192" t="str">
            <v>202106</v>
          </cell>
          <cell r="D192" t="str">
            <v>202106</v>
          </cell>
          <cell r="E192" t="str">
            <v>企业养老保险</v>
          </cell>
          <cell r="F192" t="str">
            <v>正常应缴</v>
          </cell>
          <cell r="G192" t="str">
            <v>3042.05</v>
          </cell>
          <cell r="H192" t="str">
            <v>243.36</v>
          </cell>
          <cell r="I192" t="str">
            <v>243.36</v>
          </cell>
          <cell r="J192" t="str">
            <v>0</v>
          </cell>
          <cell r="K192" t="str">
            <v>0</v>
          </cell>
          <cell r="L192" t="str">
            <v>0</v>
          </cell>
          <cell r="M192" t="str">
            <v>0</v>
          </cell>
          <cell r="N192" t="str">
            <v>0</v>
          </cell>
          <cell r="O192" t="str">
            <v>1</v>
          </cell>
          <cell r="P192" t="str">
            <v>未退休</v>
          </cell>
        </row>
        <row r="193">
          <cell r="B193" t="str">
            <v>赵真真</v>
          </cell>
          <cell r="C193" t="str">
            <v>202106</v>
          </cell>
          <cell r="D193" t="str">
            <v>202106</v>
          </cell>
          <cell r="E193" t="str">
            <v>企业养老保险</v>
          </cell>
          <cell r="F193" t="str">
            <v>正常应缴</v>
          </cell>
          <cell r="G193" t="str">
            <v>3042.05</v>
          </cell>
          <cell r="H193" t="str">
            <v>243.36</v>
          </cell>
          <cell r="I193" t="str">
            <v>243.36</v>
          </cell>
          <cell r="J193" t="str">
            <v>0</v>
          </cell>
          <cell r="K193" t="str">
            <v>0</v>
          </cell>
          <cell r="L193" t="str">
            <v>0</v>
          </cell>
          <cell r="M193" t="str">
            <v>0</v>
          </cell>
          <cell r="N193" t="str">
            <v>0</v>
          </cell>
          <cell r="O193" t="str">
            <v>1</v>
          </cell>
          <cell r="P193" t="str">
            <v>未退休</v>
          </cell>
        </row>
        <row r="194">
          <cell r="B194" t="str">
            <v>王国防</v>
          </cell>
          <cell r="C194" t="str">
            <v>202106</v>
          </cell>
          <cell r="D194" t="str">
            <v>202106</v>
          </cell>
          <cell r="E194" t="str">
            <v>企业养老保险</v>
          </cell>
          <cell r="F194" t="str">
            <v>正常应缴</v>
          </cell>
          <cell r="G194" t="str">
            <v>2836.2</v>
          </cell>
          <cell r="H194" t="str">
            <v>226.9</v>
          </cell>
          <cell r="I194" t="str">
            <v>226.9</v>
          </cell>
          <cell r="J194" t="str">
            <v>0</v>
          </cell>
          <cell r="K194" t="str">
            <v>0</v>
          </cell>
          <cell r="L194" t="str">
            <v>0</v>
          </cell>
          <cell r="M194" t="str">
            <v>0</v>
          </cell>
          <cell r="N194" t="str">
            <v>0</v>
          </cell>
          <cell r="O194" t="str">
            <v>1</v>
          </cell>
          <cell r="P194" t="str">
            <v>未退休</v>
          </cell>
        </row>
        <row r="195">
          <cell r="B195" t="str">
            <v>董岗生</v>
          </cell>
          <cell r="C195" t="str">
            <v>202106</v>
          </cell>
          <cell r="D195" t="str">
            <v>202106</v>
          </cell>
          <cell r="E195" t="str">
            <v>企业养老保险</v>
          </cell>
          <cell r="F195" t="str">
            <v>正常应缴</v>
          </cell>
          <cell r="G195" t="str">
            <v>3820</v>
          </cell>
          <cell r="H195" t="str">
            <v>305.6</v>
          </cell>
          <cell r="I195" t="str">
            <v>305.6</v>
          </cell>
          <cell r="J195" t="str">
            <v>0</v>
          </cell>
          <cell r="K195" t="str">
            <v>0</v>
          </cell>
          <cell r="L195" t="str">
            <v>0</v>
          </cell>
          <cell r="M195" t="str">
            <v>0</v>
          </cell>
          <cell r="N195" t="str">
            <v>0</v>
          </cell>
          <cell r="O195" t="str">
            <v>1</v>
          </cell>
          <cell r="P195" t="str">
            <v>未退休</v>
          </cell>
        </row>
        <row r="196">
          <cell r="B196" t="str">
            <v>吴宝新</v>
          </cell>
          <cell r="C196" t="str">
            <v>202106</v>
          </cell>
          <cell r="D196" t="str">
            <v>202106</v>
          </cell>
          <cell r="E196" t="str">
            <v>企业养老保险</v>
          </cell>
          <cell r="F196" t="str">
            <v>正常应缴</v>
          </cell>
          <cell r="G196" t="str">
            <v>2836.2</v>
          </cell>
          <cell r="H196" t="str">
            <v>226.9</v>
          </cell>
          <cell r="I196" t="str">
            <v>226.9</v>
          </cell>
          <cell r="J196" t="str">
            <v>0</v>
          </cell>
          <cell r="K196" t="str">
            <v>0</v>
          </cell>
          <cell r="L196" t="str">
            <v>0</v>
          </cell>
          <cell r="M196" t="str">
            <v>0</v>
          </cell>
          <cell r="N196" t="str">
            <v>0</v>
          </cell>
          <cell r="O196" t="str">
            <v>1</v>
          </cell>
          <cell r="P196" t="str">
            <v>未退休</v>
          </cell>
        </row>
        <row r="197">
          <cell r="B197" t="str">
            <v>赵增坤</v>
          </cell>
          <cell r="C197" t="str">
            <v>202106</v>
          </cell>
          <cell r="D197" t="str">
            <v>202106</v>
          </cell>
          <cell r="E197" t="str">
            <v>企业养老保险</v>
          </cell>
          <cell r="F197" t="str">
            <v>正常应缴</v>
          </cell>
          <cell r="G197" t="str">
            <v>3042.05</v>
          </cell>
          <cell r="H197" t="str">
            <v>243.36</v>
          </cell>
          <cell r="I197" t="str">
            <v>243.36</v>
          </cell>
          <cell r="J197" t="str">
            <v>0</v>
          </cell>
          <cell r="K197" t="str">
            <v>0</v>
          </cell>
          <cell r="L197" t="str">
            <v>0</v>
          </cell>
          <cell r="M197" t="str">
            <v>0</v>
          </cell>
          <cell r="N197" t="str">
            <v>0</v>
          </cell>
          <cell r="O197" t="str">
            <v>1</v>
          </cell>
          <cell r="P197" t="str">
            <v>未退休</v>
          </cell>
        </row>
        <row r="198">
          <cell r="B198" t="str">
            <v>刘新杰</v>
          </cell>
          <cell r="C198" t="str">
            <v>202106</v>
          </cell>
          <cell r="D198" t="str">
            <v>202106</v>
          </cell>
          <cell r="E198" t="str">
            <v>企业养老保险</v>
          </cell>
          <cell r="F198" t="str">
            <v>正常应缴</v>
          </cell>
          <cell r="G198" t="str">
            <v>3820</v>
          </cell>
          <cell r="H198" t="str">
            <v>305.6</v>
          </cell>
          <cell r="I198" t="str">
            <v>305.6</v>
          </cell>
          <cell r="J198" t="str">
            <v>0</v>
          </cell>
          <cell r="K198" t="str">
            <v>0</v>
          </cell>
          <cell r="L198" t="str">
            <v>0</v>
          </cell>
          <cell r="M198" t="str">
            <v>0</v>
          </cell>
          <cell r="N198" t="str">
            <v>0</v>
          </cell>
          <cell r="O198" t="str">
            <v>1</v>
          </cell>
          <cell r="P198" t="str">
            <v>未退休</v>
          </cell>
        </row>
        <row r="199">
          <cell r="B199" t="str">
            <v>赵文广</v>
          </cell>
          <cell r="C199" t="str">
            <v>202106</v>
          </cell>
          <cell r="D199" t="str">
            <v>202106</v>
          </cell>
          <cell r="E199" t="str">
            <v>企业养老保险</v>
          </cell>
          <cell r="F199" t="str">
            <v>正常应缴</v>
          </cell>
          <cell r="G199" t="str">
            <v>3820</v>
          </cell>
          <cell r="H199" t="str">
            <v>305.6</v>
          </cell>
          <cell r="I199" t="str">
            <v>305.6</v>
          </cell>
          <cell r="J199" t="str">
            <v>0</v>
          </cell>
          <cell r="K199" t="str">
            <v>0</v>
          </cell>
          <cell r="L199" t="str">
            <v>0</v>
          </cell>
          <cell r="M199" t="str">
            <v>0</v>
          </cell>
          <cell r="N199" t="str">
            <v>0</v>
          </cell>
          <cell r="O199" t="str">
            <v>1</v>
          </cell>
          <cell r="P199" t="str">
            <v>未退休</v>
          </cell>
        </row>
        <row r="200">
          <cell r="B200" t="str">
            <v>张亚霖</v>
          </cell>
          <cell r="C200" t="str">
            <v>202106</v>
          </cell>
          <cell r="D200" t="str">
            <v>202106</v>
          </cell>
          <cell r="E200" t="str">
            <v>企业养老保险</v>
          </cell>
          <cell r="F200" t="str">
            <v>正常应缴</v>
          </cell>
          <cell r="G200" t="str">
            <v>2836.2</v>
          </cell>
          <cell r="H200" t="str">
            <v>226.9</v>
          </cell>
          <cell r="I200" t="str">
            <v>226.9</v>
          </cell>
          <cell r="J200" t="str">
            <v>0</v>
          </cell>
          <cell r="K200" t="str">
            <v>0</v>
          </cell>
          <cell r="L200" t="str">
            <v>0</v>
          </cell>
          <cell r="M200" t="str">
            <v>0</v>
          </cell>
          <cell r="N200" t="str">
            <v>0</v>
          </cell>
          <cell r="O200" t="str">
            <v>1</v>
          </cell>
          <cell r="P200" t="str">
            <v>未退休</v>
          </cell>
        </row>
        <row r="201">
          <cell r="B201" t="str">
            <v>翟福芹</v>
          </cell>
          <cell r="C201" t="str">
            <v>202106</v>
          </cell>
          <cell r="D201" t="str">
            <v>202106</v>
          </cell>
          <cell r="E201" t="str">
            <v>企业养老保险</v>
          </cell>
          <cell r="F201" t="str">
            <v>正常应缴</v>
          </cell>
          <cell r="G201" t="str">
            <v>2836.2</v>
          </cell>
          <cell r="H201" t="str">
            <v>226.9</v>
          </cell>
          <cell r="I201" t="str">
            <v>226.9</v>
          </cell>
          <cell r="J201" t="str">
            <v>0</v>
          </cell>
          <cell r="K201" t="str">
            <v>0</v>
          </cell>
          <cell r="L201" t="str">
            <v>0</v>
          </cell>
          <cell r="M201" t="str">
            <v>0</v>
          </cell>
          <cell r="N201" t="str">
            <v>0</v>
          </cell>
          <cell r="O201" t="str">
            <v>1</v>
          </cell>
          <cell r="P201" t="str">
            <v>未退休</v>
          </cell>
        </row>
        <row r="202">
          <cell r="B202" t="str">
            <v>董广新</v>
          </cell>
          <cell r="C202" t="str">
            <v>202106</v>
          </cell>
          <cell r="D202" t="str">
            <v>202106</v>
          </cell>
          <cell r="E202" t="str">
            <v>企业养老保险</v>
          </cell>
          <cell r="F202" t="str">
            <v>正常应缴</v>
          </cell>
          <cell r="G202" t="str">
            <v>2836.2</v>
          </cell>
          <cell r="H202" t="str">
            <v>226.9</v>
          </cell>
          <cell r="I202" t="str">
            <v>226.9</v>
          </cell>
          <cell r="J202" t="str">
            <v>0</v>
          </cell>
          <cell r="K202" t="str">
            <v>0</v>
          </cell>
          <cell r="L202" t="str">
            <v>0</v>
          </cell>
          <cell r="M202" t="str">
            <v>0</v>
          </cell>
          <cell r="N202" t="str">
            <v>0</v>
          </cell>
          <cell r="O202" t="str">
            <v>1</v>
          </cell>
          <cell r="P202" t="str">
            <v>未退休</v>
          </cell>
        </row>
        <row r="203">
          <cell r="B203" t="str">
            <v>史义虹</v>
          </cell>
          <cell r="C203" t="str">
            <v>202106</v>
          </cell>
          <cell r="D203" t="str">
            <v>202106</v>
          </cell>
          <cell r="E203" t="str">
            <v>企业养老保险</v>
          </cell>
          <cell r="F203" t="str">
            <v>正常应缴</v>
          </cell>
          <cell r="G203" t="str">
            <v>3042.05</v>
          </cell>
          <cell r="H203" t="str">
            <v>243.36</v>
          </cell>
          <cell r="I203" t="str">
            <v>243.36</v>
          </cell>
          <cell r="J203" t="str">
            <v>0</v>
          </cell>
          <cell r="K203" t="str">
            <v>0</v>
          </cell>
          <cell r="L203" t="str">
            <v>0</v>
          </cell>
          <cell r="M203" t="str">
            <v>0</v>
          </cell>
          <cell r="N203" t="str">
            <v>0</v>
          </cell>
          <cell r="O203" t="str">
            <v>1</v>
          </cell>
          <cell r="P203" t="str">
            <v>未退休</v>
          </cell>
        </row>
        <row r="204">
          <cell r="B204" t="str">
            <v>刘刚</v>
          </cell>
          <cell r="C204" t="str">
            <v>202106</v>
          </cell>
          <cell r="D204" t="str">
            <v>202106</v>
          </cell>
          <cell r="E204" t="str">
            <v>企业养老保险</v>
          </cell>
          <cell r="F204" t="str">
            <v>正常应缴</v>
          </cell>
          <cell r="G204" t="str">
            <v>2836.2</v>
          </cell>
          <cell r="H204" t="str">
            <v>226.9</v>
          </cell>
          <cell r="I204" t="str">
            <v>226.9</v>
          </cell>
          <cell r="J204" t="str">
            <v>0</v>
          </cell>
          <cell r="K204" t="str">
            <v>0</v>
          </cell>
          <cell r="L204" t="str">
            <v>0</v>
          </cell>
          <cell r="M204" t="str">
            <v>0</v>
          </cell>
          <cell r="N204" t="str">
            <v>0</v>
          </cell>
          <cell r="O204" t="str">
            <v>1</v>
          </cell>
          <cell r="P204" t="str">
            <v>未退休</v>
          </cell>
        </row>
        <row r="205">
          <cell r="B205" t="str">
            <v>刘瑜</v>
          </cell>
          <cell r="C205" t="str">
            <v>202106</v>
          </cell>
          <cell r="D205" t="str">
            <v>202106</v>
          </cell>
          <cell r="E205" t="str">
            <v>企业养老保险</v>
          </cell>
          <cell r="F205" t="str">
            <v>正常应缴</v>
          </cell>
          <cell r="G205" t="str">
            <v>3042.05</v>
          </cell>
          <cell r="H205" t="str">
            <v>243.36</v>
          </cell>
          <cell r="I205" t="str">
            <v>243.36</v>
          </cell>
          <cell r="J205" t="str">
            <v>0</v>
          </cell>
          <cell r="K205" t="str">
            <v>0</v>
          </cell>
          <cell r="L205" t="str">
            <v>0</v>
          </cell>
          <cell r="M205" t="str">
            <v>0</v>
          </cell>
          <cell r="N205" t="str">
            <v>0</v>
          </cell>
          <cell r="O205" t="str">
            <v>1</v>
          </cell>
          <cell r="P205" t="str">
            <v>未退休</v>
          </cell>
        </row>
        <row r="206">
          <cell r="B206" t="str">
            <v>李素元</v>
          </cell>
          <cell r="C206" t="str">
            <v>202106</v>
          </cell>
          <cell r="D206" t="str">
            <v>202106</v>
          </cell>
          <cell r="E206" t="str">
            <v>企业养老保险</v>
          </cell>
          <cell r="F206" t="str">
            <v>正常应缴</v>
          </cell>
          <cell r="G206" t="str">
            <v>2836.2</v>
          </cell>
          <cell r="H206" t="str">
            <v>226.9</v>
          </cell>
          <cell r="I206" t="str">
            <v>226.9</v>
          </cell>
          <cell r="J206" t="str">
            <v>0</v>
          </cell>
          <cell r="K206" t="str">
            <v>0</v>
          </cell>
          <cell r="L206" t="str">
            <v>0</v>
          </cell>
          <cell r="M206" t="str">
            <v>0</v>
          </cell>
          <cell r="N206" t="str">
            <v>0</v>
          </cell>
          <cell r="O206" t="str">
            <v>1</v>
          </cell>
          <cell r="P206" t="str">
            <v>未退休</v>
          </cell>
        </row>
        <row r="207">
          <cell r="B207" t="str">
            <v>李冉</v>
          </cell>
          <cell r="C207" t="str">
            <v>202106</v>
          </cell>
          <cell r="D207" t="str">
            <v>202106</v>
          </cell>
          <cell r="E207" t="str">
            <v>企业养老保险</v>
          </cell>
          <cell r="F207" t="str">
            <v>正常应缴</v>
          </cell>
          <cell r="G207" t="str">
            <v>3042.05</v>
          </cell>
          <cell r="H207" t="str">
            <v>243.36</v>
          </cell>
          <cell r="I207" t="str">
            <v>243.36</v>
          </cell>
          <cell r="J207" t="str">
            <v>0</v>
          </cell>
          <cell r="K207" t="str">
            <v>0</v>
          </cell>
          <cell r="L207" t="str">
            <v>0</v>
          </cell>
          <cell r="M207" t="str">
            <v>0</v>
          </cell>
          <cell r="N207" t="str">
            <v>0</v>
          </cell>
          <cell r="O207" t="str">
            <v>1</v>
          </cell>
          <cell r="P207" t="str">
            <v>未退休</v>
          </cell>
        </row>
        <row r="208">
          <cell r="B208" t="str">
            <v>米芝霖</v>
          </cell>
          <cell r="C208" t="str">
            <v>202106</v>
          </cell>
          <cell r="D208" t="str">
            <v>202106</v>
          </cell>
          <cell r="E208" t="str">
            <v>企业养老保险</v>
          </cell>
          <cell r="F208" t="str">
            <v>正常应缴</v>
          </cell>
          <cell r="G208" t="str">
            <v>3042.05</v>
          </cell>
          <cell r="H208" t="str">
            <v>243.36</v>
          </cell>
          <cell r="I208" t="str">
            <v>243.36</v>
          </cell>
          <cell r="J208" t="str">
            <v>0</v>
          </cell>
          <cell r="K208" t="str">
            <v>0</v>
          </cell>
          <cell r="L208" t="str">
            <v>0</v>
          </cell>
          <cell r="M208" t="str">
            <v>0</v>
          </cell>
          <cell r="N208" t="str">
            <v>0</v>
          </cell>
          <cell r="O208" t="str">
            <v>1</v>
          </cell>
          <cell r="P208" t="str">
            <v>未退休</v>
          </cell>
        </row>
        <row r="209">
          <cell r="B209" t="str">
            <v>闻龙福</v>
          </cell>
          <cell r="C209" t="str">
            <v>202106</v>
          </cell>
          <cell r="D209" t="str">
            <v>202106</v>
          </cell>
          <cell r="E209" t="str">
            <v>企业养老保险</v>
          </cell>
          <cell r="F209" t="str">
            <v>正常应缴</v>
          </cell>
          <cell r="G209" t="str">
            <v>3042.05</v>
          </cell>
          <cell r="H209" t="str">
            <v>243.36</v>
          </cell>
          <cell r="I209" t="str">
            <v>243.36</v>
          </cell>
          <cell r="J209" t="str">
            <v>0</v>
          </cell>
          <cell r="K209" t="str">
            <v>0</v>
          </cell>
          <cell r="L209" t="str">
            <v>0</v>
          </cell>
          <cell r="M209" t="str">
            <v>0</v>
          </cell>
          <cell r="N209" t="str">
            <v>0</v>
          </cell>
          <cell r="O209" t="str">
            <v>1</v>
          </cell>
          <cell r="P209" t="str">
            <v>未退休</v>
          </cell>
        </row>
        <row r="210">
          <cell r="B210" t="str">
            <v>赵卫</v>
          </cell>
          <cell r="C210" t="str">
            <v>202106</v>
          </cell>
          <cell r="D210" t="str">
            <v>202106</v>
          </cell>
          <cell r="E210" t="str">
            <v>企业养老保险</v>
          </cell>
          <cell r="F210" t="str">
            <v>正常应缴</v>
          </cell>
          <cell r="G210" t="str">
            <v>3042.05</v>
          </cell>
          <cell r="H210" t="str">
            <v>243.36</v>
          </cell>
          <cell r="I210" t="str">
            <v>243.36</v>
          </cell>
          <cell r="J210" t="str">
            <v>0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1</v>
          </cell>
          <cell r="P210" t="str">
            <v>未退休</v>
          </cell>
        </row>
        <row r="211">
          <cell r="B211" t="str">
            <v>于小爽</v>
          </cell>
          <cell r="C211" t="str">
            <v>202106</v>
          </cell>
          <cell r="D211" t="str">
            <v>202106</v>
          </cell>
          <cell r="E211" t="str">
            <v>企业养老保险</v>
          </cell>
          <cell r="F211" t="str">
            <v>正常应缴</v>
          </cell>
          <cell r="G211" t="str">
            <v>3042.05</v>
          </cell>
          <cell r="H211" t="str">
            <v>243.36</v>
          </cell>
          <cell r="I211" t="str">
            <v>243.36</v>
          </cell>
          <cell r="J211" t="str">
            <v>0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1</v>
          </cell>
          <cell r="P211" t="str">
            <v>未退休</v>
          </cell>
        </row>
        <row r="212">
          <cell r="B212" t="str">
            <v>白月</v>
          </cell>
          <cell r="C212" t="str">
            <v>202106</v>
          </cell>
          <cell r="D212" t="str">
            <v>202106</v>
          </cell>
          <cell r="E212" t="str">
            <v>企业养老保险</v>
          </cell>
          <cell r="F212" t="str">
            <v>正常应缴</v>
          </cell>
          <cell r="G212" t="str">
            <v>3042.05</v>
          </cell>
          <cell r="H212" t="str">
            <v>243.36</v>
          </cell>
          <cell r="I212" t="str">
            <v>243.36</v>
          </cell>
          <cell r="J212" t="str">
            <v>0</v>
          </cell>
          <cell r="K212" t="str">
            <v>0</v>
          </cell>
          <cell r="L212" t="str">
            <v>0</v>
          </cell>
          <cell r="M212" t="str">
            <v>0</v>
          </cell>
          <cell r="N212" t="str">
            <v>0</v>
          </cell>
          <cell r="O212" t="str">
            <v>1</v>
          </cell>
          <cell r="P212" t="str">
            <v>未退休</v>
          </cell>
        </row>
        <row r="213">
          <cell r="B213" t="str">
            <v>陈阔</v>
          </cell>
          <cell r="C213" t="str">
            <v>202106</v>
          </cell>
          <cell r="D213" t="str">
            <v>202106</v>
          </cell>
          <cell r="E213" t="str">
            <v>企业养老保险</v>
          </cell>
          <cell r="F213" t="str">
            <v>正常应缴</v>
          </cell>
          <cell r="G213" t="str">
            <v>2836.2</v>
          </cell>
          <cell r="H213" t="str">
            <v>226.9</v>
          </cell>
          <cell r="I213" t="str">
            <v>226.9</v>
          </cell>
          <cell r="J213" t="str">
            <v>0</v>
          </cell>
          <cell r="K213" t="str">
            <v>0</v>
          </cell>
          <cell r="L213" t="str">
            <v>0</v>
          </cell>
          <cell r="M213" t="str">
            <v>0</v>
          </cell>
          <cell r="N213" t="str">
            <v>0</v>
          </cell>
          <cell r="O213" t="str">
            <v>1</v>
          </cell>
          <cell r="P213" t="str">
            <v>未退休</v>
          </cell>
        </row>
        <row r="214">
          <cell r="B214" t="str">
            <v>张坤</v>
          </cell>
          <cell r="C214" t="str">
            <v>202106</v>
          </cell>
          <cell r="D214" t="str">
            <v>202106</v>
          </cell>
          <cell r="E214" t="str">
            <v>企业养老保险</v>
          </cell>
          <cell r="F214" t="str">
            <v>正常应缴</v>
          </cell>
          <cell r="G214" t="str">
            <v>2836.2</v>
          </cell>
          <cell r="H214" t="str">
            <v>226.9</v>
          </cell>
          <cell r="I214" t="str">
            <v>226.9</v>
          </cell>
          <cell r="J214" t="str">
            <v>0</v>
          </cell>
          <cell r="K214" t="str">
            <v>0</v>
          </cell>
          <cell r="L214" t="str">
            <v>0</v>
          </cell>
          <cell r="M214" t="str">
            <v>0</v>
          </cell>
          <cell r="N214" t="str">
            <v>0</v>
          </cell>
          <cell r="O214" t="str">
            <v>1</v>
          </cell>
          <cell r="P214" t="str">
            <v>未退休</v>
          </cell>
        </row>
        <row r="215">
          <cell r="B215" t="str">
            <v>张玉彪</v>
          </cell>
          <cell r="C215" t="str">
            <v>202106</v>
          </cell>
          <cell r="D215" t="str">
            <v>202106</v>
          </cell>
          <cell r="E215" t="str">
            <v>企业养老保险</v>
          </cell>
          <cell r="F215" t="str">
            <v>正常应缴</v>
          </cell>
          <cell r="G215" t="str">
            <v>3042.05</v>
          </cell>
          <cell r="H215" t="str">
            <v>243.36</v>
          </cell>
          <cell r="I215" t="str">
            <v>243.36</v>
          </cell>
          <cell r="J215" t="str">
            <v>0</v>
          </cell>
          <cell r="K215" t="str">
            <v>0</v>
          </cell>
          <cell r="L215" t="str">
            <v>0</v>
          </cell>
          <cell r="M215" t="str">
            <v>0</v>
          </cell>
          <cell r="N215" t="str">
            <v>0</v>
          </cell>
          <cell r="O215" t="str">
            <v>1</v>
          </cell>
          <cell r="P215" t="str">
            <v>未退休</v>
          </cell>
        </row>
        <row r="216">
          <cell r="B216" t="str">
            <v>陈自铅</v>
          </cell>
          <cell r="C216" t="str">
            <v>202106</v>
          </cell>
          <cell r="D216" t="str">
            <v>202106</v>
          </cell>
          <cell r="E216" t="str">
            <v>企业养老保险</v>
          </cell>
          <cell r="F216" t="str">
            <v>正常应缴</v>
          </cell>
          <cell r="G216" t="str">
            <v>3042.05</v>
          </cell>
          <cell r="H216" t="str">
            <v>243.36</v>
          </cell>
          <cell r="I216" t="str">
            <v>243.36</v>
          </cell>
          <cell r="J216" t="str">
            <v>0</v>
          </cell>
          <cell r="K216" t="str">
            <v>0</v>
          </cell>
          <cell r="L216" t="str">
            <v>0</v>
          </cell>
          <cell r="M216" t="str">
            <v>0</v>
          </cell>
          <cell r="N216" t="str">
            <v>0</v>
          </cell>
          <cell r="O216" t="str">
            <v>1</v>
          </cell>
          <cell r="P216" t="str">
            <v>未退休</v>
          </cell>
        </row>
        <row r="217">
          <cell r="B217" t="str">
            <v>张强</v>
          </cell>
          <cell r="C217" t="str">
            <v>202106</v>
          </cell>
          <cell r="D217" t="str">
            <v>202106</v>
          </cell>
          <cell r="E217" t="str">
            <v>企业养老保险</v>
          </cell>
          <cell r="F217" t="str">
            <v>正常应缴</v>
          </cell>
          <cell r="G217" t="str">
            <v>2836.2</v>
          </cell>
          <cell r="H217" t="str">
            <v>226.9</v>
          </cell>
          <cell r="I217" t="str">
            <v>226.9</v>
          </cell>
          <cell r="J217" t="str">
            <v>0</v>
          </cell>
          <cell r="K217" t="str">
            <v>0</v>
          </cell>
          <cell r="L217" t="str">
            <v>0</v>
          </cell>
          <cell r="M217" t="str">
            <v>0</v>
          </cell>
          <cell r="N217" t="str">
            <v>0</v>
          </cell>
          <cell r="O217" t="str">
            <v>1</v>
          </cell>
          <cell r="P217" t="str">
            <v>未退休</v>
          </cell>
        </row>
        <row r="218">
          <cell r="B218" t="str">
            <v>李博阳</v>
          </cell>
          <cell r="C218" t="str">
            <v>202106</v>
          </cell>
          <cell r="D218" t="str">
            <v>202106</v>
          </cell>
          <cell r="E218" t="str">
            <v>企业养老保险</v>
          </cell>
          <cell r="F218" t="str">
            <v>正常应缴</v>
          </cell>
          <cell r="G218" t="str">
            <v>2836.2</v>
          </cell>
          <cell r="H218" t="str">
            <v>226.9</v>
          </cell>
          <cell r="I218" t="str">
            <v>226.9</v>
          </cell>
          <cell r="J218" t="str">
            <v>0</v>
          </cell>
          <cell r="K218" t="str">
            <v>0</v>
          </cell>
          <cell r="L218" t="str">
            <v>0</v>
          </cell>
          <cell r="M218" t="str">
            <v>0</v>
          </cell>
          <cell r="N218" t="str">
            <v>0</v>
          </cell>
          <cell r="O218" t="str">
            <v>1</v>
          </cell>
          <cell r="P218" t="str">
            <v>未退休</v>
          </cell>
        </row>
        <row r="219">
          <cell r="B219" t="str">
            <v>李忠峰</v>
          </cell>
          <cell r="C219" t="str">
            <v>202106</v>
          </cell>
          <cell r="D219" t="str">
            <v>202106</v>
          </cell>
          <cell r="E219" t="str">
            <v>企业养老保险</v>
          </cell>
          <cell r="F219" t="str">
            <v>正常应缴</v>
          </cell>
          <cell r="G219" t="str">
            <v>2836.2</v>
          </cell>
          <cell r="H219" t="str">
            <v>226.9</v>
          </cell>
          <cell r="I219" t="str">
            <v>226.9</v>
          </cell>
          <cell r="J219" t="str">
            <v>0</v>
          </cell>
          <cell r="K219" t="str">
            <v>0</v>
          </cell>
          <cell r="L219" t="str">
            <v>0</v>
          </cell>
          <cell r="M219" t="str">
            <v>0</v>
          </cell>
          <cell r="N219" t="str">
            <v>0</v>
          </cell>
          <cell r="O219" t="str">
            <v>1</v>
          </cell>
          <cell r="P219" t="str">
            <v>未退休</v>
          </cell>
        </row>
        <row r="220">
          <cell r="B220" t="str">
            <v>朱洪来</v>
          </cell>
          <cell r="C220" t="str">
            <v>202106</v>
          </cell>
          <cell r="D220" t="str">
            <v>202106</v>
          </cell>
          <cell r="E220" t="str">
            <v>企业养老保险</v>
          </cell>
          <cell r="F220" t="str">
            <v>正常应缴</v>
          </cell>
          <cell r="G220" t="str">
            <v>2836.2</v>
          </cell>
          <cell r="H220" t="str">
            <v>226.9</v>
          </cell>
          <cell r="I220" t="str">
            <v>226.9</v>
          </cell>
          <cell r="J220" t="str">
            <v>0</v>
          </cell>
          <cell r="K220" t="str">
            <v>0</v>
          </cell>
          <cell r="L220" t="str">
            <v>0</v>
          </cell>
          <cell r="M220" t="str">
            <v>0</v>
          </cell>
          <cell r="N220" t="str">
            <v>0</v>
          </cell>
          <cell r="O220" t="str">
            <v>1</v>
          </cell>
          <cell r="P220" t="str">
            <v>未退休</v>
          </cell>
        </row>
        <row r="221">
          <cell r="B221" t="str">
            <v>王滨</v>
          </cell>
          <cell r="C221" t="str">
            <v>202106</v>
          </cell>
          <cell r="D221" t="str">
            <v>202106</v>
          </cell>
          <cell r="E221" t="str">
            <v>企业养老保险</v>
          </cell>
          <cell r="F221" t="str">
            <v>正常应缴</v>
          </cell>
          <cell r="G221" t="str">
            <v>2836.2</v>
          </cell>
          <cell r="H221" t="str">
            <v>226.9</v>
          </cell>
          <cell r="I221" t="str">
            <v>226.9</v>
          </cell>
          <cell r="J221" t="str">
            <v>0</v>
          </cell>
          <cell r="K221" t="str">
            <v>0</v>
          </cell>
          <cell r="L221" t="str">
            <v>0</v>
          </cell>
          <cell r="M221" t="str">
            <v>0</v>
          </cell>
          <cell r="N221" t="str">
            <v>0</v>
          </cell>
          <cell r="O221" t="str">
            <v>1</v>
          </cell>
          <cell r="P221" t="str">
            <v>未退休</v>
          </cell>
        </row>
        <row r="222">
          <cell r="B222" t="str">
            <v>张世玉</v>
          </cell>
          <cell r="C222" t="str">
            <v>202106</v>
          </cell>
          <cell r="D222" t="str">
            <v>202106</v>
          </cell>
          <cell r="E222" t="str">
            <v>企业养老保险</v>
          </cell>
          <cell r="F222" t="str">
            <v>正常应缴</v>
          </cell>
          <cell r="G222" t="str">
            <v>2836.2</v>
          </cell>
          <cell r="H222" t="str">
            <v>226.9</v>
          </cell>
          <cell r="I222" t="str">
            <v>226.9</v>
          </cell>
          <cell r="J222" t="str">
            <v>0</v>
          </cell>
          <cell r="K222" t="str">
            <v>0</v>
          </cell>
          <cell r="L222" t="str">
            <v>0</v>
          </cell>
          <cell r="M222" t="str">
            <v>0</v>
          </cell>
          <cell r="N222" t="str">
            <v>0</v>
          </cell>
          <cell r="O222" t="str">
            <v>1</v>
          </cell>
          <cell r="P222" t="str">
            <v>未退休</v>
          </cell>
        </row>
        <row r="223">
          <cell r="B223" t="str">
            <v>张广涛</v>
          </cell>
          <cell r="C223" t="str">
            <v>202106</v>
          </cell>
          <cell r="D223" t="str">
            <v>202106</v>
          </cell>
          <cell r="E223" t="str">
            <v>企业养老保险</v>
          </cell>
          <cell r="F223" t="str">
            <v>正常应缴</v>
          </cell>
          <cell r="G223" t="str">
            <v>2836.2</v>
          </cell>
          <cell r="H223" t="str">
            <v>226.9</v>
          </cell>
          <cell r="I223" t="str">
            <v>226.9</v>
          </cell>
          <cell r="J223" t="str">
            <v>0</v>
          </cell>
          <cell r="K223" t="str">
            <v>0</v>
          </cell>
          <cell r="L223" t="str">
            <v>0</v>
          </cell>
          <cell r="M223" t="str">
            <v>0</v>
          </cell>
          <cell r="N223" t="str">
            <v>0</v>
          </cell>
          <cell r="O223" t="str">
            <v>1</v>
          </cell>
          <cell r="P223" t="str">
            <v>未退休</v>
          </cell>
        </row>
        <row r="224">
          <cell r="B224" t="str">
            <v>杨学涛</v>
          </cell>
          <cell r="C224" t="str">
            <v>202106</v>
          </cell>
          <cell r="D224" t="str">
            <v>202106</v>
          </cell>
          <cell r="E224" t="str">
            <v>企业养老保险</v>
          </cell>
          <cell r="F224" t="str">
            <v>正常应缴</v>
          </cell>
          <cell r="G224" t="str">
            <v>2836.2</v>
          </cell>
          <cell r="H224" t="str">
            <v>226.9</v>
          </cell>
          <cell r="I224" t="str">
            <v>226.9</v>
          </cell>
          <cell r="J224" t="str">
            <v>0</v>
          </cell>
          <cell r="K224" t="str">
            <v>0</v>
          </cell>
          <cell r="L224" t="str">
            <v>0</v>
          </cell>
          <cell r="M224" t="str">
            <v>0</v>
          </cell>
          <cell r="N224" t="str">
            <v>0</v>
          </cell>
          <cell r="O224" t="str">
            <v>1</v>
          </cell>
          <cell r="P224" t="str">
            <v>未退休</v>
          </cell>
        </row>
        <row r="225">
          <cell r="B225" t="str">
            <v>梁国敏</v>
          </cell>
          <cell r="C225" t="str">
            <v>202106</v>
          </cell>
          <cell r="D225" t="str">
            <v>202106</v>
          </cell>
          <cell r="E225" t="str">
            <v>企业养老保险</v>
          </cell>
          <cell r="F225" t="str">
            <v>正常应缴</v>
          </cell>
          <cell r="G225" t="str">
            <v>2836.2</v>
          </cell>
          <cell r="H225" t="str">
            <v>226.9</v>
          </cell>
          <cell r="I225" t="str">
            <v>226.9</v>
          </cell>
          <cell r="J225" t="str">
            <v>0</v>
          </cell>
          <cell r="K225" t="str">
            <v>0</v>
          </cell>
          <cell r="L225" t="str">
            <v>0</v>
          </cell>
          <cell r="M225" t="str">
            <v>0</v>
          </cell>
          <cell r="N225" t="str">
            <v>0</v>
          </cell>
          <cell r="O225" t="str">
            <v>1</v>
          </cell>
          <cell r="P225" t="str">
            <v>未退休</v>
          </cell>
        </row>
        <row r="226">
          <cell r="B226" t="str">
            <v>张立霞</v>
          </cell>
          <cell r="C226" t="str">
            <v>202106</v>
          </cell>
          <cell r="D226" t="str">
            <v>202106</v>
          </cell>
          <cell r="E226" t="str">
            <v>企业养老保险</v>
          </cell>
          <cell r="F226" t="str">
            <v>正常应缴</v>
          </cell>
          <cell r="G226" t="str">
            <v>2836.2</v>
          </cell>
          <cell r="H226" t="str">
            <v>226.9</v>
          </cell>
          <cell r="I226" t="str">
            <v>226.9</v>
          </cell>
          <cell r="J226" t="str">
            <v>0</v>
          </cell>
          <cell r="K226" t="str">
            <v>0</v>
          </cell>
          <cell r="L226" t="str">
            <v>0</v>
          </cell>
          <cell r="M226" t="str">
            <v>0</v>
          </cell>
          <cell r="N226" t="str">
            <v>0</v>
          </cell>
          <cell r="O226" t="str">
            <v>1</v>
          </cell>
          <cell r="P226" t="str">
            <v>未退休</v>
          </cell>
        </row>
        <row r="227">
          <cell r="B227" t="str">
            <v>李香慧</v>
          </cell>
          <cell r="C227" t="str">
            <v>202106</v>
          </cell>
          <cell r="D227" t="str">
            <v>202106</v>
          </cell>
          <cell r="E227" t="str">
            <v>企业养老保险</v>
          </cell>
          <cell r="F227" t="str">
            <v>正常应缴</v>
          </cell>
          <cell r="G227" t="str">
            <v>2836.2</v>
          </cell>
          <cell r="H227" t="str">
            <v>226.9</v>
          </cell>
          <cell r="I227" t="str">
            <v>226.9</v>
          </cell>
          <cell r="J227" t="str">
            <v>0</v>
          </cell>
          <cell r="K227" t="str">
            <v>0</v>
          </cell>
          <cell r="L227" t="str">
            <v>0</v>
          </cell>
          <cell r="M227" t="str">
            <v>0</v>
          </cell>
          <cell r="N227" t="str">
            <v>0</v>
          </cell>
          <cell r="O227" t="str">
            <v>1</v>
          </cell>
          <cell r="P227" t="str">
            <v>未退休</v>
          </cell>
        </row>
        <row r="228">
          <cell r="B228" t="str">
            <v>耿国卫</v>
          </cell>
          <cell r="C228" t="str">
            <v>202106</v>
          </cell>
          <cell r="D228" t="str">
            <v>202106</v>
          </cell>
          <cell r="E228" t="str">
            <v>企业养老保险</v>
          </cell>
          <cell r="F228" t="str">
            <v>正常应缴</v>
          </cell>
          <cell r="G228" t="str">
            <v>2836.2</v>
          </cell>
          <cell r="H228" t="str">
            <v>226.9</v>
          </cell>
          <cell r="I228" t="str">
            <v>226.9</v>
          </cell>
          <cell r="J228" t="str">
            <v>0</v>
          </cell>
          <cell r="K228" t="str">
            <v>0</v>
          </cell>
          <cell r="L228" t="str">
            <v>0</v>
          </cell>
          <cell r="M228" t="str">
            <v>0</v>
          </cell>
          <cell r="N228" t="str">
            <v>0</v>
          </cell>
          <cell r="O228" t="str">
            <v>1</v>
          </cell>
          <cell r="P228" t="str">
            <v>未退休</v>
          </cell>
        </row>
        <row r="229">
          <cell r="B229" t="str">
            <v>石文成</v>
          </cell>
          <cell r="C229" t="str">
            <v>202106</v>
          </cell>
          <cell r="D229" t="str">
            <v>202106</v>
          </cell>
          <cell r="E229" t="str">
            <v>企业养老保险</v>
          </cell>
          <cell r="F229" t="str">
            <v>正常应缴</v>
          </cell>
          <cell r="G229" t="str">
            <v>3042.05</v>
          </cell>
          <cell r="H229" t="str">
            <v>243.36</v>
          </cell>
          <cell r="I229" t="str">
            <v>243.36</v>
          </cell>
          <cell r="J229" t="str">
            <v>0</v>
          </cell>
          <cell r="K229" t="str">
            <v>0</v>
          </cell>
          <cell r="L229" t="str">
            <v>0</v>
          </cell>
          <cell r="M229" t="str">
            <v>0</v>
          </cell>
          <cell r="N229" t="str">
            <v>0</v>
          </cell>
          <cell r="O229" t="str">
            <v>1</v>
          </cell>
          <cell r="P229" t="str">
            <v>未退休</v>
          </cell>
        </row>
        <row r="230">
          <cell r="B230" t="str">
            <v>刘清馨</v>
          </cell>
          <cell r="C230" t="str">
            <v>202106</v>
          </cell>
          <cell r="D230" t="str">
            <v>202106</v>
          </cell>
          <cell r="E230" t="str">
            <v>企业养老保险</v>
          </cell>
          <cell r="F230" t="str">
            <v>正常应缴</v>
          </cell>
          <cell r="G230" t="str">
            <v>2836.2</v>
          </cell>
          <cell r="H230" t="str">
            <v>226.9</v>
          </cell>
          <cell r="I230" t="str">
            <v>226.9</v>
          </cell>
          <cell r="J230" t="str">
            <v>0</v>
          </cell>
          <cell r="K230" t="str">
            <v>0</v>
          </cell>
          <cell r="L230" t="str">
            <v>0</v>
          </cell>
          <cell r="M230" t="str">
            <v>0</v>
          </cell>
          <cell r="N230" t="str">
            <v>0</v>
          </cell>
          <cell r="O230" t="str">
            <v>1</v>
          </cell>
          <cell r="P230" t="str">
            <v>未退休</v>
          </cell>
        </row>
        <row r="231">
          <cell r="B231" t="str">
            <v>刘丰硕</v>
          </cell>
          <cell r="C231" t="str">
            <v>202106</v>
          </cell>
          <cell r="D231" t="str">
            <v>202106</v>
          </cell>
          <cell r="E231" t="str">
            <v>企业养老保险</v>
          </cell>
          <cell r="F231" t="str">
            <v>正常应缴</v>
          </cell>
          <cell r="G231" t="str">
            <v>3042.05</v>
          </cell>
          <cell r="H231" t="str">
            <v>243.36</v>
          </cell>
          <cell r="I231" t="str">
            <v>243.36</v>
          </cell>
          <cell r="J231" t="str">
            <v>0</v>
          </cell>
          <cell r="K231" t="str">
            <v>0</v>
          </cell>
          <cell r="L231" t="str">
            <v>0</v>
          </cell>
          <cell r="M231" t="str">
            <v>0</v>
          </cell>
          <cell r="N231" t="str">
            <v>0</v>
          </cell>
          <cell r="O231" t="str">
            <v>1</v>
          </cell>
          <cell r="P231" t="str">
            <v>未退休</v>
          </cell>
        </row>
        <row r="232">
          <cell r="B232" t="str">
            <v>刘小雪</v>
          </cell>
          <cell r="C232" t="str">
            <v>202106</v>
          </cell>
          <cell r="D232" t="str">
            <v>202106</v>
          </cell>
          <cell r="E232" t="str">
            <v>企业养老保险</v>
          </cell>
          <cell r="F232" t="str">
            <v>正常应缴</v>
          </cell>
          <cell r="G232" t="str">
            <v>3042.05</v>
          </cell>
          <cell r="H232" t="str">
            <v>243.36</v>
          </cell>
          <cell r="I232" t="str">
            <v>243.36</v>
          </cell>
          <cell r="J232" t="str">
            <v>0</v>
          </cell>
          <cell r="K232" t="str">
            <v>0</v>
          </cell>
          <cell r="L232" t="str">
            <v>0</v>
          </cell>
          <cell r="M232" t="str">
            <v>0</v>
          </cell>
          <cell r="N232" t="str">
            <v>0</v>
          </cell>
          <cell r="O232" t="str">
            <v>1</v>
          </cell>
          <cell r="P232" t="str">
            <v>未退休</v>
          </cell>
        </row>
        <row r="233">
          <cell r="B233" t="str">
            <v>王金来</v>
          </cell>
          <cell r="C233" t="str">
            <v>202106</v>
          </cell>
          <cell r="D233" t="str">
            <v>202106</v>
          </cell>
          <cell r="E233" t="str">
            <v>企业养老保险</v>
          </cell>
          <cell r="F233" t="str">
            <v>正常应缴</v>
          </cell>
          <cell r="G233" t="str">
            <v>3042.05</v>
          </cell>
          <cell r="H233" t="str">
            <v>243.36</v>
          </cell>
          <cell r="I233" t="str">
            <v>243.36</v>
          </cell>
          <cell r="J233" t="str">
            <v>0</v>
          </cell>
          <cell r="K233" t="str">
            <v>0</v>
          </cell>
          <cell r="L233" t="str">
            <v>0</v>
          </cell>
          <cell r="M233" t="str">
            <v>0</v>
          </cell>
          <cell r="N233" t="str">
            <v>0</v>
          </cell>
          <cell r="O233" t="str">
            <v>1</v>
          </cell>
          <cell r="P233" t="str">
            <v>未退休</v>
          </cell>
        </row>
        <row r="234">
          <cell r="B234" t="str">
            <v>左伟呈</v>
          </cell>
          <cell r="C234" t="str">
            <v>202106</v>
          </cell>
          <cell r="D234" t="str">
            <v>202106</v>
          </cell>
          <cell r="E234" t="str">
            <v>企业养老保险</v>
          </cell>
          <cell r="F234" t="str">
            <v>正常应缴</v>
          </cell>
          <cell r="G234" t="str">
            <v>3042.05</v>
          </cell>
          <cell r="H234" t="str">
            <v>243.36</v>
          </cell>
          <cell r="I234" t="str">
            <v>243.36</v>
          </cell>
          <cell r="J234" t="str">
            <v>0</v>
          </cell>
          <cell r="K234" t="str">
            <v>0</v>
          </cell>
          <cell r="L234" t="str">
            <v>0</v>
          </cell>
          <cell r="M234" t="str">
            <v>0</v>
          </cell>
          <cell r="N234" t="str">
            <v>0</v>
          </cell>
          <cell r="O234" t="str">
            <v>1</v>
          </cell>
          <cell r="P234" t="str">
            <v>未退休</v>
          </cell>
        </row>
        <row r="235">
          <cell r="B235" t="str">
            <v>付智辉</v>
          </cell>
          <cell r="C235" t="str">
            <v>202106</v>
          </cell>
          <cell r="D235" t="str">
            <v>202106</v>
          </cell>
          <cell r="E235" t="str">
            <v>企业养老保险</v>
          </cell>
          <cell r="F235" t="str">
            <v>正常应缴</v>
          </cell>
          <cell r="G235" t="str">
            <v>3042.05</v>
          </cell>
          <cell r="H235" t="str">
            <v>243.36</v>
          </cell>
          <cell r="I235" t="str">
            <v>243.36</v>
          </cell>
          <cell r="J235" t="str">
            <v>0</v>
          </cell>
          <cell r="K235" t="str">
            <v>0</v>
          </cell>
          <cell r="L235" t="str">
            <v>0</v>
          </cell>
          <cell r="M235" t="str">
            <v>0</v>
          </cell>
          <cell r="N235" t="str">
            <v>0</v>
          </cell>
          <cell r="O235" t="str">
            <v>1</v>
          </cell>
          <cell r="P235" t="str">
            <v>未退休</v>
          </cell>
        </row>
        <row r="236">
          <cell r="B236" t="str">
            <v>张长江</v>
          </cell>
          <cell r="C236" t="str">
            <v>202106</v>
          </cell>
          <cell r="D236" t="str">
            <v>202106</v>
          </cell>
          <cell r="E236" t="str">
            <v>企业养老保险</v>
          </cell>
          <cell r="F236" t="str">
            <v>正常应缴</v>
          </cell>
          <cell r="G236" t="str">
            <v>3042.05</v>
          </cell>
          <cell r="H236" t="str">
            <v>243.36</v>
          </cell>
          <cell r="I236" t="str">
            <v>243.36</v>
          </cell>
          <cell r="J236" t="str">
            <v>0</v>
          </cell>
          <cell r="K236" t="str">
            <v>0</v>
          </cell>
          <cell r="L236" t="str">
            <v>0</v>
          </cell>
          <cell r="M236" t="str">
            <v>0</v>
          </cell>
          <cell r="N236" t="str">
            <v>0</v>
          </cell>
          <cell r="O236" t="str">
            <v>1</v>
          </cell>
          <cell r="P236" t="str">
            <v>未退休</v>
          </cell>
        </row>
        <row r="237">
          <cell r="B237" t="str">
            <v>孙国峰</v>
          </cell>
          <cell r="C237" t="str">
            <v>202106</v>
          </cell>
          <cell r="D237" t="str">
            <v>202106</v>
          </cell>
          <cell r="E237" t="str">
            <v>企业养老保险</v>
          </cell>
          <cell r="F237" t="str">
            <v>正常应缴</v>
          </cell>
          <cell r="G237" t="str">
            <v>2836.2</v>
          </cell>
          <cell r="H237" t="str">
            <v>226.9</v>
          </cell>
          <cell r="I237" t="str">
            <v>226.9</v>
          </cell>
          <cell r="J237" t="str">
            <v>0</v>
          </cell>
          <cell r="K237" t="str">
            <v>0</v>
          </cell>
          <cell r="L237" t="str">
            <v>0</v>
          </cell>
          <cell r="M237" t="str">
            <v>0</v>
          </cell>
          <cell r="N237" t="str">
            <v>0</v>
          </cell>
          <cell r="O237" t="str">
            <v>1</v>
          </cell>
          <cell r="P237" t="str">
            <v>未退休</v>
          </cell>
        </row>
        <row r="238">
          <cell r="B238" t="str">
            <v>刘建轮</v>
          </cell>
          <cell r="C238" t="str">
            <v>202106</v>
          </cell>
          <cell r="D238" t="str">
            <v>202106</v>
          </cell>
          <cell r="E238" t="str">
            <v>企业养老保险</v>
          </cell>
          <cell r="F238" t="str">
            <v>正常应缴</v>
          </cell>
          <cell r="G238" t="str">
            <v>2836.2</v>
          </cell>
          <cell r="H238" t="str">
            <v>226.9</v>
          </cell>
          <cell r="I238" t="str">
            <v>226.9</v>
          </cell>
          <cell r="J238" t="str">
            <v>0</v>
          </cell>
          <cell r="K238" t="str">
            <v>0</v>
          </cell>
          <cell r="L238" t="str">
            <v>0</v>
          </cell>
          <cell r="M238" t="str">
            <v>0</v>
          </cell>
          <cell r="N238" t="str">
            <v>0</v>
          </cell>
          <cell r="O238" t="str">
            <v>1</v>
          </cell>
          <cell r="P238" t="str">
            <v>未退休</v>
          </cell>
        </row>
        <row r="239">
          <cell r="B239" t="str">
            <v>姚建坡</v>
          </cell>
          <cell r="C239" t="str">
            <v>202106</v>
          </cell>
          <cell r="D239" t="str">
            <v>202106</v>
          </cell>
          <cell r="E239" t="str">
            <v>企业养老保险</v>
          </cell>
          <cell r="F239" t="str">
            <v>正常应缴</v>
          </cell>
          <cell r="G239" t="str">
            <v>2836.2</v>
          </cell>
          <cell r="H239" t="str">
            <v>226.9</v>
          </cell>
          <cell r="I239" t="str">
            <v>226.9</v>
          </cell>
          <cell r="J239" t="str">
            <v>0</v>
          </cell>
          <cell r="K239" t="str">
            <v>0</v>
          </cell>
          <cell r="L239" t="str">
            <v>0</v>
          </cell>
          <cell r="M239" t="str">
            <v>0</v>
          </cell>
          <cell r="N239" t="str">
            <v>0</v>
          </cell>
          <cell r="O239" t="str">
            <v>1</v>
          </cell>
          <cell r="P239" t="str">
            <v>未退休</v>
          </cell>
        </row>
        <row r="240">
          <cell r="B240" t="str">
            <v>王文英</v>
          </cell>
          <cell r="C240" t="str">
            <v>202106</v>
          </cell>
          <cell r="D240" t="str">
            <v>202106</v>
          </cell>
          <cell r="E240" t="str">
            <v>企业养老保险</v>
          </cell>
          <cell r="F240" t="str">
            <v>正常应缴</v>
          </cell>
          <cell r="G240" t="str">
            <v>2836.2</v>
          </cell>
          <cell r="H240" t="str">
            <v>226.9</v>
          </cell>
          <cell r="I240" t="str">
            <v>226.9</v>
          </cell>
          <cell r="J240" t="str">
            <v>0</v>
          </cell>
          <cell r="K240" t="str">
            <v>0</v>
          </cell>
          <cell r="L240" t="str">
            <v>0</v>
          </cell>
          <cell r="M240" t="str">
            <v>0</v>
          </cell>
          <cell r="N240" t="str">
            <v>0</v>
          </cell>
          <cell r="O240" t="str">
            <v>1</v>
          </cell>
          <cell r="P240" t="str">
            <v>未退休</v>
          </cell>
        </row>
        <row r="241">
          <cell r="B241" t="str">
            <v>陈浩</v>
          </cell>
          <cell r="C241" t="str">
            <v>202106</v>
          </cell>
          <cell r="D241" t="str">
            <v>202106</v>
          </cell>
          <cell r="E241" t="str">
            <v>企业养老保险</v>
          </cell>
          <cell r="F241" t="str">
            <v>正常应缴</v>
          </cell>
          <cell r="G241" t="str">
            <v>2836.2</v>
          </cell>
          <cell r="H241" t="str">
            <v>226.9</v>
          </cell>
          <cell r="I241" t="str">
            <v>226.9</v>
          </cell>
          <cell r="J241" t="str">
            <v>0</v>
          </cell>
          <cell r="K241" t="str">
            <v>0</v>
          </cell>
          <cell r="L241" t="str">
            <v>0</v>
          </cell>
          <cell r="M241" t="str">
            <v>0</v>
          </cell>
          <cell r="N241" t="str">
            <v>0</v>
          </cell>
          <cell r="O241" t="str">
            <v>1</v>
          </cell>
          <cell r="P241" t="str">
            <v>未退休</v>
          </cell>
        </row>
        <row r="242">
          <cell r="B242" t="str">
            <v>刘振</v>
          </cell>
          <cell r="C242" t="str">
            <v>202106</v>
          </cell>
          <cell r="D242" t="str">
            <v>202106</v>
          </cell>
          <cell r="E242" t="str">
            <v>企业养老保险</v>
          </cell>
          <cell r="F242" t="str">
            <v>正常应缴</v>
          </cell>
          <cell r="G242" t="str">
            <v>3820</v>
          </cell>
          <cell r="H242" t="str">
            <v>305.6</v>
          </cell>
          <cell r="I242" t="str">
            <v>305.6</v>
          </cell>
          <cell r="J242" t="str">
            <v>0</v>
          </cell>
          <cell r="K242" t="str">
            <v>0</v>
          </cell>
          <cell r="L242" t="str">
            <v>0</v>
          </cell>
          <cell r="M242" t="str">
            <v>0</v>
          </cell>
          <cell r="N242" t="str">
            <v>0</v>
          </cell>
          <cell r="O242" t="str">
            <v>1</v>
          </cell>
          <cell r="P242" t="str">
            <v>未退休</v>
          </cell>
        </row>
        <row r="243">
          <cell r="B243" t="str">
            <v>姬胜阳</v>
          </cell>
          <cell r="C243" t="str">
            <v>202106</v>
          </cell>
          <cell r="D243" t="str">
            <v>202106</v>
          </cell>
          <cell r="E243" t="str">
            <v>企业养老保险</v>
          </cell>
          <cell r="F243" t="str">
            <v>正常应缴</v>
          </cell>
          <cell r="G243" t="str">
            <v>2836.2</v>
          </cell>
          <cell r="H243" t="str">
            <v>226.9</v>
          </cell>
          <cell r="I243" t="str">
            <v>226.9</v>
          </cell>
          <cell r="J243" t="str">
            <v>0</v>
          </cell>
          <cell r="K243" t="str">
            <v>0</v>
          </cell>
          <cell r="L243" t="str">
            <v>0</v>
          </cell>
          <cell r="M243" t="str">
            <v>0</v>
          </cell>
          <cell r="N243" t="str">
            <v>0</v>
          </cell>
          <cell r="O243" t="str">
            <v>1</v>
          </cell>
          <cell r="P243" t="str">
            <v>未退休</v>
          </cell>
        </row>
        <row r="244">
          <cell r="B244" t="str">
            <v>胡希港</v>
          </cell>
          <cell r="C244" t="str">
            <v>202106</v>
          </cell>
          <cell r="D244" t="str">
            <v>202106</v>
          </cell>
          <cell r="E244" t="str">
            <v>企业养老保险</v>
          </cell>
          <cell r="F244" t="str">
            <v>正常应缴</v>
          </cell>
          <cell r="G244" t="str">
            <v>2836.2</v>
          </cell>
          <cell r="H244" t="str">
            <v>226.9</v>
          </cell>
          <cell r="I244" t="str">
            <v>226.9</v>
          </cell>
          <cell r="J244" t="str">
            <v>0</v>
          </cell>
          <cell r="K244" t="str">
            <v>0</v>
          </cell>
          <cell r="L244" t="str">
            <v>0</v>
          </cell>
          <cell r="M244" t="str">
            <v>0</v>
          </cell>
          <cell r="N244" t="str">
            <v>0</v>
          </cell>
          <cell r="O244" t="str">
            <v>1</v>
          </cell>
          <cell r="P244" t="str">
            <v>未退休</v>
          </cell>
        </row>
        <row r="245">
          <cell r="B245" t="str">
            <v>许龙涛</v>
          </cell>
          <cell r="C245" t="str">
            <v>202106</v>
          </cell>
          <cell r="D245" t="str">
            <v>202106</v>
          </cell>
          <cell r="E245" t="str">
            <v>企业养老保险</v>
          </cell>
          <cell r="F245" t="str">
            <v>正常应缴</v>
          </cell>
          <cell r="G245" t="str">
            <v>2836.2</v>
          </cell>
          <cell r="H245" t="str">
            <v>226.9</v>
          </cell>
          <cell r="I245" t="str">
            <v>226.9</v>
          </cell>
          <cell r="J245" t="str">
            <v>0</v>
          </cell>
          <cell r="K245" t="str">
            <v>0</v>
          </cell>
          <cell r="L245" t="str">
            <v>0</v>
          </cell>
          <cell r="M245" t="str">
            <v>0</v>
          </cell>
          <cell r="N245" t="str">
            <v>0</v>
          </cell>
          <cell r="O245" t="str">
            <v>1</v>
          </cell>
          <cell r="P245" t="str">
            <v>未退休</v>
          </cell>
        </row>
        <row r="246">
          <cell r="B246" t="str">
            <v>张爽</v>
          </cell>
          <cell r="C246" t="str">
            <v>202106</v>
          </cell>
          <cell r="D246" t="str">
            <v>202106</v>
          </cell>
          <cell r="E246" t="str">
            <v>企业养老保险</v>
          </cell>
          <cell r="F246" t="str">
            <v>正常应缴</v>
          </cell>
          <cell r="G246" t="str">
            <v>2836.2</v>
          </cell>
          <cell r="H246" t="str">
            <v>226.9</v>
          </cell>
          <cell r="I246" t="str">
            <v>226.9</v>
          </cell>
          <cell r="J246" t="str">
            <v>0</v>
          </cell>
          <cell r="K246" t="str">
            <v>0</v>
          </cell>
          <cell r="L246" t="str">
            <v>0</v>
          </cell>
          <cell r="M246" t="str">
            <v>0</v>
          </cell>
          <cell r="N246" t="str">
            <v>0</v>
          </cell>
          <cell r="O246" t="str">
            <v>1</v>
          </cell>
          <cell r="P246" t="str">
            <v>未退休</v>
          </cell>
        </row>
        <row r="247">
          <cell r="B247" t="str">
            <v>滕义彪</v>
          </cell>
          <cell r="C247" t="str">
            <v>202106</v>
          </cell>
          <cell r="D247" t="str">
            <v>202106</v>
          </cell>
          <cell r="E247" t="str">
            <v>企业养老保险</v>
          </cell>
          <cell r="F247" t="str">
            <v>正常应缴</v>
          </cell>
          <cell r="G247" t="str">
            <v>2836.2</v>
          </cell>
          <cell r="H247" t="str">
            <v>226.9</v>
          </cell>
          <cell r="I247" t="str">
            <v>226.9</v>
          </cell>
          <cell r="J247" t="str">
            <v>0</v>
          </cell>
          <cell r="K247" t="str">
            <v>0</v>
          </cell>
          <cell r="L247" t="str">
            <v>0</v>
          </cell>
          <cell r="M247" t="str">
            <v>0</v>
          </cell>
          <cell r="N247" t="str">
            <v>0</v>
          </cell>
          <cell r="O247" t="str">
            <v>1</v>
          </cell>
          <cell r="P247" t="str">
            <v>未退休</v>
          </cell>
        </row>
        <row r="248">
          <cell r="B248" t="str">
            <v>张东</v>
          </cell>
          <cell r="C248" t="str">
            <v>202106</v>
          </cell>
          <cell r="D248" t="str">
            <v>202106</v>
          </cell>
          <cell r="E248" t="str">
            <v>企业养老保险</v>
          </cell>
          <cell r="F248" t="str">
            <v>正常应缴</v>
          </cell>
          <cell r="G248" t="str">
            <v>2836.2</v>
          </cell>
          <cell r="H248" t="str">
            <v>226.9</v>
          </cell>
          <cell r="I248" t="str">
            <v>226.9</v>
          </cell>
          <cell r="J248" t="str">
            <v>0</v>
          </cell>
          <cell r="K248" t="str">
            <v>0</v>
          </cell>
          <cell r="L248" t="str">
            <v>0</v>
          </cell>
          <cell r="M248" t="str">
            <v>0</v>
          </cell>
          <cell r="N248" t="str">
            <v>0</v>
          </cell>
          <cell r="O248" t="str">
            <v>1</v>
          </cell>
          <cell r="P248" t="str">
            <v>未退休</v>
          </cell>
        </row>
        <row r="249">
          <cell r="B249" t="str">
            <v>张姣</v>
          </cell>
          <cell r="C249" t="str">
            <v>202106</v>
          </cell>
          <cell r="D249" t="str">
            <v>202106</v>
          </cell>
          <cell r="E249" t="str">
            <v>企业养老保险</v>
          </cell>
          <cell r="F249" t="str">
            <v>正常应缴</v>
          </cell>
          <cell r="G249" t="str">
            <v>2836.2</v>
          </cell>
          <cell r="H249" t="str">
            <v>226.9</v>
          </cell>
          <cell r="I249" t="str">
            <v>226.9</v>
          </cell>
          <cell r="J249" t="str">
            <v>0</v>
          </cell>
          <cell r="K249" t="str">
            <v>0</v>
          </cell>
          <cell r="L249" t="str">
            <v>0</v>
          </cell>
          <cell r="M249" t="str">
            <v>0</v>
          </cell>
          <cell r="N249" t="str">
            <v>0</v>
          </cell>
          <cell r="O249" t="str">
            <v>1</v>
          </cell>
          <cell r="P249" t="str">
            <v>未退休</v>
          </cell>
        </row>
        <row r="250">
          <cell r="B250" t="str">
            <v>齐静</v>
          </cell>
          <cell r="C250" t="str">
            <v>202106</v>
          </cell>
          <cell r="D250" t="str">
            <v>202106</v>
          </cell>
          <cell r="E250" t="str">
            <v>企业养老保险</v>
          </cell>
          <cell r="F250" t="str">
            <v>正常应缴</v>
          </cell>
          <cell r="G250" t="str">
            <v>2836.2</v>
          </cell>
          <cell r="H250" t="str">
            <v>226.9</v>
          </cell>
          <cell r="I250" t="str">
            <v>226.9</v>
          </cell>
          <cell r="J250" t="str">
            <v>0</v>
          </cell>
          <cell r="K250" t="str">
            <v>0</v>
          </cell>
          <cell r="L250" t="str">
            <v>0</v>
          </cell>
          <cell r="M250" t="str">
            <v>0</v>
          </cell>
          <cell r="N250" t="str">
            <v>0</v>
          </cell>
          <cell r="O250" t="str">
            <v>1</v>
          </cell>
          <cell r="P250" t="str">
            <v>未退休</v>
          </cell>
        </row>
        <row r="251">
          <cell r="B251" t="str">
            <v>赵彩霞</v>
          </cell>
          <cell r="C251" t="str">
            <v>202106</v>
          </cell>
          <cell r="D251" t="str">
            <v>202106</v>
          </cell>
          <cell r="E251" t="str">
            <v>企业养老保险</v>
          </cell>
          <cell r="F251" t="str">
            <v>正常应缴</v>
          </cell>
          <cell r="G251" t="str">
            <v>2836.2</v>
          </cell>
          <cell r="H251" t="str">
            <v>226.9</v>
          </cell>
          <cell r="I251" t="str">
            <v>226.9</v>
          </cell>
          <cell r="J251" t="str">
            <v>0</v>
          </cell>
          <cell r="K251" t="str">
            <v>0</v>
          </cell>
          <cell r="L251" t="str">
            <v>0</v>
          </cell>
          <cell r="M251" t="str">
            <v>0</v>
          </cell>
          <cell r="N251" t="str">
            <v>0</v>
          </cell>
          <cell r="O251" t="str">
            <v>1</v>
          </cell>
          <cell r="P251" t="str">
            <v>未退休</v>
          </cell>
        </row>
        <row r="252">
          <cell r="B252" t="str">
            <v>刘贺</v>
          </cell>
          <cell r="C252" t="str">
            <v>202106</v>
          </cell>
          <cell r="D252" t="str">
            <v>202106</v>
          </cell>
          <cell r="E252" t="str">
            <v>企业养老保险</v>
          </cell>
          <cell r="F252" t="str">
            <v>正常应缴</v>
          </cell>
          <cell r="G252" t="str">
            <v>2836.2</v>
          </cell>
          <cell r="H252" t="str">
            <v>226.9</v>
          </cell>
          <cell r="I252" t="str">
            <v>226.9</v>
          </cell>
          <cell r="J252" t="str">
            <v>0</v>
          </cell>
          <cell r="K252" t="str">
            <v>0</v>
          </cell>
          <cell r="L252" t="str">
            <v>0</v>
          </cell>
          <cell r="M252" t="str">
            <v>0</v>
          </cell>
          <cell r="N252" t="str">
            <v>0</v>
          </cell>
          <cell r="O252" t="str">
            <v>1</v>
          </cell>
          <cell r="P252" t="str">
            <v>未退休</v>
          </cell>
        </row>
        <row r="253">
          <cell r="B253" t="str">
            <v>郑金玉</v>
          </cell>
          <cell r="C253" t="str">
            <v>202106</v>
          </cell>
          <cell r="D253" t="str">
            <v>202106</v>
          </cell>
          <cell r="E253" t="str">
            <v>企业养老保险</v>
          </cell>
          <cell r="F253" t="str">
            <v>正常应缴</v>
          </cell>
          <cell r="G253" t="str">
            <v>3820</v>
          </cell>
          <cell r="H253" t="str">
            <v>305.6</v>
          </cell>
          <cell r="I253" t="str">
            <v>305.6</v>
          </cell>
          <cell r="J253" t="str">
            <v>0</v>
          </cell>
          <cell r="K253" t="str">
            <v>0</v>
          </cell>
          <cell r="L253" t="str">
            <v>0</v>
          </cell>
          <cell r="M253" t="str">
            <v>0</v>
          </cell>
          <cell r="N253" t="str">
            <v>0</v>
          </cell>
          <cell r="O253" t="str">
            <v>1</v>
          </cell>
          <cell r="P253" t="str">
            <v>未退休</v>
          </cell>
        </row>
        <row r="254">
          <cell r="B254" t="str">
            <v>许秀丽</v>
          </cell>
          <cell r="C254" t="str">
            <v>202106</v>
          </cell>
          <cell r="D254" t="str">
            <v>202106</v>
          </cell>
          <cell r="E254" t="str">
            <v>企业养老保险</v>
          </cell>
          <cell r="F254" t="str">
            <v>正常应缴</v>
          </cell>
          <cell r="G254" t="str">
            <v>3042.05</v>
          </cell>
          <cell r="H254" t="str">
            <v>243.36</v>
          </cell>
          <cell r="I254" t="str">
            <v>243.36</v>
          </cell>
          <cell r="J254" t="str">
            <v>0</v>
          </cell>
          <cell r="K254" t="str">
            <v>0</v>
          </cell>
          <cell r="L254" t="str">
            <v>0</v>
          </cell>
          <cell r="M254" t="str">
            <v>0</v>
          </cell>
          <cell r="N254" t="str">
            <v>0</v>
          </cell>
          <cell r="O254" t="str">
            <v>1</v>
          </cell>
          <cell r="P254" t="str">
            <v>未退休</v>
          </cell>
        </row>
        <row r="255">
          <cell r="B255" t="str">
            <v>高建芳</v>
          </cell>
          <cell r="C255" t="str">
            <v>202106</v>
          </cell>
          <cell r="D255" t="str">
            <v>202106</v>
          </cell>
          <cell r="E255" t="str">
            <v>企业养老保险</v>
          </cell>
          <cell r="F255" t="str">
            <v>正常应缴</v>
          </cell>
          <cell r="G255" t="str">
            <v>3042.05</v>
          </cell>
          <cell r="H255" t="str">
            <v>243.36</v>
          </cell>
          <cell r="I255" t="str">
            <v>243.36</v>
          </cell>
          <cell r="J255" t="str">
            <v>0</v>
          </cell>
          <cell r="K255" t="str">
            <v>0</v>
          </cell>
          <cell r="L255" t="str">
            <v>0</v>
          </cell>
          <cell r="M255" t="str">
            <v>0</v>
          </cell>
          <cell r="N255" t="str">
            <v>0</v>
          </cell>
          <cell r="O255" t="str">
            <v>1</v>
          </cell>
          <cell r="P255" t="str">
            <v>未退休</v>
          </cell>
        </row>
        <row r="256">
          <cell r="B256" t="str">
            <v>张富贵</v>
          </cell>
          <cell r="C256" t="str">
            <v>202106</v>
          </cell>
          <cell r="D256" t="str">
            <v>202106</v>
          </cell>
          <cell r="E256" t="str">
            <v>企业养老保险</v>
          </cell>
          <cell r="F256" t="str">
            <v>正常应缴</v>
          </cell>
          <cell r="G256" t="str">
            <v>3042.05</v>
          </cell>
          <cell r="H256" t="str">
            <v>243.36</v>
          </cell>
          <cell r="I256" t="str">
            <v>243.36</v>
          </cell>
          <cell r="J256" t="str">
            <v>0</v>
          </cell>
          <cell r="K256" t="str">
            <v>0</v>
          </cell>
          <cell r="L256" t="str">
            <v>0</v>
          </cell>
          <cell r="M256" t="str">
            <v>0</v>
          </cell>
          <cell r="N256" t="str">
            <v>0</v>
          </cell>
          <cell r="O256" t="str">
            <v>1</v>
          </cell>
          <cell r="P256" t="str">
            <v>未退休</v>
          </cell>
        </row>
        <row r="257">
          <cell r="B257" t="str">
            <v>吕家兴</v>
          </cell>
          <cell r="C257" t="str">
            <v>202106</v>
          </cell>
          <cell r="D257" t="str">
            <v>202106</v>
          </cell>
          <cell r="E257" t="str">
            <v>企业养老保险</v>
          </cell>
          <cell r="F257" t="str">
            <v>正常应缴</v>
          </cell>
          <cell r="G257" t="str">
            <v>3042.05</v>
          </cell>
          <cell r="H257" t="str">
            <v>243.36</v>
          </cell>
          <cell r="I257" t="str">
            <v>243.36</v>
          </cell>
          <cell r="J257" t="str">
            <v>0</v>
          </cell>
          <cell r="K257" t="str">
            <v>0</v>
          </cell>
          <cell r="L257" t="str">
            <v>0</v>
          </cell>
          <cell r="M257" t="str">
            <v>0</v>
          </cell>
          <cell r="N257" t="str">
            <v>0</v>
          </cell>
          <cell r="O257" t="str">
            <v>1</v>
          </cell>
          <cell r="P257" t="str">
            <v>未退休</v>
          </cell>
        </row>
        <row r="258">
          <cell r="B258" t="str">
            <v>陈伟</v>
          </cell>
          <cell r="C258" t="str">
            <v>202106</v>
          </cell>
          <cell r="D258" t="str">
            <v>202106</v>
          </cell>
          <cell r="E258" t="str">
            <v>企业养老保险</v>
          </cell>
          <cell r="F258" t="str">
            <v>正常应缴</v>
          </cell>
          <cell r="G258" t="str">
            <v>2836.2</v>
          </cell>
          <cell r="H258" t="str">
            <v>226.9</v>
          </cell>
          <cell r="I258" t="str">
            <v>226.9</v>
          </cell>
          <cell r="J258" t="str">
            <v>0</v>
          </cell>
          <cell r="K258" t="str">
            <v>0</v>
          </cell>
          <cell r="L258" t="str">
            <v>0</v>
          </cell>
          <cell r="M258" t="str">
            <v>0</v>
          </cell>
          <cell r="N258" t="str">
            <v>0</v>
          </cell>
          <cell r="O258" t="str">
            <v>1</v>
          </cell>
          <cell r="P258" t="str">
            <v>未退休</v>
          </cell>
        </row>
        <row r="259">
          <cell r="B259" t="str">
            <v>姚秀玲</v>
          </cell>
          <cell r="C259" t="str">
            <v>202106</v>
          </cell>
          <cell r="D259" t="str">
            <v>202106</v>
          </cell>
          <cell r="E259" t="str">
            <v>企业养老保险</v>
          </cell>
          <cell r="F259" t="str">
            <v>正常应缴</v>
          </cell>
          <cell r="G259" t="str">
            <v>2836.2</v>
          </cell>
          <cell r="H259" t="str">
            <v>226.9</v>
          </cell>
          <cell r="I259" t="str">
            <v>226.9</v>
          </cell>
          <cell r="J259" t="str">
            <v>0</v>
          </cell>
          <cell r="K259" t="str">
            <v>0</v>
          </cell>
          <cell r="L259" t="str">
            <v>0</v>
          </cell>
          <cell r="M259" t="str">
            <v>0</v>
          </cell>
          <cell r="N259" t="str">
            <v>0</v>
          </cell>
          <cell r="O259" t="str">
            <v>1</v>
          </cell>
          <cell r="P259" t="str">
            <v>未退休</v>
          </cell>
        </row>
        <row r="260">
          <cell r="B260" t="str">
            <v>徐梦</v>
          </cell>
          <cell r="C260" t="str">
            <v>202106</v>
          </cell>
          <cell r="D260" t="str">
            <v>202106</v>
          </cell>
          <cell r="E260" t="str">
            <v>企业养老保险</v>
          </cell>
          <cell r="F260" t="str">
            <v>正常应缴</v>
          </cell>
          <cell r="G260" t="str">
            <v>2836.2</v>
          </cell>
          <cell r="H260" t="str">
            <v>226.9</v>
          </cell>
          <cell r="I260" t="str">
            <v>226.9</v>
          </cell>
          <cell r="J260" t="str">
            <v>0</v>
          </cell>
          <cell r="K260" t="str">
            <v>0</v>
          </cell>
          <cell r="L260" t="str">
            <v>0</v>
          </cell>
          <cell r="M260" t="str">
            <v>0</v>
          </cell>
          <cell r="N260" t="str">
            <v>0</v>
          </cell>
          <cell r="O260" t="str">
            <v>1</v>
          </cell>
          <cell r="P260" t="str">
            <v>未退休</v>
          </cell>
        </row>
        <row r="261">
          <cell r="B261" t="str">
            <v>胡中岭</v>
          </cell>
          <cell r="C261" t="str">
            <v>202106</v>
          </cell>
          <cell r="D261" t="str">
            <v>202106</v>
          </cell>
          <cell r="E261" t="str">
            <v>企业养老保险</v>
          </cell>
          <cell r="F261" t="str">
            <v>正常应缴</v>
          </cell>
          <cell r="G261" t="str">
            <v>2836.2</v>
          </cell>
          <cell r="H261" t="str">
            <v>226.9</v>
          </cell>
          <cell r="I261" t="str">
            <v>226.9</v>
          </cell>
          <cell r="J261" t="str">
            <v>0</v>
          </cell>
          <cell r="K261" t="str">
            <v>0</v>
          </cell>
          <cell r="L261" t="str">
            <v>0</v>
          </cell>
          <cell r="M261" t="str">
            <v>0</v>
          </cell>
          <cell r="N261" t="str">
            <v>0</v>
          </cell>
          <cell r="O261" t="str">
            <v>1</v>
          </cell>
          <cell r="P261" t="str">
            <v>未退休</v>
          </cell>
        </row>
        <row r="262">
          <cell r="B262" t="str">
            <v>王云婧</v>
          </cell>
          <cell r="C262" t="str">
            <v>202106</v>
          </cell>
          <cell r="D262" t="str">
            <v>202106</v>
          </cell>
          <cell r="E262" t="str">
            <v>企业养老保险</v>
          </cell>
          <cell r="F262" t="str">
            <v>正常应缴</v>
          </cell>
          <cell r="G262" t="str">
            <v>2836.2</v>
          </cell>
          <cell r="H262" t="str">
            <v>226.9</v>
          </cell>
          <cell r="I262" t="str">
            <v>226.9</v>
          </cell>
          <cell r="J262" t="str">
            <v>0</v>
          </cell>
          <cell r="K262" t="str">
            <v>0</v>
          </cell>
          <cell r="L262" t="str">
            <v>0</v>
          </cell>
          <cell r="M262" t="str">
            <v>0</v>
          </cell>
          <cell r="N262" t="str">
            <v>0</v>
          </cell>
          <cell r="O262" t="str">
            <v>1</v>
          </cell>
          <cell r="P262" t="str">
            <v>未退休</v>
          </cell>
        </row>
        <row r="263">
          <cell r="B263" t="str">
            <v>周延伟</v>
          </cell>
          <cell r="C263" t="str">
            <v>202106</v>
          </cell>
          <cell r="D263" t="str">
            <v>202106</v>
          </cell>
          <cell r="E263" t="str">
            <v>企业养老保险</v>
          </cell>
          <cell r="F263" t="str">
            <v>正常应缴</v>
          </cell>
          <cell r="G263" t="str">
            <v>3042.05</v>
          </cell>
          <cell r="H263" t="str">
            <v>243.36</v>
          </cell>
          <cell r="I263" t="str">
            <v>243.36</v>
          </cell>
          <cell r="J263" t="str">
            <v>0</v>
          </cell>
          <cell r="K263" t="str">
            <v>0</v>
          </cell>
          <cell r="L263" t="str">
            <v>0</v>
          </cell>
          <cell r="M263" t="str">
            <v>0</v>
          </cell>
          <cell r="N263" t="str">
            <v>0</v>
          </cell>
          <cell r="O263" t="str">
            <v>1</v>
          </cell>
          <cell r="P263" t="str">
            <v>未退休</v>
          </cell>
        </row>
        <row r="264">
          <cell r="B264" t="str">
            <v>高换清</v>
          </cell>
          <cell r="C264" t="str">
            <v>202106</v>
          </cell>
          <cell r="D264" t="str">
            <v>202106</v>
          </cell>
          <cell r="E264" t="str">
            <v>企业养老保险</v>
          </cell>
          <cell r="F264" t="str">
            <v>正常应缴</v>
          </cell>
          <cell r="G264" t="str">
            <v>2836.2</v>
          </cell>
          <cell r="H264" t="str">
            <v>226.9</v>
          </cell>
          <cell r="I264" t="str">
            <v>226.9</v>
          </cell>
          <cell r="J264" t="str">
            <v>0</v>
          </cell>
          <cell r="K264" t="str">
            <v>0</v>
          </cell>
          <cell r="L264" t="str">
            <v>0</v>
          </cell>
          <cell r="M264" t="str">
            <v>0</v>
          </cell>
          <cell r="N264" t="str">
            <v>0</v>
          </cell>
          <cell r="O264" t="str">
            <v>1</v>
          </cell>
          <cell r="P264" t="str">
            <v>未退休</v>
          </cell>
        </row>
        <row r="265">
          <cell r="B265" t="str">
            <v>王萱斓</v>
          </cell>
          <cell r="C265" t="str">
            <v>202106</v>
          </cell>
          <cell r="D265" t="str">
            <v>202106</v>
          </cell>
          <cell r="E265" t="str">
            <v>企业养老保险</v>
          </cell>
          <cell r="F265" t="str">
            <v>正常应缴</v>
          </cell>
          <cell r="G265" t="str">
            <v>2836.2</v>
          </cell>
          <cell r="H265" t="str">
            <v>226.9</v>
          </cell>
          <cell r="I265" t="str">
            <v>226.9</v>
          </cell>
          <cell r="J265" t="str">
            <v>0</v>
          </cell>
          <cell r="K265" t="str">
            <v>0</v>
          </cell>
          <cell r="L265" t="str">
            <v>0</v>
          </cell>
          <cell r="M265" t="str">
            <v>0</v>
          </cell>
          <cell r="N265" t="str">
            <v>0</v>
          </cell>
          <cell r="O265" t="str">
            <v>1</v>
          </cell>
          <cell r="P265" t="str">
            <v>未退休</v>
          </cell>
        </row>
        <row r="266">
          <cell r="B266" t="str">
            <v>张永卫</v>
          </cell>
          <cell r="C266" t="str">
            <v>202106</v>
          </cell>
          <cell r="D266" t="str">
            <v>202106</v>
          </cell>
          <cell r="E266" t="str">
            <v>企业养老保险</v>
          </cell>
          <cell r="F266" t="str">
            <v>正常应缴</v>
          </cell>
          <cell r="G266" t="str">
            <v>2836.2</v>
          </cell>
          <cell r="H266" t="str">
            <v>226.9</v>
          </cell>
          <cell r="I266" t="str">
            <v>226.9</v>
          </cell>
          <cell r="J266" t="str">
            <v>0</v>
          </cell>
          <cell r="K266" t="str">
            <v>0</v>
          </cell>
          <cell r="L266" t="str">
            <v>0</v>
          </cell>
          <cell r="M266" t="str">
            <v>0</v>
          </cell>
          <cell r="N266" t="str">
            <v>0</v>
          </cell>
          <cell r="O266" t="str">
            <v>1</v>
          </cell>
          <cell r="P266" t="str">
            <v>未退休</v>
          </cell>
        </row>
        <row r="267">
          <cell r="B267" t="str">
            <v>白国振</v>
          </cell>
          <cell r="C267" t="str">
            <v>202106</v>
          </cell>
          <cell r="D267" t="str">
            <v>202106</v>
          </cell>
          <cell r="E267" t="str">
            <v>企业养老保险</v>
          </cell>
          <cell r="F267" t="str">
            <v>正常应缴</v>
          </cell>
          <cell r="G267" t="str">
            <v>2836.2</v>
          </cell>
          <cell r="H267" t="str">
            <v>226.9</v>
          </cell>
          <cell r="I267" t="str">
            <v>226.9</v>
          </cell>
          <cell r="J267" t="str">
            <v>0</v>
          </cell>
          <cell r="K267" t="str">
            <v>0</v>
          </cell>
          <cell r="L267" t="str">
            <v>0</v>
          </cell>
          <cell r="M267" t="str">
            <v>0</v>
          </cell>
          <cell r="N267" t="str">
            <v>0</v>
          </cell>
          <cell r="O267" t="str">
            <v>1</v>
          </cell>
          <cell r="P267" t="str">
            <v>未退休</v>
          </cell>
        </row>
        <row r="268">
          <cell r="B268" t="str">
            <v>赵静</v>
          </cell>
          <cell r="C268" t="str">
            <v>202106</v>
          </cell>
          <cell r="D268" t="str">
            <v>202106</v>
          </cell>
          <cell r="E268" t="str">
            <v>企业养老保险</v>
          </cell>
          <cell r="F268" t="str">
            <v>正常应缴</v>
          </cell>
          <cell r="G268" t="str">
            <v>2836.2</v>
          </cell>
          <cell r="H268" t="str">
            <v>226.9</v>
          </cell>
          <cell r="I268" t="str">
            <v>226.9</v>
          </cell>
          <cell r="J268" t="str">
            <v>0</v>
          </cell>
          <cell r="K268" t="str">
            <v>0</v>
          </cell>
          <cell r="L268" t="str">
            <v>0</v>
          </cell>
          <cell r="M268" t="str">
            <v>0</v>
          </cell>
          <cell r="N268" t="str">
            <v>0</v>
          </cell>
          <cell r="O268" t="str">
            <v>1</v>
          </cell>
          <cell r="P268" t="str">
            <v>未退休</v>
          </cell>
        </row>
        <row r="269">
          <cell r="B269" t="str">
            <v>陈乐</v>
          </cell>
          <cell r="C269" t="str">
            <v>202106</v>
          </cell>
          <cell r="D269" t="str">
            <v>202106</v>
          </cell>
          <cell r="E269" t="str">
            <v>企业养老保险</v>
          </cell>
          <cell r="F269" t="str">
            <v>正常应缴</v>
          </cell>
          <cell r="G269" t="str">
            <v>2836.2</v>
          </cell>
          <cell r="H269" t="str">
            <v>226.9</v>
          </cell>
          <cell r="I269" t="str">
            <v>226.9</v>
          </cell>
          <cell r="J269" t="str">
            <v>0</v>
          </cell>
          <cell r="K269" t="str">
            <v>0</v>
          </cell>
          <cell r="L269" t="str">
            <v>0</v>
          </cell>
          <cell r="M269" t="str">
            <v>0</v>
          </cell>
          <cell r="N269" t="str">
            <v>0</v>
          </cell>
          <cell r="O269" t="str">
            <v>1</v>
          </cell>
          <cell r="P269" t="str">
            <v>未退休</v>
          </cell>
        </row>
        <row r="270">
          <cell r="B270" t="str">
            <v>白艳焕</v>
          </cell>
          <cell r="C270" t="str">
            <v>202106</v>
          </cell>
          <cell r="D270" t="str">
            <v>202106</v>
          </cell>
          <cell r="E270" t="str">
            <v>企业养老保险</v>
          </cell>
          <cell r="F270" t="str">
            <v>正常应缴</v>
          </cell>
          <cell r="G270" t="str">
            <v>2836.2</v>
          </cell>
          <cell r="H270" t="str">
            <v>226.9</v>
          </cell>
          <cell r="I270" t="str">
            <v>226.9</v>
          </cell>
          <cell r="J270" t="str">
            <v>0</v>
          </cell>
          <cell r="K270" t="str">
            <v>0</v>
          </cell>
          <cell r="L270" t="str">
            <v>0</v>
          </cell>
          <cell r="M270" t="str">
            <v>0</v>
          </cell>
          <cell r="N270" t="str">
            <v>0</v>
          </cell>
          <cell r="O270" t="str">
            <v>1</v>
          </cell>
          <cell r="P270" t="str">
            <v>未退休</v>
          </cell>
        </row>
        <row r="271">
          <cell r="B271" t="str">
            <v>胡占伟</v>
          </cell>
          <cell r="C271" t="str">
            <v>202106</v>
          </cell>
          <cell r="D271" t="str">
            <v>202106</v>
          </cell>
          <cell r="E271" t="str">
            <v>企业养老保险</v>
          </cell>
          <cell r="F271" t="str">
            <v>正常应缴</v>
          </cell>
          <cell r="G271" t="str">
            <v>2836.2</v>
          </cell>
          <cell r="H271" t="str">
            <v>226.9</v>
          </cell>
          <cell r="I271" t="str">
            <v>226.9</v>
          </cell>
          <cell r="J271" t="str">
            <v>0</v>
          </cell>
          <cell r="K271" t="str">
            <v>0</v>
          </cell>
          <cell r="L271" t="str">
            <v>0</v>
          </cell>
          <cell r="M271" t="str">
            <v>0</v>
          </cell>
          <cell r="N271" t="str">
            <v>0</v>
          </cell>
          <cell r="O271" t="str">
            <v>1</v>
          </cell>
          <cell r="P271" t="str">
            <v>未退休</v>
          </cell>
        </row>
        <row r="272">
          <cell r="B272" t="str">
            <v>王冠文</v>
          </cell>
          <cell r="C272" t="str">
            <v>202106</v>
          </cell>
          <cell r="D272" t="str">
            <v>202106</v>
          </cell>
          <cell r="E272" t="str">
            <v>企业养老保险</v>
          </cell>
          <cell r="F272" t="str">
            <v>正常应缴</v>
          </cell>
          <cell r="G272" t="str">
            <v>2836.2</v>
          </cell>
          <cell r="H272" t="str">
            <v>226.9</v>
          </cell>
          <cell r="I272" t="str">
            <v>226.9</v>
          </cell>
          <cell r="J272" t="str">
            <v>0</v>
          </cell>
          <cell r="K272" t="str">
            <v>0</v>
          </cell>
          <cell r="L272" t="str">
            <v>0</v>
          </cell>
          <cell r="M272" t="str">
            <v>0</v>
          </cell>
          <cell r="N272" t="str">
            <v>0</v>
          </cell>
          <cell r="O272" t="str">
            <v>1</v>
          </cell>
          <cell r="P272" t="str">
            <v>未退休</v>
          </cell>
        </row>
        <row r="273">
          <cell r="B273" t="str">
            <v>于红艳</v>
          </cell>
          <cell r="C273" t="str">
            <v>202106</v>
          </cell>
          <cell r="D273" t="str">
            <v>202106</v>
          </cell>
          <cell r="E273" t="str">
            <v>企业养老保险</v>
          </cell>
          <cell r="F273" t="str">
            <v>正常应缴</v>
          </cell>
          <cell r="G273" t="str">
            <v>2836.2</v>
          </cell>
          <cell r="H273" t="str">
            <v>226.9</v>
          </cell>
          <cell r="I273" t="str">
            <v>226.9</v>
          </cell>
          <cell r="J273" t="str">
            <v>0</v>
          </cell>
          <cell r="K273" t="str">
            <v>0</v>
          </cell>
          <cell r="L273" t="str">
            <v>0</v>
          </cell>
          <cell r="M273" t="str">
            <v>0</v>
          </cell>
          <cell r="N273" t="str">
            <v>0</v>
          </cell>
          <cell r="O273" t="str">
            <v>1</v>
          </cell>
          <cell r="P273" t="str">
            <v>未退休</v>
          </cell>
        </row>
        <row r="274">
          <cell r="B274" t="str">
            <v>孙兴旺</v>
          </cell>
          <cell r="C274" t="str">
            <v>202106</v>
          </cell>
          <cell r="D274" t="str">
            <v>202106</v>
          </cell>
          <cell r="E274" t="str">
            <v>企业养老保险</v>
          </cell>
          <cell r="F274" t="str">
            <v>正常应缴</v>
          </cell>
          <cell r="G274" t="str">
            <v>2836.2</v>
          </cell>
          <cell r="H274" t="str">
            <v>226.9</v>
          </cell>
          <cell r="I274" t="str">
            <v>226.9</v>
          </cell>
          <cell r="J274" t="str">
            <v>0</v>
          </cell>
          <cell r="K274" t="str">
            <v>0</v>
          </cell>
          <cell r="L274" t="str">
            <v>0</v>
          </cell>
          <cell r="M274" t="str">
            <v>0</v>
          </cell>
          <cell r="N274" t="str">
            <v>0</v>
          </cell>
          <cell r="O274" t="str">
            <v>1</v>
          </cell>
          <cell r="P274" t="str">
            <v>未退休</v>
          </cell>
        </row>
        <row r="275">
          <cell r="B275" t="str">
            <v>蔡永刚</v>
          </cell>
          <cell r="C275" t="str">
            <v>202106</v>
          </cell>
          <cell r="D275" t="str">
            <v>202106</v>
          </cell>
          <cell r="E275" t="str">
            <v>企业养老保险</v>
          </cell>
          <cell r="F275" t="str">
            <v>正常应缴</v>
          </cell>
          <cell r="G275" t="str">
            <v>2836.2</v>
          </cell>
          <cell r="H275" t="str">
            <v>226.9</v>
          </cell>
          <cell r="I275" t="str">
            <v>226.9</v>
          </cell>
          <cell r="J275" t="str">
            <v>0</v>
          </cell>
          <cell r="K275" t="str">
            <v>0</v>
          </cell>
          <cell r="L275" t="str">
            <v>0</v>
          </cell>
          <cell r="M275" t="str">
            <v>0</v>
          </cell>
          <cell r="N275" t="str">
            <v>0</v>
          </cell>
          <cell r="O275" t="str">
            <v>1</v>
          </cell>
          <cell r="P275" t="str">
            <v>未退休</v>
          </cell>
        </row>
        <row r="276">
          <cell r="B276" t="str">
            <v>刘永超</v>
          </cell>
          <cell r="C276" t="str">
            <v>202106</v>
          </cell>
          <cell r="D276" t="str">
            <v>202106</v>
          </cell>
          <cell r="E276" t="str">
            <v>企业养老保险</v>
          </cell>
          <cell r="F276" t="str">
            <v>正常应缴</v>
          </cell>
          <cell r="G276" t="str">
            <v>3042.05</v>
          </cell>
          <cell r="H276" t="str">
            <v>243.36</v>
          </cell>
          <cell r="I276" t="str">
            <v>243.36</v>
          </cell>
          <cell r="J276" t="str">
            <v>0</v>
          </cell>
          <cell r="K276" t="str">
            <v>0</v>
          </cell>
          <cell r="L276" t="str">
            <v>0</v>
          </cell>
          <cell r="M276" t="str">
            <v>0</v>
          </cell>
          <cell r="N276" t="str">
            <v>0</v>
          </cell>
          <cell r="O276" t="str">
            <v>1</v>
          </cell>
          <cell r="P276" t="str">
            <v>未退休</v>
          </cell>
        </row>
        <row r="277">
          <cell r="B277" t="str">
            <v>刘玉玲</v>
          </cell>
          <cell r="C277" t="str">
            <v>202106</v>
          </cell>
          <cell r="D277" t="str">
            <v>202106</v>
          </cell>
          <cell r="E277" t="str">
            <v>企业养老保险</v>
          </cell>
          <cell r="F277" t="str">
            <v>正常应缴</v>
          </cell>
          <cell r="G277" t="str">
            <v>3042.05</v>
          </cell>
          <cell r="H277" t="str">
            <v>243.36</v>
          </cell>
          <cell r="I277" t="str">
            <v>243.36</v>
          </cell>
          <cell r="J277" t="str">
            <v>0</v>
          </cell>
          <cell r="K277" t="str">
            <v>0</v>
          </cell>
          <cell r="L277" t="str">
            <v>0</v>
          </cell>
          <cell r="M277" t="str">
            <v>0</v>
          </cell>
          <cell r="N277" t="str">
            <v>0</v>
          </cell>
          <cell r="O277" t="str">
            <v>1</v>
          </cell>
          <cell r="P277" t="str">
            <v>未退休</v>
          </cell>
        </row>
        <row r="278">
          <cell r="B278" t="str">
            <v>张明友</v>
          </cell>
          <cell r="C278" t="str">
            <v>202106</v>
          </cell>
          <cell r="D278" t="str">
            <v>202106</v>
          </cell>
          <cell r="E278" t="str">
            <v>企业养老保险</v>
          </cell>
          <cell r="F278" t="str">
            <v>正常应缴</v>
          </cell>
          <cell r="G278" t="str">
            <v>3042.05</v>
          </cell>
          <cell r="H278" t="str">
            <v>243.36</v>
          </cell>
          <cell r="I278" t="str">
            <v>243.36</v>
          </cell>
          <cell r="J278" t="str">
            <v>0</v>
          </cell>
          <cell r="K278" t="str">
            <v>0</v>
          </cell>
          <cell r="L278" t="str">
            <v>0</v>
          </cell>
          <cell r="M278" t="str">
            <v>0</v>
          </cell>
          <cell r="N278" t="str">
            <v>0</v>
          </cell>
          <cell r="O278" t="str">
            <v>1</v>
          </cell>
          <cell r="P278" t="str">
            <v>未退休</v>
          </cell>
        </row>
        <row r="279">
          <cell r="B279" t="str">
            <v>张巧慧</v>
          </cell>
          <cell r="C279" t="str">
            <v>202106</v>
          </cell>
          <cell r="D279" t="str">
            <v>202106</v>
          </cell>
          <cell r="E279" t="str">
            <v>企业养老保险</v>
          </cell>
          <cell r="F279" t="str">
            <v>正常应缴</v>
          </cell>
          <cell r="G279" t="str">
            <v>3042.05</v>
          </cell>
          <cell r="H279" t="str">
            <v>243.36</v>
          </cell>
          <cell r="I279" t="str">
            <v>243.36</v>
          </cell>
          <cell r="J279" t="str">
            <v>0</v>
          </cell>
          <cell r="K279" t="str">
            <v>0</v>
          </cell>
          <cell r="L279" t="str">
            <v>0</v>
          </cell>
          <cell r="M279" t="str">
            <v>0</v>
          </cell>
          <cell r="N279" t="str">
            <v>0</v>
          </cell>
          <cell r="O279" t="str">
            <v>1</v>
          </cell>
          <cell r="P279" t="str">
            <v>未退休</v>
          </cell>
        </row>
        <row r="280">
          <cell r="B280" t="str">
            <v>郑艳红</v>
          </cell>
          <cell r="C280" t="str">
            <v>202106</v>
          </cell>
          <cell r="D280" t="str">
            <v>202106</v>
          </cell>
          <cell r="E280" t="str">
            <v>企业养老保险</v>
          </cell>
          <cell r="F280" t="str">
            <v>正常应缴</v>
          </cell>
          <cell r="G280" t="str">
            <v>3042.05</v>
          </cell>
          <cell r="H280" t="str">
            <v>243.36</v>
          </cell>
          <cell r="I280" t="str">
            <v>243.36</v>
          </cell>
          <cell r="J280" t="str">
            <v>0</v>
          </cell>
          <cell r="K280" t="str">
            <v>0</v>
          </cell>
          <cell r="L280" t="str">
            <v>0</v>
          </cell>
          <cell r="M280" t="str">
            <v>0</v>
          </cell>
          <cell r="N280" t="str">
            <v>0</v>
          </cell>
          <cell r="O280" t="str">
            <v>1</v>
          </cell>
          <cell r="P280" t="str">
            <v>未退休</v>
          </cell>
        </row>
        <row r="281">
          <cell r="B281" t="str">
            <v>朱浚川</v>
          </cell>
          <cell r="C281" t="str">
            <v>202106</v>
          </cell>
          <cell r="D281" t="str">
            <v>202106</v>
          </cell>
          <cell r="E281" t="str">
            <v>企业养老保险</v>
          </cell>
          <cell r="F281" t="str">
            <v>正常应缴</v>
          </cell>
          <cell r="G281" t="str">
            <v>2836.2</v>
          </cell>
          <cell r="H281" t="str">
            <v>226.9</v>
          </cell>
          <cell r="I281" t="str">
            <v>226.9</v>
          </cell>
          <cell r="J281" t="str">
            <v>0</v>
          </cell>
          <cell r="K281" t="str">
            <v>0</v>
          </cell>
          <cell r="L281" t="str">
            <v>0</v>
          </cell>
          <cell r="M281" t="str">
            <v>0</v>
          </cell>
          <cell r="N281" t="str">
            <v>0</v>
          </cell>
          <cell r="O281" t="str">
            <v>1</v>
          </cell>
          <cell r="P281" t="str">
            <v>未退休</v>
          </cell>
        </row>
        <row r="282">
          <cell r="B282" t="str">
            <v>杨宝亮</v>
          </cell>
          <cell r="C282" t="str">
            <v>202106</v>
          </cell>
          <cell r="D282" t="str">
            <v>202106</v>
          </cell>
          <cell r="E282" t="str">
            <v>企业养老保险</v>
          </cell>
          <cell r="F282" t="str">
            <v>正常应缴</v>
          </cell>
          <cell r="G282" t="str">
            <v>2836.2</v>
          </cell>
          <cell r="H282" t="str">
            <v>226.9</v>
          </cell>
          <cell r="I282" t="str">
            <v>226.9</v>
          </cell>
          <cell r="J282" t="str">
            <v>0</v>
          </cell>
          <cell r="K282" t="str">
            <v>0</v>
          </cell>
          <cell r="L282" t="str">
            <v>0</v>
          </cell>
          <cell r="M282" t="str">
            <v>0</v>
          </cell>
          <cell r="N282" t="str">
            <v>0</v>
          </cell>
          <cell r="O282" t="str">
            <v>1</v>
          </cell>
          <cell r="P282" t="str">
            <v>未退休</v>
          </cell>
        </row>
        <row r="283">
          <cell r="B283" t="str">
            <v>刘元元</v>
          </cell>
          <cell r="C283" t="str">
            <v>202106</v>
          </cell>
          <cell r="D283" t="str">
            <v>202106</v>
          </cell>
          <cell r="E283" t="str">
            <v>企业养老保险</v>
          </cell>
          <cell r="F283" t="str">
            <v>正常应缴</v>
          </cell>
          <cell r="G283" t="str">
            <v>3042.05</v>
          </cell>
          <cell r="H283" t="str">
            <v>243.36</v>
          </cell>
          <cell r="I283" t="str">
            <v>243.36</v>
          </cell>
          <cell r="J283" t="str">
            <v>0</v>
          </cell>
          <cell r="K283" t="str">
            <v>0</v>
          </cell>
          <cell r="L283" t="str">
            <v>0</v>
          </cell>
          <cell r="M283" t="str">
            <v>0</v>
          </cell>
          <cell r="N283" t="str">
            <v>0</v>
          </cell>
          <cell r="O283" t="str">
            <v>1</v>
          </cell>
          <cell r="P283" t="str">
            <v>未退休</v>
          </cell>
        </row>
        <row r="284">
          <cell r="B284" t="str">
            <v>陈晓晴</v>
          </cell>
          <cell r="C284" t="str">
            <v>202106</v>
          </cell>
          <cell r="D284" t="str">
            <v>202106</v>
          </cell>
          <cell r="E284" t="str">
            <v>企业养老保险</v>
          </cell>
          <cell r="F284" t="str">
            <v>正常应缴</v>
          </cell>
          <cell r="G284" t="str">
            <v>2836.2</v>
          </cell>
          <cell r="H284" t="str">
            <v>226.9</v>
          </cell>
          <cell r="I284" t="str">
            <v>226.9</v>
          </cell>
          <cell r="J284" t="str">
            <v>0</v>
          </cell>
          <cell r="K284" t="str">
            <v>0</v>
          </cell>
          <cell r="L284" t="str">
            <v>0</v>
          </cell>
          <cell r="M284" t="str">
            <v>0</v>
          </cell>
          <cell r="N284" t="str">
            <v>0</v>
          </cell>
          <cell r="O284" t="str">
            <v>1</v>
          </cell>
          <cell r="P284" t="str">
            <v>未退休</v>
          </cell>
        </row>
        <row r="285">
          <cell r="B285" t="str">
            <v>姜桂梅</v>
          </cell>
          <cell r="C285" t="str">
            <v>202106</v>
          </cell>
          <cell r="D285" t="str">
            <v>202106</v>
          </cell>
          <cell r="E285" t="str">
            <v>企业养老保险</v>
          </cell>
          <cell r="F285" t="str">
            <v>正常应缴</v>
          </cell>
          <cell r="G285" t="str">
            <v>2836.2</v>
          </cell>
          <cell r="H285" t="str">
            <v>226.9</v>
          </cell>
          <cell r="I285" t="str">
            <v>226.9</v>
          </cell>
          <cell r="J285" t="str">
            <v>0</v>
          </cell>
          <cell r="K285" t="str">
            <v>0</v>
          </cell>
          <cell r="L285" t="str">
            <v>0</v>
          </cell>
          <cell r="M285" t="str">
            <v>0</v>
          </cell>
          <cell r="N285" t="str">
            <v>0</v>
          </cell>
          <cell r="O285" t="str">
            <v>1</v>
          </cell>
          <cell r="P285" t="str">
            <v>未退休</v>
          </cell>
        </row>
        <row r="286">
          <cell r="B286" t="str">
            <v>杨亚琼</v>
          </cell>
          <cell r="C286" t="str">
            <v>202106</v>
          </cell>
          <cell r="D286" t="str">
            <v>202106</v>
          </cell>
          <cell r="E286" t="str">
            <v>企业养老保险</v>
          </cell>
          <cell r="F286" t="str">
            <v>正常应缴</v>
          </cell>
          <cell r="G286" t="str">
            <v>3042.05</v>
          </cell>
          <cell r="H286" t="str">
            <v>243.36</v>
          </cell>
          <cell r="I286" t="str">
            <v>243.36</v>
          </cell>
          <cell r="J286" t="str">
            <v>0</v>
          </cell>
          <cell r="K286" t="str">
            <v>0</v>
          </cell>
          <cell r="L286" t="str">
            <v>0</v>
          </cell>
          <cell r="M286" t="str">
            <v>0</v>
          </cell>
          <cell r="N286" t="str">
            <v>0</v>
          </cell>
          <cell r="O286" t="str">
            <v>1</v>
          </cell>
          <cell r="P286" t="str">
            <v>未退休</v>
          </cell>
        </row>
        <row r="287">
          <cell r="B287" t="str">
            <v>杨勇</v>
          </cell>
          <cell r="C287" t="str">
            <v>202106</v>
          </cell>
          <cell r="D287" t="str">
            <v>202106</v>
          </cell>
          <cell r="E287" t="str">
            <v>企业养老保险</v>
          </cell>
          <cell r="F287" t="str">
            <v>正常应缴</v>
          </cell>
          <cell r="G287" t="str">
            <v>2836.2</v>
          </cell>
          <cell r="H287" t="str">
            <v>226.9</v>
          </cell>
          <cell r="I287" t="str">
            <v>226.9</v>
          </cell>
          <cell r="J287" t="str">
            <v>0</v>
          </cell>
          <cell r="K287" t="str">
            <v>0</v>
          </cell>
          <cell r="L287" t="str">
            <v>0</v>
          </cell>
          <cell r="M287" t="str">
            <v>0</v>
          </cell>
          <cell r="N287" t="str">
            <v>0</v>
          </cell>
          <cell r="O287" t="str">
            <v>1</v>
          </cell>
          <cell r="P287" t="str">
            <v>未退休</v>
          </cell>
        </row>
        <row r="288">
          <cell r="B288" t="str">
            <v>王文乐</v>
          </cell>
          <cell r="C288" t="str">
            <v>202106</v>
          </cell>
          <cell r="D288" t="str">
            <v>202106</v>
          </cell>
          <cell r="E288" t="str">
            <v>企业养老保险</v>
          </cell>
          <cell r="F288" t="str">
            <v>正常应缴</v>
          </cell>
          <cell r="G288" t="str">
            <v>2836.2</v>
          </cell>
          <cell r="H288" t="str">
            <v>226.9</v>
          </cell>
          <cell r="I288" t="str">
            <v>226.9</v>
          </cell>
          <cell r="J288" t="str">
            <v>0</v>
          </cell>
          <cell r="K288" t="str">
            <v>0</v>
          </cell>
          <cell r="L288" t="str">
            <v>0</v>
          </cell>
          <cell r="M288" t="str">
            <v>0</v>
          </cell>
          <cell r="N288" t="str">
            <v>0</v>
          </cell>
          <cell r="O288" t="str">
            <v>1</v>
          </cell>
          <cell r="P288" t="str">
            <v>未退休</v>
          </cell>
        </row>
        <row r="289">
          <cell r="B289" t="str">
            <v>吴如霞</v>
          </cell>
          <cell r="C289" t="str">
            <v>202106</v>
          </cell>
          <cell r="D289" t="str">
            <v>202106</v>
          </cell>
          <cell r="E289" t="str">
            <v>企业养老保险</v>
          </cell>
          <cell r="F289" t="str">
            <v>正常应缴</v>
          </cell>
          <cell r="G289" t="str">
            <v>2836.2</v>
          </cell>
          <cell r="H289" t="str">
            <v>226.9</v>
          </cell>
          <cell r="I289" t="str">
            <v>226.9</v>
          </cell>
          <cell r="J289" t="str">
            <v>0</v>
          </cell>
          <cell r="K289" t="str">
            <v>0</v>
          </cell>
          <cell r="L289" t="str">
            <v>0</v>
          </cell>
          <cell r="M289" t="str">
            <v>0</v>
          </cell>
          <cell r="N289" t="str">
            <v>0</v>
          </cell>
          <cell r="O289" t="str">
            <v>1</v>
          </cell>
          <cell r="P289" t="str">
            <v>未退休</v>
          </cell>
        </row>
        <row r="290">
          <cell r="B290" t="str">
            <v>刘俊阁</v>
          </cell>
          <cell r="C290" t="str">
            <v>202106</v>
          </cell>
          <cell r="D290" t="str">
            <v>202106</v>
          </cell>
          <cell r="E290" t="str">
            <v>企业养老保险</v>
          </cell>
          <cell r="F290" t="str">
            <v>正常应缴</v>
          </cell>
          <cell r="G290" t="str">
            <v>3042.05</v>
          </cell>
          <cell r="H290" t="str">
            <v>243.36</v>
          </cell>
          <cell r="I290" t="str">
            <v>243.36</v>
          </cell>
          <cell r="J290" t="str">
            <v>0</v>
          </cell>
          <cell r="K290" t="str">
            <v>0</v>
          </cell>
          <cell r="L290" t="str">
            <v>0</v>
          </cell>
          <cell r="M290" t="str">
            <v>0</v>
          </cell>
          <cell r="N290" t="str">
            <v>0</v>
          </cell>
          <cell r="O290" t="str">
            <v>1</v>
          </cell>
          <cell r="P290" t="str">
            <v>未退休</v>
          </cell>
        </row>
        <row r="291">
          <cell r="B291" t="str">
            <v>胡建谱</v>
          </cell>
          <cell r="C291" t="str">
            <v>202106</v>
          </cell>
          <cell r="D291" t="str">
            <v>202106</v>
          </cell>
          <cell r="E291" t="str">
            <v>企业养老保险</v>
          </cell>
          <cell r="F291" t="str">
            <v>正常应缴</v>
          </cell>
          <cell r="G291" t="str">
            <v>2836.2</v>
          </cell>
          <cell r="H291" t="str">
            <v>226.9</v>
          </cell>
          <cell r="I291" t="str">
            <v>226.9</v>
          </cell>
          <cell r="J291" t="str">
            <v>0</v>
          </cell>
          <cell r="K291" t="str">
            <v>0</v>
          </cell>
          <cell r="L291" t="str">
            <v>0</v>
          </cell>
          <cell r="M291" t="str">
            <v>0</v>
          </cell>
          <cell r="N291" t="str">
            <v>0</v>
          </cell>
          <cell r="O291" t="str">
            <v>1</v>
          </cell>
          <cell r="P291" t="str">
            <v>未退休</v>
          </cell>
        </row>
        <row r="292">
          <cell r="B292" t="str">
            <v>邓文志</v>
          </cell>
          <cell r="C292" t="str">
            <v>202106</v>
          </cell>
          <cell r="D292" t="str">
            <v>202106</v>
          </cell>
          <cell r="E292" t="str">
            <v>企业养老保险</v>
          </cell>
          <cell r="F292" t="str">
            <v>正常应缴</v>
          </cell>
          <cell r="G292" t="str">
            <v>2836.2</v>
          </cell>
          <cell r="H292" t="str">
            <v>226.9</v>
          </cell>
          <cell r="I292" t="str">
            <v>226.9</v>
          </cell>
          <cell r="J292" t="str">
            <v>0</v>
          </cell>
          <cell r="K292" t="str">
            <v>0</v>
          </cell>
          <cell r="L292" t="str">
            <v>0</v>
          </cell>
          <cell r="M292" t="str">
            <v>0</v>
          </cell>
          <cell r="N292" t="str">
            <v>0</v>
          </cell>
          <cell r="O292" t="str">
            <v>1</v>
          </cell>
          <cell r="P292" t="str">
            <v>未退休</v>
          </cell>
        </row>
        <row r="293">
          <cell r="B293" t="str">
            <v>宋小玲</v>
          </cell>
          <cell r="C293" t="str">
            <v>202106</v>
          </cell>
          <cell r="D293" t="str">
            <v>202106</v>
          </cell>
          <cell r="E293" t="str">
            <v>企业养老保险</v>
          </cell>
          <cell r="F293" t="str">
            <v>正常应缴</v>
          </cell>
          <cell r="G293" t="str">
            <v>3042.05</v>
          </cell>
          <cell r="H293" t="str">
            <v>243.36</v>
          </cell>
          <cell r="I293" t="str">
            <v>243.36</v>
          </cell>
          <cell r="J293" t="str">
            <v>0</v>
          </cell>
          <cell r="K293" t="str">
            <v>0</v>
          </cell>
          <cell r="L293" t="str">
            <v>0</v>
          </cell>
          <cell r="M293" t="str">
            <v>0</v>
          </cell>
          <cell r="N293" t="str">
            <v>0</v>
          </cell>
          <cell r="O293" t="str">
            <v>1</v>
          </cell>
          <cell r="P293" t="str">
            <v>未退休</v>
          </cell>
        </row>
        <row r="294">
          <cell r="B294" t="str">
            <v>王建国</v>
          </cell>
          <cell r="C294" t="str">
            <v>202106</v>
          </cell>
          <cell r="D294" t="str">
            <v>202106</v>
          </cell>
          <cell r="E294" t="str">
            <v>企业养老保险</v>
          </cell>
          <cell r="F294" t="str">
            <v>正常应缴</v>
          </cell>
          <cell r="G294" t="str">
            <v>2836.2</v>
          </cell>
          <cell r="H294" t="str">
            <v>226.9</v>
          </cell>
          <cell r="I294" t="str">
            <v>226.9</v>
          </cell>
          <cell r="J294" t="str">
            <v>0</v>
          </cell>
          <cell r="K294" t="str">
            <v>0</v>
          </cell>
          <cell r="L294" t="str">
            <v>0</v>
          </cell>
          <cell r="M294" t="str">
            <v>0</v>
          </cell>
          <cell r="N294" t="str">
            <v>0</v>
          </cell>
          <cell r="O294" t="str">
            <v>1</v>
          </cell>
          <cell r="P294" t="str">
            <v>未退休</v>
          </cell>
        </row>
        <row r="295">
          <cell r="B295" t="str">
            <v>宋连利</v>
          </cell>
          <cell r="C295" t="str">
            <v>202106</v>
          </cell>
          <cell r="D295" t="str">
            <v>202106</v>
          </cell>
          <cell r="E295" t="str">
            <v>企业养老保险</v>
          </cell>
          <cell r="F295" t="str">
            <v>正常应缴</v>
          </cell>
          <cell r="G295" t="str">
            <v>2836.2</v>
          </cell>
          <cell r="H295" t="str">
            <v>226.9</v>
          </cell>
          <cell r="I295" t="str">
            <v>226.9</v>
          </cell>
          <cell r="J295" t="str">
            <v>0</v>
          </cell>
          <cell r="K295" t="str">
            <v>0</v>
          </cell>
          <cell r="L295" t="str">
            <v>0</v>
          </cell>
          <cell r="M295" t="str">
            <v>0</v>
          </cell>
          <cell r="N295" t="str">
            <v>0</v>
          </cell>
          <cell r="O295" t="str">
            <v>1</v>
          </cell>
          <cell r="P295" t="str">
            <v>未退休</v>
          </cell>
        </row>
        <row r="296">
          <cell r="B296" t="str">
            <v>刘焕侠</v>
          </cell>
          <cell r="C296" t="str">
            <v>202106</v>
          </cell>
          <cell r="D296" t="str">
            <v>202106</v>
          </cell>
          <cell r="E296" t="str">
            <v>企业养老保险</v>
          </cell>
          <cell r="F296" t="str">
            <v>正常应缴</v>
          </cell>
          <cell r="G296" t="str">
            <v>2836.2</v>
          </cell>
          <cell r="H296" t="str">
            <v>226.9</v>
          </cell>
          <cell r="I296" t="str">
            <v>226.9</v>
          </cell>
          <cell r="J296" t="str">
            <v>0</v>
          </cell>
          <cell r="K296" t="str">
            <v>0</v>
          </cell>
          <cell r="L296" t="str">
            <v>0</v>
          </cell>
          <cell r="M296" t="str">
            <v>0</v>
          </cell>
          <cell r="N296" t="str">
            <v>0</v>
          </cell>
          <cell r="O296" t="str">
            <v>1</v>
          </cell>
          <cell r="P296" t="str">
            <v>未退休</v>
          </cell>
        </row>
        <row r="297">
          <cell r="B297" t="str">
            <v>刘洪荣</v>
          </cell>
          <cell r="C297" t="str">
            <v>202106</v>
          </cell>
          <cell r="D297" t="str">
            <v>202106</v>
          </cell>
          <cell r="E297" t="str">
            <v>企业养老保险</v>
          </cell>
          <cell r="F297" t="str">
            <v>正常应缴</v>
          </cell>
          <cell r="G297" t="str">
            <v>2836.2</v>
          </cell>
          <cell r="H297" t="str">
            <v>226.9</v>
          </cell>
          <cell r="I297" t="str">
            <v>226.9</v>
          </cell>
          <cell r="J297" t="str">
            <v>0</v>
          </cell>
          <cell r="K297" t="str">
            <v>0</v>
          </cell>
          <cell r="L297" t="str">
            <v>0</v>
          </cell>
          <cell r="M297" t="str">
            <v>0</v>
          </cell>
          <cell r="N297" t="str">
            <v>0</v>
          </cell>
          <cell r="O297" t="str">
            <v>1</v>
          </cell>
          <cell r="P297" t="str">
            <v>未退休</v>
          </cell>
        </row>
        <row r="298">
          <cell r="B298" t="str">
            <v>刘涛</v>
          </cell>
          <cell r="C298" t="str">
            <v>202106</v>
          </cell>
          <cell r="D298" t="str">
            <v>202106</v>
          </cell>
          <cell r="E298" t="str">
            <v>企业养老保险</v>
          </cell>
          <cell r="F298" t="str">
            <v>正常应缴</v>
          </cell>
          <cell r="G298" t="str">
            <v>2836.2</v>
          </cell>
          <cell r="H298" t="str">
            <v>226.9</v>
          </cell>
          <cell r="I298" t="str">
            <v>226.9</v>
          </cell>
          <cell r="J298" t="str">
            <v>0</v>
          </cell>
          <cell r="K298" t="str">
            <v>0</v>
          </cell>
          <cell r="L298" t="str">
            <v>0</v>
          </cell>
          <cell r="M298" t="str">
            <v>0</v>
          </cell>
          <cell r="N298" t="str">
            <v>0</v>
          </cell>
          <cell r="O298" t="str">
            <v>1</v>
          </cell>
          <cell r="P298" t="str">
            <v>未退休</v>
          </cell>
        </row>
        <row r="299">
          <cell r="B299" t="str">
            <v>赵东豪</v>
          </cell>
          <cell r="C299" t="str">
            <v>202106</v>
          </cell>
          <cell r="D299" t="str">
            <v>202106</v>
          </cell>
          <cell r="E299" t="str">
            <v>企业养老保险</v>
          </cell>
          <cell r="F299" t="str">
            <v>正常应缴</v>
          </cell>
          <cell r="G299" t="str">
            <v>2836.2</v>
          </cell>
          <cell r="H299" t="str">
            <v>226.9</v>
          </cell>
          <cell r="I299" t="str">
            <v>226.9</v>
          </cell>
          <cell r="J299" t="str">
            <v>0</v>
          </cell>
          <cell r="K299" t="str">
            <v>0</v>
          </cell>
          <cell r="L299" t="str">
            <v>0</v>
          </cell>
          <cell r="M299" t="str">
            <v>0</v>
          </cell>
          <cell r="N299" t="str">
            <v>0</v>
          </cell>
          <cell r="O299" t="str">
            <v>1</v>
          </cell>
          <cell r="P299" t="str">
            <v>未退休</v>
          </cell>
        </row>
        <row r="300">
          <cell r="B300" t="str">
            <v>许志飞</v>
          </cell>
          <cell r="C300" t="str">
            <v>202106</v>
          </cell>
          <cell r="D300" t="str">
            <v>202106</v>
          </cell>
          <cell r="E300" t="str">
            <v>企业养老保险</v>
          </cell>
          <cell r="F300" t="str">
            <v>正常应缴</v>
          </cell>
          <cell r="G300" t="str">
            <v>3042.05</v>
          </cell>
          <cell r="H300" t="str">
            <v>243.36</v>
          </cell>
          <cell r="I300" t="str">
            <v>243.36</v>
          </cell>
          <cell r="J300" t="str">
            <v>0</v>
          </cell>
          <cell r="K300" t="str">
            <v>0</v>
          </cell>
          <cell r="L300" t="str">
            <v>0</v>
          </cell>
          <cell r="M300" t="str">
            <v>0</v>
          </cell>
          <cell r="N300" t="str">
            <v>0</v>
          </cell>
          <cell r="O300" t="str">
            <v>1</v>
          </cell>
          <cell r="P300" t="str">
            <v>未退休</v>
          </cell>
        </row>
        <row r="301">
          <cell r="B301" t="str">
            <v>宁文凯</v>
          </cell>
          <cell r="C301" t="str">
            <v>202106</v>
          </cell>
          <cell r="D301" t="str">
            <v>202106</v>
          </cell>
          <cell r="E301" t="str">
            <v>企业养老保险</v>
          </cell>
          <cell r="F301" t="str">
            <v>正常应缴</v>
          </cell>
          <cell r="G301" t="str">
            <v>3042.05</v>
          </cell>
          <cell r="H301" t="str">
            <v>243.36</v>
          </cell>
          <cell r="I301" t="str">
            <v>243.36</v>
          </cell>
          <cell r="J301" t="str">
            <v>0</v>
          </cell>
          <cell r="K301" t="str">
            <v>0</v>
          </cell>
          <cell r="L301" t="str">
            <v>0</v>
          </cell>
          <cell r="M301" t="str">
            <v>0</v>
          </cell>
          <cell r="N301" t="str">
            <v>0</v>
          </cell>
          <cell r="O301" t="str">
            <v>1</v>
          </cell>
          <cell r="P301" t="str">
            <v>未退休</v>
          </cell>
        </row>
        <row r="302">
          <cell r="B302" t="str">
            <v>闫建波</v>
          </cell>
          <cell r="C302" t="str">
            <v>202106</v>
          </cell>
          <cell r="D302" t="str">
            <v>202106</v>
          </cell>
          <cell r="E302" t="str">
            <v>企业养老保险</v>
          </cell>
          <cell r="F302" t="str">
            <v>正常应缴</v>
          </cell>
          <cell r="G302" t="str">
            <v>3042.05</v>
          </cell>
          <cell r="H302" t="str">
            <v>243.36</v>
          </cell>
          <cell r="I302" t="str">
            <v>243.36</v>
          </cell>
          <cell r="J302" t="str">
            <v>0</v>
          </cell>
          <cell r="K302" t="str">
            <v>0</v>
          </cell>
          <cell r="L302" t="str">
            <v>0</v>
          </cell>
          <cell r="M302" t="str">
            <v>0</v>
          </cell>
          <cell r="N302" t="str">
            <v>0</v>
          </cell>
          <cell r="O302" t="str">
            <v>1</v>
          </cell>
          <cell r="P302" t="str">
            <v>未退休</v>
          </cell>
        </row>
        <row r="303">
          <cell r="B303" t="str">
            <v>赵刚</v>
          </cell>
          <cell r="C303" t="str">
            <v>202106</v>
          </cell>
          <cell r="D303" t="str">
            <v>202106</v>
          </cell>
          <cell r="E303" t="str">
            <v>企业养老保险</v>
          </cell>
          <cell r="F303" t="str">
            <v>正常应缴</v>
          </cell>
          <cell r="G303" t="str">
            <v>3042.05</v>
          </cell>
          <cell r="H303" t="str">
            <v>243.36</v>
          </cell>
          <cell r="I303" t="str">
            <v>243.36</v>
          </cell>
          <cell r="J303" t="str">
            <v>0</v>
          </cell>
          <cell r="K303" t="str">
            <v>0</v>
          </cell>
          <cell r="L303" t="str">
            <v>0</v>
          </cell>
          <cell r="M303" t="str">
            <v>0</v>
          </cell>
          <cell r="N303" t="str">
            <v>0</v>
          </cell>
          <cell r="O303" t="str">
            <v>1</v>
          </cell>
          <cell r="P303" t="str">
            <v>未退休</v>
          </cell>
        </row>
        <row r="304">
          <cell r="B304" t="str">
            <v>田晓胜</v>
          </cell>
          <cell r="C304" t="str">
            <v>202106</v>
          </cell>
          <cell r="D304" t="str">
            <v>202106</v>
          </cell>
          <cell r="E304" t="str">
            <v>企业养老保险</v>
          </cell>
          <cell r="F304" t="str">
            <v>正常应缴</v>
          </cell>
          <cell r="G304" t="str">
            <v>2836.2</v>
          </cell>
          <cell r="H304" t="str">
            <v>226.9</v>
          </cell>
          <cell r="I304" t="str">
            <v>226.9</v>
          </cell>
          <cell r="J304" t="str">
            <v>0</v>
          </cell>
          <cell r="K304" t="str">
            <v>0</v>
          </cell>
          <cell r="L304" t="str">
            <v>0</v>
          </cell>
          <cell r="M304" t="str">
            <v>0</v>
          </cell>
          <cell r="N304" t="str">
            <v>0</v>
          </cell>
          <cell r="O304" t="str">
            <v>1</v>
          </cell>
          <cell r="P304" t="str">
            <v>未退休</v>
          </cell>
        </row>
        <row r="305">
          <cell r="B305" t="str">
            <v>李泽元</v>
          </cell>
          <cell r="C305" t="str">
            <v>202106</v>
          </cell>
          <cell r="D305" t="str">
            <v>202106</v>
          </cell>
          <cell r="E305" t="str">
            <v>企业养老保险</v>
          </cell>
          <cell r="F305" t="str">
            <v>正常应缴</v>
          </cell>
          <cell r="G305" t="str">
            <v>2836.2</v>
          </cell>
          <cell r="H305" t="str">
            <v>226.9</v>
          </cell>
          <cell r="I305" t="str">
            <v>226.9</v>
          </cell>
          <cell r="J305" t="str">
            <v>0</v>
          </cell>
          <cell r="K305" t="str">
            <v>0</v>
          </cell>
          <cell r="L305" t="str">
            <v>0</v>
          </cell>
          <cell r="M305" t="str">
            <v>0</v>
          </cell>
          <cell r="N305" t="str">
            <v>0</v>
          </cell>
          <cell r="O305" t="str">
            <v>1</v>
          </cell>
          <cell r="P305" t="str">
            <v>未退休</v>
          </cell>
        </row>
        <row r="306">
          <cell r="B306" t="str">
            <v>武林</v>
          </cell>
          <cell r="C306" t="str">
            <v>202106</v>
          </cell>
          <cell r="D306" t="str">
            <v>202106</v>
          </cell>
          <cell r="E306" t="str">
            <v>企业养老保险</v>
          </cell>
          <cell r="F306" t="str">
            <v>正常应缴</v>
          </cell>
          <cell r="G306" t="str">
            <v>3042.05</v>
          </cell>
          <cell r="H306" t="str">
            <v>243.36</v>
          </cell>
          <cell r="I306" t="str">
            <v>243.36</v>
          </cell>
          <cell r="J306" t="str">
            <v>0</v>
          </cell>
          <cell r="K306" t="str">
            <v>0</v>
          </cell>
          <cell r="L306" t="str">
            <v>0</v>
          </cell>
          <cell r="M306" t="str">
            <v>0</v>
          </cell>
          <cell r="N306" t="str">
            <v>0</v>
          </cell>
          <cell r="O306" t="str">
            <v>1</v>
          </cell>
          <cell r="P306" t="str">
            <v>未退休</v>
          </cell>
        </row>
        <row r="307">
          <cell r="B307" t="str">
            <v>张俊苓</v>
          </cell>
          <cell r="C307" t="str">
            <v>202106</v>
          </cell>
          <cell r="D307" t="str">
            <v>202106</v>
          </cell>
          <cell r="E307" t="str">
            <v>企业养老保险</v>
          </cell>
          <cell r="F307" t="str">
            <v>正常应缴</v>
          </cell>
          <cell r="G307" t="str">
            <v>2836.2</v>
          </cell>
          <cell r="H307" t="str">
            <v>226.9</v>
          </cell>
          <cell r="I307" t="str">
            <v>226.9</v>
          </cell>
          <cell r="J307" t="str">
            <v>0</v>
          </cell>
          <cell r="K307" t="str">
            <v>0</v>
          </cell>
          <cell r="L307" t="str">
            <v>0</v>
          </cell>
          <cell r="M307" t="str">
            <v>0</v>
          </cell>
          <cell r="N307" t="str">
            <v>0</v>
          </cell>
          <cell r="O307" t="str">
            <v>1</v>
          </cell>
          <cell r="P307" t="str">
            <v>未退休</v>
          </cell>
        </row>
        <row r="308">
          <cell r="B308" t="str">
            <v>李跃茹</v>
          </cell>
          <cell r="C308" t="str">
            <v>202106</v>
          </cell>
          <cell r="D308" t="str">
            <v>202106</v>
          </cell>
          <cell r="E308" t="str">
            <v>企业养老保险</v>
          </cell>
          <cell r="F308" t="str">
            <v>正常应缴</v>
          </cell>
          <cell r="G308" t="str">
            <v>2836.2</v>
          </cell>
          <cell r="H308" t="str">
            <v>226.9</v>
          </cell>
          <cell r="I308" t="str">
            <v>226.9</v>
          </cell>
          <cell r="J308" t="str">
            <v>0</v>
          </cell>
          <cell r="K308" t="str">
            <v>0</v>
          </cell>
          <cell r="L308" t="str">
            <v>0</v>
          </cell>
          <cell r="M308" t="str">
            <v>0</v>
          </cell>
          <cell r="N308" t="str">
            <v>0</v>
          </cell>
          <cell r="O308" t="str">
            <v>1</v>
          </cell>
          <cell r="P308" t="str">
            <v>未退休</v>
          </cell>
        </row>
        <row r="309">
          <cell r="B309" t="str">
            <v>曹延祥</v>
          </cell>
          <cell r="C309" t="str">
            <v>202106</v>
          </cell>
          <cell r="D309" t="str">
            <v>202106</v>
          </cell>
          <cell r="E309" t="str">
            <v>企业养老保险</v>
          </cell>
          <cell r="F309" t="str">
            <v>正常应缴</v>
          </cell>
          <cell r="G309" t="str">
            <v>2836.2</v>
          </cell>
          <cell r="H309" t="str">
            <v>226.9</v>
          </cell>
          <cell r="I309" t="str">
            <v>226.9</v>
          </cell>
          <cell r="J309" t="str">
            <v>0</v>
          </cell>
          <cell r="K309" t="str">
            <v>0</v>
          </cell>
          <cell r="L309" t="str">
            <v>0</v>
          </cell>
          <cell r="M309" t="str">
            <v>0</v>
          </cell>
          <cell r="N309" t="str">
            <v>0</v>
          </cell>
          <cell r="O309" t="str">
            <v>1</v>
          </cell>
          <cell r="P309" t="str">
            <v>未退休</v>
          </cell>
        </row>
        <row r="310">
          <cell r="B310" t="str">
            <v>刘宝臣</v>
          </cell>
          <cell r="C310" t="str">
            <v>202106</v>
          </cell>
          <cell r="D310" t="str">
            <v>202106</v>
          </cell>
          <cell r="E310" t="str">
            <v>企业养老保险</v>
          </cell>
          <cell r="F310" t="str">
            <v>正常应缴</v>
          </cell>
          <cell r="G310" t="str">
            <v>2836.2</v>
          </cell>
          <cell r="H310" t="str">
            <v>226.9</v>
          </cell>
          <cell r="I310" t="str">
            <v>226.9</v>
          </cell>
          <cell r="J310" t="str">
            <v>0</v>
          </cell>
          <cell r="K310" t="str">
            <v>0</v>
          </cell>
          <cell r="L310" t="str">
            <v>0</v>
          </cell>
          <cell r="M310" t="str">
            <v>0</v>
          </cell>
          <cell r="N310" t="str">
            <v>0</v>
          </cell>
          <cell r="O310" t="str">
            <v>1</v>
          </cell>
          <cell r="P310" t="str">
            <v>未退休</v>
          </cell>
        </row>
        <row r="311">
          <cell r="B311" t="str">
            <v>张琳</v>
          </cell>
          <cell r="C311" t="str">
            <v>202106</v>
          </cell>
          <cell r="D311" t="str">
            <v>202106</v>
          </cell>
          <cell r="E311" t="str">
            <v>企业养老保险</v>
          </cell>
          <cell r="F311" t="str">
            <v>正常应缴</v>
          </cell>
          <cell r="G311" t="str">
            <v>2836.2</v>
          </cell>
          <cell r="H311" t="str">
            <v>226.9</v>
          </cell>
          <cell r="I311" t="str">
            <v>226.9</v>
          </cell>
          <cell r="J311" t="str">
            <v>0</v>
          </cell>
          <cell r="K311" t="str">
            <v>0</v>
          </cell>
          <cell r="L311" t="str">
            <v>0</v>
          </cell>
          <cell r="M311" t="str">
            <v>0</v>
          </cell>
          <cell r="N311" t="str">
            <v>0</v>
          </cell>
          <cell r="O311" t="str">
            <v>1</v>
          </cell>
          <cell r="P311" t="str">
            <v>未退休</v>
          </cell>
        </row>
        <row r="312">
          <cell r="B312" t="str">
            <v>张博赟</v>
          </cell>
          <cell r="C312" t="str">
            <v>202106</v>
          </cell>
          <cell r="D312" t="str">
            <v>202106</v>
          </cell>
          <cell r="E312" t="str">
            <v>企业养老保险</v>
          </cell>
          <cell r="F312" t="str">
            <v>正常应缴</v>
          </cell>
          <cell r="G312" t="str">
            <v>2836.2</v>
          </cell>
          <cell r="H312" t="str">
            <v>226.9</v>
          </cell>
          <cell r="I312" t="str">
            <v>226.9</v>
          </cell>
          <cell r="J312" t="str">
            <v>0</v>
          </cell>
          <cell r="K312" t="str">
            <v>0</v>
          </cell>
          <cell r="L312" t="str">
            <v>0</v>
          </cell>
          <cell r="M312" t="str">
            <v>0</v>
          </cell>
          <cell r="N312" t="str">
            <v>0</v>
          </cell>
          <cell r="O312" t="str">
            <v>1</v>
          </cell>
          <cell r="P312" t="str">
            <v>未退休</v>
          </cell>
        </row>
        <row r="313">
          <cell r="B313" t="str">
            <v>田飞飞</v>
          </cell>
          <cell r="C313" t="str">
            <v>202106</v>
          </cell>
          <cell r="D313" t="str">
            <v>202106</v>
          </cell>
          <cell r="E313" t="str">
            <v>企业养老保险</v>
          </cell>
          <cell r="F313" t="str">
            <v>正常应缴</v>
          </cell>
          <cell r="G313" t="str">
            <v>2836.2</v>
          </cell>
          <cell r="H313" t="str">
            <v>226.9</v>
          </cell>
          <cell r="I313" t="str">
            <v>226.9</v>
          </cell>
          <cell r="J313" t="str">
            <v>0</v>
          </cell>
          <cell r="K313" t="str">
            <v>0</v>
          </cell>
          <cell r="L313" t="str">
            <v>0</v>
          </cell>
          <cell r="M313" t="str">
            <v>0</v>
          </cell>
          <cell r="N313" t="str">
            <v>0</v>
          </cell>
          <cell r="O313" t="str">
            <v>1</v>
          </cell>
          <cell r="P313" t="str">
            <v>未退休</v>
          </cell>
        </row>
        <row r="314">
          <cell r="B314" t="str">
            <v>孟新</v>
          </cell>
          <cell r="C314" t="str">
            <v>202106</v>
          </cell>
          <cell r="D314" t="str">
            <v>202106</v>
          </cell>
          <cell r="E314" t="str">
            <v>企业养老保险</v>
          </cell>
          <cell r="F314" t="str">
            <v>正常应缴</v>
          </cell>
          <cell r="G314" t="str">
            <v>2836.2</v>
          </cell>
          <cell r="H314" t="str">
            <v>226.9</v>
          </cell>
          <cell r="I314" t="str">
            <v>226.9</v>
          </cell>
          <cell r="J314" t="str">
            <v>0</v>
          </cell>
          <cell r="K314" t="str">
            <v>0</v>
          </cell>
          <cell r="L314" t="str">
            <v>0</v>
          </cell>
          <cell r="M314" t="str">
            <v>0</v>
          </cell>
          <cell r="N314" t="str">
            <v>0</v>
          </cell>
          <cell r="O314" t="str">
            <v>1</v>
          </cell>
          <cell r="P314" t="str">
            <v>未退休</v>
          </cell>
        </row>
        <row r="315">
          <cell r="B315" t="str">
            <v>赵亚帅</v>
          </cell>
          <cell r="C315" t="str">
            <v>202106</v>
          </cell>
          <cell r="D315" t="str">
            <v>202106</v>
          </cell>
          <cell r="E315" t="str">
            <v>企业养老保险</v>
          </cell>
          <cell r="F315" t="str">
            <v>正常应缴</v>
          </cell>
          <cell r="G315" t="str">
            <v>2836.2</v>
          </cell>
          <cell r="H315" t="str">
            <v>226.9</v>
          </cell>
          <cell r="I315" t="str">
            <v>226.9</v>
          </cell>
          <cell r="J315" t="str">
            <v>0</v>
          </cell>
          <cell r="K315" t="str">
            <v>0</v>
          </cell>
          <cell r="L315" t="str">
            <v>0</v>
          </cell>
          <cell r="M315" t="str">
            <v>0</v>
          </cell>
          <cell r="N315" t="str">
            <v>0</v>
          </cell>
          <cell r="O315" t="str">
            <v>1</v>
          </cell>
          <cell r="P315" t="str">
            <v>未退休</v>
          </cell>
        </row>
        <row r="316">
          <cell r="B316" t="str">
            <v>商松坡</v>
          </cell>
          <cell r="C316" t="str">
            <v>202106</v>
          </cell>
          <cell r="D316" t="str">
            <v>202106</v>
          </cell>
          <cell r="E316" t="str">
            <v>企业养老保险</v>
          </cell>
          <cell r="F316" t="str">
            <v>正常应缴</v>
          </cell>
          <cell r="G316" t="str">
            <v>2836.2</v>
          </cell>
          <cell r="H316" t="str">
            <v>226.9</v>
          </cell>
          <cell r="I316" t="str">
            <v>226.9</v>
          </cell>
          <cell r="J316" t="str">
            <v>0</v>
          </cell>
          <cell r="K316" t="str">
            <v>0</v>
          </cell>
          <cell r="L316" t="str">
            <v>0</v>
          </cell>
          <cell r="M316" t="str">
            <v>0</v>
          </cell>
          <cell r="N316" t="str">
            <v>0</v>
          </cell>
          <cell r="O316" t="str">
            <v>1</v>
          </cell>
          <cell r="P316" t="str">
            <v>未退休</v>
          </cell>
        </row>
        <row r="317">
          <cell r="B317" t="str">
            <v>李宾</v>
          </cell>
          <cell r="C317" t="str">
            <v>202106</v>
          </cell>
          <cell r="D317" t="str">
            <v>202106</v>
          </cell>
          <cell r="E317" t="str">
            <v>企业养老保险</v>
          </cell>
          <cell r="F317" t="str">
            <v>正常应缴</v>
          </cell>
          <cell r="G317" t="str">
            <v>2836.2</v>
          </cell>
          <cell r="H317" t="str">
            <v>226.9</v>
          </cell>
          <cell r="I317" t="str">
            <v>226.9</v>
          </cell>
          <cell r="J317" t="str">
            <v>0</v>
          </cell>
          <cell r="K317" t="str">
            <v>0</v>
          </cell>
          <cell r="L317" t="str">
            <v>0</v>
          </cell>
          <cell r="M317" t="str">
            <v>0</v>
          </cell>
          <cell r="N317" t="str">
            <v>0</v>
          </cell>
          <cell r="O317" t="str">
            <v>1</v>
          </cell>
          <cell r="P317" t="str">
            <v>未退休</v>
          </cell>
        </row>
        <row r="318">
          <cell r="B318" t="str">
            <v>刘如成</v>
          </cell>
          <cell r="C318" t="str">
            <v>202106</v>
          </cell>
          <cell r="D318" t="str">
            <v>202106</v>
          </cell>
          <cell r="E318" t="str">
            <v>企业养老保险</v>
          </cell>
          <cell r="F318" t="str">
            <v>正常应缴</v>
          </cell>
          <cell r="G318" t="str">
            <v>2836.2</v>
          </cell>
          <cell r="H318" t="str">
            <v>226.9</v>
          </cell>
          <cell r="I318" t="str">
            <v>226.9</v>
          </cell>
          <cell r="J318" t="str">
            <v>0</v>
          </cell>
          <cell r="K318" t="str">
            <v>0</v>
          </cell>
          <cell r="L318" t="str">
            <v>0</v>
          </cell>
          <cell r="M318" t="str">
            <v>0</v>
          </cell>
          <cell r="N318" t="str">
            <v>0</v>
          </cell>
          <cell r="O318" t="str">
            <v>1</v>
          </cell>
          <cell r="P318" t="str">
            <v>未退休</v>
          </cell>
        </row>
        <row r="319">
          <cell r="B319" t="str">
            <v>赵祥洲</v>
          </cell>
          <cell r="C319" t="str">
            <v>202106</v>
          </cell>
          <cell r="D319" t="str">
            <v>202106</v>
          </cell>
          <cell r="E319" t="str">
            <v>企业养老保险</v>
          </cell>
          <cell r="F319" t="str">
            <v>正常应缴</v>
          </cell>
          <cell r="G319" t="str">
            <v>2836.2</v>
          </cell>
          <cell r="H319" t="str">
            <v>226.9</v>
          </cell>
          <cell r="I319" t="str">
            <v>226.9</v>
          </cell>
          <cell r="J319" t="str">
            <v>0</v>
          </cell>
          <cell r="K319" t="str">
            <v>0</v>
          </cell>
          <cell r="L319" t="str">
            <v>0</v>
          </cell>
          <cell r="M319" t="str">
            <v>0</v>
          </cell>
          <cell r="N319" t="str">
            <v>0</v>
          </cell>
          <cell r="O319" t="str">
            <v>1</v>
          </cell>
          <cell r="P319" t="str">
            <v>未退休</v>
          </cell>
        </row>
        <row r="320">
          <cell r="B320" t="str">
            <v>王旗</v>
          </cell>
          <cell r="C320" t="str">
            <v>202106</v>
          </cell>
          <cell r="D320" t="str">
            <v>202106</v>
          </cell>
          <cell r="E320" t="str">
            <v>企业养老保险</v>
          </cell>
          <cell r="F320" t="str">
            <v>正常应缴</v>
          </cell>
          <cell r="G320" t="str">
            <v>2836.2</v>
          </cell>
          <cell r="H320" t="str">
            <v>226.9</v>
          </cell>
          <cell r="I320" t="str">
            <v>226.9</v>
          </cell>
          <cell r="J320" t="str">
            <v>0</v>
          </cell>
          <cell r="K320" t="str">
            <v>0</v>
          </cell>
          <cell r="L320" t="str">
            <v>0</v>
          </cell>
          <cell r="M320" t="str">
            <v>0</v>
          </cell>
          <cell r="N320" t="str">
            <v>0</v>
          </cell>
          <cell r="O320" t="str">
            <v>1</v>
          </cell>
          <cell r="P320" t="str">
            <v>未退休</v>
          </cell>
        </row>
        <row r="321">
          <cell r="B321" t="str">
            <v>许嘉辉</v>
          </cell>
          <cell r="C321" t="str">
            <v>202106</v>
          </cell>
          <cell r="D321" t="str">
            <v>202106</v>
          </cell>
          <cell r="E321" t="str">
            <v>企业养老保险</v>
          </cell>
          <cell r="F321" t="str">
            <v>正常应缴</v>
          </cell>
          <cell r="G321" t="str">
            <v>3820</v>
          </cell>
          <cell r="H321" t="str">
            <v>305.6</v>
          </cell>
          <cell r="I321" t="str">
            <v>305.6</v>
          </cell>
          <cell r="J321" t="str">
            <v>0</v>
          </cell>
          <cell r="K321" t="str">
            <v>0</v>
          </cell>
          <cell r="L321" t="str">
            <v>0</v>
          </cell>
          <cell r="M321" t="str">
            <v>0</v>
          </cell>
          <cell r="N321" t="str">
            <v>0</v>
          </cell>
          <cell r="O321" t="str">
            <v>1</v>
          </cell>
          <cell r="P321" t="str">
            <v>未退休</v>
          </cell>
        </row>
        <row r="322">
          <cell r="B322" t="str">
            <v>李勇</v>
          </cell>
          <cell r="C322" t="str">
            <v>202106</v>
          </cell>
          <cell r="D322" t="str">
            <v>202106</v>
          </cell>
          <cell r="E322" t="str">
            <v>企业养老保险</v>
          </cell>
          <cell r="F322" t="str">
            <v>正常应缴</v>
          </cell>
          <cell r="G322" t="str">
            <v>2836.2</v>
          </cell>
          <cell r="H322" t="str">
            <v>226.9</v>
          </cell>
          <cell r="I322" t="str">
            <v>226.9</v>
          </cell>
          <cell r="J322" t="str">
            <v>0</v>
          </cell>
          <cell r="K322" t="str">
            <v>0</v>
          </cell>
          <cell r="L322" t="str">
            <v>0</v>
          </cell>
          <cell r="M322" t="str">
            <v>0</v>
          </cell>
          <cell r="N322" t="str">
            <v>0</v>
          </cell>
          <cell r="O322" t="str">
            <v>1</v>
          </cell>
          <cell r="P322" t="str">
            <v>未退休</v>
          </cell>
        </row>
        <row r="323">
          <cell r="B323" t="str">
            <v>窦桂英</v>
          </cell>
          <cell r="C323" t="str">
            <v>202106</v>
          </cell>
          <cell r="D323" t="str">
            <v>202106</v>
          </cell>
          <cell r="E323" t="str">
            <v>企业养老保险</v>
          </cell>
          <cell r="F323" t="str">
            <v>正常应缴</v>
          </cell>
          <cell r="G323" t="str">
            <v>2836.2</v>
          </cell>
          <cell r="H323" t="str">
            <v>226.9</v>
          </cell>
          <cell r="I323" t="str">
            <v>226.9</v>
          </cell>
          <cell r="J323" t="str">
            <v>0</v>
          </cell>
          <cell r="K323" t="str">
            <v>0</v>
          </cell>
          <cell r="L323" t="str">
            <v>0</v>
          </cell>
          <cell r="M323" t="str">
            <v>0</v>
          </cell>
          <cell r="N323" t="str">
            <v>0</v>
          </cell>
          <cell r="O323" t="str">
            <v>1</v>
          </cell>
          <cell r="P323" t="str">
            <v>未退休</v>
          </cell>
        </row>
        <row r="324">
          <cell r="B324" t="str">
            <v>莫爱芹</v>
          </cell>
          <cell r="C324" t="str">
            <v>202106</v>
          </cell>
          <cell r="D324" t="str">
            <v>202106</v>
          </cell>
          <cell r="E324" t="str">
            <v>企业养老保险</v>
          </cell>
          <cell r="F324" t="str">
            <v>正常应缴</v>
          </cell>
          <cell r="G324" t="str">
            <v>2836.2</v>
          </cell>
          <cell r="H324" t="str">
            <v>226.9</v>
          </cell>
          <cell r="I324" t="str">
            <v>226.9</v>
          </cell>
          <cell r="J324" t="str">
            <v>0</v>
          </cell>
          <cell r="K324" t="str">
            <v>0</v>
          </cell>
          <cell r="L324" t="str">
            <v>0</v>
          </cell>
          <cell r="M324" t="str">
            <v>0</v>
          </cell>
          <cell r="N324" t="str">
            <v>0</v>
          </cell>
          <cell r="O324" t="str">
            <v>1</v>
          </cell>
          <cell r="P324" t="str">
            <v>未退休</v>
          </cell>
        </row>
        <row r="325">
          <cell r="B325" t="str">
            <v>周梦迪</v>
          </cell>
          <cell r="C325" t="str">
            <v>202106</v>
          </cell>
          <cell r="D325" t="str">
            <v>202106</v>
          </cell>
          <cell r="E325" t="str">
            <v>企业养老保险</v>
          </cell>
          <cell r="F325" t="str">
            <v>正常应缴</v>
          </cell>
          <cell r="G325" t="str">
            <v>2836.2</v>
          </cell>
          <cell r="H325" t="str">
            <v>226.9</v>
          </cell>
          <cell r="I325" t="str">
            <v>226.9</v>
          </cell>
          <cell r="J325" t="str">
            <v>0</v>
          </cell>
          <cell r="K325" t="str">
            <v>0</v>
          </cell>
          <cell r="L325" t="str">
            <v>0</v>
          </cell>
          <cell r="M325" t="str">
            <v>0</v>
          </cell>
          <cell r="N325" t="str">
            <v>0</v>
          </cell>
          <cell r="O325" t="str">
            <v>1</v>
          </cell>
          <cell r="P325" t="str">
            <v>未退休</v>
          </cell>
        </row>
        <row r="326">
          <cell r="B326" t="str">
            <v>李艳平</v>
          </cell>
          <cell r="C326" t="str">
            <v>202106</v>
          </cell>
          <cell r="D326" t="str">
            <v>202106</v>
          </cell>
          <cell r="E326" t="str">
            <v>企业养老保险</v>
          </cell>
          <cell r="F326" t="str">
            <v>正常应缴</v>
          </cell>
          <cell r="G326" t="str">
            <v>2836.2</v>
          </cell>
          <cell r="H326" t="str">
            <v>226.9</v>
          </cell>
          <cell r="I326" t="str">
            <v>226.9</v>
          </cell>
          <cell r="J326" t="str">
            <v>0</v>
          </cell>
          <cell r="K326" t="str">
            <v>0</v>
          </cell>
          <cell r="L326" t="str">
            <v>0</v>
          </cell>
          <cell r="M326" t="str">
            <v>0</v>
          </cell>
          <cell r="N326" t="str">
            <v>0</v>
          </cell>
          <cell r="O326" t="str">
            <v>1</v>
          </cell>
          <cell r="P326" t="str">
            <v>未退休</v>
          </cell>
        </row>
        <row r="327">
          <cell r="B327" t="str">
            <v>岳明鑫</v>
          </cell>
          <cell r="C327" t="str">
            <v>202106</v>
          </cell>
          <cell r="D327" t="str">
            <v>202106</v>
          </cell>
          <cell r="E327" t="str">
            <v>企业养老保险</v>
          </cell>
          <cell r="F327" t="str">
            <v>正常应缴</v>
          </cell>
          <cell r="G327" t="str">
            <v>3042.05</v>
          </cell>
          <cell r="H327" t="str">
            <v>243.36</v>
          </cell>
          <cell r="I327" t="str">
            <v>243.36</v>
          </cell>
          <cell r="J327" t="str">
            <v>0</v>
          </cell>
          <cell r="K327" t="str">
            <v>0</v>
          </cell>
          <cell r="L327" t="str">
            <v>0</v>
          </cell>
          <cell r="M327" t="str">
            <v>0</v>
          </cell>
          <cell r="N327" t="str">
            <v>0</v>
          </cell>
          <cell r="O327" t="str">
            <v>1</v>
          </cell>
          <cell r="P327" t="str">
            <v>未退休</v>
          </cell>
        </row>
        <row r="328">
          <cell r="B328" t="str">
            <v>刘龙祥</v>
          </cell>
          <cell r="C328" t="str">
            <v>202106</v>
          </cell>
          <cell r="D328" t="str">
            <v>202106</v>
          </cell>
          <cell r="E328" t="str">
            <v>企业养老保险</v>
          </cell>
          <cell r="F328" t="str">
            <v>正常应缴</v>
          </cell>
          <cell r="G328" t="str">
            <v>2836.2</v>
          </cell>
          <cell r="H328" t="str">
            <v>226.9</v>
          </cell>
          <cell r="I328" t="str">
            <v>226.9</v>
          </cell>
          <cell r="J328" t="str">
            <v>0</v>
          </cell>
          <cell r="K328" t="str">
            <v>0</v>
          </cell>
          <cell r="L328" t="str">
            <v>0</v>
          </cell>
          <cell r="M328" t="str">
            <v>0</v>
          </cell>
          <cell r="N328" t="str">
            <v>0</v>
          </cell>
          <cell r="O328" t="str">
            <v>1</v>
          </cell>
          <cell r="P328" t="str">
            <v>未退休</v>
          </cell>
        </row>
        <row r="329">
          <cell r="B329" t="str">
            <v>刘红晨</v>
          </cell>
          <cell r="C329" t="str">
            <v>202106</v>
          </cell>
          <cell r="D329" t="str">
            <v>202106</v>
          </cell>
          <cell r="E329" t="str">
            <v>企业养老保险</v>
          </cell>
          <cell r="F329" t="str">
            <v>正常应缴</v>
          </cell>
          <cell r="G329" t="str">
            <v>3042.05</v>
          </cell>
          <cell r="H329" t="str">
            <v>243.36</v>
          </cell>
          <cell r="I329" t="str">
            <v>243.36</v>
          </cell>
          <cell r="J329" t="str">
            <v>0</v>
          </cell>
          <cell r="K329" t="str">
            <v>0</v>
          </cell>
          <cell r="L329" t="str">
            <v>0</v>
          </cell>
          <cell r="M329" t="str">
            <v>0</v>
          </cell>
          <cell r="N329" t="str">
            <v>0</v>
          </cell>
          <cell r="O329" t="str">
            <v>1</v>
          </cell>
          <cell r="P329" t="str">
            <v>未退休</v>
          </cell>
        </row>
        <row r="330">
          <cell r="B330" t="str">
            <v>周治学</v>
          </cell>
          <cell r="C330" t="str">
            <v>202106</v>
          </cell>
          <cell r="D330" t="str">
            <v>202106</v>
          </cell>
          <cell r="E330" t="str">
            <v>企业养老保险</v>
          </cell>
          <cell r="F330" t="str">
            <v>正常应缴</v>
          </cell>
          <cell r="G330" t="str">
            <v>3042.05</v>
          </cell>
          <cell r="H330" t="str">
            <v>243.36</v>
          </cell>
          <cell r="I330" t="str">
            <v>243.36</v>
          </cell>
          <cell r="J330" t="str">
            <v>0</v>
          </cell>
          <cell r="K330" t="str">
            <v>0</v>
          </cell>
          <cell r="L330" t="str">
            <v>0</v>
          </cell>
          <cell r="M330" t="str">
            <v>0</v>
          </cell>
          <cell r="N330" t="str">
            <v>0</v>
          </cell>
          <cell r="O330" t="str">
            <v>1</v>
          </cell>
          <cell r="P330" t="str">
            <v>未退休</v>
          </cell>
        </row>
        <row r="331">
          <cell r="B331" t="str">
            <v>闫晓晨</v>
          </cell>
          <cell r="C331" t="str">
            <v>202106</v>
          </cell>
          <cell r="D331" t="str">
            <v>202106</v>
          </cell>
          <cell r="E331" t="str">
            <v>企业养老保险</v>
          </cell>
          <cell r="F331" t="str">
            <v>正常应缴</v>
          </cell>
          <cell r="G331" t="str">
            <v>3042.05</v>
          </cell>
          <cell r="H331" t="str">
            <v>243.36</v>
          </cell>
          <cell r="I331" t="str">
            <v>243.36</v>
          </cell>
          <cell r="J331" t="str">
            <v>0</v>
          </cell>
          <cell r="K331" t="str">
            <v>0</v>
          </cell>
          <cell r="L331" t="str">
            <v>0</v>
          </cell>
          <cell r="M331" t="str">
            <v>0</v>
          </cell>
          <cell r="N331" t="str">
            <v>0</v>
          </cell>
          <cell r="O331" t="str">
            <v>1</v>
          </cell>
          <cell r="P331" t="str">
            <v>未退休</v>
          </cell>
        </row>
        <row r="332">
          <cell r="B332" t="str">
            <v>张斌</v>
          </cell>
          <cell r="C332" t="str">
            <v>202106</v>
          </cell>
          <cell r="D332" t="str">
            <v>202106</v>
          </cell>
          <cell r="E332" t="str">
            <v>企业养老保险</v>
          </cell>
          <cell r="F332" t="str">
            <v>正常应缴</v>
          </cell>
          <cell r="G332" t="str">
            <v>3042.05</v>
          </cell>
          <cell r="H332" t="str">
            <v>243.36</v>
          </cell>
          <cell r="I332" t="str">
            <v>243.36</v>
          </cell>
          <cell r="J332" t="str">
            <v>0</v>
          </cell>
          <cell r="K332" t="str">
            <v>0</v>
          </cell>
          <cell r="L332" t="str">
            <v>0</v>
          </cell>
          <cell r="M332" t="str">
            <v>0</v>
          </cell>
          <cell r="N332" t="str">
            <v>0</v>
          </cell>
          <cell r="O332" t="str">
            <v>1</v>
          </cell>
          <cell r="P332" t="str">
            <v>未退休</v>
          </cell>
        </row>
        <row r="333">
          <cell r="B333" t="str">
            <v>刘思含</v>
          </cell>
          <cell r="C333" t="str">
            <v>202106</v>
          </cell>
          <cell r="D333" t="str">
            <v>202106</v>
          </cell>
          <cell r="E333" t="str">
            <v>企业养老保险</v>
          </cell>
          <cell r="F333" t="str">
            <v>正常应缴</v>
          </cell>
          <cell r="G333" t="str">
            <v>2836.2</v>
          </cell>
          <cell r="H333" t="str">
            <v>226.9</v>
          </cell>
          <cell r="I333" t="str">
            <v>226.9</v>
          </cell>
          <cell r="J333" t="str">
            <v>0</v>
          </cell>
          <cell r="K333" t="str">
            <v>0</v>
          </cell>
          <cell r="L333" t="str">
            <v>0</v>
          </cell>
          <cell r="M333" t="str">
            <v>0</v>
          </cell>
          <cell r="N333" t="str">
            <v>0</v>
          </cell>
          <cell r="O333" t="str">
            <v>1</v>
          </cell>
          <cell r="P333" t="str">
            <v>未退休</v>
          </cell>
        </row>
        <row r="334">
          <cell r="B334" t="str">
            <v>赵志强</v>
          </cell>
          <cell r="C334" t="str">
            <v>202106</v>
          </cell>
          <cell r="D334" t="str">
            <v>202106</v>
          </cell>
          <cell r="E334" t="str">
            <v>企业养老保险</v>
          </cell>
          <cell r="F334" t="str">
            <v>正常应缴</v>
          </cell>
          <cell r="G334" t="str">
            <v>3820</v>
          </cell>
          <cell r="H334" t="str">
            <v>305.6</v>
          </cell>
          <cell r="I334" t="str">
            <v>305.6</v>
          </cell>
          <cell r="J334" t="str">
            <v>0</v>
          </cell>
          <cell r="K334" t="str">
            <v>0</v>
          </cell>
          <cell r="L334" t="str">
            <v>0</v>
          </cell>
          <cell r="M334" t="str">
            <v>0</v>
          </cell>
          <cell r="N334" t="str">
            <v>0</v>
          </cell>
          <cell r="O334" t="str">
            <v>1</v>
          </cell>
          <cell r="P334" t="str">
            <v>未退休</v>
          </cell>
        </row>
        <row r="335">
          <cell r="B335" t="str">
            <v>张建江</v>
          </cell>
          <cell r="C335" t="str">
            <v>202106</v>
          </cell>
          <cell r="D335" t="str">
            <v>202106</v>
          </cell>
          <cell r="E335" t="str">
            <v>企业养老保险</v>
          </cell>
          <cell r="F335" t="str">
            <v>正常应缴</v>
          </cell>
          <cell r="G335" t="str">
            <v>2849.73</v>
          </cell>
          <cell r="H335" t="str">
            <v>227.98</v>
          </cell>
          <cell r="I335" t="str">
            <v>227.98</v>
          </cell>
          <cell r="J335" t="str">
            <v>0</v>
          </cell>
          <cell r="K335" t="str">
            <v>0</v>
          </cell>
          <cell r="L335" t="str">
            <v>0</v>
          </cell>
          <cell r="M335" t="str">
            <v>0</v>
          </cell>
          <cell r="N335" t="str">
            <v>0</v>
          </cell>
          <cell r="O335" t="str">
            <v>1</v>
          </cell>
          <cell r="P335" t="str">
            <v>未退休</v>
          </cell>
        </row>
        <row r="336">
          <cell r="B336" t="str">
            <v>范丙星</v>
          </cell>
          <cell r="C336" t="str">
            <v>202106</v>
          </cell>
          <cell r="D336" t="str">
            <v>202106</v>
          </cell>
          <cell r="E336" t="str">
            <v>企业养老保险</v>
          </cell>
          <cell r="F336" t="str">
            <v>正常应缴</v>
          </cell>
          <cell r="G336" t="str">
            <v>2836.2</v>
          </cell>
          <cell r="H336" t="str">
            <v>226.9</v>
          </cell>
          <cell r="I336" t="str">
            <v>226.9</v>
          </cell>
          <cell r="J336" t="str">
            <v>0</v>
          </cell>
          <cell r="K336" t="str">
            <v>0</v>
          </cell>
          <cell r="L336" t="str">
            <v>0</v>
          </cell>
          <cell r="M336" t="str">
            <v>0</v>
          </cell>
          <cell r="N336" t="str">
            <v>0</v>
          </cell>
          <cell r="O336" t="str">
            <v>1</v>
          </cell>
          <cell r="P336" t="str">
            <v>未退休</v>
          </cell>
        </row>
        <row r="337">
          <cell r="B337" t="str">
            <v>蔡海波</v>
          </cell>
          <cell r="C337" t="str">
            <v>202106</v>
          </cell>
          <cell r="D337" t="str">
            <v>202106</v>
          </cell>
          <cell r="E337" t="str">
            <v>企业养老保险</v>
          </cell>
          <cell r="F337" t="str">
            <v>正常应缴</v>
          </cell>
          <cell r="G337" t="str">
            <v>3042.05</v>
          </cell>
          <cell r="H337" t="str">
            <v>243.36</v>
          </cell>
          <cell r="I337" t="str">
            <v>243.36</v>
          </cell>
          <cell r="J337" t="str">
            <v>0</v>
          </cell>
          <cell r="K337" t="str">
            <v>0</v>
          </cell>
          <cell r="L337" t="str">
            <v>0</v>
          </cell>
          <cell r="M337" t="str">
            <v>0</v>
          </cell>
          <cell r="N337" t="str">
            <v>0</v>
          </cell>
          <cell r="O337" t="str">
            <v>1</v>
          </cell>
          <cell r="P337" t="str">
            <v>未退休</v>
          </cell>
        </row>
        <row r="338">
          <cell r="B338" t="str">
            <v>司艳策</v>
          </cell>
          <cell r="C338" t="str">
            <v>202106</v>
          </cell>
          <cell r="D338" t="str">
            <v>202106</v>
          </cell>
          <cell r="E338" t="str">
            <v>企业养老保险</v>
          </cell>
          <cell r="F338" t="str">
            <v>正常应缴</v>
          </cell>
          <cell r="G338" t="str">
            <v>2836.2</v>
          </cell>
          <cell r="H338" t="str">
            <v>226.9</v>
          </cell>
          <cell r="I338" t="str">
            <v>226.9</v>
          </cell>
          <cell r="J338" t="str">
            <v>0</v>
          </cell>
          <cell r="K338" t="str">
            <v>0</v>
          </cell>
          <cell r="L338" t="str">
            <v>0</v>
          </cell>
          <cell r="M338" t="str">
            <v>0</v>
          </cell>
          <cell r="N338" t="str">
            <v>0</v>
          </cell>
          <cell r="O338" t="str">
            <v>1</v>
          </cell>
          <cell r="P338" t="str">
            <v>未退休</v>
          </cell>
        </row>
        <row r="339">
          <cell r="B339" t="str">
            <v>范瑶臣</v>
          </cell>
          <cell r="C339" t="str">
            <v>202106</v>
          </cell>
          <cell r="D339" t="str">
            <v>202106</v>
          </cell>
          <cell r="E339" t="str">
            <v>企业养老保险</v>
          </cell>
          <cell r="F339" t="str">
            <v>正常应缴</v>
          </cell>
          <cell r="G339" t="str">
            <v>2836.2</v>
          </cell>
          <cell r="H339" t="str">
            <v>226.9</v>
          </cell>
          <cell r="I339" t="str">
            <v>226.9</v>
          </cell>
          <cell r="J339" t="str">
            <v>0</v>
          </cell>
          <cell r="K339" t="str">
            <v>0</v>
          </cell>
          <cell r="L339" t="str">
            <v>0</v>
          </cell>
          <cell r="M339" t="str">
            <v>0</v>
          </cell>
          <cell r="N339" t="str">
            <v>0</v>
          </cell>
          <cell r="O339" t="str">
            <v>1</v>
          </cell>
          <cell r="P339" t="str">
            <v>未退休</v>
          </cell>
        </row>
        <row r="340">
          <cell r="B340" t="str">
            <v>宗方明</v>
          </cell>
          <cell r="C340" t="str">
            <v>202106</v>
          </cell>
          <cell r="D340" t="str">
            <v>202106</v>
          </cell>
          <cell r="E340" t="str">
            <v>企业养老保险</v>
          </cell>
          <cell r="F340" t="str">
            <v>正常应缴</v>
          </cell>
          <cell r="G340" t="str">
            <v>2836.2</v>
          </cell>
          <cell r="H340" t="str">
            <v>226.9</v>
          </cell>
          <cell r="I340" t="str">
            <v>226.9</v>
          </cell>
          <cell r="J340" t="str">
            <v>0</v>
          </cell>
          <cell r="K340" t="str">
            <v>0</v>
          </cell>
          <cell r="L340" t="str">
            <v>0</v>
          </cell>
          <cell r="M340" t="str">
            <v>0</v>
          </cell>
          <cell r="N340" t="str">
            <v>0</v>
          </cell>
          <cell r="O340" t="str">
            <v>1</v>
          </cell>
          <cell r="P340" t="str">
            <v>未退休</v>
          </cell>
        </row>
        <row r="341">
          <cell r="B341" t="str">
            <v>程丽宇</v>
          </cell>
          <cell r="C341" t="str">
            <v>202106</v>
          </cell>
          <cell r="D341" t="str">
            <v>202106</v>
          </cell>
          <cell r="E341" t="str">
            <v>企业养老保险</v>
          </cell>
          <cell r="F341" t="str">
            <v>正常应缴</v>
          </cell>
          <cell r="G341" t="str">
            <v>2836.2</v>
          </cell>
          <cell r="H341" t="str">
            <v>226.9</v>
          </cell>
          <cell r="I341" t="str">
            <v>226.9</v>
          </cell>
          <cell r="J341" t="str">
            <v>0</v>
          </cell>
          <cell r="K341" t="str">
            <v>0</v>
          </cell>
          <cell r="L341" t="str">
            <v>0</v>
          </cell>
          <cell r="M341" t="str">
            <v>0</v>
          </cell>
          <cell r="N341" t="str">
            <v>0</v>
          </cell>
          <cell r="O341" t="str">
            <v>1</v>
          </cell>
          <cell r="P341" t="str">
            <v>未退休</v>
          </cell>
        </row>
        <row r="342">
          <cell r="B342" t="str">
            <v>王忠梅</v>
          </cell>
          <cell r="C342" t="str">
            <v>202106</v>
          </cell>
          <cell r="D342" t="str">
            <v>202106</v>
          </cell>
          <cell r="E342" t="str">
            <v>企业养老保险</v>
          </cell>
          <cell r="F342" t="str">
            <v>正常应缴</v>
          </cell>
          <cell r="G342" t="str">
            <v>2836.2</v>
          </cell>
          <cell r="H342" t="str">
            <v>226.9</v>
          </cell>
          <cell r="I342" t="str">
            <v>226.9</v>
          </cell>
          <cell r="J342" t="str">
            <v>0</v>
          </cell>
          <cell r="K342" t="str">
            <v>0</v>
          </cell>
          <cell r="L342" t="str">
            <v>0</v>
          </cell>
          <cell r="M342" t="str">
            <v>0</v>
          </cell>
          <cell r="N342" t="str">
            <v>0</v>
          </cell>
          <cell r="O342" t="str">
            <v>1</v>
          </cell>
          <cell r="P342" t="str">
            <v>未退休</v>
          </cell>
        </row>
        <row r="343">
          <cell r="B343" t="str">
            <v>温笑</v>
          </cell>
          <cell r="C343" t="str">
            <v>202106</v>
          </cell>
          <cell r="D343" t="str">
            <v>202106</v>
          </cell>
          <cell r="E343" t="str">
            <v>企业养老保险</v>
          </cell>
          <cell r="F343" t="str">
            <v>正常应缴</v>
          </cell>
          <cell r="G343" t="str">
            <v>2836.2</v>
          </cell>
          <cell r="H343" t="str">
            <v>226.9</v>
          </cell>
          <cell r="I343" t="str">
            <v>226.9</v>
          </cell>
          <cell r="J343" t="str">
            <v>0</v>
          </cell>
          <cell r="K343" t="str">
            <v>0</v>
          </cell>
          <cell r="L343" t="str">
            <v>0</v>
          </cell>
          <cell r="M343" t="str">
            <v>0</v>
          </cell>
          <cell r="N343" t="str">
            <v>0</v>
          </cell>
          <cell r="O343" t="str">
            <v>1</v>
          </cell>
          <cell r="P343" t="str">
            <v>未退休</v>
          </cell>
        </row>
        <row r="344">
          <cell r="B344" t="str">
            <v>滕巨猛</v>
          </cell>
          <cell r="C344" t="str">
            <v>202106</v>
          </cell>
          <cell r="D344" t="str">
            <v>202106</v>
          </cell>
          <cell r="E344" t="str">
            <v>企业养老保险</v>
          </cell>
          <cell r="F344" t="str">
            <v>正常应缴</v>
          </cell>
          <cell r="G344" t="str">
            <v>2836.2</v>
          </cell>
          <cell r="H344" t="str">
            <v>226.9</v>
          </cell>
          <cell r="I344" t="str">
            <v>226.9</v>
          </cell>
          <cell r="J344" t="str">
            <v>0</v>
          </cell>
          <cell r="K344" t="str">
            <v>0</v>
          </cell>
          <cell r="L344" t="str">
            <v>0</v>
          </cell>
          <cell r="M344" t="str">
            <v>0</v>
          </cell>
          <cell r="N344" t="str">
            <v>0</v>
          </cell>
          <cell r="O344" t="str">
            <v>1</v>
          </cell>
          <cell r="P344" t="str">
            <v>未退休</v>
          </cell>
        </row>
        <row r="345">
          <cell r="B345" t="str">
            <v>张林旺</v>
          </cell>
          <cell r="C345" t="str">
            <v>202106</v>
          </cell>
          <cell r="D345" t="str">
            <v>202106</v>
          </cell>
          <cell r="E345" t="str">
            <v>企业养老保险</v>
          </cell>
          <cell r="F345" t="str">
            <v>正常应缴</v>
          </cell>
          <cell r="G345" t="str">
            <v>3042.05</v>
          </cell>
          <cell r="H345" t="str">
            <v>243.36</v>
          </cell>
          <cell r="I345" t="str">
            <v>243.36</v>
          </cell>
          <cell r="J345" t="str">
            <v>0</v>
          </cell>
          <cell r="K345" t="str">
            <v>0</v>
          </cell>
          <cell r="L345" t="str">
            <v>0</v>
          </cell>
          <cell r="M345" t="str">
            <v>0</v>
          </cell>
          <cell r="N345" t="str">
            <v>0</v>
          </cell>
          <cell r="O345" t="str">
            <v>1</v>
          </cell>
          <cell r="P345" t="str">
            <v>未退休</v>
          </cell>
        </row>
        <row r="346">
          <cell r="B346" t="str">
            <v>张翠</v>
          </cell>
          <cell r="C346" t="str">
            <v>202106</v>
          </cell>
          <cell r="D346" t="str">
            <v>202106</v>
          </cell>
          <cell r="E346" t="str">
            <v>企业养老保险</v>
          </cell>
          <cell r="F346" t="str">
            <v>正常应缴</v>
          </cell>
          <cell r="G346" t="str">
            <v>3042.05</v>
          </cell>
          <cell r="H346" t="str">
            <v>243.36</v>
          </cell>
          <cell r="I346" t="str">
            <v>243.36</v>
          </cell>
          <cell r="J346" t="str">
            <v>0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</v>
          </cell>
          <cell r="P346" t="str">
            <v>未退休</v>
          </cell>
        </row>
        <row r="347">
          <cell r="B347" t="str">
            <v>荆文彬</v>
          </cell>
          <cell r="C347" t="str">
            <v>202106</v>
          </cell>
          <cell r="D347" t="str">
            <v>202106</v>
          </cell>
          <cell r="E347" t="str">
            <v>企业养老保险</v>
          </cell>
          <cell r="F347" t="str">
            <v>正常应缴</v>
          </cell>
          <cell r="G347" t="str">
            <v>3042.05</v>
          </cell>
          <cell r="H347" t="str">
            <v>243.36</v>
          </cell>
          <cell r="I347" t="str">
            <v>243.36</v>
          </cell>
          <cell r="J347" t="str">
            <v>0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</v>
          </cell>
          <cell r="P347" t="str">
            <v>未退休</v>
          </cell>
        </row>
        <row r="348">
          <cell r="B348" t="str">
            <v>刘长华</v>
          </cell>
          <cell r="C348" t="str">
            <v>202106</v>
          </cell>
          <cell r="D348" t="str">
            <v>202106</v>
          </cell>
          <cell r="E348" t="str">
            <v>企业养老保险</v>
          </cell>
          <cell r="F348" t="str">
            <v>正常应缴</v>
          </cell>
          <cell r="G348" t="str">
            <v>3042.05</v>
          </cell>
          <cell r="H348" t="str">
            <v>243.36</v>
          </cell>
          <cell r="I348" t="str">
            <v>243.36</v>
          </cell>
          <cell r="J348" t="str">
            <v>0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1</v>
          </cell>
          <cell r="P348" t="str">
            <v>未退休</v>
          </cell>
        </row>
        <row r="349">
          <cell r="B349" t="str">
            <v>陈淑贞</v>
          </cell>
          <cell r="C349" t="str">
            <v>202106</v>
          </cell>
          <cell r="D349" t="str">
            <v>202106</v>
          </cell>
          <cell r="E349" t="str">
            <v>企业养老保险</v>
          </cell>
          <cell r="F349" t="str">
            <v>正常应缴</v>
          </cell>
          <cell r="G349" t="str">
            <v>3042.05</v>
          </cell>
          <cell r="H349" t="str">
            <v>243.36</v>
          </cell>
          <cell r="I349" t="str">
            <v>243.36</v>
          </cell>
          <cell r="J349" t="str">
            <v>0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</v>
          </cell>
          <cell r="P349" t="str">
            <v>未退休</v>
          </cell>
        </row>
        <row r="350">
          <cell r="B350" t="str">
            <v>王献文</v>
          </cell>
          <cell r="C350" t="str">
            <v>202106</v>
          </cell>
          <cell r="D350" t="str">
            <v>202106</v>
          </cell>
          <cell r="E350" t="str">
            <v>企业养老保险</v>
          </cell>
          <cell r="F350" t="str">
            <v>正常应缴</v>
          </cell>
          <cell r="G350" t="str">
            <v>2836.2</v>
          </cell>
          <cell r="H350" t="str">
            <v>226.9</v>
          </cell>
          <cell r="I350" t="str">
            <v>226.9</v>
          </cell>
          <cell r="J350" t="str">
            <v>0</v>
          </cell>
          <cell r="K350" t="str">
            <v>0</v>
          </cell>
          <cell r="L350" t="str">
            <v>0</v>
          </cell>
          <cell r="M350" t="str">
            <v>0</v>
          </cell>
          <cell r="N350" t="str">
            <v>0</v>
          </cell>
          <cell r="O350" t="str">
            <v>1</v>
          </cell>
          <cell r="P350" t="str">
            <v>未退休</v>
          </cell>
        </row>
        <row r="351">
          <cell r="B351" t="str">
            <v>冯亮亮</v>
          </cell>
          <cell r="C351" t="str">
            <v>202106</v>
          </cell>
          <cell r="D351" t="str">
            <v>202106</v>
          </cell>
          <cell r="E351" t="str">
            <v>企业养老保险</v>
          </cell>
          <cell r="F351" t="str">
            <v>正常应缴</v>
          </cell>
          <cell r="G351" t="str">
            <v>2836.2</v>
          </cell>
          <cell r="H351" t="str">
            <v>226.9</v>
          </cell>
          <cell r="I351" t="str">
            <v>226.9</v>
          </cell>
          <cell r="J351" t="str">
            <v>0</v>
          </cell>
          <cell r="K351" t="str">
            <v>0</v>
          </cell>
          <cell r="L351" t="str">
            <v>0</v>
          </cell>
          <cell r="M351" t="str">
            <v>0</v>
          </cell>
          <cell r="N351" t="str">
            <v>0</v>
          </cell>
          <cell r="O351" t="str">
            <v>1</v>
          </cell>
          <cell r="P351" t="str">
            <v>未退休</v>
          </cell>
        </row>
        <row r="352">
          <cell r="B352" t="str">
            <v>孙金海</v>
          </cell>
          <cell r="C352" t="str">
            <v>202106</v>
          </cell>
          <cell r="D352" t="str">
            <v>202106</v>
          </cell>
          <cell r="E352" t="str">
            <v>企业养老保险</v>
          </cell>
          <cell r="F352" t="str">
            <v>正常应缴</v>
          </cell>
          <cell r="G352" t="str">
            <v>2836.2</v>
          </cell>
          <cell r="H352" t="str">
            <v>226.9</v>
          </cell>
          <cell r="I352" t="str">
            <v>226.9</v>
          </cell>
          <cell r="J352" t="str">
            <v>0</v>
          </cell>
          <cell r="K352" t="str">
            <v>0</v>
          </cell>
          <cell r="L352" t="str">
            <v>0</v>
          </cell>
          <cell r="M352" t="str">
            <v>0</v>
          </cell>
          <cell r="N352" t="str">
            <v>0</v>
          </cell>
          <cell r="O352" t="str">
            <v>1</v>
          </cell>
          <cell r="P352" t="str">
            <v>未退休</v>
          </cell>
        </row>
        <row r="353">
          <cell r="B353" t="str">
            <v>孙桂平</v>
          </cell>
          <cell r="C353" t="str">
            <v>202106</v>
          </cell>
          <cell r="D353" t="str">
            <v>202106</v>
          </cell>
          <cell r="E353" t="str">
            <v>企业养老保险</v>
          </cell>
          <cell r="F353" t="str">
            <v>正常应缴</v>
          </cell>
          <cell r="G353" t="str">
            <v>2836.2</v>
          </cell>
          <cell r="H353" t="str">
            <v>226.9</v>
          </cell>
          <cell r="I353" t="str">
            <v>226.9</v>
          </cell>
          <cell r="J353" t="str">
            <v>0</v>
          </cell>
          <cell r="K353" t="str">
            <v>0</v>
          </cell>
          <cell r="L353" t="str">
            <v>0</v>
          </cell>
          <cell r="M353" t="str">
            <v>0</v>
          </cell>
          <cell r="N353" t="str">
            <v>0</v>
          </cell>
          <cell r="O353" t="str">
            <v>1</v>
          </cell>
          <cell r="P353" t="str">
            <v>未退休</v>
          </cell>
        </row>
        <row r="354">
          <cell r="B354" t="str">
            <v>宋欣凌</v>
          </cell>
          <cell r="C354" t="str">
            <v>202106</v>
          </cell>
          <cell r="D354" t="str">
            <v>202106</v>
          </cell>
          <cell r="E354" t="str">
            <v>企业养老保险</v>
          </cell>
          <cell r="F354" t="str">
            <v>正常应缴</v>
          </cell>
          <cell r="G354" t="str">
            <v>3042.05</v>
          </cell>
          <cell r="H354" t="str">
            <v>243.36</v>
          </cell>
          <cell r="I354" t="str">
            <v>243.36</v>
          </cell>
          <cell r="J354" t="str">
            <v>0</v>
          </cell>
          <cell r="K354" t="str">
            <v>0</v>
          </cell>
          <cell r="L354" t="str">
            <v>0</v>
          </cell>
          <cell r="M354" t="str">
            <v>0</v>
          </cell>
          <cell r="N354" t="str">
            <v>0</v>
          </cell>
          <cell r="O354" t="str">
            <v>1</v>
          </cell>
          <cell r="P354" t="str">
            <v>未退休</v>
          </cell>
        </row>
        <row r="355">
          <cell r="B355" t="str">
            <v>邓海旺</v>
          </cell>
          <cell r="C355" t="str">
            <v>202106</v>
          </cell>
          <cell r="D355" t="str">
            <v>202106</v>
          </cell>
          <cell r="E355" t="str">
            <v>企业养老保险</v>
          </cell>
          <cell r="F355" t="str">
            <v>正常应缴</v>
          </cell>
          <cell r="G355" t="str">
            <v>3042.05</v>
          </cell>
          <cell r="H355" t="str">
            <v>243.36</v>
          </cell>
          <cell r="I355" t="str">
            <v>243.36</v>
          </cell>
          <cell r="J355" t="str">
            <v>0</v>
          </cell>
          <cell r="K355" t="str">
            <v>0</v>
          </cell>
          <cell r="L355" t="str">
            <v>0</v>
          </cell>
          <cell r="M355" t="str">
            <v>0</v>
          </cell>
          <cell r="N355" t="str">
            <v>0</v>
          </cell>
          <cell r="O355" t="str">
            <v>1</v>
          </cell>
          <cell r="P355" t="str">
            <v>未退休</v>
          </cell>
        </row>
        <row r="356">
          <cell r="B356" t="str">
            <v>张猛</v>
          </cell>
          <cell r="C356" t="str">
            <v>202106</v>
          </cell>
          <cell r="D356" t="str">
            <v>202106</v>
          </cell>
          <cell r="E356" t="str">
            <v>企业养老保险</v>
          </cell>
          <cell r="F356" t="str">
            <v>正常应缴</v>
          </cell>
          <cell r="G356" t="str">
            <v>2836.2</v>
          </cell>
          <cell r="H356" t="str">
            <v>226.9</v>
          </cell>
          <cell r="I356" t="str">
            <v>226.9</v>
          </cell>
          <cell r="J356" t="str">
            <v>0</v>
          </cell>
          <cell r="K356" t="str">
            <v>0</v>
          </cell>
          <cell r="L356" t="str">
            <v>0</v>
          </cell>
          <cell r="M356" t="str">
            <v>0</v>
          </cell>
          <cell r="N356" t="str">
            <v>0</v>
          </cell>
          <cell r="O356" t="str">
            <v>1</v>
          </cell>
          <cell r="P356" t="str">
            <v>未退休</v>
          </cell>
        </row>
        <row r="357">
          <cell r="B357" t="str">
            <v>王风香</v>
          </cell>
          <cell r="C357" t="str">
            <v>202106</v>
          </cell>
          <cell r="D357" t="str">
            <v>202106</v>
          </cell>
          <cell r="E357" t="str">
            <v>企业养老保险</v>
          </cell>
          <cell r="F357" t="str">
            <v>正常应缴</v>
          </cell>
          <cell r="G357" t="str">
            <v>2836.2</v>
          </cell>
          <cell r="H357" t="str">
            <v>226.9</v>
          </cell>
          <cell r="I357" t="str">
            <v>226.9</v>
          </cell>
          <cell r="J357" t="str">
            <v>0</v>
          </cell>
          <cell r="K357" t="str">
            <v>0</v>
          </cell>
          <cell r="L357" t="str">
            <v>0</v>
          </cell>
          <cell r="M357" t="str">
            <v>0</v>
          </cell>
          <cell r="N357" t="str">
            <v>0</v>
          </cell>
          <cell r="O357" t="str">
            <v>1</v>
          </cell>
          <cell r="P357" t="str">
            <v>未退休</v>
          </cell>
        </row>
        <row r="358">
          <cell r="B358" t="str">
            <v>董凤海</v>
          </cell>
          <cell r="C358" t="str">
            <v>202106</v>
          </cell>
          <cell r="D358" t="str">
            <v>202106</v>
          </cell>
          <cell r="E358" t="str">
            <v>企业养老保险</v>
          </cell>
          <cell r="F358" t="str">
            <v>正常应缴</v>
          </cell>
          <cell r="G358" t="str">
            <v>2836.2</v>
          </cell>
          <cell r="H358" t="str">
            <v>226.9</v>
          </cell>
          <cell r="I358" t="str">
            <v>226.9</v>
          </cell>
          <cell r="J358" t="str">
            <v>0</v>
          </cell>
          <cell r="K358" t="str">
            <v>0</v>
          </cell>
          <cell r="L358" t="str">
            <v>0</v>
          </cell>
          <cell r="M358" t="str">
            <v>0</v>
          </cell>
          <cell r="N358" t="str">
            <v>0</v>
          </cell>
          <cell r="O358" t="str">
            <v>1</v>
          </cell>
          <cell r="P358" t="str">
            <v>未退休</v>
          </cell>
        </row>
        <row r="359">
          <cell r="B359" t="str">
            <v>邓冬冬</v>
          </cell>
          <cell r="C359" t="str">
            <v>202106</v>
          </cell>
          <cell r="D359" t="str">
            <v>202106</v>
          </cell>
          <cell r="E359" t="str">
            <v>企业养老保险</v>
          </cell>
          <cell r="F359" t="str">
            <v>正常应缴</v>
          </cell>
          <cell r="G359" t="str">
            <v>2836.2</v>
          </cell>
          <cell r="H359" t="str">
            <v>226.9</v>
          </cell>
          <cell r="I359" t="str">
            <v>226.9</v>
          </cell>
          <cell r="J359" t="str">
            <v>0</v>
          </cell>
          <cell r="K359" t="str">
            <v>0</v>
          </cell>
          <cell r="L359" t="str">
            <v>0</v>
          </cell>
          <cell r="M359" t="str">
            <v>0</v>
          </cell>
          <cell r="N359" t="str">
            <v>0</v>
          </cell>
          <cell r="O359" t="str">
            <v>1</v>
          </cell>
          <cell r="P359" t="str">
            <v>未退休</v>
          </cell>
        </row>
        <row r="360">
          <cell r="B360" t="str">
            <v>崔永文</v>
          </cell>
          <cell r="C360" t="str">
            <v>202106</v>
          </cell>
          <cell r="D360" t="str">
            <v>202106</v>
          </cell>
          <cell r="E360" t="str">
            <v>企业养老保险</v>
          </cell>
          <cell r="F360" t="str">
            <v>正常应缴</v>
          </cell>
          <cell r="G360" t="str">
            <v>2836.2</v>
          </cell>
          <cell r="H360" t="str">
            <v>226.9</v>
          </cell>
          <cell r="I360" t="str">
            <v>226.9</v>
          </cell>
          <cell r="J360" t="str">
            <v>0</v>
          </cell>
          <cell r="K360" t="str">
            <v>0</v>
          </cell>
          <cell r="L360" t="str">
            <v>0</v>
          </cell>
          <cell r="M360" t="str">
            <v>0</v>
          </cell>
          <cell r="N360" t="str">
            <v>0</v>
          </cell>
          <cell r="O360" t="str">
            <v>1</v>
          </cell>
          <cell r="P360" t="str">
            <v>未退休</v>
          </cell>
        </row>
        <row r="361">
          <cell r="B361" t="str">
            <v>姚梅芳</v>
          </cell>
          <cell r="C361" t="str">
            <v>202106</v>
          </cell>
          <cell r="D361" t="str">
            <v>202106</v>
          </cell>
          <cell r="E361" t="str">
            <v>企业养老保险</v>
          </cell>
          <cell r="F361" t="str">
            <v>正常应缴</v>
          </cell>
          <cell r="G361" t="str">
            <v>2836.2</v>
          </cell>
          <cell r="H361" t="str">
            <v>226.9</v>
          </cell>
          <cell r="I361" t="str">
            <v>226.9</v>
          </cell>
          <cell r="J361" t="str">
            <v>0</v>
          </cell>
          <cell r="K361" t="str">
            <v>0</v>
          </cell>
          <cell r="L361" t="str">
            <v>0</v>
          </cell>
          <cell r="M361" t="str">
            <v>0</v>
          </cell>
          <cell r="N361" t="str">
            <v>0</v>
          </cell>
          <cell r="O361" t="str">
            <v>1</v>
          </cell>
          <cell r="P361" t="str">
            <v>未退休</v>
          </cell>
        </row>
        <row r="362">
          <cell r="B362" t="str">
            <v>白义凯</v>
          </cell>
          <cell r="C362" t="str">
            <v>202106</v>
          </cell>
          <cell r="D362" t="str">
            <v>202106</v>
          </cell>
          <cell r="E362" t="str">
            <v>企业养老保险</v>
          </cell>
          <cell r="F362" t="str">
            <v>正常应缴</v>
          </cell>
          <cell r="G362" t="str">
            <v>3042.05</v>
          </cell>
          <cell r="H362" t="str">
            <v>243.36</v>
          </cell>
          <cell r="I362" t="str">
            <v>243.36</v>
          </cell>
          <cell r="J362" t="str">
            <v>0</v>
          </cell>
          <cell r="K362" t="str">
            <v>0</v>
          </cell>
          <cell r="L362" t="str">
            <v>0</v>
          </cell>
          <cell r="M362" t="str">
            <v>0</v>
          </cell>
          <cell r="N362" t="str">
            <v>0</v>
          </cell>
          <cell r="O362" t="str">
            <v>1</v>
          </cell>
          <cell r="P362" t="str">
            <v>未退休</v>
          </cell>
        </row>
        <row r="363">
          <cell r="B363" t="str">
            <v>李春花</v>
          </cell>
          <cell r="C363" t="str">
            <v>202106</v>
          </cell>
          <cell r="D363" t="str">
            <v>202106</v>
          </cell>
          <cell r="E363" t="str">
            <v>企业养老保险</v>
          </cell>
          <cell r="F363" t="str">
            <v>正常应缴</v>
          </cell>
          <cell r="G363" t="str">
            <v>2836.2</v>
          </cell>
          <cell r="H363" t="str">
            <v>226.9</v>
          </cell>
          <cell r="I363" t="str">
            <v>226.9</v>
          </cell>
          <cell r="J363" t="str">
            <v>0</v>
          </cell>
          <cell r="K363" t="str">
            <v>0</v>
          </cell>
          <cell r="L363" t="str">
            <v>0</v>
          </cell>
          <cell r="M363" t="str">
            <v>0</v>
          </cell>
          <cell r="N363" t="str">
            <v>0</v>
          </cell>
          <cell r="O363" t="str">
            <v>1</v>
          </cell>
          <cell r="P363" t="str">
            <v>未退休</v>
          </cell>
        </row>
        <row r="364">
          <cell r="B364" t="str">
            <v>杨艳</v>
          </cell>
          <cell r="C364" t="str">
            <v>202106</v>
          </cell>
          <cell r="D364" t="str">
            <v>202106</v>
          </cell>
          <cell r="E364" t="str">
            <v>企业养老保险</v>
          </cell>
          <cell r="F364" t="str">
            <v>正常应缴</v>
          </cell>
          <cell r="G364" t="str">
            <v>2836.2</v>
          </cell>
          <cell r="H364" t="str">
            <v>226.9</v>
          </cell>
          <cell r="I364" t="str">
            <v>226.9</v>
          </cell>
          <cell r="J364" t="str">
            <v>0</v>
          </cell>
          <cell r="K364" t="str">
            <v>0</v>
          </cell>
          <cell r="L364" t="str">
            <v>0</v>
          </cell>
          <cell r="M364" t="str">
            <v>0</v>
          </cell>
          <cell r="N364" t="str">
            <v>0</v>
          </cell>
          <cell r="O364" t="str">
            <v>1</v>
          </cell>
          <cell r="P364" t="str">
            <v>未退休</v>
          </cell>
        </row>
        <row r="365">
          <cell r="B365" t="str">
            <v>褚文吉</v>
          </cell>
          <cell r="C365" t="str">
            <v>202106</v>
          </cell>
          <cell r="D365" t="str">
            <v>202106</v>
          </cell>
          <cell r="E365" t="str">
            <v>企业养老保险</v>
          </cell>
          <cell r="F365" t="str">
            <v>正常应缴</v>
          </cell>
          <cell r="G365" t="str">
            <v>2836.2</v>
          </cell>
          <cell r="H365" t="str">
            <v>226.9</v>
          </cell>
          <cell r="I365" t="str">
            <v>226.9</v>
          </cell>
          <cell r="J365" t="str">
            <v>0</v>
          </cell>
          <cell r="K365" t="str">
            <v>0</v>
          </cell>
          <cell r="L365" t="str">
            <v>0</v>
          </cell>
          <cell r="M365" t="str">
            <v>0</v>
          </cell>
          <cell r="N365" t="str">
            <v>0</v>
          </cell>
          <cell r="O365" t="str">
            <v>1</v>
          </cell>
          <cell r="P365" t="str">
            <v>未退休</v>
          </cell>
        </row>
        <row r="366">
          <cell r="B366" t="str">
            <v>杨树国</v>
          </cell>
          <cell r="C366" t="str">
            <v>202106</v>
          </cell>
          <cell r="D366" t="str">
            <v>202106</v>
          </cell>
          <cell r="E366" t="str">
            <v>企业养老保险</v>
          </cell>
          <cell r="F366" t="str">
            <v>正常应缴</v>
          </cell>
          <cell r="G366" t="str">
            <v>2836.2</v>
          </cell>
          <cell r="H366" t="str">
            <v>226.9</v>
          </cell>
          <cell r="I366" t="str">
            <v>226.9</v>
          </cell>
          <cell r="J366" t="str">
            <v>0</v>
          </cell>
          <cell r="K366" t="str">
            <v>0</v>
          </cell>
          <cell r="L366" t="str">
            <v>0</v>
          </cell>
          <cell r="M366" t="str">
            <v>0</v>
          </cell>
          <cell r="N366" t="str">
            <v>0</v>
          </cell>
          <cell r="O366" t="str">
            <v>1</v>
          </cell>
          <cell r="P366" t="str">
            <v>未退休</v>
          </cell>
        </row>
        <row r="367">
          <cell r="B367" t="str">
            <v>于正军</v>
          </cell>
          <cell r="C367" t="str">
            <v>202106</v>
          </cell>
          <cell r="D367" t="str">
            <v>202106</v>
          </cell>
          <cell r="E367" t="str">
            <v>企业养老保险</v>
          </cell>
          <cell r="F367" t="str">
            <v>正常应缴</v>
          </cell>
          <cell r="G367" t="str">
            <v>2836.2</v>
          </cell>
          <cell r="H367" t="str">
            <v>226.9</v>
          </cell>
          <cell r="I367" t="str">
            <v>226.9</v>
          </cell>
          <cell r="J367" t="str">
            <v>0</v>
          </cell>
          <cell r="K367" t="str">
            <v>0</v>
          </cell>
          <cell r="L367" t="str">
            <v>0</v>
          </cell>
          <cell r="M367" t="str">
            <v>0</v>
          </cell>
          <cell r="N367" t="str">
            <v>0</v>
          </cell>
          <cell r="O367" t="str">
            <v>1</v>
          </cell>
          <cell r="P367" t="str">
            <v>未退休</v>
          </cell>
        </row>
        <row r="368">
          <cell r="B368" t="str">
            <v>蔺元元</v>
          </cell>
          <cell r="C368" t="str">
            <v>202106</v>
          </cell>
          <cell r="D368" t="str">
            <v>202106</v>
          </cell>
          <cell r="E368" t="str">
            <v>企业养老保险</v>
          </cell>
          <cell r="F368" t="str">
            <v>正常应缴</v>
          </cell>
          <cell r="G368" t="str">
            <v>2836.2</v>
          </cell>
          <cell r="H368" t="str">
            <v>226.9</v>
          </cell>
          <cell r="I368" t="str">
            <v>226.9</v>
          </cell>
          <cell r="J368" t="str">
            <v>0</v>
          </cell>
          <cell r="K368" t="str">
            <v>0</v>
          </cell>
          <cell r="L368" t="str">
            <v>0</v>
          </cell>
          <cell r="M368" t="str">
            <v>0</v>
          </cell>
          <cell r="N368" t="str">
            <v>0</v>
          </cell>
          <cell r="O368" t="str">
            <v>1</v>
          </cell>
          <cell r="P368" t="str">
            <v>未退休</v>
          </cell>
        </row>
        <row r="369">
          <cell r="B369" t="str">
            <v>古帅</v>
          </cell>
          <cell r="C369" t="str">
            <v>202106</v>
          </cell>
          <cell r="D369" t="str">
            <v>202106</v>
          </cell>
          <cell r="E369" t="str">
            <v>企业养老保险</v>
          </cell>
          <cell r="F369" t="str">
            <v>正常应缴</v>
          </cell>
          <cell r="G369" t="str">
            <v>2836.2</v>
          </cell>
          <cell r="H369" t="str">
            <v>226.9</v>
          </cell>
          <cell r="I369" t="str">
            <v>226.9</v>
          </cell>
          <cell r="J369" t="str">
            <v>0</v>
          </cell>
          <cell r="K369" t="str">
            <v>0</v>
          </cell>
          <cell r="L369" t="str">
            <v>0</v>
          </cell>
          <cell r="M369" t="str">
            <v>0</v>
          </cell>
          <cell r="N369" t="str">
            <v>0</v>
          </cell>
          <cell r="O369" t="str">
            <v>1</v>
          </cell>
          <cell r="P369" t="str">
            <v>未退休</v>
          </cell>
        </row>
        <row r="370">
          <cell r="B370" t="str">
            <v>孙文芳</v>
          </cell>
          <cell r="C370" t="str">
            <v>202106</v>
          </cell>
          <cell r="D370" t="str">
            <v>202106</v>
          </cell>
          <cell r="E370" t="str">
            <v>企业养老保险</v>
          </cell>
          <cell r="F370" t="str">
            <v>正常应缴</v>
          </cell>
          <cell r="G370" t="str">
            <v>2836.2</v>
          </cell>
          <cell r="H370" t="str">
            <v>226.9</v>
          </cell>
          <cell r="I370" t="str">
            <v>226.9</v>
          </cell>
          <cell r="J370" t="str">
            <v>0</v>
          </cell>
          <cell r="K370" t="str">
            <v>0</v>
          </cell>
          <cell r="L370" t="str">
            <v>0</v>
          </cell>
          <cell r="M370" t="str">
            <v>0</v>
          </cell>
          <cell r="N370" t="str">
            <v>0</v>
          </cell>
          <cell r="O370" t="str">
            <v>1</v>
          </cell>
          <cell r="P370" t="str">
            <v>未退休</v>
          </cell>
        </row>
        <row r="371">
          <cell r="B371" t="str">
            <v>张文昌</v>
          </cell>
          <cell r="C371" t="str">
            <v>202106</v>
          </cell>
          <cell r="D371" t="str">
            <v>202106</v>
          </cell>
          <cell r="E371" t="str">
            <v>企业养老保险</v>
          </cell>
          <cell r="F371" t="str">
            <v>正常应缴</v>
          </cell>
          <cell r="G371" t="str">
            <v>3820</v>
          </cell>
          <cell r="H371" t="str">
            <v>305.6</v>
          </cell>
          <cell r="I371" t="str">
            <v>305.6</v>
          </cell>
          <cell r="J371" t="str">
            <v>0</v>
          </cell>
          <cell r="K371" t="str">
            <v>0</v>
          </cell>
          <cell r="L371" t="str">
            <v>0</v>
          </cell>
          <cell r="M371" t="str">
            <v>0</v>
          </cell>
          <cell r="N371" t="str">
            <v>0</v>
          </cell>
          <cell r="O371" t="str">
            <v>1</v>
          </cell>
          <cell r="P371" t="str">
            <v>未退休</v>
          </cell>
        </row>
        <row r="372">
          <cell r="B372" t="str">
            <v>刘东豪</v>
          </cell>
          <cell r="C372" t="str">
            <v>202106</v>
          </cell>
          <cell r="D372" t="str">
            <v>202106</v>
          </cell>
          <cell r="E372" t="str">
            <v>企业养老保险</v>
          </cell>
          <cell r="F372" t="str">
            <v>正常应缴</v>
          </cell>
          <cell r="G372" t="str">
            <v>3042.05</v>
          </cell>
          <cell r="H372" t="str">
            <v>243.36</v>
          </cell>
          <cell r="I372" t="str">
            <v>243.36</v>
          </cell>
          <cell r="J372" t="str">
            <v>0</v>
          </cell>
          <cell r="K372" t="str">
            <v>0</v>
          </cell>
          <cell r="L372" t="str">
            <v>0</v>
          </cell>
          <cell r="M372" t="str">
            <v>0</v>
          </cell>
          <cell r="N372" t="str">
            <v>0</v>
          </cell>
          <cell r="O372" t="str">
            <v>1</v>
          </cell>
          <cell r="P372" t="str">
            <v>未退休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8"/>
  <sheetViews>
    <sheetView workbookViewId="0">
      <pane xSplit="3" ySplit="3" topLeftCell="D351" activePane="bottomRight" state="frozen"/>
      <selection/>
      <selection pane="topRight"/>
      <selection pane="bottomLeft"/>
      <selection pane="bottomRight" activeCell="E412" sqref="E412"/>
    </sheetView>
  </sheetViews>
  <sheetFormatPr defaultColWidth="9" defaultRowHeight="13.5"/>
  <cols>
    <col min="1" max="1" width="6.375" style="104" customWidth="1"/>
    <col min="2" max="3" width="9" style="104"/>
    <col min="4" max="4" width="17.875" style="104" customWidth="1"/>
    <col min="5" max="6" width="10.375" style="104" customWidth="1"/>
    <col min="7" max="7" width="11.5" style="104" customWidth="1"/>
    <col min="8" max="8" width="11.625" style="104"/>
    <col min="9" max="9" width="10.625" style="104" customWidth="1"/>
    <col min="10" max="10" width="11.5" style="104"/>
    <col min="11" max="12" width="12.875" style="104"/>
    <col min="13" max="13" width="7.875" style="104" customWidth="1"/>
    <col min="14" max="14" width="11.625" style="104"/>
    <col min="15" max="15" width="10.375" style="104"/>
    <col min="16" max="16" width="11.625" style="104"/>
    <col min="17" max="18" width="12.875" style="104"/>
    <col min="19" max="19" width="9" style="105"/>
  </cols>
  <sheetData>
    <row r="1" ht="20" customHeight="1" spans="1:18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ht="20" customHeight="1" spans="1:19">
      <c r="A2" s="73" t="s">
        <v>1</v>
      </c>
      <c r="B2" s="73" t="s">
        <v>2</v>
      </c>
      <c r="C2" s="73" t="s">
        <v>3</v>
      </c>
      <c r="D2" s="73" t="s">
        <v>4</v>
      </c>
      <c r="E2" s="74" t="s">
        <v>5</v>
      </c>
      <c r="F2" s="74" t="s">
        <v>6</v>
      </c>
      <c r="G2" s="73" t="s">
        <v>7</v>
      </c>
      <c r="H2" s="73" t="s">
        <v>8</v>
      </c>
      <c r="I2" s="73"/>
      <c r="J2" s="73"/>
      <c r="K2" s="73"/>
      <c r="L2" s="73"/>
      <c r="M2" s="73" t="s">
        <v>9</v>
      </c>
      <c r="N2" s="73"/>
      <c r="O2" s="73"/>
      <c r="P2" s="73"/>
      <c r="Q2" s="73"/>
      <c r="R2" s="82" t="s">
        <v>10</v>
      </c>
      <c r="S2" s="82" t="s">
        <v>11</v>
      </c>
    </row>
    <row r="3" ht="20" customHeight="1" spans="1:19">
      <c r="A3" s="73"/>
      <c r="B3" s="73"/>
      <c r="C3" s="73"/>
      <c r="D3" s="73"/>
      <c r="E3" s="74"/>
      <c r="F3" s="74"/>
      <c r="G3" s="73"/>
      <c r="H3" s="73" t="s">
        <v>12</v>
      </c>
      <c r="I3" s="35" t="s">
        <v>13</v>
      </c>
      <c r="J3" s="35" t="s">
        <v>14</v>
      </c>
      <c r="K3" s="73" t="s">
        <v>15</v>
      </c>
      <c r="L3" s="35" t="s">
        <v>16</v>
      </c>
      <c r="M3" s="73" t="s">
        <v>17</v>
      </c>
      <c r="N3" s="73" t="s">
        <v>18</v>
      </c>
      <c r="O3" s="73" t="s">
        <v>19</v>
      </c>
      <c r="P3" s="73" t="s">
        <v>20</v>
      </c>
      <c r="Q3" s="73" t="s">
        <v>16</v>
      </c>
      <c r="R3" s="82"/>
      <c r="S3" s="82"/>
    </row>
    <row r="4" ht="20" customHeight="1" spans="1:20">
      <c r="A4" s="75">
        <f t="shared" ref="A4:A67" si="0">ROW()-3</f>
        <v>1</v>
      </c>
      <c r="B4" s="75" t="s">
        <v>21</v>
      </c>
      <c r="C4" s="75" t="s">
        <v>22</v>
      </c>
      <c r="D4" s="75" t="s">
        <v>23</v>
      </c>
      <c r="E4" s="11">
        <v>2836.2</v>
      </c>
      <c r="F4" s="11">
        <v>2837</v>
      </c>
      <c r="G4" s="45">
        <v>4990.25</v>
      </c>
      <c r="H4" s="75">
        <f t="shared" ref="H4:H53" si="1">ROUND(E4*0.018,2)</f>
        <v>51.05</v>
      </c>
      <c r="I4" s="11">
        <f t="shared" ref="I4:I53" si="2">E4*0.16</f>
        <v>453.792</v>
      </c>
      <c r="J4" s="11">
        <f t="shared" ref="J4:J53" si="3">F4*0.007</f>
        <v>19.859</v>
      </c>
      <c r="K4" s="45">
        <f t="shared" ref="K4:K53" si="4">ROUND(G4*0.085,2)</f>
        <v>424.17</v>
      </c>
      <c r="L4" s="13">
        <f t="shared" ref="L4:L53" si="5">SUM(H4:K4)</f>
        <v>948.871</v>
      </c>
      <c r="M4" s="75">
        <v>0</v>
      </c>
      <c r="N4" s="75">
        <f t="shared" ref="N4:N53" si="6">ROUND(E4*0.08,2)</f>
        <v>226.9</v>
      </c>
      <c r="O4" s="75">
        <f t="shared" ref="O4:O53" si="7">ROUND(F4*0.003,2)</f>
        <v>8.51</v>
      </c>
      <c r="P4" s="45">
        <f t="shared" ref="P4:P53" si="8">ROUND(G4*0.02,2)</f>
        <v>99.81</v>
      </c>
      <c r="Q4" s="75">
        <f t="shared" ref="Q4:Q53" si="9">SUM(M4:P4)</f>
        <v>335.22</v>
      </c>
      <c r="R4" s="68">
        <f t="shared" ref="R4:R53" si="10">L4+Q4</f>
        <v>1284.091</v>
      </c>
      <c r="S4" s="83"/>
      <c r="T4" t="str">
        <f>VLOOKUP(D4,[1]汇总!I$2:J$296,2,0)</f>
        <v>√</v>
      </c>
    </row>
    <row r="5" ht="20" customHeight="1" spans="1:20">
      <c r="A5" s="75">
        <f t="shared" si="0"/>
        <v>2</v>
      </c>
      <c r="B5" s="77" t="s">
        <v>24</v>
      </c>
      <c r="C5" s="75" t="s">
        <v>25</v>
      </c>
      <c r="D5" s="75" t="s">
        <v>26</v>
      </c>
      <c r="E5" s="11">
        <v>2836.2</v>
      </c>
      <c r="F5" s="11">
        <v>2837</v>
      </c>
      <c r="G5" s="45">
        <v>4990.25</v>
      </c>
      <c r="H5" s="75">
        <f t="shared" si="1"/>
        <v>51.05</v>
      </c>
      <c r="I5" s="11">
        <f t="shared" si="2"/>
        <v>453.792</v>
      </c>
      <c r="J5" s="11">
        <f t="shared" si="3"/>
        <v>19.859</v>
      </c>
      <c r="K5" s="45">
        <f t="shared" si="4"/>
        <v>424.17</v>
      </c>
      <c r="L5" s="13">
        <f t="shared" si="5"/>
        <v>948.871</v>
      </c>
      <c r="M5" s="75">
        <v>0</v>
      </c>
      <c r="N5" s="75">
        <f t="shared" si="6"/>
        <v>226.9</v>
      </c>
      <c r="O5" s="75">
        <f t="shared" si="7"/>
        <v>8.51</v>
      </c>
      <c r="P5" s="45">
        <f t="shared" si="8"/>
        <v>99.81</v>
      </c>
      <c r="Q5" s="75">
        <f t="shared" si="9"/>
        <v>335.22</v>
      </c>
      <c r="R5" s="68">
        <f t="shared" si="10"/>
        <v>1284.091</v>
      </c>
      <c r="S5" s="83"/>
      <c r="T5" t="str">
        <f>VLOOKUP(D5,[1]汇总!I$2:J$296,2,0)</f>
        <v>√</v>
      </c>
    </row>
    <row r="6" ht="20" customHeight="1" spans="1:20">
      <c r="A6" s="75">
        <f t="shared" si="0"/>
        <v>3</v>
      </c>
      <c r="B6" s="78"/>
      <c r="C6" s="75" t="s">
        <v>27</v>
      </c>
      <c r="D6" s="75" t="s">
        <v>28</v>
      </c>
      <c r="E6" s="11">
        <v>2836.2</v>
      </c>
      <c r="F6" s="11">
        <v>2837</v>
      </c>
      <c r="G6" s="45">
        <v>4990.25</v>
      </c>
      <c r="H6" s="75">
        <f t="shared" si="1"/>
        <v>51.05</v>
      </c>
      <c r="I6" s="11">
        <f t="shared" si="2"/>
        <v>453.792</v>
      </c>
      <c r="J6" s="11">
        <f t="shared" si="3"/>
        <v>19.859</v>
      </c>
      <c r="K6" s="45">
        <f t="shared" si="4"/>
        <v>424.17</v>
      </c>
      <c r="L6" s="13">
        <f t="shared" si="5"/>
        <v>948.871</v>
      </c>
      <c r="M6" s="75">
        <v>0</v>
      </c>
      <c r="N6" s="75">
        <f t="shared" si="6"/>
        <v>226.9</v>
      </c>
      <c r="O6" s="75">
        <f t="shared" si="7"/>
        <v>8.51</v>
      </c>
      <c r="P6" s="45">
        <f t="shared" si="8"/>
        <v>99.81</v>
      </c>
      <c r="Q6" s="75">
        <f t="shared" si="9"/>
        <v>335.22</v>
      </c>
      <c r="R6" s="68">
        <f t="shared" si="10"/>
        <v>1284.091</v>
      </c>
      <c r="S6" s="83"/>
      <c r="T6" t="str">
        <f>VLOOKUP(D6,[1]汇总!I$2:J$296,2,0)</f>
        <v>√</v>
      </c>
    </row>
    <row r="7" ht="20" customHeight="1" spans="1:20">
      <c r="A7" s="75">
        <f t="shared" si="0"/>
        <v>4</v>
      </c>
      <c r="B7" s="77" t="s">
        <v>29</v>
      </c>
      <c r="C7" s="75" t="s">
        <v>30</v>
      </c>
      <c r="D7" s="75" t="s">
        <v>31</v>
      </c>
      <c r="E7" s="11">
        <v>2836.2</v>
      </c>
      <c r="F7" s="11">
        <v>2837</v>
      </c>
      <c r="G7" s="45">
        <v>4990.25</v>
      </c>
      <c r="H7" s="75">
        <f t="shared" si="1"/>
        <v>51.05</v>
      </c>
      <c r="I7" s="11">
        <f t="shared" si="2"/>
        <v>453.792</v>
      </c>
      <c r="J7" s="11">
        <f t="shared" si="3"/>
        <v>19.859</v>
      </c>
      <c r="K7" s="45">
        <f t="shared" si="4"/>
        <v>424.17</v>
      </c>
      <c r="L7" s="13">
        <f t="shared" si="5"/>
        <v>948.871</v>
      </c>
      <c r="M7" s="75">
        <v>0</v>
      </c>
      <c r="N7" s="75">
        <f t="shared" si="6"/>
        <v>226.9</v>
      </c>
      <c r="O7" s="75">
        <f t="shared" si="7"/>
        <v>8.51</v>
      </c>
      <c r="P7" s="45">
        <f t="shared" si="8"/>
        <v>99.81</v>
      </c>
      <c r="Q7" s="75">
        <f t="shared" si="9"/>
        <v>335.22</v>
      </c>
      <c r="R7" s="68">
        <f t="shared" si="10"/>
        <v>1284.091</v>
      </c>
      <c r="S7" s="83"/>
      <c r="T7" t="str">
        <f>VLOOKUP(D7,[1]汇总!I$2:J$296,2,0)</f>
        <v>√</v>
      </c>
    </row>
    <row r="8" ht="20" customHeight="1" spans="1:20">
      <c r="A8" s="75">
        <f t="shared" si="0"/>
        <v>5</v>
      </c>
      <c r="B8" s="79"/>
      <c r="C8" s="75" t="s">
        <v>32</v>
      </c>
      <c r="D8" s="75" t="s">
        <v>33</v>
      </c>
      <c r="E8" s="11">
        <v>2836.2</v>
      </c>
      <c r="F8" s="11">
        <v>2837</v>
      </c>
      <c r="G8" s="45">
        <v>4990.25</v>
      </c>
      <c r="H8" s="75">
        <f t="shared" si="1"/>
        <v>51.05</v>
      </c>
      <c r="I8" s="11">
        <f t="shared" si="2"/>
        <v>453.792</v>
      </c>
      <c r="J8" s="11">
        <f t="shared" si="3"/>
        <v>19.859</v>
      </c>
      <c r="K8" s="45">
        <f t="shared" si="4"/>
        <v>424.17</v>
      </c>
      <c r="L8" s="13">
        <f t="shared" si="5"/>
        <v>948.871</v>
      </c>
      <c r="M8" s="75">
        <v>0</v>
      </c>
      <c r="N8" s="75">
        <f t="shared" si="6"/>
        <v>226.9</v>
      </c>
      <c r="O8" s="75">
        <f t="shared" si="7"/>
        <v>8.51</v>
      </c>
      <c r="P8" s="45">
        <f t="shared" si="8"/>
        <v>99.81</v>
      </c>
      <c r="Q8" s="75">
        <f t="shared" si="9"/>
        <v>335.22</v>
      </c>
      <c r="R8" s="68">
        <f t="shared" si="10"/>
        <v>1284.091</v>
      </c>
      <c r="S8" s="83"/>
      <c r="T8" t="str">
        <f>VLOOKUP(D8,[1]汇总!I$2:J$296,2,0)</f>
        <v>√</v>
      </c>
    </row>
    <row r="9" ht="20" customHeight="1" spans="1:20">
      <c r="A9" s="75">
        <f t="shared" si="0"/>
        <v>6</v>
      </c>
      <c r="B9" s="79"/>
      <c r="C9" s="75" t="s">
        <v>34</v>
      </c>
      <c r="D9" s="75" t="s">
        <v>35</v>
      </c>
      <c r="E9" s="11">
        <v>2836.2</v>
      </c>
      <c r="F9" s="11">
        <v>2837</v>
      </c>
      <c r="G9" s="45">
        <v>4990.25</v>
      </c>
      <c r="H9" s="75">
        <f t="shared" si="1"/>
        <v>51.05</v>
      </c>
      <c r="I9" s="11">
        <f t="shared" si="2"/>
        <v>453.792</v>
      </c>
      <c r="J9" s="11">
        <f t="shared" si="3"/>
        <v>19.859</v>
      </c>
      <c r="K9" s="45">
        <f t="shared" si="4"/>
        <v>424.17</v>
      </c>
      <c r="L9" s="13">
        <f t="shared" si="5"/>
        <v>948.871</v>
      </c>
      <c r="M9" s="75">
        <v>0</v>
      </c>
      <c r="N9" s="75">
        <f t="shared" si="6"/>
        <v>226.9</v>
      </c>
      <c r="O9" s="75">
        <f t="shared" si="7"/>
        <v>8.51</v>
      </c>
      <c r="P9" s="45">
        <f t="shared" si="8"/>
        <v>99.81</v>
      </c>
      <c r="Q9" s="75">
        <f t="shared" si="9"/>
        <v>335.22</v>
      </c>
      <c r="R9" s="68">
        <f t="shared" si="10"/>
        <v>1284.091</v>
      </c>
      <c r="S9" s="83"/>
      <c r="T9" t="str">
        <f>VLOOKUP(D9,[1]汇总!I$2:J$296,2,0)</f>
        <v>√</v>
      </c>
    </row>
    <row r="10" ht="20" customHeight="1" spans="1:20">
      <c r="A10" s="75">
        <f t="shared" si="0"/>
        <v>7</v>
      </c>
      <c r="B10" s="79"/>
      <c r="C10" s="75" t="s">
        <v>36</v>
      </c>
      <c r="D10" s="75" t="s">
        <v>37</v>
      </c>
      <c r="E10" s="11">
        <v>3820</v>
      </c>
      <c r="F10" s="11">
        <v>3820</v>
      </c>
      <c r="G10" s="45">
        <v>4990.25</v>
      </c>
      <c r="H10" s="75">
        <f t="shared" si="1"/>
        <v>68.76</v>
      </c>
      <c r="I10" s="11">
        <f t="shared" si="2"/>
        <v>611.2</v>
      </c>
      <c r="J10" s="11">
        <f t="shared" si="3"/>
        <v>26.74</v>
      </c>
      <c r="K10" s="45">
        <f t="shared" si="4"/>
        <v>424.17</v>
      </c>
      <c r="L10" s="13">
        <f t="shared" si="5"/>
        <v>1130.87</v>
      </c>
      <c r="M10" s="75">
        <v>0</v>
      </c>
      <c r="N10" s="75">
        <f t="shared" si="6"/>
        <v>305.6</v>
      </c>
      <c r="O10" s="75">
        <f t="shared" si="7"/>
        <v>11.46</v>
      </c>
      <c r="P10" s="45">
        <f t="shared" si="8"/>
        <v>99.81</v>
      </c>
      <c r="Q10" s="75">
        <f t="shared" si="9"/>
        <v>416.87</v>
      </c>
      <c r="R10" s="68">
        <f t="shared" si="10"/>
        <v>1547.74</v>
      </c>
      <c r="S10" s="83"/>
      <c r="T10" t="str">
        <f>VLOOKUP(D10,[1]汇总!I$2:J$296,2,0)</f>
        <v>√</v>
      </c>
    </row>
    <row r="11" ht="20" customHeight="1" spans="1:20">
      <c r="A11" s="75">
        <f t="shared" si="0"/>
        <v>8</v>
      </c>
      <c r="B11" s="79"/>
      <c r="C11" s="75" t="s">
        <v>38</v>
      </c>
      <c r="D11" s="75" t="s">
        <v>39</v>
      </c>
      <c r="E11" s="11">
        <v>2836.2</v>
      </c>
      <c r="F11" s="11">
        <v>2837</v>
      </c>
      <c r="G11" s="45">
        <v>4990.25</v>
      </c>
      <c r="H11" s="75">
        <f t="shared" si="1"/>
        <v>51.05</v>
      </c>
      <c r="I11" s="11">
        <f t="shared" si="2"/>
        <v>453.792</v>
      </c>
      <c r="J11" s="11">
        <f t="shared" si="3"/>
        <v>19.859</v>
      </c>
      <c r="K11" s="45">
        <f t="shared" si="4"/>
        <v>424.17</v>
      </c>
      <c r="L11" s="13">
        <f t="shared" si="5"/>
        <v>948.871</v>
      </c>
      <c r="M11" s="75">
        <v>0</v>
      </c>
      <c r="N11" s="75">
        <f t="shared" si="6"/>
        <v>226.9</v>
      </c>
      <c r="O11" s="75">
        <f t="shared" si="7"/>
        <v>8.51</v>
      </c>
      <c r="P11" s="45">
        <f t="shared" si="8"/>
        <v>99.81</v>
      </c>
      <c r="Q11" s="75">
        <f t="shared" si="9"/>
        <v>335.22</v>
      </c>
      <c r="R11" s="68">
        <f t="shared" si="10"/>
        <v>1284.091</v>
      </c>
      <c r="S11" s="83"/>
      <c r="T11" t="str">
        <f>VLOOKUP(D11,[1]汇总!I$2:J$296,2,0)</f>
        <v>√</v>
      </c>
    </row>
    <row r="12" ht="20" customHeight="1" spans="1:20">
      <c r="A12" s="75">
        <f t="shared" si="0"/>
        <v>9</v>
      </c>
      <c r="B12" s="79"/>
      <c r="C12" s="75" t="s">
        <v>40</v>
      </c>
      <c r="D12" s="75" t="s">
        <v>41</v>
      </c>
      <c r="E12" s="11">
        <v>2836.2</v>
      </c>
      <c r="F12" s="11">
        <v>2837</v>
      </c>
      <c r="G12" s="45">
        <v>4990.25</v>
      </c>
      <c r="H12" s="75">
        <f t="shared" si="1"/>
        <v>51.05</v>
      </c>
      <c r="I12" s="11">
        <f t="shared" si="2"/>
        <v>453.792</v>
      </c>
      <c r="J12" s="11">
        <f t="shared" si="3"/>
        <v>19.859</v>
      </c>
      <c r="K12" s="45">
        <f t="shared" si="4"/>
        <v>424.17</v>
      </c>
      <c r="L12" s="13">
        <f t="shared" si="5"/>
        <v>948.871</v>
      </c>
      <c r="M12" s="75">
        <v>0</v>
      </c>
      <c r="N12" s="75">
        <f t="shared" si="6"/>
        <v>226.9</v>
      </c>
      <c r="O12" s="75">
        <f t="shared" si="7"/>
        <v>8.51</v>
      </c>
      <c r="P12" s="45">
        <f t="shared" si="8"/>
        <v>99.81</v>
      </c>
      <c r="Q12" s="75">
        <f t="shared" si="9"/>
        <v>335.22</v>
      </c>
      <c r="R12" s="68">
        <f t="shared" si="10"/>
        <v>1284.091</v>
      </c>
      <c r="S12" s="83"/>
      <c r="T12" t="str">
        <f>VLOOKUP(D12,[1]汇总!I$2:J$296,2,0)</f>
        <v>√</v>
      </c>
    </row>
    <row r="13" ht="20" customHeight="1" spans="1:20">
      <c r="A13" s="75">
        <f t="shared" si="0"/>
        <v>10</v>
      </c>
      <c r="B13" s="79"/>
      <c r="C13" s="75" t="s">
        <v>42</v>
      </c>
      <c r="D13" s="75" t="s">
        <v>43</v>
      </c>
      <c r="E13" s="11">
        <v>2836.2</v>
      </c>
      <c r="F13" s="11">
        <v>2837</v>
      </c>
      <c r="G13" s="45">
        <v>4990.25</v>
      </c>
      <c r="H13" s="75">
        <f t="shared" si="1"/>
        <v>51.05</v>
      </c>
      <c r="I13" s="11">
        <f t="shared" si="2"/>
        <v>453.792</v>
      </c>
      <c r="J13" s="11">
        <f t="shared" si="3"/>
        <v>19.859</v>
      </c>
      <c r="K13" s="45">
        <f t="shared" si="4"/>
        <v>424.17</v>
      </c>
      <c r="L13" s="13">
        <f t="shared" si="5"/>
        <v>948.871</v>
      </c>
      <c r="M13" s="75">
        <v>0</v>
      </c>
      <c r="N13" s="75">
        <f t="shared" si="6"/>
        <v>226.9</v>
      </c>
      <c r="O13" s="75">
        <f t="shared" si="7"/>
        <v>8.51</v>
      </c>
      <c r="P13" s="45">
        <f t="shared" si="8"/>
        <v>99.81</v>
      </c>
      <c r="Q13" s="75">
        <f t="shared" si="9"/>
        <v>335.22</v>
      </c>
      <c r="R13" s="68">
        <f t="shared" si="10"/>
        <v>1284.091</v>
      </c>
      <c r="S13" s="83"/>
      <c r="T13" t="str">
        <f>VLOOKUP(D13,[1]汇总!I$2:J$296,2,0)</f>
        <v>√</v>
      </c>
    </row>
    <row r="14" ht="20" customHeight="1" spans="1:20">
      <c r="A14" s="75">
        <f t="shared" si="0"/>
        <v>11</v>
      </c>
      <c r="B14" s="79"/>
      <c r="C14" s="75" t="s">
        <v>44</v>
      </c>
      <c r="D14" s="75" t="s">
        <v>45</v>
      </c>
      <c r="E14" s="11">
        <v>2836.2</v>
      </c>
      <c r="F14" s="11">
        <v>2837</v>
      </c>
      <c r="G14" s="45">
        <v>4990.25</v>
      </c>
      <c r="H14" s="75">
        <f t="shared" si="1"/>
        <v>51.05</v>
      </c>
      <c r="I14" s="11">
        <f t="shared" si="2"/>
        <v>453.792</v>
      </c>
      <c r="J14" s="11">
        <f t="shared" si="3"/>
        <v>19.859</v>
      </c>
      <c r="K14" s="45">
        <f t="shared" si="4"/>
        <v>424.17</v>
      </c>
      <c r="L14" s="13">
        <f t="shared" si="5"/>
        <v>948.871</v>
      </c>
      <c r="M14" s="75">
        <v>0</v>
      </c>
      <c r="N14" s="75">
        <f t="shared" si="6"/>
        <v>226.9</v>
      </c>
      <c r="O14" s="75">
        <f t="shared" si="7"/>
        <v>8.51</v>
      </c>
      <c r="P14" s="45">
        <f t="shared" si="8"/>
        <v>99.81</v>
      </c>
      <c r="Q14" s="75">
        <f t="shared" si="9"/>
        <v>335.22</v>
      </c>
      <c r="R14" s="68">
        <f t="shared" si="10"/>
        <v>1284.091</v>
      </c>
      <c r="S14" s="83"/>
      <c r="T14" t="str">
        <f>VLOOKUP(D14,[1]汇总!I$2:J$296,2,0)</f>
        <v>√</v>
      </c>
    </row>
    <row r="15" ht="20" customHeight="1" spans="1:20">
      <c r="A15" s="75">
        <f t="shared" si="0"/>
        <v>12</v>
      </c>
      <c r="B15" s="79"/>
      <c r="C15" s="75" t="s">
        <v>46</v>
      </c>
      <c r="D15" s="75" t="s">
        <v>47</v>
      </c>
      <c r="E15" s="11">
        <v>2836.2</v>
      </c>
      <c r="F15" s="11">
        <v>2837</v>
      </c>
      <c r="G15" s="45">
        <v>4990.25</v>
      </c>
      <c r="H15" s="75">
        <f t="shared" si="1"/>
        <v>51.05</v>
      </c>
      <c r="I15" s="11">
        <f t="shared" si="2"/>
        <v>453.792</v>
      </c>
      <c r="J15" s="11">
        <f t="shared" si="3"/>
        <v>19.859</v>
      </c>
      <c r="K15" s="45">
        <f t="shared" si="4"/>
        <v>424.17</v>
      </c>
      <c r="L15" s="13">
        <f t="shared" si="5"/>
        <v>948.871</v>
      </c>
      <c r="M15" s="75">
        <v>0</v>
      </c>
      <c r="N15" s="75">
        <f t="shared" si="6"/>
        <v>226.9</v>
      </c>
      <c r="O15" s="75">
        <f t="shared" si="7"/>
        <v>8.51</v>
      </c>
      <c r="P15" s="45">
        <f t="shared" si="8"/>
        <v>99.81</v>
      </c>
      <c r="Q15" s="75">
        <f t="shared" si="9"/>
        <v>335.22</v>
      </c>
      <c r="R15" s="68">
        <f t="shared" si="10"/>
        <v>1284.091</v>
      </c>
      <c r="S15" s="83"/>
      <c r="T15" t="str">
        <f>VLOOKUP(D15,[1]汇总!I$2:J$296,2,0)</f>
        <v>√</v>
      </c>
    </row>
    <row r="16" ht="20" customHeight="1" spans="1:19">
      <c r="A16" s="75">
        <f t="shared" si="0"/>
        <v>13</v>
      </c>
      <c r="B16" s="79"/>
      <c r="C16" s="84" t="s">
        <v>48</v>
      </c>
      <c r="D16" s="75" t="s">
        <v>49</v>
      </c>
      <c r="E16" s="11">
        <v>3820</v>
      </c>
      <c r="F16" s="11">
        <v>3820</v>
      </c>
      <c r="G16" s="45">
        <v>4990.25</v>
      </c>
      <c r="H16" s="75">
        <f t="shared" si="1"/>
        <v>68.76</v>
      </c>
      <c r="I16" s="11">
        <f t="shared" si="2"/>
        <v>611.2</v>
      </c>
      <c r="J16" s="11">
        <f t="shared" si="3"/>
        <v>26.74</v>
      </c>
      <c r="K16" s="45">
        <f t="shared" si="4"/>
        <v>424.17</v>
      </c>
      <c r="L16" s="13">
        <f t="shared" si="5"/>
        <v>1130.87</v>
      </c>
      <c r="M16" s="75">
        <v>0</v>
      </c>
      <c r="N16" s="75">
        <f t="shared" si="6"/>
        <v>305.6</v>
      </c>
      <c r="O16" s="75">
        <f t="shared" si="7"/>
        <v>11.46</v>
      </c>
      <c r="P16" s="45">
        <f t="shared" si="8"/>
        <v>99.81</v>
      </c>
      <c r="Q16" s="75">
        <f t="shared" si="9"/>
        <v>416.87</v>
      </c>
      <c r="R16" s="68">
        <f t="shared" si="10"/>
        <v>1547.74</v>
      </c>
      <c r="S16" s="83" t="s">
        <v>50</v>
      </c>
    </row>
    <row r="17" ht="20" customHeight="1" spans="1:20">
      <c r="A17" s="75">
        <f t="shared" si="0"/>
        <v>14</v>
      </c>
      <c r="B17" s="77" t="s">
        <v>51</v>
      </c>
      <c r="C17" s="75" t="s">
        <v>52</v>
      </c>
      <c r="D17" s="75" t="s">
        <v>53</v>
      </c>
      <c r="E17" s="11">
        <v>2836.2</v>
      </c>
      <c r="F17" s="11">
        <v>2837</v>
      </c>
      <c r="G17" s="45">
        <v>4990.25</v>
      </c>
      <c r="H17" s="75">
        <f t="shared" si="1"/>
        <v>51.05</v>
      </c>
      <c r="I17" s="11">
        <f t="shared" si="2"/>
        <v>453.792</v>
      </c>
      <c r="J17" s="11">
        <f t="shared" si="3"/>
        <v>19.859</v>
      </c>
      <c r="K17" s="45">
        <f t="shared" si="4"/>
        <v>424.17</v>
      </c>
      <c r="L17" s="13">
        <f t="shared" si="5"/>
        <v>948.871</v>
      </c>
      <c r="M17" s="75">
        <v>0</v>
      </c>
      <c r="N17" s="75">
        <f t="shared" si="6"/>
        <v>226.9</v>
      </c>
      <c r="O17" s="75">
        <f t="shared" si="7"/>
        <v>8.51</v>
      </c>
      <c r="P17" s="45">
        <f t="shared" si="8"/>
        <v>99.81</v>
      </c>
      <c r="Q17" s="75">
        <f t="shared" si="9"/>
        <v>335.22</v>
      </c>
      <c r="R17" s="68">
        <f t="shared" si="10"/>
        <v>1284.091</v>
      </c>
      <c r="S17" s="83"/>
      <c r="T17" t="str">
        <f>VLOOKUP(D17,[1]汇总!I$2:J$296,2,0)</f>
        <v>√</v>
      </c>
    </row>
    <row r="18" ht="20" customHeight="1" spans="1:20">
      <c r="A18" s="75">
        <f t="shared" si="0"/>
        <v>15</v>
      </c>
      <c r="B18" s="79"/>
      <c r="C18" s="75" t="s">
        <v>54</v>
      </c>
      <c r="D18" s="75" t="s">
        <v>55</v>
      </c>
      <c r="E18" s="11">
        <v>2836.2</v>
      </c>
      <c r="F18" s="11">
        <v>2837</v>
      </c>
      <c r="G18" s="45">
        <v>4990.25</v>
      </c>
      <c r="H18" s="75">
        <f t="shared" si="1"/>
        <v>51.05</v>
      </c>
      <c r="I18" s="11">
        <f t="shared" si="2"/>
        <v>453.792</v>
      </c>
      <c r="J18" s="11">
        <f t="shared" si="3"/>
        <v>19.859</v>
      </c>
      <c r="K18" s="45">
        <f t="shared" si="4"/>
        <v>424.17</v>
      </c>
      <c r="L18" s="13">
        <f t="shared" si="5"/>
        <v>948.871</v>
      </c>
      <c r="M18" s="75">
        <v>0</v>
      </c>
      <c r="N18" s="75">
        <f t="shared" si="6"/>
        <v>226.9</v>
      </c>
      <c r="O18" s="75">
        <f t="shared" si="7"/>
        <v>8.51</v>
      </c>
      <c r="P18" s="45">
        <f t="shared" si="8"/>
        <v>99.81</v>
      </c>
      <c r="Q18" s="75">
        <f t="shared" si="9"/>
        <v>335.22</v>
      </c>
      <c r="R18" s="68">
        <f t="shared" si="10"/>
        <v>1284.091</v>
      </c>
      <c r="S18" s="83"/>
      <c r="T18" t="str">
        <f>VLOOKUP(D18,[1]汇总!I$2:J$296,2,0)</f>
        <v>√</v>
      </c>
    </row>
    <row r="19" ht="20" customHeight="1" spans="1:20">
      <c r="A19" s="75">
        <f t="shared" si="0"/>
        <v>16</v>
      </c>
      <c r="B19" s="79"/>
      <c r="C19" s="75" t="s">
        <v>56</v>
      </c>
      <c r="D19" s="75" t="s">
        <v>57</v>
      </c>
      <c r="E19" s="11">
        <v>2836.2</v>
      </c>
      <c r="F19" s="11">
        <v>2837</v>
      </c>
      <c r="G19" s="45">
        <v>4990.25</v>
      </c>
      <c r="H19" s="75">
        <f t="shared" si="1"/>
        <v>51.05</v>
      </c>
      <c r="I19" s="11">
        <f t="shared" si="2"/>
        <v>453.792</v>
      </c>
      <c r="J19" s="11">
        <f t="shared" si="3"/>
        <v>19.859</v>
      </c>
      <c r="K19" s="45">
        <f t="shared" si="4"/>
        <v>424.17</v>
      </c>
      <c r="L19" s="13">
        <f t="shared" si="5"/>
        <v>948.871</v>
      </c>
      <c r="M19" s="75">
        <v>0</v>
      </c>
      <c r="N19" s="75">
        <f t="shared" si="6"/>
        <v>226.9</v>
      </c>
      <c r="O19" s="75">
        <f t="shared" si="7"/>
        <v>8.51</v>
      </c>
      <c r="P19" s="45">
        <f t="shared" si="8"/>
        <v>99.81</v>
      </c>
      <c r="Q19" s="75">
        <f t="shared" si="9"/>
        <v>335.22</v>
      </c>
      <c r="R19" s="68">
        <f t="shared" si="10"/>
        <v>1284.091</v>
      </c>
      <c r="S19" s="83"/>
      <c r="T19" t="str">
        <f>VLOOKUP(D19,[1]汇总!I$2:J$296,2,0)</f>
        <v>√</v>
      </c>
    </row>
    <row r="20" ht="20" customHeight="1" spans="1:20">
      <c r="A20" s="75">
        <f t="shared" si="0"/>
        <v>17</v>
      </c>
      <c r="B20" s="79"/>
      <c r="C20" s="75" t="s">
        <v>58</v>
      </c>
      <c r="D20" s="75" t="s">
        <v>59</v>
      </c>
      <c r="E20" s="11">
        <v>2836.2</v>
      </c>
      <c r="F20" s="11">
        <v>2837</v>
      </c>
      <c r="G20" s="45">
        <v>4990.25</v>
      </c>
      <c r="H20" s="75">
        <f t="shared" si="1"/>
        <v>51.05</v>
      </c>
      <c r="I20" s="11">
        <f t="shared" si="2"/>
        <v>453.792</v>
      </c>
      <c r="J20" s="11">
        <f t="shared" si="3"/>
        <v>19.859</v>
      </c>
      <c r="K20" s="45">
        <f t="shared" si="4"/>
        <v>424.17</v>
      </c>
      <c r="L20" s="13">
        <f t="shared" si="5"/>
        <v>948.871</v>
      </c>
      <c r="M20" s="75">
        <v>0</v>
      </c>
      <c r="N20" s="75">
        <f t="shared" si="6"/>
        <v>226.9</v>
      </c>
      <c r="O20" s="75">
        <f t="shared" si="7"/>
        <v>8.51</v>
      </c>
      <c r="P20" s="45">
        <f t="shared" si="8"/>
        <v>99.81</v>
      </c>
      <c r="Q20" s="75">
        <f t="shared" si="9"/>
        <v>335.22</v>
      </c>
      <c r="R20" s="68">
        <f t="shared" si="10"/>
        <v>1284.091</v>
      </c>
      <c r="S20" s="83"/>
      <c r="T20" t="str">
        <f>VLOOKUP(D20,[1]汇总!I$2:J$296,2,0)</f>
        <v>√</v>
      </c>
    </row>
    <row r="21" ht="20" customHeight="1" spans="1:20">
      <c r="A21" s="75">
        <f t="shared" si="0"/>
        <v>18</v>
      </c>
      <c r="B21" s="79"/>
      <c r="C21" s="75" t="s">
        <v>60</v>
      </c>
      <c r="D21" s="75" t="s">
        <v>61</v>
      </c>
      <c r="E21" s="11">
        <v>2836.2</v>
      </c>
      <c r="F21" s="11">
        <v>2837</v>
      </c>
      <c r="G21" s="45">
        <v>4990.25</v>
      </c>
      <c r="H21" s="75">
        <f t="shared" si="1"/>
        <v>51.05</v>
      </c>
      <c r="I21" s="11">
        <f t="shared" si="2"/>
        <v>453.792</v>
      </c>
      <c r="J21" s="11">
        <f t="shared" si="3"/>
        <v>19.859</v>
      </c>
      <c r="K21" s="45">
        <f t="shared" si="4"/>
        <v>424.17</v>
      </c>
      <c r="L21" s="13">
        <f t="shared" si="5"/>
        <v>948.871</v>
      </c>
      <c r="M21" s="75">
        <v>0</v>
      </c>
      <c r="N21" s="75">
        <f t="shared" si="6"/>
        <v>226.9</v>
      </c>
      <c r="O21" s="75">
        <f t="shared" si="7"/>
        <v>8.51</v>
      </c>
      <c r="P21" s="45">
        <f t="shared" si="8"/>
        <v>99.81</v>
      </c>
      <c r="Q21" s="75">
        <f t="shared" si="9"/>
        <v>335.22</v>
      </c>
      <c r="R21" s="68">
        <f t="shared" si="10"/>
        <v>1284.091</v>
      </c>
      <c r="S21" s="83"/>
      <c r="T21" t="str">
        <f>VLOOKUP(D21,[1]汇总!I$2:J$296,2,0)</f>
        <v>√</v>
      </c>
    </row>
    <row r="22" ht="20" customHeight="1" spans="1:20">
      <c r="A22" s="75">
        <f t="shared" si="0"/>
        <v>19</v>
      </c>
      <c r="B22" s="78"/>
      <c r="C22" s="75" t="s">
        <v>62</v>
      </c>
      <c r="D22" s="75" t="s">
        <v>63</v>
      </c>
      <c r="E22" s="11">
        <v>2849.73</v>
      </c>
      <c r="F22" s="11">
        <v>2849.73</v>
      </c>
      <c r="G22" s="45">
        <v>4990.25</v>
      </c>
      <c r="H22" s="75">
        <f t="shared" si="1"/>
        <v>51.3</v>
      </c>
      <c r="I22" s="11">
        <f t="shared" si="2"/>
        <v>455.9568</v>
      </c>
      <c r="J22" s="11">
        <f t="shared" si="3"/>
        <v>19.94811</v>
      </c>
      <c r="K22" s="45">
        <f t="shared" si="4"/>
        <v>424.17</v>
      </c>
      <c r="L22" s="13">
        <f t="shared" si="5"/>
        <v>951.37491</v>
      </c>
      <c r="M22" s="75">
        <v>0</v>
      </c>
      <c r="N22" s="75">
        <f t="shared" si="6"/>
        <v>227.98</v>
      </c>
      <c r="O22" s="75">
        <f t="shared" si="7"/>
        <v>8.55</v>
      </c>
      <c r="P22" s="45">
        <f t="shared" si="8"/>
        <v>99.81</v>
      </c>
      <c r="Q22" s="75">
        <f t="shared" si="9"/>
        <v>336.34</v>
      </c>
      <c r="R22" s="68">
        <f t="shared" si="10"/>
        <v>1287.71491</v>
      </c>
      <c r="S22" s="83"/>
      <c r="T22" t="str">
        <f>VLOOKUP(D22,[1]汇总!I$2:J$296,2,0)</f>
        <v>√</v>
      </c>
    </row>
    <row r="23" ht="20" customHeight="1" spans="1:20">
      <c r="A23" s="75">
        <f t="shared" si="0"/>
        <v>20</v>
      </c>
      <c r="B23" s="106" t="s">
        <v>64</v>
      </c>
      <c r="C23" s="75" t="s">
        <v>65</v>
      </c>
      <c r="D23" s="75" t="s">
        <v>66</v>
      </c>
      <c r="E23" s="11">
        <v>2836.2</v>
      </c>
      <c r="F23" s="11">
        <v>2837</v>
      </c>
      <c r="G23" s="45">
        <v>4990.25</v>
      </c>
      <c r="H23" s="75">
        <f t="shared" si="1"/>
        <v>51.05</v>
      </c>
      <c r="I23" s="11">
        <f t="shared" si="2"/>
        <v>453.792</v>
      </c>
      <c r="J23" s="11">
        <f t="shared" si="3"/>
        <v>19.859</v>
      </c>
      <c r="K23" s="45">
        <f t="shared" si="4"/>
        <v>424.17</v>
      </c>
      <c r="L23" s="13">
        <f t="shared" si="5"/>
        <v>948.871</v>
      </c>
      <c r="M23" s="75">
        <v>0</v>
      </c>
      <c r="N23" s="75">
        <f t="shared" si="6"/>
        <v>226.9</v>
      </c>
      <c r="O23" s="75">
        <f t="shared" si="7"/>
        <v>8.51</v>
      </c>
      <c r="P23" s="45">
        <f t="shared" si="8"/>
        <v>99.81</v>
      </c>
      <c r="Q23" s="75">
        <f t="shared" si="9"/>
        <v>335.22</v>
      </c>
      <c r="R23" s="68">
        <f t="shared" si="10"/>
        <v>1284.091</v>
      </c>
      <c r="S23" s="83"/>
      <c r="T23" t="str">
        <f>VLOOKUP(D23,[1]汇总!I$2:J$296,2,0)</f>
        <v>√</v>
      </c>
    </row>
    <row r="24" ht="20" customHeight="1" spans="1:20">
      <c r="A24" s="75">
        <f t="shared" si="0"/>
        <v>21</v>
      </c>
      <c r="B24" s="80"/>
      <c r="C24" s="75" t="s">
        <v>67</v>
      </c>
      <c r="D24" s="75" t="s">
        <v>68</v>
      </c>
      <c r="E24" s="11">
        <v>2836.2</v>
      </c>
      <c r="F24" s="11">
        <v>2837</v>
      </c>
      <c r="G24" s="45">
        <v>4990.25</v>
      </c>
      <c r="H24" s="75">
        <f t="shared" si="1"/>
        <v>51.05</v>
      </c>
      <c r="I24" s="11">
        <f t="shared" si="2"/>
        <v>453.792</v>
      </c>
      <c r="J24" s="11">
        <f t="shared" si="3"/>
        <v>19.859</v>
      </c>
      <c r="K24" s="45">
        <f t="shared" si="4"/>
        <v>424.17</v>
      </c>
      <c r="L24" s="13">
        <f t="shared" si="5"/>
        <v>948.871</v>
      </c>
      <c r="M24" s="75">
        <v>0</v>
      </c>
      <c r="N24" s="75">
        <f t="shared" si="6"/>
        <v>226.9</v>
      </c>
      <c r="O24" s="75">
        <f t="shared" si="7"/>
        <v>8.51</v>
      </c>
      <c r="P24" s="45">
        <f t="shared" si="8"/>
        <v>99.81</v>
      </c>
      <c r="Q24" s="75">
        <f t="shared" si="9"/>
        <v>335.22</v>
      </c>
      <c r="R24" s="68">
        <f t="shared" si="10"/>
        <v>1284.091</v>
      </c>
      <c r="S24" s="83"/>
      <c r="T24" t="str">
        <f>VLOOKUP(D24,[1]汇总!I$2:J$296,2,0)</f>
        <v>√</v>
      </c>
    </row>
    <row r="25" ht="20" customHeight="1" spans="1:20">
      <c r="A25" s="75">
        <f t="shared" si="0"/>
        <v>22</v>
      </c>
      <c r="B25" s="80"/>
      <c r="C25" s="75" t="s">
        <v>69</v>
      </c>
      <c r="D25" s="109" t="s">
        <v>70</v>
      </c>
      <c r="E25" s="11">
        <v>2836.2</v>
      </c>
      <c r="F25" s="11">
        <v>2837</v>
      </c>
      <c r="G25" s="45">
        <v>4990.25</v>
      </c>
      <c r="H25" s="75">
        <f t="shared" si="1"/>
        <v>51.05</v>
      </c>
      <c r="I25" s="11">
        <f t="shared" si="2"/>
        <v>453.792</v>
      </c>
      <c r="J25" s="11">
        <f t="shared" si="3"/>
        <v>19.859</v>
      </c>
      <c r="K25" s="45">
        <f t="shared" si="4"/>
        <v>424.17</v>
      </c>
      <c r="L25" s="13">
        <f t="shared" si="5"/>
        <v>948.871</v>
      </c>
      <c r="M25" s="75">
        <v>0</v>
      </c>
      <c r="N25" s="75">
        <f t="shared" si="6"/>
        <v>226.9</v>
      </c>
      <c r="O25" s="75">
        <f t="shared" si="7"/>
        <v>8.51</v>
      </c>
      <c r="P25" s="45">
        <f t="shared" si="8"/>
        <v>99.81</v>
      </c>
      <c r="Q25" s="75">
        <f t="shared" si="9"/>
        <v>335.22</v>
      </c>
      <c r="R25" s="68">
        <f t="shared" si="10"/>
        <v>1284.091</v>
      </c>
      <c r="S25" s="83"/>
      <c r="T25" t="str">
        <f>VLOOKUP(D25,[1]汇总!I$2:J$296,2,0)</f>
        <v>√</v>
      </c>
    </row>
    <row r="26" ht="20" customHeight="1" spans="1:20">
      <c r="A26" s="75">
        <f t="shared" si="0"/>
        <v>23</v>
      </c>
      <c r="B26" s="81"/>
      <c r="C26" s="75" t="s">
        <v>71</v>
      </c>
      <c r="D26" s="75" t="s">
        <v>72</v>
      </c>
      <c r="E26" s="11">
        <v>2836.2</v>
      </c>
      <c r="F26" s="11">
        <v>2837</v>
      </c>
      <c r="G26" s="45">
        <v>4990.25</v>
      </c>
      <c r="H26" s="75">
        <f t="shared" si="1"/>
        <v>51.05</v>
      </c>
      <c r="I26" s="11">
        <f t="shared" si="2"/>
        <v>453.792</v>
      </c>
      <c r="J26" s="11">
        <f t="shared" si="3"/>
        <v>19.859</v>
      </c>
      <c r="K26" s="45">
        <f t="shared" si="4"/>
        <v>424.17</v>
      </c>
      <c r="L26" s="13">
        <f t="shared" si="5"/>
        <v>948.871</v>
      </c>
      <c r="M26" s="75">
        <v>0</v>
      </c>
      <c r="N26" s="75">
        <f t="shared" si="6"/>
        <v>226.9</v>
      </c>
      <c r="O26" s="75">
        <f t="shared" si="7"/>
        <v>8.51</v>
      </c>
      <c r="P26" s="45">
        <f t="shared" si="8"/>
        <v>99.81</v>
      </c>
      <c r="Q26" s="75">
        <f t="shared" si="9"/>
        <v>335.22</v>
      </c>
      <c r="R26" s="68">
        <f t="shared" si="10"/>
        <v>1284.091</v>
      </c>
      <c r="S26" s="83"/>
      <c r="T26" t="str">
        <f>VLOOKUP(D26,[1]汇总!I$2:J$296,2,0)</f>
        <v>√</v>
      </c>
    </row>
    <row r="27" ht="20" customHeight="1" spans="1:20">
      <c r="A27" s="75">
        <f t="shared" si="0"/>
        <v>24</v>
      </c>
      <c r="B27" s="77" t="s">
        <v>73</v>
      </c>
      <c r="C27" s="75" t="s">
        <v>74</v>
      </c>
      <c r="D27" s="75" t="s">
        <v>75</v>
      </c>
      <c r="E27" s="11">
        <v>2836.2</v>
      </c>
      <c r="F27" s="11">
        <v>2837</v>
      </c>
      <c r="G27" s="45">
        <v>4990.25</v>
      </c>
      <c r="H27" s="75">
        <f t="shared" si="1"/>
        <v>51.05</v>
      </c>
      <c r="I27" s="11">
        <f t="shared" si="2"/>
        <v>453.792</v>
      </c>
      <c r="J27" s="11">
        <f t="shared" si="3"/>
        <v>19.859</v>
      </c>
      <c r="K27" s="45">
        <f t="shared" si="4"/>
        <v>424.17</v>
      </c>
      <c r="L27" s="13">
        <f t="shared" si="5"/>
        <v>948.871</v>
      </c>
      <c r="M27" s="75">
        <v>0</v>
      </c>
      <c r="N27" s="75">
        <f t="shared" si="6"/>
        <v>226.9</v>
      </c>
      <c r="O27" s="75">
        <f t="shared" si="7"/>
        <v>8.51</v>
      </c>
      <c r="P27" s="45">
        <f t="shared" si="8"/>
        <v>99.81</v>
      </c>
      <c r="Q27" s="75">
        <f t="shared" si="9"/>
        <v>335.22</v>
      </c>
      <c r="R27" s="68">
        <f t="shared" si="10"/>
        <v>1284.091</v>
      </c>
      <c r="S27" s="83"/>
      <c r="T27" t="str">
        <f>VLOOKUP(D27,[1]汇总!I$2:J$296,2,0)</f>
        <v>√</v>
      </c>
    </row>
    <row r="28" ht="20" customHeight="1" spans="1:20">
      <c r="A28" s="75">
        <f t="shared" si="0"/>
        <v>25</v>
      </c>
      <c r="B28" s="79"/>
      <c r="C28" s="75" t="s">
        <v>76</v>
      </c>
      <c r="D28" s="75" t="s">
        <v>77</v>
      </c>
      <c r="E28" s="11">
        <v>2836.2</v>
      </c>
      <c r="F28" s="11">
        <v>2837</v>
      </c>
      <c r="G28" s="45">
        <v>4990.25</v>
      </c>
      <c r="H28" s="75">
        <f t="shared" si="1"/>
        <v>51.05</v>
      </c>
      <c r="I28" s="11">
        <f t="shared" si="2"/>
        <v>453.792</v>
      </c>
      <c r="J28" s="11">
        <f t="shared" si="3"/>
        <v>19.859</v>
      </c>
      <c r="K28" s="45">
        <f t="shared" si="4"/>
        <v>424.17</v>
      </c>
      <c r="L28" s="13">
        <f t="shared" si="5"/>
        <v>948.871</v>
      </c>
      <c r="M28" s="75">
        <v>0</v>
      </c>
      <c r="N28" s="75">
        <f t="shared" si="6"/>
        <v>226.9</v>
      </c>
      <c r="O28" s="75">
        <f t="shared" si="7"/>
        <v>8.51</v>
      </c>
      <c r="P28" s="45">
        <f t="shared" si="8"/>
        <v>99.81</v>
      </c>
      <c r="Q28" s="75">
        <f t="shared" si="9"/>
        <v>335.22</v>
      </c>
      <c r="R28" s="68">
        <f t="shared" si="10"/>
        <v>1284.091</v>
      </c>
      <c r="S28" s="83"/>
      <c r="T28" t="str">
        <f>VLOOKUP(D28,[1]汇总!I$2:J$296,2,0)</f>
        <v>√</v>
      </c>
    </row>
    <row r="29" ht="20" customHeight="1" spans="1:20">
      <c r="A29" s="75">
        <f t="shared" si="0"/>
        <v>26</v>
      </c>
      <c r="B29" s="79"/>
      <c r="C29" s="75" t="s">
        <v>78</v>
      </c>
      <c r="D29" s="75" t="s">
        <v>79</v>
      </c>
      <c r="E29" s="11">
        <v>2836.2</v>
      </c>
      <c r="F29" s="11">
        <v>2837</v>
      </c>
      <c r="G29" s="45">
        <v>4990.25</v>
      </c>
      <c r="H29" s="75">
        <f t="shared" si="1"/>
        <v>51.05</v>
      </c>
      <c r="I29" s="11">
        <f t="shared" si="2"/>
        <v>453.792</v>
      </c>
      <c r="J29" s="11">
        <f t="shared" si="3"/>
        <v>19.859</v>
      </c>
      <c r="K29" s="45">
        <f t="shared" si="4"/>
        <v>424.17</v>
      </c>
      <c r="L29" s="13">
        <f t="shared" si="5"/>
        <v>948.871</v>
      </c>
      <c r="M29" s="75">
        <v>0</v>
      </c>
      <c r="N29" s="75">
        <f t="shared" si="6"/>
        <v>226.9</v>
      </c>
      <c r="O29" s="75">
        <f t="shared" si="7"/>
        <v>8.51</v>
      </c>
      <c r="P29" s="45">
        <f t="shared" si="8"/>
        <v>99.81</v>
      </c>
      <c r="Q29" s="75">
        <f t="shared" si="9"/>
        <v>335.22</v>
      </c>
      <c r="R29" s="68">
        <f t="shared" si="10"/>
        <v>1284.091</v>
      </c>
      <c r="S29" s="83"/>
      <c r="T29" t="str">
        <f>VLOOKUP(D29,[1]汇总!I$2:J$296,2,0)</f>
        <v>√</v>
      </c>
    </row>
    <row r="30" ht="20" customHeight="1" spans="1:20">
      <c r="A30" s="75">
        <f t="shared" si="0"/>
        <v>27</v>
      </c>
      <c r="B30" s="79"/>
      <c r="C30" s="75" t="s">
        <v>80</v>
      </c>
      <c r="D30" s="75" t="s">
        <v>81</v>
      </c>
      <c r="E30" s="11">
        <v>2836.2</v>
      </c>
      <c r="F30" s="11">
        <v>2837</v>
      </c>
      <c r="G30" s="45">
        <v>4990.25</v>
      </c>
      <c r="H30" s="75">
        <f t="shared" si="1"/>
        <v>51.05</v>
      </c>
      <c r="I30" s="11">
        <f t="shared" si="2"/>
        <v>453.792</v>
      </c>
      <c r="J30" s="11">
        <f t="shared" si="3"/>
        <v>19.859</v>
      </c>
      <c r="K30" s="45">
        <f t="shared" si="4"/>
        <v>424.17</v>
      </c>
      <c r="L30" s="13">
        <f t="shared" si="5"/>
        <v>948.871</v>
      </c>
      <c r="M30" s="75">
        <v>0</v>
      </c>
      <c r="N30" s="75">
        <f t="shared" si="6"/>
        <v>226.9</v>
      </c>
      <c r="O30" s="75">
        <f t="shared" si="7"/>
        <v>8.51</v>
      </c>
      <c r="P30" s="45">
        <f t="shared" si="8"/>
        <v>99.81</v>
      </c>
      <c r="Q30" s="75">
        <f t="shared" si="9"/>
        <v>335.22</v>
      </c>
      <c r="R30" s="68">
        <f t="shared" si="10"/>
        <v>1284.091</v>
      </c>
      <c r="S30" s="83"/>
      <c r="T30" t="str">
        <f>VLOOKUP(D30,[1]汇总!I$2:J$296,2,0)</f>
        <v>√</v>
      </c>
    </row>
    <row r="31" ht="20" customHeight="1" spans="1:20">
      <c r="A31" s="75">
        <f t="shared" si="0"/>
        <v>28</v>
      </c>
      <c r="B31" s="79"/>
      <c r="C31" s="75" t="s">
        <v>82</v>
      </c>
      <c r="D31" s="75" t="s">
        <v>83</v>
      </c>
      <c r="E31" s="11">
        <v>2836.2</v>
      </c>
      <c r="F31" s="11">
        <v>2837</v>
      </c>
      <c r="G31" s="45">
        <v>4990.25</v>
      </c>
      <c r="H31" s="75">
        <f t="shared" si="1"/>
        <v>51.05</v>
      </c>
      <c r="I31" s="11">
        <f t="shared" si="2"/>
        <v>453.792</v>
      </c>
      <c r="J31" s="11">
        <f t="shared" si="3"/>
        <v>19.859</v>
      </c>
      <c r="K31" s="45">
        <f t="shared" si="4"/>
        <v>424.17</v>
      </c>
      <c r="L31" s="13">
        <f t="shared" si="5"/>
        <v>948.871</v>
      </c>
      <c r="M31" s="75">
        <v>0</v>
      </c>
      <c r="N31" s="75">
        <f t="shared" si="6"/>
        <v>226.9</v>
      </c>
      <c r="O31" s="75">
        <f t="shared" si="7"/>
        <v>8.51</v>
      </c>
      <c r="P31" s="45">
        <f t="shared" si="8"/>
        <v>99.81</v>
      </c>
      <c r="Q31" s="75">
        <f t="shared" si="9"/>
        <v>335.22</v>
      </c>
      <c r="R31" s="68">
        <f t="shared" si="10"/>
        <v>1284.091</v>
      </c>
      <c r="S31" s="83"/>
      <c r="T31" t="str">
        <f>VLOOKUP(D31,[1]汇总!I$2:J$296,2,0)</f>
        <v>√</v>
      </c>
    </row>
    <row r="32" ht="20" customHeight="1" spans="1:20">
      <c r="A32" s="75">
        <f t="shared" si="0"/>
        <v>29</v>
      </c>
      <c r="B32" s="79"/>
      <c r="C32" s="75" t="s">
        <v>84</v>
      </c>
      <c r="D32" s="75" t="s">
        <v>85</v>
      </c>
      <c r="E32" s="11">
        <v>2836.2</v>
      </c>
      <c r="F32" s="11">
        <v>2837</v>
      </c>
      <c r="G32" s="45">
        <v>4990.25</v>
      </c>
      <c r="H32" s="75">
        <f t="shared" si="1"/>
        <v>51.05</v>
      </c>
      <c r="I32" s="11">
        <f t="shared" si="2"/>
        <v>453.792</v>
      </c>
      <c r="J32" s="11">
        <f t="shared" si="3"/>
        <v>19.859</v>
      </c>
      <c r="K32" s="45">
        <f t="shared" si="4"/>
        <v>424.17</v>
      </c>
      <c r="L32" s="13">
        <f t="shared" si="5"/>
        <v>948.871</v>
      </c>
      <c r="M32" s="75">
        <v>0</v>
      </c>
      <c r="N32" s="75">
        <f t="shared" si="6"/>
        <v>226.9</v>
      </c>
      <c r="O32" s="75">
        <f t="shared" si="7"/>
        <v>8.51</v>
      </c>
      <c r="P32" s="45">
        <f t="shared" si="8"/>
        <v>99.81</v>
      </c>
      <c r="Q32" s="75">
        <f t="shared" si="9"/>
        <v>335.22</v>
      </c>
      <c r="R32" s="68">
        <f t="shared" si="10"/>
        <v>1284.091</v>
      </c>
      <c r="S32" s="83"/>
      <c r="T32" t="str">
        <f>VLOOKUP(D32,[1]汇总!I$2:J$296,2,0)</f>
        <v>√</v>
      </c>
    </row>
    <row r="33" ht="20" customHeight="1" spans="1:20">
      <c r="A33" s="75">
        <f t="shared" si="0"/>
        <v>30</v>
      </c>
      <c r="B33" s="79"/>
      <c r="C33" s="75" t="s">
        <v>86</v>
      </c>
      <c r="D33" s="75" t="s">
        <v>87</v>
      </c>
      <c r="E33" s="11">
        <v>2836.2</v>
      </c>
      <c r="F33" s="11">
        <v>2837</v>
      </c>
      <c r="G33" s="45">
        <v>4990.25</v>
      </c>
      <c r="H33" s="75">
        <f t="shared" si="1"/>
        <v>51.05</v>
      </c>
      <c r="I33" s="11">
        <f t="shared" si="2"/>
        <v>453.792</v>
      </c>
      <c r="J33" s="11">
        <f t="shared" si="3"/>
        <v>19.859</v>
      </c>
      <c r="K33" s="45">
        <f t="shared" si="4"/>
        <v>424.17</v>
      </c>
      <c r="L33" s="13">
        <f t="shared" si="5"/>
        <v>948.871</v>
      </c>
      <c r="M33" s="75">
        <v>0</v>
      </c>
      <c r="N33" s="75">
        <f t="shared" si="6"/>
        <v>226.9</v>
      </c>
      <c r="O33" s="75">
        <f t="shared" si="7"/>
        <v>8.51</v>
      </c>
      <c r="P33" s="45">
        <f t="shared" si="8"/>
        <v>99.81</v>
      </c>
      <c r="Q33" s="75">
        <f t="shared" si="9"/>
        <v>335.22</v>
      </c>
      <c r="R33" s="68">
        <f t="shared" si="10"/>
        <v>1284.091</v>
      </c>
      <c r="S33" s="83"/>
      <c r="T33" t="str">
        <f>VLOOKUP(D33,[1]汇总!I$2:J$296,2,0)</f>
        <v>√</v>
      </c>
    </row>
    <row r="34" ht="20" customHeight="1" spans="1:20">
      <c r="A34" s="75">
        <f t="shared" si="0"/>
        <v>31</v>
      </c>
      <c r="B34" s="78"/>
      <c r="C34" s="75" t="s">
        <v>88</v>
      </c>
      <c r="D34" s="75" t="s">
        <v>89</v>
      </c>
      <c r="E34" s="11">
        <v>3042.05</v>
      </c>
      <c r="F34" s="11">
        <v>3043</v>
      </c>
      <c r="G34" s="45">
        <v>4990.25</v>
      </c>
      <c r="H34" s="75">
        <f t="shared" si="1"/>
        <v>54.76</v>
      </c>
      <c r="I34" s="11">
        <f t="shared" si="2"/>
        <v>486.728</v>
      </c>
      <c r="J34" s="11">
        <f t="shared" si="3"/>
        <v>21.301</v>
      </c>
      <c r="K34" s="45">
        <f t="shared" si="4"/>
        <v>424.17</v>
      </c>
      <c r="L34" s="13">
        <f t="shared" si="5"/>
        <v>986.959</v>
      </c>
      <c r="M34" s="75">
        <v>0</v>
      </c>
      <c r="N34" s="75">
        <f t="shared" si="6"/>
        <v>243.36</v>
      </c>
      <c r="O34" s="75">
        <f t="shared" si="7"/>
        <v>9.13</v>
      </c>
      <c r="P34" s="45">
        <f t="shared" si="8"/>
        <v>99.81</v>
      </c>
      <c r="Q34" s="75">
        <f t="shared" si="9"/>
        <v>352.3</v>
      </c>
      <c r="R34" s="68">
        <f t="shared" si="10"/>
        <v>1339.259</v>
      </c>
      <c r="S34" s="83"/>
      <c r="T34" t="str">
        <f>VLOOKUP(D34,[1]汇总!I$2:J$296,2,0)</f>
        <v>√</v>
      </c>
    </row>
    <row r="35" ht="20" customHeight="1" spans="1:20">
      <c r="A35" s="75">
        <f t="shared" si="0"/>
        <v>32</v>
      </c>
      <c r="B35" s="77" t="s">
        <v>90</v>
      </c>
      <c r="C35" s="75" t="s">
        <v>91</v>
      </c>
      <c r="D35" s="75" t="s">
        <v>92</v>
      </c>
      <c r="E35" s="11">
        <v>2836.2</v>
      </c>
      <c r="F35" s="11">
        <v>2837</v>
      </c>
      <c r="G35" s="45">
        <v>4990.25</v>
      </c>
      <c r="H35" s="75">
        <f t="shared" si="1"/>
        <v>51.05</v>
      </c>
      <c r="I35" s="11">
        <f t="shared" si="2"/>
        <v>453.792</v>
      </c>
      <c r="J35" s="11">
        <f t="shared" si="3"/>
        <v>19.859</v>
      </c>
      <c r="K35" s="45">
        <f t="shared" si="4"/>
        <v>424.17</v>
      </c>
      <c r="L35" s="13">
        <f t="shared" si="5"/>
        <v>948.871</v>
      </c>
      <c r="M35" s="75">
        <v>0</v>
      </c>
      <c r="N35" s="75">
        <f t="shared" si="6"/>
        <v>226.9</v>
      </c>
      <c r="O35" s="75">
        <f t="shared" si="7"/>
        <v>8.51</v>
      </c>
      <c r="P35" s="45">
        <f t="shared" si="8"/>
        <v>99.81</v>
      </c>
      <c r="Q35" s="75">
        <f t="shared" si="9"/>
        <v>335.22</v>
      </c>
      <c r="R35" s="68">
        <f t="shared" si="10"/>
        <v>1284.091</v>
      </c>
      <c r="S35" s="83"/>
      <c r="T35" t="str">
        <f>VLOOKUP(D35,[1]汇总!I$2:J$296,2,0)</f>
        <v>√</v>
      </c>
    </row>
    <row r="36" ht="20" customHeight="1" spans="1:20">
      <c r="A36" s="75">
        <f t="shared" si="0"/>
        <v>33</v>
      </c>
      <c r="B36" s="79"/>
      <c r="C36" s="75" t="s">
        <v>93</v>
      </c>
      <c r="D36" s="75" t="s">
        <v>94</v>
      </c>
      <c r="E36" s="11">
        <v>2836.2</v>
      </c>
      <c r="F36" s="11">
        <v>2837</v>
      </c>
      <c r="G36" s="45">
        <v>4990.25</v>
      </c>
      <c r="H36" s="75">
        <f t="shared" si="1"/>
        <v>51.05</v>
      </c>
      <c r="I36" s="11">
        <f t="shared" si="2"/>
        <v>453.792</v>
      </c>
      <c r="J36" s="11">
        <f t="shared" si="3"/>
        <v>19.859</v>
      </c>
      <c r="K36" s="45">
        <f t="shared" si="4"/>
        <v>424.17</v>
      </c>
      <c r="L36" s="13">
        <f t="shared" si="5"/>
        <v>948.871</v>
      </c>
      <c r="M36" s="75">
        <v>0</v>
      </c>
      <c r="N36" s="75">
        <f t="shared" si="6"/>
        <v>226.9</v>
      </c>
      <c r="O36" s="75">
        <f t="shared" si="7"/>
        <v>8.51</v>
      </c>
      <c r="P36" s="45">
        <f t="shared" si="8"/>
        <v>99.81</v>
      </c>
      <c r="Q36" s="75">
        <f t="shared" si="9"/>
        <v>335.22</v>
      </c>
      <c r="R36" s="68">
        <f t="shared" si="10"/>
        <v>1284.091</v>
      </c>
      <c r="S36" s="83"/>
      <c r="T36" t="str">
        <f>VLOOKUP(D36,[1]汇总!I$2:J$296,2,0)</f>
        <v>√</v>
      </c>
    </row>
    <row r="37" ht="20" customHeight="1" spans="1:20">
      <c r="A37" s="75">
        <f t="shared" si="0"/>
        <v>34</v>
      </c>
      <c r="B37" s="79"/>
      <c r="C37" s="75" t="s">
        <v>95</v>
      </c>
      <c r="D37" s="75" t="s">
        <v>96</v>
      </c>
      <c r="E37" s="11">
        <v>2836.2</v>
      </c>
      <c r="F37" s="11">
        <v>2837</v>
      </c>
      <c r="G37" s="45">
        <v>4990.25</v>
      </c>
      <c r="H37" s="75">
        <f t="shared" si="1"/>
        <v>51.05</v>
      </c>
      <c r="I37" s="11">
        <f t="shared" si="2"/>
        <v>453.792</v>
      </c>
      <c r="J37" s="11">
        <f t="shared" si="3"/>
        <v>19.859</v>
      </c>
      <c r="K37" s="45">
        <f t="shared" si="4"/>
        <v>424.17</v>
      </c>
      <c r="L37" s="13">
        <f t="shared" si="5"/>
        <v>948.871</v>
      </c>
      <c r="M37" s="75">
        <v>0</v>
      </c>
      <c r="N37" s="75">
        <f t="shared" si="6"/>
        <v>226.9</v>
      </c>
      <c r="O37" s="75">
        <f t="shared" si="7"/>
        <v>8.51</v>
      </c>
      <c r="P37" s="45">
        <f t="shared" si="8"/>
        <v>99.81</v>
      </c>
      <c r="Q37" s="75">
        <f t="shared" si="9"/>
        <v>335.22</v>
      </c>
      <c r="R37" s="68">
        <f t="shared" si="10"/>
        <v>1284.091</v>
      </c>
      <c r="S37" s="83"/>
      <c r="T37" t="str">
        <f>VLOOKUP(D37,[1]汇总!I$2:J$296,2,0)</f>
        <v>√</v>
      </c>
    </row>
    <row r="38" ht="20" customHeight="1" spans="1:20">
      <c r="A38" s="75">
        <f t="shared" si="0"/>
        <v>35</v>
      </c>
      <c r="B38" s="78"/>
      <c r="C38" s="75" t="s">
        <v>97</v>
      </c>
      <c r="D38" s="75" t="s">
        <v>98</v>
      </c>
      <c r="E38" s="11">
        <v>2836.2</v>
      </c>
      <c r="F38" s="11">
        <v>2837</v>
      </c>
      <c r="G38" s="45">
        <v>4990.25</v>
      </c>
      <c r="H38" s="75">
        <f t="shared" si="1"/>
        <v>51.05</v>
      </c>
      <c r="I38" s="11">
        <f t="shared" si="2"/>
        <v>453.792</v>
      </c>
      <c r="J38" s="11">
        <f t="shared" si="3"/>
        <v>19.859</v>
      </c>
      <c r="K38" s="45">
        <f t="shared" si="4"/>
        <v>424.17</v>
      </c>
      <c r="L38" s="13">
        <f t="shared" si="5"/>
        <v>948.871</v>
      </c>
      <c r="M38" s="75">
        <v>0</v>
      </c>
      <c r="N38" s="75">
        <f t="shared" si="6"/>
        <v>226.9</v>
      </c>
      <c r="O38" s="75">
        <f t="shared" si="7"/>
        <v>8.51</v>
      </c>
      <c r="P38" s="45">
        <f t="shared" si="8"/>
        <v>99.81</v>
      </c>
      <c r="Q38" s="75">
        <f t="shared" si="9"/>
        <v>335.22</v>
      </c>
      <c r="R38" s="68">
        <f t="shared" si="10"/>
        <v>1284.091</v>
      </c>
      <c r="S38" s="83"/>
      <c r="T38" t="str">
        <f>VLOOKUP(D38,[1]汇总!I$2:J$296,2,0)</f>
        <v>√</v>
      </c>
    </row>
    <row r="39" ht="20" customHeight="1" spans="1:20">
      <c r="A39" s="75">
        <f t="shared" si="0"/>
        <v>36</v>
      </c>
      <c r="B39" s="77" t="s">
        <v>99</v>
      </c>
      <c r="C39" s="75" t="s">
        <v>100</v>
      </c>
      <c r="D39" s="75" t="s">
        <v>101</v>
      </c>
      <c r="E39" s="11">
        <v>3820</v>
      </c>
      <c r="F39" s="11">
        <v>3820</v>
      </c>
      <c r="G39" s="45">
        <v>4990.25</v>
      </c>
      <c r="H39" s="75">
        <f t="shared" si="1"/>
        <v>68.76</v>
      </c>
      <c r="I39" s="11">
        <f t="shared" si="2"/>
        <v>611.2</v>
      </c>
      <c r="J39" s="11">
        <f t="shared" si="3"/>
        <v>26.74</v>
      </c>
      <c r="K39" s="45">
        <f t="shared" si="4"/>
        <v>424.17</v>
      </c>
      <c r="L39" s="13">
        <f t="shared" si="5"/>
        <v>1130.87</v>
      </c>
      <c r="M39" s="75">
        <v>0</v>
      </c>
      <c r="N39" s="75">
        <f t="shared" si="6"/>
        <v>305.6</v>
      </c>
      <c r="O39" s="75">
        <f t="shared" si="7"/>
        <v>11.46</v>
      </c>
      <c r="P39" s="45">
        <f t="shared" si="8"/>
        <v>99.81</v>
      </c>
      <c r="Q39" s="75">
        <f t="shared" si="9"/>
        <v>416.87</v>
      </c>
      <c r="R39" s="68">
        <f t="shared" si="10"/>
        <v>1547.74</v>
      </c>
      <c r="S39" s="83"/>
      <c r="T39" t="str">
        <f>VLOOKUP(D39,[1]汇总!I$2:J$296,2,0)</f>
        <v>√</v>
      </c>
    </row>
    <row r="40" ht="20" customHeight="1" spans="1:20">
      <c r="A40" s="75">
        <f t="shared" si="0"/>
        <v>37</v>
      </c>
      <c r="B40" s="79"/>
      <c r="C40" s="75" t="s">
        <v>102</v>
      </c>
      <c r="D40" s="75" t="s">
        <v>103</v>
      </c>
      <c r="E40" s="11">
        <v>2836.2</v>
      </c>
      <c r="F40" s="11">
        <v>2837</v>
      </c>
      <c r="G40" s="45">
        <v>4990.25</v>
      </c>
      <c r="H40" s="75">
        <f t="shared" si="1"/>
        <v>51.05</v>
      </c>
      <c r="I40" s="11">
        <f t="shared" si="2"/>
        <v>453.792</v>
      </c>
      <c r="J40" s="11">
        <f t="shared" si="3"/>
        <v>19.859</v>
      </c>
      <c r="K40" s="45">
        <f t="shared" si="4"/>
        <v>424.17</v>
      </c>
      <c r="L40" s="13">
        <f t="shared" si="5"/>
        <v>948.871</v>
      </c>
      <c r="M40" s="75">
        <v>0</v>
      </c>
      <c r="N40" s="75">
        <f t="shared" si="6"/>
        <v>226.9</v>
      </c>
      <c r="O40" s="75">
        <f t="shared" si="7"/>
        <v>8.51</v>
      </c>
      <c r="P40" s="45">
        <f t="shared" si="8"/>
        <v>99.81</v>
      </c>
      <c r="Q40" s="75">
        <f t="shared" si="9"/>
        <v>335.22</v>
      </c>
      <c r="R40" s="68">
        <f t="shared" si="10"/>
        <v>1284.091</v>
      </c>
      <c r="S40" s="83"/>
      <c r="T40" t="str">
        <f>VLOOKUP(D40,[1]汇总!I$2:J$296,2,0)</f>
        <v>√</v>
      </c>
    </row>
    <row r="41" ht="20" customHeight="1" spans="1:20">
      <c r="A41" s="75">
        <f t="shared" si="0"/>
        <v>38</v>
      </c>
      <c r="B41" s="79"/>
      <c r="C41" s="75" t="s">
        <v>104</v>
      </c>
      <c r="D41" s="75" t="s">
        <v>105</v>
      </c>
      <c r="E41" s="11">
        <v>2836.2</v>
      </c>
      <c r="F41" s="11">
        <v>2837</v>
      </c>
      <c r="G41" s="45">
        <v>4990.25</v>
      </c>
      <c r="H41" s="75">
        <f t="shared" si="1"/>
        <v>51.05</v>
      </c>
      <c r="I41" s="11">
        <f t="shared" si="2"/>
        <v>453.792</v>
      </c>
      <c r="J41" s="11">
        <f t="shared" si="3"/>
        <v>19.859</v>
      </c>
      <c r="K41" s="45">
        <f t="shared" si="4"/>
        <v>424.17</v>
      </c>
      <c r="L41" s="13">
        <f t="shared" si="5"/>
        <v>948.871</v>
      </c>
      <c r="M41" s="75">
        <v>0</v>
      </c>
      <c r="N41" s="75">
        <f t="shared" si="6"/>
        <v>226.9</v>
      </c>
      <c r="O41" s="75">
        <f t="shared" si="7"/>
        <v>8.51</v>
      </c>
      <c r="P41" s="45">
        <f t="shared" si="8"/>
        <v>99.81</v>
      </c>
      <c r="Q41" s="75">
        <f t="shared" si="9"/>
        <v>335.22</v>
      </c>
      <c r="R41" s="68">
        <f t="shared" si="10"/>
        <v>1284.091</v>
      </c>
      <c r="S41" s="83"/>
      <c r="T41" t="str">
        <f>VLOOKUP(D41,[1]汇总!I$2:J$296,2,0)</f>
        <v>√</v>
      </c>
    </row>
    <row r="42" ht="20" customHeight="1" spans="1:20">
      <c r="A42" s="75">
        <f t="shared" si="0"/>
        <v>39</v>
      </c>
      <c r="B42" s="79"/>
      <c r="C42" s="75" t="s">
        <v>106</v>
      </c>
      <c r="D42" s="75" t="s">
        <v>107</v>
      </c>
      <c r="E42" s="11">
        <v>2836.2</v>
      </c>
      <c r="F42" s="11">
        <v>2837</v>
      </c>
      <c r="G42" s="45">
        <v>4990.25</v>
      </c>
      <c r="H42" s="75">
        <f t="shared" si="1"/>
        <v>51.05</v>
      </c>
      <c r="I42" s="11">
        <f t="shared" si="2"/>
        <v>453.792</v>
      </c>
      <c r="J42" s="11">
        <f t="shared" si="3"/>
        <v>19.859</v>
      </c>
      <c r="K42" s="45">
        <f t="shared" si="4"/>
        <v>424.17</v>
      </c>
      <c r="L42" s="13">
        <f t="shared" si="5"/>
        <v>948.871</v>
      </c>
      <c r="M42" s="75">
        <v>0</v>
      </c>
      <c r="N42" s="75">
        <f t="shared" si="6"/>
        <v>226.9</v>
      </c>
      <c r="O42" s="75">
        <f t="shared" si="7"/>
        <v>8.51</v>
      </c>
      <c r="P42" s="45">
        <f t="shared" si="8"/>
        <v>99.81</v>
      </c>
      <c r="Q42" s="75">
        <f t="shared" si="9"/>
        <v>335.22</v>
      </c>
      <c r="R42" s="68">
        <f t="shared" si="10"/>
        <v>1284.091</v>
      </c>
      <c r="S42" s="83"/>
      <c r="T42" t="str">
        <f>VLOOKUP(D42,[1]汇总!I$2:J$296,2,0)</f>
        <v>√</v>
      </c>
    </row>
    <row r="43" ht="20" customHeight="1" spans="1:20">
      <c r="A43" s="75">
        <f t="shared" si="0"/>
        <v>40</v>
      </c>
      <c r="B43" s="79"/>
      <c r="C43" s="75" t="s">
        <v>108</v>
      </c>
      <c r="D43" s="75" t="s">
        <v>109</v>
      </c>
      <c r="E43" s="11">
        <v>2836.2</v>
      </c>
      <c r="F43" s="11">
        <v>2837</v>
      </c>
      <c r="G43" s="45">
        <v>4990.25</v>
      </c>
      <c r="H43" s="75">
        <f t="shared" si="1"/>
        <v>51.05</v>
      </c>
      <c r="I43" s="11">
        <f t="shared" si="2"/>
        <v>453.792</v>
      </c>
      <c r="J43" s="11">
        <f t="shared" si="3"/>
        <v>19.859</v>
      </c>
      <c r="K43" s="45">
        <f t="shared" si="4"/>
        <v>424.17</v>
      </c>
      <c r="L43" s="13">
        <f t="shared" si="5"/>
        <v>948.871</v>
      </c>
      <c r="M43" s="75">
        <v>0</v>
      </c>
      <c r="N43" s="75">
        <f t="shared" si="6"/>
        <v>226.9</v>
      </c>
      <c r="O43" s="75">
        <f t="shared" si="7"/>
        <v>8.51</v>
      </c>
      <c r="P43" s="45">
        <f t="shared" si="8"/>
        <v>99.81</v>
      </c>
      <c r="Q43" s="75">
        <f t="shared" si="9"/>
        <v>335.22</v>
      </c>
      <c r="R43" s="68">
        <f t="shared" si="10"/>
        <v>1284.091</v>
      </c>
      <c r="S43" s="83"/>
      <c r="T43" t="str">
        <f>VLOOKUP(D43,[1]汇总!I$2:J$296,2,0)</f>
        <v>√</v>
      </c>
    </row>
    <row r="44" ht="20" customHeight="1" spans="1:20">
      <c r="A44" s="75">
        <f t="shared" si="0"/>
        <v>41</v>
      </c>
      <c r="B44" s="79"/>
      <c r="C44" s="75" t="s">
        <v>110</v>
      </c>
      <c r="D44" s="75" t="s">
        <v>111</v>
      </c>
      <c r="E44" s="11">
        <v>2836.2</v>
      </c>
      <c r="F44" s="11">
        <v>2837</v>
      </c>
      <c r="G44" s="45">
        <v>4990.25</v>
      </c>
      <c r="H44" s="75">
        <f t="shared" si="1"/>
        <v>51.05</v>
      </c>
      <c r="I44" s="11">
        <f t="shared" si="2"/>
        <v>453.792</v>
      </c>
      <c r="J44" s="11">
        <f t="shared" si="3"/>
        <v>19.859</v>
      </c>
      <c r="K44" s="45">
        <f t="shared" si="4"/>
        <v>424.17</v>
      </c>
      <c r="L44" s="13">
        <f t="shared" si="5"/>
        <v>948.871</v>
      </c>
      <c r="M44" s="75">
        <v>0</v>
      </c>
      <c r="N44" s="75">
        <f t="shared" si="6"/>
        <v>226.9</v>
      </c>
      <c r="O44" s="75">
        <f t="shared" si="7"/>
        <v>8.51</v>
      </c>
      <c r="P44" s="45">
        <f t="shared" si="8"/>
        <v>99.81</v>
      </c>
      <c r="Q44" s="75">
        <f t="shared" si="9"/>
        <v>335.22</v>
      </c>
      <c r="R44" s="68">
        <f t="shared" si="10"/>
        <v>1284.091</v>
      </c>
      <c r="S44" s="83"/>
      <c r="T44" t="str">
        <f>VLOOKUP(D44,[1]汇总!I$2:J$296,2,0)</f>
        <v>√</v>
      </c>
    </row>
    <row r="45" ht="20" customHeight="1" spans="1:20">
      <c r="A45" s="75">
        <f t="shared" si="0"/>
        <v>42</v>
      </c>
      <c r="B45" s="77" t="s">
        <v>112</v>
      </c>
      <c r="C45" s="75" t="s">
        <v>113</v>
      </c>
      <c r="D45" s="75" t="s">
        <v>114</v>
      </c>
      <c r="E45" s="11">
        <v>2836.2</v>
      </c>
      <c r="F45" s="11">
        <v>2837</v>
      </c>
      <c r="G45" s="45">
        <v>4990.25</v>
      </c>
      <c r="H45" s="75">
        <f t="shared" si="1"/>
        <v>51.05</v>
      </c>
      <c r="I45" s="11">
        <f t="shared" si="2"/>
        <v>453.792</v>
      </c>
      <c r="J45" s="11">
        <f t="shared" si="3"/>
        <v>19.859</v>
      </c>
      <c r="K45" s="45">
        <f t="shared" si="4"/>
        <v>424.17</v>
      </c>
      <c r="L45" s="13">
        <f t="shared" si="5"/>
        <v>948.871</v>
      </c>
      <c r="M45" s="75">
        <v>0</v>
      </c>
      <c r="N45" s="75">
        <f t="shared" si="6"/>
        <v>226.9</v>
      </c>
      <c r="O45" s="75">
        <f t="shared" si="7"/>
        <v>8.51</v>
      </c>
      <c r="P45" s="45">
        <f t="shared" si="8"/>
        <v>99.81</v>
      </c>
      <c r="Q45" s="75">
        <f t="shared" si="9"/>
        <v>335.22</v>
      </c>
      <c r="R45" s="68">
        <f t="shared" si="10"/>
        <v>1284.091</v>
      </c>
      <c r="S45" s="83"/>
      <c r="T45" t="str">
        <f>VLOOKUP(D45,[1]汇总!I$2:J$296,2,0)</f>
        <v>√</v>
      </c>
    </row>
    <row r="46" ht="20" customHeight="1" spans="1:20">
      <c r="A46" s="75">
        <f t="shared" si="0"/>
        <v>43</v>
      </c>
      <c r="B46" s="79"/>
      <c r="C46" s="75" t="s">
        <v>115</v>
      </c>
      <c r="D46" s="75" t="s">
        <v>116</v>
      </c>
      <c r="E46" s="11">
        <v>2836.2</v>
      </c>
      <c r="F46" s="11">
        <v>2837</v>
      </c>
      <c r="G46" s="45">
        <v>4990.25</v>
      </c>
      <c r="H46" s="75">
        <f t="shared" si="1"/>
        <v>51.05</v>
      </c>
      <c r="I46" s="11">
        <f t="shared" si="2"/>
        <v>453.792</v>
      </c>
      <c r="J46" s="11">
        <f t="shared" si="3"/>
        <v>19.859</v>
      </c>
      <c r="K46" s="45">
        <f t="shared" si="4"/>
        <v>424.17</v>
      </c>
      <c r="L46" s="13">
        <f t="shared" si="5"/>
        <v>948.871</v>
      </c>
      <c r="M46" s="75">
        <v>0</v>
      </c>
      <c r="N46" s="75">
        <f t="shared" si="6"/>
        <v>226.9</v>
      </c>
      <c r="O46" s="75">
        <f t="shared" si="7"/>
        <v>8.51</v>
      </c>
      <c r="P46" s="45">
        <f t="shared" si="8"/>
        <v>99.81</v>
      </c>
      <c r="Q46" s="75">
        <f t="shared" si="9"/>
        <v>335.22</v>
      </c>
      <c r="R46" s="68">
        <f t="shared" si="10"/>
        <v>1284.091</v>
      </c>
      <c r="S46" s="83"/>
      <c r="T46" t="str">
        <f>VLOOKUP(D46,[1]汇总!I$2:J$296,2,0)</f>
        <v>√</v>
      </c>
    </row>
    <row r="47" ht="20" customHeight="1" spans="1:20">
      <c r="A47" s="75">
        <f t="shared" si="0"/>
        <v>44</v>
      </c>
      <c r="B47" s="79"/>
      <c r="C47" s="75" t="s">
        <v>117</v>
      </c>
      <c r="D47" s="75" t="s">
        <v>118</v>
      </c>
      <c r="E47" s="11">
        <v>2836.2</v>
      </c>
      <c r="F47" s="11">
        <v>2837</v>
      </c>
      <c r="G47" s="45">
        <v>4990.25</v>
      </c>
      <c r="H47" s="75">
        <f t="shared" si="1"/>
        <v>51.05</v>
      </c>
      <c r="I47" s="11">
        <f t="shared" si="2"/>
        <v>453.792</v>
      </c>
      <c r="J47" s="11">
        <f t="shared" si="3"/>
        <v>19.859</v>
      </c>
      <c r="K47" s="45">
        <f t="shared" si="4"/>
        <v>424.17</v>
      </c>
      <c r="L47" s="13">
        <f t="shared" si="5"/>
        <v>948.871</v>
      </c>
      <c r="M47" s="75">
        <v>0</v>
      </c>
      <c r="N47" s="75">
        <f t="shared" si="6"/>
        <v>226.9</v>
      </c>
      <c r="O47" s="75">
        <f t="shared" si="7"/>
        <v>8.51</v>
      </c>
      <c r="P47" s="45">
        <f t="shared" si="8"/>
        <v>99.81</v>
      </c>
      <c r="Q47" s="75">
        <f t="shared" si="9"/>
        <v>335.22</v>
      </c>
      <c r="R47" s="68">
        <f t="shared" si="10"/>
        <v>1284.091</v>
      </c>
      <c r="S47" s="83"/>
      <c r="T47" t="str">
        <f>VLOOKUP(D47,[1]汇总!I$2:J$296,2,0)</f>
        <v>√</v>
      </c>
    </row>
    <row r="48" ht="20" customHeight="1" spans="1:20">
      <c r="A48" s="75">
        <f t="shared" si="0"/>
        <v>45</v>
      </c>
      <c r="B48" s="79"/>
      <c r="C48" s="75" t="s">
        <v>119</v>
      </c>
      <c r="D48" s="75" t="s">
        <v>120</v>
      </c>
      <c r="E48" s="11">
        <v>3820</v>
      </c>
      <c r="F48" s="11">
        <v>3820</v>
      </c>
      <c r="G48" s="45">
        <v>4990.25</v>
      </c>
      <c r="H48" s="75">
        <f t="shared" si="1"/>
        <v>68.76</v>
      </c>
      <c r="I48" s="11">
        <f t="shared" si="2"/>
        <v>611.2</v>
      </c>
      <c r="J48" s="11">
        <f t="shared" si="3"/>
        <v>26.74</v>
      </c>
      <c r="K48" s="45">
        <f t="shared" si="4"/>
        <v>424.17</v>
      </c>
      <c r="L48" s="13">
        <f t="shared" si="5"/>
        <v>1130.87</v>
      </c>
      <c r="M48" s="75">
        <v>0</v>
      </c>
      <c r="N48" s="75">
        <f t="shared" si="6"/>
        <v>305.6</v>
      </c>
      <c r="O48" s="75">
        <f t="shared" si="7"/>
        <v>11.46</v>
      </c>
      <c r="P48" s="45">
        <f t="shared" si="8"/>
        <v>99.81</v>
      </c>
      <c r="Q48" s="75">
        <f t="shared" si="9"/>
        <v>416.87</v>
      </c>
      <c r="R48" s="68">
        <f t="shared" si="10"/>
        <v>1547.74</v>
      </c>
      <c r="S48" s="83"/>
      <c r="T48" t="str">
        <f>VLOOKUP(D48,[1]汇总!I$2:J$296,2,0)</f>
        <v>√</v>
      </c>
    </row>
    <row r="49" ht="20" customHeight="1" spans="1:20">
      <c r="A49" s="75">
        <f t="shared" si="0"/>
        <v>46</v>
      </c>
      <c r="B49" s="79"/>
      <c r="C49" s="75" t="s">
        <v>121</v>
      </c>
      <c r="D49" s="75" t="s">
        <v>122</v>
      </c>
      <c r="E49" s="11">
        <v>2836.2</v>
      </c>
      <c r="F49" s="11">
        <v>2837</v>
      </c>
      <c r="G49" s="45">
        <v>4990.25</v>
      </c>
      <c r="H49" s="75">
        <f t="shared" si="1"/>
        <v>51.05</v>
      </c>
      <c r="I49" s="11">
        <f t="shared" si="2"/>
        <v>453.792</v>
      </c>
      <c r="J49" s="11">
        <f t="shared" si="3"/>
        <v>19.859</v>
      </c>
      <c r="K49" s="45">
        <f t="shared" si="4"/>
        <v>424.17</v>
      </c>
      <c r="L49" s="13">
        <f t="shared" si="5"/>
        <v>948.871</v>
      </c>
      <c r="M49" s="75">
        <v>0</v>
      </c>
      <c r="N49" s="75">
        <f t="shared" si="6"/>
        <v>226.9</v>
      </c>
      <c r="O49" s="75">
        <f t="shared" si="7"/>
        <v>8.51</v>
      </c>
      <c r="P49" s="45">
        <f t="shared" si="8"/>
        <v>99.81</v>
      </c>
      <c r="Q49" s="75">
        <f t="shared" si="9"/>
        <v>335.22</v>
      </c>
      <c r="R49" s="68">
        <f t="shared" si="10"/>
        <v>1284.091</v>
      </c>
      <c r="S49" s="83"/>
      <c r="T49" t="str">
        <f>VLOOKUP(D49,[1]汇总!I$2:J$296,2,0)</f>
        <v>√</v>
      </c>
    </row>
    <row r="50" ht="20" customHeight="1" spans="1:20">
      <c r="A50" s="75">
        <f t="shared" si="0"/>
        <v>47</v>
      </c>
      <c r="B50" s="79"/>
      <c r="C50" s="75" t="s">
        <v>123</v>
      </c>
      <c r="D50" s="75" t="s">
        <v>124</v>
      </c>
      <c r="E50" s="11">
        <v>2836.2</v>
      </c>
      <c r="F50" s="11">
        <v>2837</v>
      </c>
      <c r="G50" s="45">
        <v>4990.25</v>
      </c>
      <c r="H50" s="75">
        <f t="shared" si="1"/>
        <v>51.05</v>
      </c>
      <c r="I50" s="11">
        <f t="shared" si="2"/>
        <v>453.792</v>
      </c>
      <c r="J50" s="11">
        <f t="shared" si="3"/>
        <v>19.859</v>
      </c>
      <c r="K50" s="45">
        <f t="shared" si="4"/>
        <v>424.17</v>
      </c>
      <c r="L50" s="13">
        <f t="shared" si="5"/>
        <v>948.871</v>
      </c>
      <c r="M50" s="75">
        <v>0</v>
      </c>
      <c r="N50" s="75">
        <f t="shared" si="6"/>
        <v>226.9</v>
      </c>
      <c r="O50" s="75">
        <f t="shared" si="7"/>
        <v>8.51</v>
      </c>
      <c r="P50" s="45">
        <f t="shared" si="8"/>
        <v>99.81</v>
      </c>
      <c r="Q50" s="75">
        <f t="shared" si="9"/>
        <v>335.22</v>
      </c>
      <c r="R50" s="68">
        <f t="shared" si="10"/>
        <v>1284.091</v>
      </c>
      <c r="S50" s="83"/>
      <c r="T50" t="str">
        <f>VLOOKUP(D50,[1]汇总!I$2:J$296,2,0)</f>
        <v>√</v>
      </c>
    </row>
    <row r="51" ht="20" customHeight="1" spans="1:20">
      <c r="A51" s="75">
        <f t="shared" si="0"/>
        <v>48</v>
      </c>
      <c r="B51" s="79"/>
      <c r="C51" s="75" t="s">
        <v>125</v>
      </c>
      <c r="D51" s="75" t="s">
        <v>126</v>
      </c>
      <c r="E51" s="11">
        <v>3820</v>
      </c>
      <c r="F51" s="11">
        <v>3820</v>
      </c>
      <c r="G51" s="45">
        <v>4990.25</v>
      </c>
      <c r="H51" s="75">
        <f t="shared" si="1"/>
        <v>68.76</v>
      </c>
      <c r="I51" s="11">
        <f t="shared" si="2"/>
        <v>611.2</v>
      </c>
      <c r="J51" s="11">
        <f t="shared" si="3"/>
        <v>26.74</v>
      </c>
      <c r="K51" s="45">
        <f t="shared" si="4"/>
        <v>424.17</v>
      </c>
      <c r="L51" s="13">
        <f t="shared" si="5"/>
        <v>1130.87</v>
      </c>
      <c r="M51" s="75">
        <v>0</v>
      </c>
      <c r="N51" s="75">
        <f t="shared" si="6"/>
        <v>305.6</v>
      </c>
      <c r="O51" s="75">
        <f t="shared" si="7"/>
        <v>11.46</v>
      </c>
      <c r="P51" s="45">
        <f t="shared" si="8"/>
        <v>99.81</v>
      </c>
      <c r="Q51" s="75">
        <f t="shared" si="9"/>
        <v>416.87</v>
      </c>
      <c r="R51" s="68">
        <f t="shared" si="10"/>
        <v>1547.74</v>
      </c>
      <c r="S51" s="83"/>
      <c r="T51" t="str">
        <f>VLOOKUP(D51,[1]汇总!I$2:J$296,2,0)</f>
        <v>√</v>
      </c>
    </row>
    <row r="52" ht="20" customHeight="1" spans="1:19">
      <c r="A52" s="75">
        <f t="shared" si="0"/>
        <v>49</v>
      </c>
      <c r="B52" s="79"/>
      <c r="C52" s="84" t="s">
        <v>127</v>
      </c>
      <c r="D52" s="75" t="s">
        <v>128</v>
      </c>
      <c r="E52" s="11">
        <v>3042.05</v>
      </c>
      <c r="F52" s="11">
        <v>3043</v>
      </c>
      <c r="G52" s="45">
        <v>4990.25</v>
      </c>
      <c r="H52" s="75">
        <f t="shared" si="1"/>
        <v>54.76</v>
      </c>
      <c r="I52" s="11">
        <f t="shared" si="2"/>
        <v>486.728</v>
      </c>
      <c r="J52" s="11">
        <f t="shared" si="3"/>
        <v>21.301</v>
      </c>
      <c r="K52" s="45">
        <f t="shared" si="4"/>
        <v>424.17</v>
      </c>
      <c r="L52" s="13">
        <f t="shared" si="5"/>
        <v>986.959</v>
      </c>
      <c r="M52" s="75">
        <v>0</v>
      </c>
      <c r="N52" s="75">
        <f t="shared" si="6"/>
        <v>243.36</v>
      </c>
      <c r="O52" s="75">
        <f t="shared" si="7"/>
        <v>9.13</v>
      </c>
      <c r="P52" s="45">
        <f t="shared" si="8"/>
        <v>99.81</v>
      </c>
      <c r="Q52" s="75">
        <f t="shared" si="9"/>
        <v>352.3</v>
      </c>
      <c r="R52" s="68">
        <f t="shared" si="10"/>
        <v>1339.259</v>
      </c>
      <c r="S52" s="83" t="s">
        <v>50</v>
      </c>
    </row>
    <row r="53" ht="20" customHeight="1" spans="1:19">
      <c r="A53" s="75">
        <f t="shared" si="0"/>
        <v>50</v>
      </c>
      <c r="B53" s="79"/>
      <c r="C53" s="84" t="s">
        <v>129</v>
      </c>
      <c r="D53" s="75" t="s">
        <v>130</v>
      </c>
      <c r="E53" s="11">
        <v>3042.05</v>
      </c>
      <c r="F53" s="11">
        <v>3043</v>
      </c>
      <c r="G53" s="45">
        <v>4990.25</v>
      </c>
      <c r="H53" s="75">
        <f t="shared" si="1"/>
        <v>54.76</v>
      </c>
      <c r="I53" s="11">
        <f t="shared" si="2"/>
        <v>486.728</v>
      </c>
      <c r="J53" s="11">
        <f t="shared" si="3"/>
        <v>21.301</v>
      </c>
      <c r="K53" s="45">
        <f t="shared" si="4"/>
        <v>424.17</v>
      </c>
      <c r="L53" s="13">
        <f t="shared" si="5"/>
        <v>986.959</v>
      </c>
      <c r="M53" s="75">
        <v>0</v>
      </c>
      <c r="N53" s="75">
        <f t="shared" si="6"/>
        <v>243.36</v>
      </c>
      <c r="O53" s="75">
        <f t="shared" si="7"/>
        <v>9.13</v>
      </c>
      <c r="P53" s="45">
        <f t="shared" si="8"/>
        <v>99.81</v>
      </c>
      <c r="Q53" s="75">
        <f t="shared" si="9"/>
        <v>352.3</v>
      </c>
      <c r="R53" s="68">
        <f t="shared" si="10"/>
        <v>1339.259</v>
      </c>
      <c r="S53" s="83" t="s">
        <v>50</v>
      </c>
    </row>
    <row r="54" ht="20" customHeight="1" spans="1:20">
      <c r="A54" s="75">
        <f t="shared" si="0"/>
        <v>51</v>
      </c>
      <c r="B54" s="77" t="s">
        <v>131</v>
      </c>
      <c r="C54" s="75" t="s">
        <v>132</v>
      </c>
      <c r="D54" s="75" t="s">
        <v>133</v>
      </c>
      <c r="E54" s="11">
        <v>2836.2</v>
      </c>
      <c r="F54" s="11">
        <v>2837</v>
      </c>
      <c r="G54" s="45">
        <v>4990.25</v>
      </c>
      <c r="H54" s="75">
        <v>51.05</v>
      </c>
      <c r="I54" s="11">
        <v>453.792</v>
      </c>
      <c r="J54" s="11">
        <v>19.859</v>
      </c>
      <c r="K54" s="45">
        <v>424.17</v>
      </c>
      <c r="L54" s="13">
        <v>948.871</v>
      </c>
      <c r="M54" s="75">
        <v>0</v>
      </c>
      <c r="N54" s="75">
        <v>226.9</v>
      </c>
      <c r="O54" s="75">
        <v>8.51</v>
      </c>
      <c r="P54" s="45">
        <v>99.81</v>
      </c>
      <c r="Q54" s="75">
        <v>335.22</v>
      </c>
      <c r="R54" s="68">
        <v>1284.091</v>
      </c>
      <c r="S54" s="83"/>
      <c r="T54" t="str">
        <f>VLOOKUP(D54,[1]汇总!I$2:J$296,2,0)</f>
        <v>√</v>
      </c>
    </row>
    <row r="55" ht="20" customHeight="1" spans="1:20">
      <c r="A55" s="75">
        <f t="shared" si="0"/>
        <v>52</v>
      </c>
      <c r="B55" s="79"/>
      <c r="C55" s="75" t="s">
        <v>134</v>
      </c>
      <c r="D55" s="75" t="s">
        <v>135</v>
      </c>
      <c r="E55" s="11">
        <v>2836.2</v>
      </c>
      <c r="F55" s="11">
        <v>2837</v>
      </c>
      <c r="G55" s="45">
        <v>4990.25</v>
      </c>
      <c r="H55" s="75">
        <v>51.05</v>
      </c>
      <c r="I55" s="11">
        <v>453.792</v>
      </c>
      <c r="J55" s="11">
        <v>19.859</v>
      </c>
      <c r="K55" s="45">
        <v>424.17</v>
      </c>
      <c r="L55" s="13">
        <v>948.871</v>
      </c>
      <c r="M55" s="75">
        <v>0</v>
      </c>
      <c r="N55" s="75">
        <v>226.9</v>
      </c>
      <c r="O55" s="75">
        <v>8.51</v>
      </c>
      <c r="P55" s="45">
        <v>99.81</v>
      </c>
      <c r="Q55" s="75">
        <v>335.22</v>
      </c>
      <c r="R55" s="68">
        <v>1284.091</v>
      </c>
      <c r="S55" s="83"/>
      <c r="T55" t="str">
        <f>VLOOKUP(D55,[1]汇总!I$2:J$296,2,0)</f>
        <v>√</v>
      </c>
    </row>
    <row r="56" ht="20" customHeight="1" spans="1:20">
      <c r="A56" s="75">
        <f t="shared" si="0"/>
        <v>53</v>
      </c>
      <c r="B56" s="79"/>
      <c r="C56" s="75" t="s">
        <v>136</v>
      </c>
      <c r="D56" s="75" t="s">
        <v>137</v>
      </c>
      <c r="E56" s="11">
        <v>2836.2</v>
      </c>
      <c r="F56" s="11">
        <v>2837</v>
      </c>
      <c r="G56" s="45">
        <v>4990.25</v>
      </c>
      <c r="H56" s="75">
        <v>51.05</v>
      </c>
      <c r="I56" s="11">
        <v>453.792</v>
      </c>
      <c r="J56" s="11">
        <v>19.859</v>
      </c>
      <c r="K56" s="45">
        <v>424.17</v>
      </c>
      <c r="L56" s="13">
        <v>948.871</v>
      </c>
      <c r="M56" s="75">
        <v>0</v>
      </c>
      <c r="N56" s="75">
        <v>226.9</v>
      </c>
      <c r="O56" s="75">
        <v>8.51</v>
      </c>
      <c r="P56" s="45">
        <v>99.81</v>
      </c>
      <c r="Q56" s="75">
        <v>335.22</v>
      </c>
      <c r="R56" s="68">
        <v>1284.091</v>
      </c>
      <c r="S56" s="83"/>
      <c r="T56" t="str">
        <f>VLOOKUP(D56,[1]汇总!I$2:J$296,2,0)</f>
        <v>√</v>
      </c>
    </row>
    <row r="57" ht="20" customHeight="1" spans="1:20">
      <c r="A57" s="75">
        <f t="shared" si="0"/>
        <v>54</v>
      </c>
      <c r="B57" s="79"/>
      <c r="C57" s="75" t="s">
        <v>138</v>
      </c>
      <c r="D57" s="75" t="s">
        <v>139</v>
      </c>
      <c r="E57" s="11">
        <v>2836.2</v>
      </c>
      <c r="F57" s="11">
        <v>2837</v>
      </c>
      <c r="G57" s="45">
        <v>4990.25</v>
      </c>
      <c r="H57" s="75">
        <v>51.05</v>
      </c>
      <c r="I57" s="11">
        <v>453.792</v>
      </c>
      <c r="J57" s="11">
        <v>19.859</v>
      </c>
      <c r="K57" s="45">
        <v>424.17</v>
      </c>
      <c r="L57" s="13">
        <v>948.871</v>
      </c>
      <c r="M57" s="75">
        <v>0</v>
      </c>
      <c r="N57" s="75">
        <v>226.9</v>
      </c>
      <c r="O57" s="75">
        <v>8.51</v>
      </c>
      <c r="P57" s="45">
        <v>99.81</v>
      </c>
      <c r="Q57" s="75">
        <v>335.22</v>
      </c>
      <c r="R57" s="68">
        <v>1284.091</v>
      </c>
      <c r="S57" s="83"/>
      <c r="T57" t="str">
        <f>VLOOKUP(D57,[1]汇总!I$2:J$296,2,0)</f>
        <v>√</v>
      </c>
    </row>
    <row r="58" ht="20" customHeight="1" spans="1:20">
      <c r="A58" s="75">
        <f t="shared" si="0"/>
        <v>55</v>
      </c>
      <c r="B58" s="79"/>
      <c r="C58" s="75" t="s">
        <v>140</v>
      </c>
      <c r="D58" s="75" t="s">
        <v>141</v>
      </c>
      <c r="E58" s="11">
        <v>2836.2</v>
      </c>
      <c r="F58" s="11">
        <v>2837</v>
      </c>
      <c r="G58" s="45">
        <v>4990.25</v>
      </c>
      <c r="H58" s="75">
        <v>51.05</v>
      </c>
      <c r="I58" s="11">
        <v>453.792</v>
      </c>
      <c r="J58" s="11">
        <v>19.859</v>
      </c>
      <c r="K58" s="45">
        <v>424.17</v>
      </c>
      <c r="L58" s="13">
        <v>948.871</v>
      </c>
      <c r="M58" s="75">
        <v>0</v>
      </c>
      <c r="N58" s="75">
        <v>226.9</v>
      </c>
      <c r="O58" s="75">
        <v>8.51</v>
      </c>
      <c r="P58" s="45">
        <v>99.81</v>
      </c>
      <c r="Q58" s="75">
        <v>335.22</v>
      </c>
      <c r="R58" s="68">
        <v>1284.091</v>
      </c>
      <c r="S58" s="83"/>
      <c r="T58" t="str">
        <f>VLOOKUP(D58,[1]汇总!I$2:J$296,2,0)</f>
        <v>√</v>
      </c>
    </row>
    <row r="59" ht="20" customHeight="1" spans="1:20">
      <c r="A59" s="75">
        <f t="shared" si="0"/>
        <v>56</v>
      </c>
      <c r="B59" s="79"/>
      <c r="C59" s="75" t="s">
        <v>142</v>
      </c>
      <c r="D59" s="75" t="s">
        <v>143</v>
      </c>
      <c r="E59" s="11">
        <v>2836.2</v>
      </c>
      <c r="F59" s="11">
        <v>2837</v>
      </c>
      <c r="G59" s="45">
        <v>4990.25</v>
      </c>
      <c r="H59" s="75">
        <v>51.05</v>
      </c>
      <c r="I59" s="11">
        <v>453.792</v>
      </c>
      <c r="J59" s="11">
        <v>19.859</v>
      </c>
      <c r="K59" s="45">
        <v>424.17</v>
      </c>
      <c r="L59" s="13">
        <v>948.871</v>
      </c>
      <c r="M59" s="75">
        <v>0</v>
      </c>
      <c r="N59" s="75">
        <v>226.9</v>
      </c>
      <c r="O59" s="75">
        <v>8.51</v>
      </c>
      <c r="P59" s="45">
        <v>99.81</v>
      </c>
      <c r="Q59" s="75">
        <v>335.22</v>
      </c>
      <c r="R59" s="68">
        <v>1284.091</v>
      </c>
      <c r="S59" s="83"/>
      <c r="T59" t="str">
        <f>VLOOKUP(D59,[1]汇总!I$2:J$296,2,0)</f>
        <v>√</v>
      </c>
    </row>
    <row r="60" ht="20" customHeight="1" spans="1:20">
      <c r="A60" s="75">
        <f t="shared" si="0"/>
        <v>57</v>
      </c>
      <c r="B60" s="78"/>
      <c r="C60" s="75" t="s">
        <v>144</v>
      </c>
      <c r="D60" s="75" t="s">
        <v>145</v>
      </c>
      <c r="E60" s="11">
        <v>2836.2</v>
      </c>
      <c r="F60" s="11">
        <v>2837</v>
      </c>
      <c r="G60" s="45">
        <v>4990.25</v>
      </c>
      <c r="H60" s="75">
        <v>51.05</v>
      </c>
      <c r="I60" s="11">
        <v>453.792</v>
      </c>
      <c r="J60" s="11">
        <v>19.859</v>
      </c>
      <c r="K60" s="45">
        <v>424.17</v>
      </c>
      <c r="L60" s="13">
        <v>948.871</v>
      </c>
      <c r="M60" s="75">
        <v>0</v>
      </c>
      <c r="N60" s="75">
        <v>226.9</v>
      </c>
      <c r="O60" s="75">
        <v>8.51</v>
      </c>
      <c r="P60" s="45">
        <v>99.81</v>
      </c>
      <c r="Q60" s="75">
        <v>335.22</v>
      </c>
      <c r="R60" s="68">
        <v>1284.091</v>
      </c>
      <c r="S60" s="83"/>
      <c r="T60" t="str">
        <f>VLOOKUP(D60,[1]汇总!I$2:J$296,2,0)</f>
        <v>√</v>
      </c>
    </row>
    <row r="61" ht="20" customHeight="1" spans="1:20">
      <c r="A61" s="75">
        <f t="shared" si="0"/>
        <v>58</v>
      </c>
      <c r="B61" s="77" t="s">
        <v>146</v>
      </c>
      <c r="C61" s="75" t="s">
        <v>147</v>
      </c>
      <c r="D61" s="75" t="s">
        <v>148</v>
      </c>
      <c r="E61" s="11">
        <v>3820</v>
      </c>
      <c r="F61" s="11">
        <v>3820</v>
      </c>
      <c r="G61" s="45">
        <v>4990.25</v>
      </c>
      <c r="H61" s="75">
        <v>68.76</v>
      </c>
      <c r="I61" s="11">
        <v>611.2</v>
      </c>
      <c r="J61" s="11">
        <v>26.74</v>
      </c>
      <c r="K61" s="45">
        <v>424.17</v>
      </c>
      <c r="L61" s="13">
        <v>1130.87</v>
      </c>
      <c r="M61" s="75">
        <v>0</v>
      </c>
      <c r="N61" s="75">
        <v>305.6</v>
      </c>
      <c r="O61" s="75">
        <v>11.46</v>
      </c>
      <c r="P61" s="45">
        <v>99.81</v>
      </c>
      <c r="Q61" s="75">
        <v>416.87</v>
      </c>
      <c r="R61" s="68">
        <v>1547.74</v>
      </c>
      <c r="S61" s="83"/>
      <c r="T61" t="str">
        <f>VLOOKUP(D61,[1]汇总!I$2:J$296,2,0)</f>
        <v>√</v>
      </c>
    </row>
    <row r="62" ht="20" customHeight="1" spans="1:20">
      <c r="A62" s="75">
        <f t="shared" si="0"/>
        <v>59</v>
      </c>
      <c r="B62" s="79"/>
      <c r="C62" s="75" t="s">
        <v>149</v>
      </c>
      <c r="D62" s="75" t="s">
        <v>150</v>
      </c>
      <c r="E62" s="11">
        <v>2836.2</v>
      </c>
      <c r="F62" s="11">
        <v>2837</v>
      </c>
      <c r="G62" s="45">
        <v>4990.25</v>
      </c>
      <c r="H62" s="75">
        <v>51.05</v>
      </c>
      <c r="I62" s="11">
        <v>453.792</v>
      </c>
      <c r="J62" s="11">
        <v>19.859</v>
      </c>
      <c r="K62" s="45">
        <v>424.17</v>
      </c>
      <c r="L62" s="13">
        <v>948.871</v>
      </c>
      <c r="M62" s="75">
        <v>0</v>
      </c>
      <c r="N62" s="75">
        <v>226.9</v>
      </c>
      <c r="O62" s="75">
        <v>8.51</v>
      </c>
      <c r="P62" s="45">
        <v>99.81</v>
      </c>
      <c r="Q62" s="75">
        <v>335.22</v>
      </c>
      <c r="R62" s="68">
        <v>1284.091</v>
      </c>
      <c r="S62" s="83"/>
      <c r="T62" t="str">
        <f>VLOOKUP(D62,[1]汇总!I$2:J$296,2,0)</f>
        <v>√</v>
      </c>
    </row>
    <row r="63" ht="20" customHeight="1" spans="1:20">
      <c r="A63" s="75">
        <f t="shared" si="0"/>
        <v>60</v>
      </c>
      <c r="B63" s="79"/>
      <c r="C63" s="75" t="s">
        <v>151</v>
      </c>
      <c r="D63" s="75" t="s">
        <v>152</v>
      </c>
      <c r="E63" s="11">
        <v>2836.2</v>
      </c>
      <c r="F63" s="11">
        <v>2837</v>
      </c>
      <c r="G63" s="45">
        <v>4990.25</v>
      </c>
      <c r="H63" s="75">
        <v>51.05</v>
      </c>
      <c r="I63" s="11">
        <v>453.792</v>
      </c>
      <c r="J63" s="11">
        <v>19.859</v>
      </c>
      <c r="K63" s="45">
        <v>424.17</v>
      </c>
      <c r="L63" s="13">
        <v>948.871</v>
      </c>
      <c r="M63" s="75">
        <v>0</v>
      </c>
      <c r="N63" s="75">
        <v>226.9</v>
      </c>
      <c r="O63" s="75">
        <v>8.51</v>
      </c>
      <c r="P63" s="45">
        <v>99.81</v>
      </c>
      <c r="Q63" s="75">
        <v>335.22</v>
      </c>
      <c r="R63" s="68">
        <v>1284.091</v>
      </c>
      <c r="S63" s="83"/>
      <c r="T63" t="str">
        <f>VLOOKUP(D63,[1]汇总!I$2:J$296,2,0)</f>
        <v>√</v>
      </c>
    </row>
    <row r="64" ht="20" customHeight="1" spans="1:20">
      <c r="A64" s="75">
        <f t="shared" si="0"/>
        <v>61</v>
      </c>
      <c r="B64" s="78"/>
      <c r="C64" s="75" t="s">
        <v>153</v>
      </c>
      <c r="D64" s="75" t="s">
        <v>154</v>
      </c>
      <c r="E64" s="11">
        <v>2836.2</v>
      </c>
      <c r="F64" s="11">
        <v>2837</v>
      </c>
      <c r="G64" s="45">
        <v>4990.25</v>
      </c>
      <c r="H64" s="75">
        <v>51.05</v>
      </c>
      <c r="I64" s="11">
        <v>453.792</v>
      </c>
      <c r="J64" s="11">
        <v>19.859</v>
      </c>
      <c r="K64" s="45">
        <v>424.17</v>
      </c>
      <c r="L64" s="13">
        <v>948.871</v>
      </c>
      <c r="M64" s="75">
        <v>0</v>
      </c>
      <c r="N64" s="75">
        <v>226.9</v>
      </c>
      <c r="O64" s="75">
        <v>8.51</v>
      </c>
      <c r="P64" s="45">
        <v>99.81</v>
      </c>
      <c r="Q64" s="75">
        <v>335.22</v>
      </c>
      <c r="R64" s="68">
        <v>1284.091</v>
      </c>
      <c r="S64" s="83"/>
      <c r="T64" t="str">
        <f>VLOOKUP(D64,[1]汇总!I$2:J$296,2,0)</f>
        <v>√</v>
      </c>
    </row>
    <row r="65" ht="20" customHeight="1" spans="1:20">
      <c r="A65" s="75">
        <f t="shared" si="0"/>
        <v>62</v>
      </c>
      <c r="B65" s="77" t="s">
        <v>155</v>
      </c>
      <c r="C65" s="75" t="s">
        <v>156</v>
      </c>
      <c r="D65" s="75" t="s">
        <v>157</v>
      </c>
      <c r="E65" s="11">
        <v>2836.2</v>
      </c>
      <c r="F65" s="11">
        <v>2837</v>
      </c>
      <c r="G65" s="45">
        <v>4990.25</v>
      </c>
      <c r="H65" s="75">
        <f t="shared" ref="H65:H128" si="11">ROUND(E65*0.018,2)</f>
        <v>51.05</v>
      </c>
      <c r="I65" s="11">
        <f t="shared" ref="I65:I128" si="12">E65*0.16</f>
        <v>453.792</v>
      </c>
      <c r="J65" s="11">
        <f t="shared" ref="J65:J128" si="13">F65*0.007</f>
        <v>19.859</v>
      </c>
      <c r="K65" s="45">
        <f t="shared" ref="K65:K128" si="14">ROUND(G65*0.085,2)</f>
        <v>424.17</v>
      </c>
      <c r="L65" s="13">
        <f t="shared" ref="L65:L128" si="15">SUM(H65:K65)</f>
        <v>948.871</v>
      </c>
      <c r="M65" s="75">
        <v>0</v>
      </c>
      <c r="N65" s="75">
        <f t="shared" ref="N65:N128" si="16">ROUND(E65*0.08,2)</f>
        <v>226.9</v>
      </c>
      <c r="O65" s="75">
        <f t="shared" ref="O65:O128" si="17">ROUND(F65*0.003,2)</f>
        <v>8.51</v>
      </c>
      <c r="P65" s="45">
        <f t="shared" ref="P65:P128" si="18">ROUND(G65*0.02,2)</f>
        <v>99.81</v>
      </c>
      <c r="Q65" s="75">
        <f t="shared" ref="Q65:Q128" si="19">SUM(M65:P65)</f>
        <v>335.22</v>
      </c>
      <c r="R65" s="68">
        <f t="shared" ref="R65:R128" si="20">L65+Q65</f>
        <v>1284.091</v>
      </c>
      <c r="S65" s="83"/>
      <c r="T65" t="str">
        <f>VLOOKUP(D65,[1]汇总!I$2:J$296,2,0)</f>
        <v>√</v>
      </c>
    </row>
    <row r="66" ht="20" customHeight="1" spans="1:20">
      <c r="A66" s="75">
        <f t="shared" si="0"/>
        <v>63</v>
      </c>
      <c r="B66" s="79"/>
      <c r="C66" s="75" t="s">
        <v>158</v>
      </c>
      <c r="D66" s="75" t="s">
        <v>159</v>
      </c>
      <c r="E66" s="11">
        <v>3820</v>
      </c>
      <c r="F66" s="11">
        <v>3820</v>
      </c>
      <c r="G66" s="45">
        <v>4990.25</v>
      </c>
      <c r="H66" s="75">
        <f t="shared" si="11"/>
        <v>68.76</v>
      </c>
      <c r="I66" s="11">
        <f t="shared" si="12"/>
        <v>611.2</v>
      </c>
      <c r="J66" s="11">
        <f t="shared" si="13"/>
        <v>26.74</v>
      </c>
      <c r="K66" s="45">
        <f t="shared" si="14"/>
        <v>424.17</v>
      </c>
      <c r="L66" s="13">
        <f t="shared" si="15"/>
        <v>1130.87</v>
      </c>
      <c r="M66" s="75">
        <v>0</v>
      </c>
      <c r="N66" s="75">
        <f t="shared" si="16"/>
        <v>305.6</v>
      </c>
      <c r="O66" s="75">
        <f t="shared" si="17"/>
        <v>11.46</v>
      </c>
      <c r="P66" s="45">
        <f t="shared" si="18"/>
        <v>99.81</v>
      </c>
      <c r="Q66" s="75">
        <f t="shared" si="19"/>
        <v>416.87</v>
      </c>
      <c r="R66" s="68">
        <f t="shared" si="20"/>
        <v>1547.74</v>
      </c>
      <c r="S66" s="83"/>
      <c r="T66" t="str">
        <f>VLOOKUP(D66,[1]汇总!I$2:J$296,2,0)</f>
        <v>√</v>
      </c>
    </row>
    <row r="67" ht="20" customHeight="1" spans="1:20">
      <c r="A67" s="75">
        <f t="shared" si="0"/>
        <v>64</v>
      </c>
      <c r="B67" s="79"/>
      <c r="C67" s="75" t="s">
        <v>160</v>
      </c>
      <c r="D67" s="75" t="s">
        <v>161</v>
      </c>
      <c r="E67" s="11">
        <v>2836.2</v>
      </c>
      <c r="F67" s="11">
        <v>2837</v>
      </c>
      <c r="G67" s="45">
        <v>4990.25</v>
      </c>
      <c r="H67" s="75">
        <f t="shared" si="11"/>
        <v>51.05</v>
      </c>
      <c r="I67" s="11">
        <f t="shared" si="12"/>
        <v>453.792</v>
      </c>
      <c r="J67" s="11">
        <f t="shared" si="13"/>
        <v>19.859</v>
      </c>
      <c r="K67" s="45">
        <f t="shared" si="14"/>
        <v>424.17</v>
      </c>
      <c r="L67" s="13">
        <f t="shared" si="15"/>
        <v>948.871</v>
      </c>
      <c r="M67" s="75">
        <v>0</v>
      </c>
      <c r="N67" s="75">
        <f t="shared" si="16"/>
        <v>226.9</v>
      </c>
      <c r="O67" s="75">
        <f t="shared" si="17"/>
        <v>8.51</v>
      </c>
      <c r="P67" s="45">
        <f t="shared" si="18"/>
        <v>99.81</v>
      </c>
      <c r="Q67" s="75">
        <f t="shared" si="19"/>
        <v>335.22</v>
      </c>
      <c r="R67" s="68">
        <f t="shared" si="20"/>
        <v>1284.091</v>
      </c>
      <c r="S67" s="83"/>
      <c r="T67" t="str">
        <f>VLOOKUP(D67,[1]汇总!I$2:J$296,2,0)</f>
        <v>√</v>
      </c>
    </row>
    <row r="68" ht="20" customHeight="1" spans="1:20">
      <c r="A68" s="75">
        <f t="shared" ref="A68:A131" si="21">ROW()-3</f>
        <v>65</v>
      </c>
      <c r="B68" s="79"/>
      <c r="C68" s="75" t="s">
        <v>162</v>
      </c>
      <c r="D68" s="75" t="s">
        <v>163</v>
      </c>
      <c r="E68" s="11">
        <v>2836.2</v>
      </c>
      <c r="F68" s="11">
        <v>2837</v>
      </c>
      <c r="G68" s="45">
        <v>4990.25</v>
      </c>
      <c r="H68" s="75">
        <f t="shared" si="11"/>
        <v>51.05</v>
      </c>
      <c r="I68" s="11">
        <f t="shared" si="12"/>
        <v>453.792</v>
      </c>
      <c r="J68" s="11">
        <f t="shared" si="13"/>
        <v>19.859</v>
      </c>
      <c r="K68" s="45">
        <f t="shared" si="14"/>
        <v>424.17</v>
      </c>
      <c r="L68" s="13">
        <f t="shared" si="15"/>
        <v>948.871</v>
      </c>
      <c r="M68" s="75">
        <v>0</v>
      </c>
      <c r="N68" s="75">
        <f t="shared" si="16"/>
        <v>226.9</v>
      </c>
      <c r="O68" s="75">
        <f t="shared" si="17"/>
        <v>8.51</v>
      </c>
      <c r="P68" s="45">
        <f t="shared" si="18"/>
        <v>99.81</v>
      </c>
      <c r="Q68" s="75">
        <f t="shared" si="19"/>
        <v>335.22</v>
      </c>
      <c r="R68" s="68">
        <f t="shared" si="20"/>
        <v>1284.091</v>
      </c>
      <c r="S68" s="83"/>
      <c r="T68" t="str">
        <f>VLOOKUP(D68,[1]汇总!I$2:J$296,2,0)</f>
        <v>√</v>
      </c>
    </row>
    <row r="69" ht="20" customHeight="1" spans="1:20">
      <c r="A69" s="75">
        <f t="shared" si="21"/>
        <v>66</v>
      </c>
      <c r="B69" s="79"/>
      <c r="C69" s="75" t="s">
        <v>164</v>
      </c>
      <c r="D69" s="75" t="s">
        <v>165</v>
      </c>
      <c r="E69" s="11">
        <v>2836.2</v>
      </c>
      <c r="F69" s="11">
        <v>2837</v>
      </c>
      <c r="G69" s="45">
        <v>4990.25</v>
      </c>
      <c r="H69" s="75">
        <f t="shared" si="11"/>
        <v>51.05</v>
      </c>
      <c r="I69" s="11">
        <f t="shared" si="12"/>
        <v>453.792</v>
      </c>
      <c r="J69" s="11">
        <f t="shared" si="13"/>
        <v>19.859</v>
      </c>
      <c r="K69" s="45">
        <f t="shared" si="14"/>
        <v>424.17</v>
      </c>
      <c r="L69" s="13">
        <f t="shared" si="15"/>
        <v>948.871</v>
      </c>
      <c r="M69" s="75">
        <v>0</v>
      </c>
      <c r="N69" s="75">
        <f t="shared" si="16"/>
        <v>226.9</v>
      </c>
      <c r="O69" s="75">
        <f t="shared" si="17"/>
        <v>8.51</v>
      </c>
      <c r="P69" s="45">
        <f t="shared" si="18"/>
        <v>99.81</v>
      </c>
      <c r="Q69" s="75">
        <f t="shared" si="19"/>
        <v>335.22</v>
      </c>
      <c r="R69" s="68">
        <f t="shared" si="20"/>
        <v>1284.091</v>
      </c>
      <c r="S69" s="83"/>
      <c r="T69" t="str">
        <f>VLOOKUP(D69,[1]汇总!I$2:J$296,2,0)</f>
        <v>√</v>
      </c>
    </row>
    <row r="70" ht="20" customHeight="1" spans="1:20">
      <c r="A70" s="75">
        <f t="shared" si="21"/>
        <v>67</v>
      </c>
      <c r="B70" s="79"/>
      <c r="C70" s="75" t="s">
        <v>166</v>
      </c>
      <c r="D70" s="75" t="s">
        <v>167</v>
      </c>
      <c r="E70" s="11">
        <v>2836.2</v>
      </c>
      <c r="F70" s="11">
        <v>2837</v>
      </c>
      <c r="G70" s="45">
        <v>4990.25</v>
      </c>
      <c r="H70" s="75">
        <f t="shared" si="11"/>
        <v>51.05</v>
      </c>
      <c r="I70" s="11">
        <f t="shared" si="12"/>
        <v>453.792</v>
      </c>
      <c r="J70" s="11">
        <f t="shared" si="13"/>
        <v>19.859</v>
      </c>
      <c r="K70" s="45">
        <f t="shared" si="14"/>
        <v>424.17</v>
      </c>
      <c r="L70" s="13">
        <f t="shared" si="15"/>
        <v>948.871</v>
      </c>
      <c r="M70" s="75">
        <v>0</v>
      </c>
      <c r="N70" s="75">
        <f t="shared" si="16"/>
        <v>226.9</v>
      </c>
      <c r="O70" s="75">
        <f t="shared" si="17"/>
        <v>8.51</v>
      </c>
      <c r="P70" s="45">
        <f t="shared" si="18"/>
        <v>99.81</v>
      </c>
      <c r="Q70" s="75">
        <f t="shared" si="19"/>
        <v>335.22</v>
      </c>
      <c r="R70" s="68">
        <f t="shared" si="20"/>
        <v>1284.091</v>
      </c>
      <c r="S70" s="83"/>
      <c r="T70" t="str">
        <f>VLOOKUP(D70,[1]汇总!I$2:J$296,2,0)</f>
        <v>√</v>
      </c>
    </row>
    <row r="71" ht="20" customHeight="1" spans="1:20">
      <c r="A71" s="75">
        <f t="shared" si="21"/>
        <v>68</v>
      </c>
      <c r="B71" s="79"/>
      <c r="C71" s="75" t="s">
        <v>168</v>
      </c>
      <c r="D71" s="75" t="s">
        <v>169</v>
      </c>
      <c r="E71" s="11">
        <v>2836.2</v>
      </c>
      <c r="F71" s="11">
        <v>2837</v>
      </c>
      <c r="G71" s="45">
        <v>4990.25</v>
      </c>
      <c r="H71" s="75">
        <f t="shared" si="11"/>
        <v>51.05</v>
      </c>
      <c r="I71" s="11">
        <f t="shared" si="12"/>
        <v>453.792</v>
      </c>
      <c r="J71" s="11">
        <f t="shared" si="13"/>
        <v>19.859</v>
      </c>
      <c r="K71" s="45">
        <f t="shared" si="14"/>
        <v>424.17</v>
      </c>
      <c r="L71" s="13">
        <f t="shared" si="15"/>
        <v>948.871</v>
      </c>
      <c r="M71" s="75">
        <v>0</v>
      </c>
      <c r="N71" s="75">
        <f t="shared" si="16"/>
        <v>226.9</v>
      </c>
      <c r="O71" s="75">
        <f t="shared" si="17"/>
        <v>8.51</v>
      </c>
      <c r="P71" s="45">
        <f t="shared" si="18"/>
        <v>99.81</v>
      </c>
      <c r="Q71" s="75">
        <f t="shared" si="19"/>
        <v>335.22</v>
      </c>
      <c r="R71" s="68">
        <f t="shared" si="20"/>
        <v>1284.091</v>
      </c>
      <c r="S71" s="83"/>
      <c r="T71" t="str">
        <f>VLOOKUP(D71,[1]汇总!I$2:J$296,2,0)</f>
        <v>√</v>
      </c>
    </row>
    <row r="72" ht="20" customHeight="1" spans="1:20">
      <c r="A72" s="75">
        <f t="shared" si="21"/>
        <v>69</v>
      </c>
      <c r="B72" s="79"/>
      <c r="C72" s="75" t="s">
        <v>170</v>
      </c>
      <c r="D72" s="75" t="s">
        <v>171</v>
      </c>
      <c r="E72" s="11">
        <v>2836.2</v>
      </c>
      <c r="F72" s="11">
        <v>2837</v>
      </c>
      <c r="G72" s="45">
        <v>4990.25</v>
      </c>
      <c r="H72" s="75">
        <f t="shared" si="11"/>
        <v>51.05</v>
      </c>
      <c r="I72" s="11">
        <f t="shared" si="12"/>
        <v>453.792</v>
      </c>
      <c r="J72" s="11">
        <f t="shared" si="13"/>
        <v>19.859</v>
      </c>
      <c r="K72" s="45">
        <f t="shared" si="14"/>
        <v>424.17</v>
      </c>
      <c r="L72" s="13">
        <f t="shared" si="15"/>
        <v>948.871</v>
      </c>
      <c r="M72" s="75">
        <v>0</v>
      </c>
      <c r="N72" s="75">
        <f t="shared" si="16"/>
        <v>226.9</v>
      </c>
      <c r="O72" s="75">
        <f t="shared" si="17"/>
        <v>8.51</v>
      </c>
      <c r="P72" s="45">
        <f t="shared" si="18"/>
        <v>99.81</v>
      </c>
      <c r="Q72" s="75">
        <f t="shared" si="19"/>
        <v>335.22</v>
      </c>
      <c r="R72" s="68">
        <f t="shared" si="20"/>
        <v>1284.091</v>
      </c>
      <c r="S72" s="83"/>
      <c r="T72" t="str">
        <f>VLOOKUP(D72,[1]汇总!I$2:J$296,2,0)</f>
        <v>√</v>
      </c>
    </row>
    <row r="73" ht="20" customHeight="1" spans="1:20">
      <c r="A73" s="75">
        <f t="shared" si="21"/>
        <v>70</v>
      </c>
      <c r="B73" s="79"/>
      <c r="C73" s="75" t="s">
        <v>172</v>
      </c>
      <c r="D73" s="75" t="s">
        <v>173</v>
      </c>
      <c r="E73" s="11">
        <v>2836.2</v>
      </c>
      <c r="F73" s="11">
        <v>2837</v>
      </c>
      <c r="G73" s="45">
        <v>4990.25</v>
      </c>
      <c r="H73" s="75">
        <f t="shared" si="11"/>
        <v>51.05</v>
      </c>
      <c r="I73" s="11">
        <f t="shared" si="12"/>
        <v>453.792</v>
      </c>
      <c r="J73" s="11">
        <f t="shared" si="13"/>
        <v>19.859</v>
      </c>
      <c r="K73" s="45">
        <f t="shared" si="14"/>
        <v>424.17</v>
      </c>
      <c r="L73" s="13">
        <f t="shared" si="15"/>
        <v>948.871</v>
      </c>
      <c r="M73" s="75">
        <v>0</v>
      </c>
      <c r="N73" s="75">
        <f t="shared" si="16"/>
        <v>226.9</v>
      </c>
      <c r="O73" s="75">
        <f t="shared" si="17"/>
        <v>8.51</v>
      </c>
      <c r="P73" s="45">
        <f t="shared" si="18"/>
        <v>99.81</v>
      </c>
      <c r="Q73" s="75">
        <f t="shared" si="19"/>
        <v>335.22</v>
      </c>
      <c r="R73" s="68">
        <f t="shared" si="20"/>
        <v>1284.091</v>
      </c>
      <c r="S73" s="83"/>
      <c r="T73" t="str">
        <f>VLOOKUP(D73,[1]汇总!I$2:J$296,2,0)</f>
        <v>√</v>
      </c>
    </row>
    <row r="74" ht="20" customHeight="1" spans="1:20">
      <c r="A74" s="75">
        <f t="shared" si="21"/>
        <v>71</v>
      </c>
      <c r="B74" s="79"/>
      <c r="C74" s="75" t="s">
        <v>174</v>
      </c>
      <c r="D74" s="75" t="s">
        <v>175</v>
      </c>
      <c r="E74" s="11">
        <v>2836.2</v>
      </c>
      <c r="F74" s="11">
        <v>2837</v>
      </c>
      <c r="G74" s="45">
        <v>4990.25</v>
      </c>
      <c r="H74" s="75">
        <f t="shared" si="11"/>
        <v>51.05</v>
      </c>
      <c r="I74" s="11">
        <f t="shared" si="12"/>
        <v>453.792</v>
      </c>
      <c r="J74" s="11">
        <f t="shared" si="13"/>
        <v>19.859</v>
      </c>
      <c r="K74" s="45">
        <f t="shared" si="14"/>
        <v>424.17</v>
      </c>
      <c r="L74" s="13">
        <f t="shared" si="15"/>
        <v>948.871</v>
      </c>
      <c r="M74" s="75">
        <v>0</v>
      </c>
      <c r="N74" s="75">
        <f t="shared" si="16"/>
        <v>226.9</v>
      </c>
      <c r="O74" s="75">
        <f t="shared" si="17"/>
        <v>8.51</v>
      </c>
      <c r="P74" s="45">
        <f t="shared" si="18"/>
        <v>99.81</v>
      </c>
      <c r="Q74" s="75">
        <f t="shared" si="19"/>
        <v>335.22</v>
      </c>
      <c r="R74" s="68">
        <f t="shared" si="20"/>
        <v>1284.091</v>
      </c>
      <c r="S74" s="83"/>
      <c r="T74" t="str">
        <f>VLOOKUP(D74,[1]汇总!I$2:J$296,2,0)</f>
        <v>√</v>
      </c>
    </row>
    <row r="75" ht="20" customHeight="1" spans="1:20">
      <c r="A75" s="75">
        <f t="shared" si="21"/>
        <v>72</v>
      </c>
      <c r="B75" s="79"/>
      <c r="C75" s="75" t="s">
        <v>176</v>
      </c>
      <c r="D75" s="75" t="s">
        <v>177</v>
      </c>
      <c r="E75" s="11">
        <v>2836.2</v>
      </c>
      <c r="F75" s="11">
        <v>2837</v>
      </c>
      <c r="G75" s="45">
        <v>4990.25</v>
      </c>
      <c r="H75" s="75">
        <f t="shared" si="11"/>
        <v>51.05</v>
      </c>
      <c r="I75" s="11">
        <f t="shared" si="12"/>
        <v>453.792</v>
      </c>
      <c r="J75" s="11">
        <f t="shared" si="13"/>
        <v>19.859</v>
      </c>
      <c r="K75" s="45">
        <f t="shared" si="14"/>
        <v>424.17</v>
      </c>
      <c r="L75" s="13">
        <f t="shared" si="15"/>
        <v>948.871</v>
      </c>
      <c r="M75" s="75">
        <v>0</v>
      </c>
      <c r="N75" s="75">
        <f t="shared" si="16"/>
        <v>226.9</v>
      </c>
      <c r="O75" s="75">
        <f t="shared" si="17"/>
        <v>8.51</v>
      </c>
      <c r="P75" s="45">
        <f t="shared" si="18"/>
        <v>99.81</v>
      </c>
      <c r="Q75" s="75">
        <f t="shared" si="19"/>
        <v>335.22</v>
      </c>
      <c r="R75" s="68">
        <f t="shared" si="20"/>
        <v>1284.091</v>
      </c>
      <c r="S75" s="83"/>
      <c r="T75" t="str">
        <f>VLOOKUP(D75,[1]汇总!I$2:J$296,2,0)</f>
        <v>√</v>
      </c>
    </row>
    <row r="76" ht="20" customHeight="1" spans="1:20">
      <c r="A76" s="75">
        <f t="shared" si="21"/>
        <v>73</v>
      </c>
      <c r="B76" s="79"/>
      <c r="C76" s="75" t="s">
        <v>178</v>
      </c>
      <c r="D76" s="75" t="s">
        <v>179</v>
      </c>
      <c r="E76" s="11">
        <v>2836.2</v>
      </c>
      <c r="F76" s="11">
        <v>2837</v>
      </c>
      <c r="G76" s="45">
        <v>4990.25</v>
      </c>
      <c r="H76" s="75">
        <f t="shared" si="11"/>
        <v>51.05</v>
      </c>
      <c r="I76" s="11">
        <f t="shared" si="12"/>
        <v>453.792</v>
      </c>
      <c r="J76" s="11">
        <f t="shared" si="13"/>
        <v>19.859</v>
      </c>
      <c r="K76" s="45">
        <f t="shared" si="14"/>
        <v>424.17</v>
      </c>
      <c r="L76" s="13">
        <f t="shared" si="15"/>
        <v>948.871</v>
      </c>
      <c r="M76" s="75">
        <v>0</v>
      </c>
      <c r="N76" s="75">
        <f t="shared" si="16"/>
        <v>226.9</v>
      </c>
      <c r="O76" s="75">
        <f t="shared" si="17"/>
        <v>8.51</v>
      </c>
      <c r="P76" s="45">
        <f t="shared" si="18"/>
        <v>99.81</v>
      </c>
      <c r="Q76" s="75">
        <f t="shared" si="19"/>
        <v>335.22</v>
      </c>
      <c r="R76" s="68">
        <f t="shared" si="20"/>
        <v>1284.091</v>
      </c>
      <c r="S76" s="83"/>
      <c r="T76" t="str">
        <f>VLOOKUP(D76,[1]汇总!I$2:J$296,2,0)</f>
        <v>√</v>
      </c>
    </row>
    <row r="77" ht="20" customHeight="1" spans="1:20">
      <c r="A77" s="75">
        <f t="shared" si="21"/>
        <v>74</v>
      </c>
      <c r="B77" s="79"/>
      <c r="C77" s="75" t="s">
        <v>180</v>
      </c>
      <c r="D77" s="75" t="s">
        <v>181</v>
      </c>
      <c r="E77" s="11">
        <v>2836.2</v>
      </c>
      <c r="F77" s="11">
        <v>2837</v>
      </c>
      <c r="G77" s="45">
        <v>4990.25</v>
      </c>
      <c r="H77" s="75">
        <f t="shared" si="11"/>
        <v>51.05</v>
      </c>
      <c r="I77" s="11">
        <f t="shared" si="12"/>
        <v>453.792</v>
      </c>
      <c r="J77" s="11">
        <f t="shared" si="13"/>
        <v>19.859</v>
      </c>
      <c r="K77" s="45">
        <f t="shared" si="14"/>
        <v>424.17</v>
      </c>
      <c r="L77" s="13">
        <f t="shared" si="15"/>
        <v>948.871</v>
      </c>
      <c r="M77" s="75">
        <v>0</v>
      </c>
      <c r="N77" s="75">
        <f t="shared" si="16"/>
        <v>226.9</v>
      </c>
      <c r="O77" s="75">
        <f t="shared" si="17"/>
        <v>8.51</v>
      </c>
      <c r="P77" s="45">
        <f t="shared" si="18"/>
        <v>99.81</v>
      </c>
      <c r="Q77" s="75">
        <f t="shared" si="19"/>
        <v>335.22</v>
      </c>
      <c r="R77" s="68">
        <f t="shared" si="20"/>
        <v>1284.091</v>
      </c>
      <c r="S77" s="83"/>
      <c r="T77" t="str">
        <f>VLOOKUP(D77,[1]汇总!I$2:J$296,2,0)</f>
        <v>√</v>
      </c>
    </row>
    <row r="78" ht="20" customHeight="1" spans="1:20">
      <c r="A78" s="75">
        <f t="shared" si="21"/>
        <v>75</v>
      </c>
      <c r="B78" s="79"/>
      <c r="C78" s="75" t="s">
        <v>182</v>
      </c>
      <c r="D78" s="75" t="s">
        <v>183</v>
      </c>
      <c r="E78" s="11">
        <v>2836.2</v>
      </c>
      <c r="F78" s="11">
        <v>2837</v>
      </c>
      <c r="G78" s="45">
        <v>4990.25</v>
      </c>
      <c r="H78" s="75">
        <f t="shared" si="11"/>
        <v>51.05</v>
      </c>
      <c r="I78" s="11">
        <f t="shared" si="12"/>
        <v>453.792</v>
      </c>
      <c r="J78" s="11">
        <f t="shared" si="13"/>
        <v>19.859</v>
      </c>
      <c r="K78" s="45">
        <f t="shared" si="14"/>
        <v>424.17</v>
      </c>
      <c r="L78" s="13">
        <f t="shared" si="15"/>
        <v>948.871</v>
      </c>
      <c r="M78" s="75">
        <v>0</v>
      </c>
      <c r="N78" s="75">
        <f t="shared" si="16"/>
        <v>226.9</v>
      </c>
      <c r="O78" s="75">
        <f t="shared" si="17"/>
        <v>8.51</v>
      </c>
      <c r="P78" s="45">
        <f t="shared" si="18"/>
        <v>99.81</v>
      </c>
      <c r="Q78" s="75">
        <f t="shared" si="19"/>
        <v>335.22</v>
      </c>
      <c r="R78" s="68">
        <f t="shared" si="20"/>
        <v>1284.091</v>
      </c>
      <c r="S78" s="83"/>
      <c r="T78" t="str">
        <f>VLOOKUP(D78,[1]汇总!I$2:J$296,2,0)</f>
        <v>√</v>
      </c>
    </row>
    <row r="79" ht="20" customHeight="1" spans="1:20">
      <c r="A79" s="75">
        <f t="shared" si="21"/>
        <v>76</v>
      </c>
      <c r="B79" s="79"/>
      <c r="C79" s="75" t="s">
        <v>184</v>
      </c>
      <c r="D79" s="75" t="s">
        <v>185</v>
      </c>
      <c r="E79" s="11">
        <v>2836.2</v>
      </c>
      <c r="F79" s="11">
        <v>2837</v>
      </c>
      <c r="G79" s="45">
        <v>4990.25</v>
      </c>
      <c r="H79" s="75">
        <f t="shared" si="11"/>
        <v>51.05</v>
      </c>
      <c r="I79" s="11">
        <f t="shared" si="12"/>
        <v>453.792</v>
      </c>
      <c r="J79" s="11">
        <f t="shared" si="13"/>
        <v>19.859</v>
      </c>
      <c r="K79" s="45">
        <f t="shared" si="14"/>
        <v>424.17</v>
      </c>
      <c r="L79" s="13">
        <f t="shared" si="15"/>
        <v>948.871</v>
      </c>
      <c r="M79" s="75">
        <v>0</v>
      </c>
      <c r="N79" s="75">
        <f t="shared" si="16"/>
        <v>226.9</v>
      </c>
      <c r="O79" s="75">
        <f t="shared" si="17"/>
        <v>8.51</v>
      </c>
      <c r="P79" s="45">
        <f t="shared" si="18"/>
        <v>99.81</v>
      </c>
      <c r="Q79" s="75">
        <f t="shared" si="19"/>
        <v>335.22</v>
      </c>
      <c r="R79" s="68">
        <f t="shared" si="20"/>
        <v>1284.091</v>
      </c>
      <c r="S79" s="83"/>
      <c r="T79" t="str">
        <f>VLOOKUP(D79,[1]汇总!I$2:J$296,2,0)</f>
        <v>√</v>
      </c>
    </row>
    <row r="80" ht="20" customHeight="1" spans="1:20">
      <c r="A80" s="75">
        <f t="shared" si="21"/>
        <v>77</v>
      </c>
      <c r="B80" s="79"/>
      <c r="C80" s="75" t="s">
        <v>186</v>
      </c>
      <c r="D80" s="75" t="s">
        <v>187</v>
      </c>
      <c r="E80" s="11">
        <v>2836.2</v>
      </c>
      <c r="F80" s="11">
        <v>2837</v>
      </c>
      <c r="G80" s="45">
        <v>4990.25</v>
      </c>
      <c r="H80" s="75">
        <f t="shared" si="11"/>
        <v>51.05</v>
      </c>
      <c r="I80" s="11">
        <f t="shared" si="12"/>
        <v>453.792</v>
      </c>
      <c r="J80" s="11">
        <f t="shared" si="13"/>
        <v>19.859</v>
      </c>
      <c r="K80" s="45">
        <f t="shared" si="14"/>
        <v>424.17</v>
      </c>
      <c r="L80" s="13">
        <f t="shared" si="15"/>
        <v>948.871</v>
      </c>
      <c r="M80" s="75">
        <v>0</v>
      </c>
      <c r="N80" s="75">
        <f t="shared" si="16"/>
        <v>226.9</v>
      </c>
      <c r="O80" s="75">
        <f t="shared" si="17"/>
        <v>8.51</v>
      </c>
      <c r="P80" s="45">
        <f t="shared" si="18"/>
        <v>99.81</v>
      </c>
      <c r="Q80" s="75">
        <f t="shared" si="19"/>
        <v>335.22</v>
      </c>
      <c r="R80" s="68">
        <f t="shared" si="20"/>
        <v>1284.091</v>
      </c>
      <c r="S80" s="83"/>
      <c r="T80" t="str">
        <f>VLOOKUP(D80,[1]汇总!I$2:J$296,2,0)</f>
        <v>√</v>
      </c>
    </row>
    <row r="81" ht="20" customHeight="1" spans="1:20">
      <c r="A81" s="75">
        <f t="shared" si="21"/>
        <v>78</v>
      </c>
      <c r="B81" s="79"/>
      <c r="C81" s="75" t="s">
        <v>188</v>
      </c>
      <c r="D81" s="75" t="s">
        <v>189</v>
      </c>
      <c r="E81" s="11">
        <v>2836.2</v>
      </c>
      <c r="F81" s="11">
        <v>2837</v>
      </c>
      <c r="G81" s="45">
        <v>4990.25</v>
      </c>
      <c r="H81" s="75">
        <f t="shared" si="11"/>
        <v>51.05</v>
      </c>
      <c r="I81" s="11">
        <f t="shared" si="12"/>
        <v>453.792</v>
      </c>
      <c r="J81" s="11">
        <f t="shared" si="13"/>
        <v>19.859</v>
      </c>
      <c r="K81" s="45">
        <f t="shared" si="14"/>
        <v>424.17</v>
      </c>
      <c r="L81" s="13">
        <f t="shared" si="15"/>
        <v>948.871</v>
      </c>
      <c r="M81" s="75">
        <v>0</v>
      </c>
      <c r="N81" s="75">
        <f t="shared" si="16"/>
        <v>226.9</v>
      </c>
      <c r="O81" s="75">
        <f t="shared" si="17"/>
        <v>8.51</v>
      </c>
      <c r="P81" s="45">
        <f t="shared" si="18"/>
        <v>99.81</v>
      </c>
      <c r="Q81" s="75">
        <f t="shared" si="19"/>
        <v>335.22</v>
      </c>
      <c r="R81" s="68">
        <f t="shared" si="20"/>
        <v>1284.091</v>
      </c>
      <c r="S81" s="83"/>
      <c r="T81" t="str">
        <f>VLOOKUP(D81,[1]汇总!I$2:J$296,2,0)</f>
        <v>√</v>
      </c>
    </row>
    <row r="82" ht="20" customHeight="1" spans="1:20">
      <c r="A82" s="75">
        <f t="shared" si="21"/>
        <v>79</v>
      </c>
      <c r="B82" s="79"/>
      <c r="C82" s="75" t="s">
        <v>190</v>
      </c>
      <c r="D82" s="75" t="s">
        <v>191</v>
      </c>
      <c r="E82" s="11">
        <v>2836.2</v>
      </c>
      <c r="F82" s="11">
        <v>2837</v>
      </c>
      <c r="G82" s="45">
        <v>4990.25</v>
      </c>
      <c r="H82" s="75">
        <f t="shared" si="11"/>
        <v>51.05</v>
      </c>
      <c r="I82" s="11">
        <f t="shared" si="12"/>
        <v>453.792</v>
      </c>
      <c r="J82" s="11">
        <f t="shared" si="13"/>
        <v>19.859</v>
      </c>
      <c r="K82" s="45">
        <f t="shared" si="14"/>
        <v>424.17</v>
      </c>
      <c r="L82" s="13">
        <f t="shared" si="15"/>
        <v>948.871</v>
      </c>
      <c r="M82" s="75">
        <v>0</v>
      </c>
      <c r="N82" s="75">
        <f t="shared" si="16"/>
        <v>226.9</v>
      </c>
      <c r="O82" s="75">
        <f t="shared" si="17"/>
        <v>8.51</v>
      </c>
      <c r="P82" s="45">
        <f t="shared" si="18"/>
        <v>99.81</v>
      </c>
      <c r="Q82" s="75">
        <f t="shared" si="19"/>
        <v>335.22</v>
      </c>
      <c r="R82" s="68">
        <f t="shared" si="20"/>
        <v>1284.091</v>
      </c>
      <c r="S82" s="83"/>
      <c r="T82" t="str">
        <f>VLOOKUP(D82,[1]汇总!I$2:J$296,2,0)</f>
        <v>√</v>
      </c>
    </row>
    <row r="83" ht="20" customHeight="1" spans="1:20">
      <c r="A83" s="75">
        <f t="shared" si="21"/>
        <v>80</v>
      </c>
      <c r="B83" s="79"/>
      <c r="C83" s="75" t="s">
        <v>192</v>
      </c>
      <c r="D83" s="75" t="s">
        <v>193</v>
      </c>
      <c r="E83" s="11">
        <v>3820</v>
      </c>
      <c r="F83" s="11">
        <v>3820</v>
      </c>
      <c r="G83" s="45">
        <v>4990.25</v>
      </c>
      <c r="H83" s="75">
        <f t="shared" si="11"/>
        <v>68.76</v>
      </c>
      <c r="I83" s="11">
        <f t="shared" si="12"/>
        <v>611.2</v>
      </c>
      <c r="J83" s="11">
        <f t="shared" si="13"/>
        <v>26.74</v>
      </c>
      <c r="K83" s="45">
        <f t="shared" si="14"/>
        <v>424.17</v>
      </c>
      <c r="L83" s="13">
        <f t="shared" si="15"/>
        <v>1130.87</v>
      </c>
      <c r="M83" s="75">
        <v>0</v>
      </c>
      <c r="N83" s="75">
        <f t="shared" si="16"/>
        <v>305.6</v>
      </c>
      <c r="O83" s="75">
        <f t="shared" si="17"/>
        <v>11.46</v>
      </c>
      <c r="P83" s="45">
        <f t="shared" si="18"/>
        <v>99.81</v>
      </c>
      <c r="Q83" s="75">
        <f t="shared" si="19"/>
        <v>416.87</v>
      </c>
      <c r="R83" s="68">
        <f t="shared" si="20"/>
        <v>1547.74</v>
      </c>
      <c r="S83" s="83"/>
      <c r="T83" t="str">
        <f>VLOOKUP(D83,[1]汇总!I$2:J$296,2,0)</f>
        <v>√</v>
      </c>
    </row>
    <row r="84" ht="20" customHeight="1" spans="1:20">
      <c r="A84" s="75">
        <f t="shared" si="21"/>
        <v>81</v>
      </c>
      <c r="B84" s="79"/>
      <c r="C84" s="75" t="s">
        <v>194</v>
      </c>
      <c r="D84" s="75" t="s">
        <v>195</v>
      </c>
      <c r="E84" s="11">
        <v>3820</v>
      </c>
      <c r="F84" s="11">
        <v>3820</v>
      </c>
      <c r="G84" s="45">
        <v>4990.25</v>
      </c>
      <c r="H84" s="75">
        <f t="shared" si="11"/>
        <v>68.76</v>
      </c>
      <c r="I84" s="11">
        <f t="shared" si="12"/>
        <v>611.2</v>
      </c>
      <c r="J84" s="11">
        <f t="shared" si="13"/>
        <v>26.74</v>
      </c>
      <c r="K84" s="45">
        <f t="shared" si="14"/>
        <v>424.17</v>
      </c>
      <c r="L84" s="13">
        <f t="shared" si="15"/>
        <v>1130.87</v>
      </c>
      <c r="M84" s="75">
        <v>0</v>
      </c>
      <c r="N84" s="75">
        <f t="shared" si="16"/>
        <v>305.6</v>
      </c>
      <c r="O84" s="75">
        <f t="shared" si="17"/>
        <v>11.46</v>
      </c>
      <c r="P84" s="45">
        <f t="shared" si="18"/>
        <v>99.81</v>
      </c>
      <c r="Q84" s="75">
        <f t="shared" si="19"/>
        <v>416.87</v>
      </c>
      <c r="R84" s="68">
        <f t="shared" si="20"/>
        <v>1547.74</v>
      </c>
      <c r="S84" s="83"/>
      <c r="T84" t="str">
        <f>VLOOKUP(D84,[1]汇总!I$2:J$296,2,0)</f>
        <v>√</v>
      </c>
    </row>
    <row r="85" ht="20" customHeight="1" spans="1:20">
      <c r="A85" s="75">
        <f t="shared" si="21"/>
        <v>82</v>
      </c>
      <c r="B85" s="79"/>
      <c r="C85" s="75" t="s">
        <v>196</v>
      </c>
      <c r="D85" s="75" t="s">
        <v>197</v>
      </c>
      <c r="E85" s="11">
        <v>2836.2</v>
      </c>
      <c r="F85" s="11">
        <v>2837</v>
      </c>
      <c r="G85" s="45">
        <v>4990.25</v>
      </c>
      <c r="H85" s="75">
        <f t="shared" si="11"/>
        <v>51.05</v>
      </c>
      <c r="I85" s="11">
        <f t="shared" si="12"/>
        <v>453.792</v>
      </c>
      <c r="J85" s="11">
        <f t="shared" si="13"/>
        <v>19.859</v>
      </c>
      <c r="K85" s="45">
        <f t="shared" si="14"/>
        <v>424.17</v>
      </c>
      <c r="L85" s="13">
        <f t="shared" si="15"/>
        <v>948.871</v>
      </c>
      <c r="M85" s="75">
        <v>0</v>
      </c>
      <c r="N85" s="75">
        <f t="shared" si="16"/>
        <v>226.9</v>
      </c>
      <c r="O85" s="75">
        <f t="shared" si="17"/>
        <v>8.51</v>
      </c>
      <c r="P85" s="45">
        <f t="shared" si="18"/>
        <v>99.81</v>
      </c>
      <c r="Q85" s="75">
        <f t="shared" si="19"/>
        <v>335.22</v>
      </c>
      <c r="R85" s="68">
        <f t="shared" si="20"/>
        <v>1284.091</v>
      </c>
      <c r="S85" s="83"/>
      <c r="T85" t="str">
        <f>VLOOKUP(D85,[1]汇总!I$2:J$296,2,0)</f>
        <v>√</v>
      </c>
    </row>
    <row r="86" ht="20" customHeight="1" spans="1:20">
      <c r="A86" s="75">
        <f t="shared" si="21"/>
        <v>83</v>
      </c>
      <c r="B86" s="79"/>
      <c r="C86" s="75" t="s">
        <v>198</v>
      </c>
      <c r="D86" s="75" t="s">
        <v>199</v>
      </c>
      <c r="E86" s="11">
        <v>2836.2</v>
      </c>
      <c r="F86" s="11">
        <v>2837</v>
      </c>
      <c r="G86" s="45">
        <v>4990.25</v>
      </c>
      <c r="H86" s="75">
        <f t="shared" si="11"/>
        <v>51.05</v>
      </c>
      <c r="I86" s="11">
        <f t="shared" si="12"/>
        <v>453.792</v>
      </c>
      <c r="J86" s="11">
        <f t="shared" si="13"/>
        <v>19.859</v>
      </c>
      <c r="K86" s="45">
        <f t="shared" si="14"/>
        <v>424.17</v>
      </c>
      <c r="L86" s="13">
        <f t="shared" si="15"/>
        <v>948.871</v>
      </c>
      <c r="M86" s="75">
        <v>0</v>
      </c>
      <c r="N86" s="75">
        <f t="shared" si="16"/>
        <v>226.9</v>
      </c>
      <c r="O86" s="75">
        <f t="shared" si="17"/>
        <v>8.51</v>
      </c>
      <c r="P86" s="45">
        <f t="shared" si="18"/>
        <v>99.81</v>
      </c>
      <c r="Q86" s="75">
        <f t="shared" si="19"/>
        <v>335.22</v>
      </c>
      <c r="R86" s="68">
        <f t="shared" si="20"/>
        <v>1284.091</v>
      </c>
      <c r="S86" s="83"/>
      <c r="T86" t="str">
        <f>VLOOKUP(D86,[1]汇总!I$2:J$296,2,0)</f>
        <v>√</v>
      </c>
    </row>
    <row r="87" ht="20" customHeight="1" spans="1:20">
      <c r="A87" s="75">
        <f t="shared" si="21"/>
        <v>84</v>
      </c>
      <c r="B87" s="79"/>
      <c r="C87" s="75" t="s">
        <v>200</v>
      </c>
      <c r="D87" s="75" t="s">
        <v>201</v>
      </c>
      <c r="E87" s="11">
        <v>2836.2</v>
      </c>
      <c r="F87" s="11">
        <v>2837</v>
      </c>
      <c r="G87" s="45">
        <v>4990.25</v>
      </c>
      <c r="H87" s="75">
        <f t="shared" si="11"/>
        <v>51.05</v>
      </c>
      <c r="I87" s="11">
        <f t="shared" si="12"/>
        <v>453.792</v>
      </c>
      <c r="J87" s="11">
        <f t="shared" si="13"/>
        <v>19.859</v>
      </c>
      <c r="K87" s="45">
        <f t="shared" si="14"/>
        <v>424.17</v>
      </c>
      <c r="L87" s="13">
        <f t="shared" si="15"/>
        <v>948.871</v>
      </c>
      <c r="M87" s="75">
        <v>0</v>
      </c>
      <c r="N87" s="75">
        <f t="shared" si="16"/>
        <v>226.9</v>
      </c>
      <c r="O87" s="75">
        <f t="shared" si="17"/>
        <v>8.51</v>
      </c>
      <c r="P87" s="45">
        <f t="shared" si="18"/>
        <v>99.81</v>
      </c>
      <c r="Q87" s="75">
        <f t="shared" si="19"/>
        <v>335.22</v>
      </c>
      <c r="R87" s="68">
        <f t="shared" si="20"/>
        <v>1284.091</v>
      </c>
      <c r="S87" s="83"/>
      <c r="T87" t="str">
        <f>VLOOKUP(D87,[1]汇总!I$2:J$296,2,0)</f>
        <v>√</v>
      </c>
    </row>
    <row r="88" ht="20" customHeight="1" spans="1:20">
      <c r="A88" s="75">
        <f t="shared" si="21"/>
        <v>85</v>
      </c>
      <c r="B88" s="79"/>
      <c r="C88" s="75" t="s">
        <v>202</v>
      </c>
      <c r="D88" s="75" t="s">
        <v>203</v>
      </c>
      <c r="E88" s="11">
        <v>2836.2</v>
      </c>
      <c r="F88" s="11">
        <v>2837</v>
      </c>
      <c r="G88" s="45">
        <v>4990.25</v>
      </c>
      <c r="H88" s="75">
        <f t="shared" si="11"/>
        <v>51.05</v>
      </c>
      <c r="I88" s="11">
        <f t="shared" si="12"/>
        <v>453.792</v>
      </c>
      <c r="J88" s="11">
        <f t="shared" si="13"/>
        <v>19.859</v>
      </c>
      <c r="K88" s="45">
        <f t="shared" si="14"/>
        <v>424.17</v>
      </c>
      <c r="L88" s="13">
        <f t="shared" si="15"/>
        <v>948.871</v>
      </c>
      <c r="M88" s="75">
        <v>0</v>
      </c>
      <c r="N88" s="75">
        <f t="shared" si="16"/>
        <v>226.9</v>
      </c>
      <c r="O88" s="75">
        <f t="shared" si="17"/>
        <v>8.51</v>
      </c>
      <c r="P88" s="45">
        <f t="shared" si="18"/>
        <v>99.81</v>
      </c>
      <c r="Q88" s="75">
        <f t="shared" si="19"/>
        <v>335.22</v>
      </c>
      <c r="R88" s="68">
        <f t="shared" si="20"/>
        <v>1284.091</v>
      </c>
      <c r="S88" s="83"/>
      <c r="T88" t="str">
        <f>VLOOKUP(D88,[1]汇总!I$2:J$296,2,0)</f>
        <v>√</v>
      </c>
    </row>
    <row r="89" ht="20" customHeight="1" spans="1:20">
      <c r="A89" s="75">
        <f t="shared" si="21"/>
        <v>86</v>
      </c>
      <c r="B89" s="79"/>
      <c r="C89" s="75" t="s">
        <v>204</v>
      </c>
      <c r="D89" s="75" t="s">
        <v>205</v>
      </c>
      <c r="E89" s="11">
        <v>2836.2</v>
      </c>
      <c r="F89" s="11">
        <v>2837</v>
      </c>
      <c r="G89" s="45">
        <v>4990.25</v>
      </c>
      <c r="H89" s="75">
        <f t="shared" si="11"/>
        <v>51.05</v>
      </c>
      <c r="I89" s="11">
        <f t="shared" si="12"/>
        <v>453.792</v>
      </c>
      <c r="J89" s="11">
        <f t="shared" si="13"/>
        <v>19.859</v>
      </c>
      <c r="K89" s="45">
        <f t="shared" si="14"/>
        <v>424.17</v>
      </c>
      <c r="L89" s="13">
        <f t="shared" si="15"/>
        <v>948.871</v>
      </c>
      <c r="M89" s="75">
        <v>0</v>
      </c>
      <c r="N89" s="75">
        <f t="shared" si="16"/>
        <v>226.9</v>
      </c>
      <c r="O89" s="75">
        <f t="shared" si="17"/>
        <v>8.51</v>
      </c>
      <c r="P89" s="45">
        <f t="shared" si="18"/>
        <v>99.81</v>
      </c>
      <c r="Q89" s="75">
        <f t="shared" si="19"/>
        <v>335.22</v>
      </c>
      <c r="R89" s="68">
        <f t="shared" si="20"/>
        <v>1284.091</v>
      </c>
      <c r="S89" s="83"/>
      <c r="T89" t="str">
        <f>VLOOKUP(D89,[1]汇总!I$2:J$296,2,0)</f>
        <v>√</v>
      </c>
    </row>
    <row r="90" ht="20" customHeight="1" spans="1:20">
      <c r="A90" s="75">
        <f t="shared" si="21"/>
        <v>87</v>
      </c>
      <c r="B90" s="79"/>
      <c r="C90" s="75" t="s">
        <v>206</v>
      </c>
      <c r="D90" s="75" t="s">
        <v>207</v>
      </c>
      <c r="E90" s="11">
        <v>2836.2</v>
      </c>
      <c r="F90" s="11">
        <v>2837</v>
      </c>
      <c r="G90" s="45">
        <v>4990.25</v>
      </c>
      <c r="H90" s="75">
        <f t="shared" si="11"/>
        <v>51.05</v>
      </c>
      <c r="I90" s="11">
        <f t="shared" si="12"/>
        <v>453.792</v>
      </c>
      <c r="J90" s="11">
        <f t="shared" si="13"/>
        <v>19.859</v>
      </c>
      <c r="K90" s="45">
        <f t="shared" si="14"/>
        <v>424.17</v>
      </c>
      <c r="L90" s="13">
        <f t="shared" si="15"/>
        <v>948.871</v>
      </c>
      <c r="M90" s="75">
        <v>0</v>
      </c>
      <c r="N90" s="75">
        <f t="shared" si="16"/>
        <v>226.9</v>
      </c>
      <c r="O90" s="75">
        <f t="shared" si="17"/>
        <v>8.51</v>
      </c>
      <c r="P90" s="45">
        <f t="shared" si="18"/>
        <v>99.81</v>
      </c>
      <c r="Q90" s="75">
        <f t="shared" si="19"/>
        <v>335.22</v>
      </c>
      <c r="R90" s="68">
        <f t="shared" si="20"/>
        <v>1284.091</v>
      </c>
      <c r="S90" s="83"/>
      <c r="T90" t="str">
        <f>VLOOKUP(D90,[1]汇总!I$2:J$296,2,0)</f>
        <v>√</v>
      </c>
    </row>
    <row r="91" ht="20" customHeight="1" spans="1:20">
      <c r="A91" s="75">
        <f t="shared" si="21"/>
        <v>88</v>
      </c>
      <c r="B91" s="79"/>
      <c r="C91" s="75" t="s">
        <v>208</v>
      </c>
      <c r="D91" s="75" t="s">
        <v>209</v>
      </c>
      <c r="E91" s="11">
        <v>2836.2</v>
      </c>
      <c r="F91" s="11">
        <v>2837</v>
      </c>
      <c r="G91" s="45">
        <v>4990.25</v>
      </c>
      <c r="H91" s="75">
        <f t="shared" si="11"/>
        <v>51.05</v>
      </c>
      <c r="I91" s="11">
        <f t="shared" si="12"/>
        <v>453.792</v>
      </c>
      <c r="J91" s="11">
        <f t="shared" si="13"/>
        <v>19.859</v>
      </c>
      <c r="K91" s="45">
        <f t="shared" si="14"/>
        <v>424.17</v>
      </c>
      <c r="L91" s="13">
        <f t="shared" si="15"/>
        <v>948.871</v>
      </c>
      <c r="M91" s="75">
        <v>0</v>
      </c>
      <c r="N91" s="75">
        <f t="shared" si="16"/>
        <v>226.9</v>
      </c>
      <c r="O91" s="75">
        <f t="shared" si="17"/>
        <v>8.51</v>
      </c>
      <c r="P91" s="45">
        <f t="shared" si="18"/>
        <v>99.81</v>
      </c>
      <c r="Q91" s="75">
        <f t="shared" si="19"/>
        <v>335.22</v>
      </c>
      <c r="R91" s="68">
        <f t="shared" si="20"/>
        <v>1284.091</v>
      </c>
      <c r="S91" s="83"/>
      <c r="T91" t="str">
        <f>VLOOKUP(D91,[1]汇总!I$2:J$296,2,0)</f>
        <v>√</v>
      </c>
    </row>
    <row r="92" ht="20" customHeight="1" spans="1:20">
      <c r="A92" s="75">
        <f t="shared" si="21"/>
        <v>89</v>
      </c>
      <c r="B92" s="79"/>
      <c r="C92" s="75" t="s">
        <v>210</v>
      </c>
      <c r="D92" s="75" t="s">
        <v>211</v>
      </c>
      <c r="E92" s="11">
        <v>2836.2</v>
      </c>
      <c r="F92" s="11">
        <v>2837</v>
      </c>
      <c r="G92" s="45">
        <v>4990.25</v>
      </c>
      <c r="H92" s="75">
        <f t="shared" si="11"/>
        <v>51.05</v>
      </c>
      <c r="I92" s="11">
        <f t="shared" si="12"/>
        <v>453.792</v>
      </c>
      <c r="J92" s="11">
        <f t="shared" si="13"/>
        <v>19.859</v>
      </c>
      <c r="K92" s="45">
        <f t="shared" si="14"/>
        <v>424.17</v>
      </c>
      <c r="L92" s="13">
        <f t="shared" si="15"/>
        <v>948.871</v>
      </c>
      <c r="M92" s="75">
        <v>0</v>
      </c>
      <c r="N92" s="75">
        <f t="shared" si="16"/>
        <v>226.9</v>
      </c>
      <c r="O92" s="75">
        <f t="shared" si="17"/>
        <v>8.51</v>
      </c>
      <c r="P92" s="45">
        <f t="shared" si="18"/>
        <v>99.81</v>
      </c>
      <c r="Q92" s="75">
        <f t="shared" si="19"/>
        <v>335.22</v>
      </c>
      <c r="R92" s="68">
        <f t="shared" si="20"/>
        <v>1284.091</v>
      </c>
      <c r="S92" s="83"/>
      <c r="T92" t="str">
        <f>VLOOKUP(D92,[1]汇总!I$2:J$296,2,0)</f>
        <v>√</v>
      </c>
    </row>
    <row r="93" ht="20" customHeight="1" spans="1:20">
      <c r="A93" s="75">
        <f t="shared" si="21"/>
        <v>90</v>
      </c>
      <c r="B93" s="79"/>
      <c r="C93" s="75" t="s">
        <v>212</v>
      </c>
      <c r="D93" s="75" t="s">
        <v>213</v>
      </c>
      <c r="E93" s="11">
        <v>2836.2</v>
      </c>
      <c r="F93" s="11">
        <v>2837</v>
      </c>
      <c r="G93" s="45">
        <v>4990.25</v>
      </c>
      <c r="H93" s="75">
        <f t="shared" si="11"/>
        <v>51.05</v>
      </c>
      <c r="I93" s="11">
        <f t="shared" si="12"/>
        <v>453.792</v>
      </c>
      <c r="J93" s="11">
        <f t="shared" si="13"/>
        <v>19.859</v>
      </c>
      <c r="K93" s="45">
        <f t="shared" si="14"/>
        <v>424.17</v>
      </c>
      <c r="L93" s="13">
        <f t="shared" si="15"/>
        <v>948.871</v>
      </c>
      <c r="M93" s="75">
        <v>0</v>
      </c>
      <c r="N93" s="75">
        <f t="shared" si="16"/>
        <v>226.9</v>
      </c>
      <c r="O93" s="75">
        <f t="shared" si="17"/>
        <v>8.51</v>
      </c>
      <c r="P93" s="45">
        <f t="shared" si="18"/>
        <v>99.81</v>
      </c>
      <c r="Q93" s="75">
        <f t="shared" si="19"/>
        <v>335.22</v>
      </c>
      <c r="R93" s="68">
        <f t="shared" si="20"/>
        <v>1284.091</v>
      </c>
      <c r="S93" s="83"/>
      <c r="T93" t="str">
        <f>VLOOKUP(D93,[1]汇总!I$2:J$296,2,0)</f>
        <v>√</v>
      </c>
    </row>
    <row r="94" ht="20" customHeight="1" spans="1:20">
      <c r="A94" s="75">
        <f t="shared" si="21"/>
        <v>91</v>
      </c>
      <c r="B94" s="79"/>
      <c r="C94" s="75" t="s">
        <v>214</v>
      </c>
      <c r="D94" s="75" t="s">
        <v>215</v>
      </c>
      <c r="E94" s="11">
        <v>2836.2</v>
      </c>
      <c r="F94" s="11">
        <v>2837</v>
      </c>
      <c r="G94" s="45">
        <v>4990.25</v>
      </c>
      <c r="H94" s="75">
        <f t="shared" si="11"/>
        <v>51.05</v>
      </c>
      <c r="I94" s="11">
        <f t="shared" si="12"/>
        <v>453.792</v>
      </c>
      <c r="J94" s="11">
        <f t="shared" si="13"/>
        <v>19.859</v>
      </c>
      <c r="K94" s="45">
        <f t="shared" si="14"/>
        <v>424.17</v>
      </c>
      <c r="L94" s="13">
        <f t="shared" si="15"/>
        <v>948.871</v>
      </c>
      <c r="M94" s="75">
        <v>0</v>
      </c>
      <c r="N94" s="75">
        <f t="shared" si="16"/>
        <v>226.9</v>
      </c>
      <c r="O94" s="75">
        <f t="shared" si="17"/>
        <v>8.51</v>
      </c>
      <c r="P94" s="45">
        <f t="shared" si="18"/>
        <v>99.81</v>
      </c>
      <c r="Q94" s="75">
        <f t="shared" si="19"/>
        <v>335.22</v>
      </c>
      <c r="R94" s="68">
        <f t="shared" si="20"/>
        <v>1284.091</v>
      </c>
      <c r="S94" s="83"/>
      <c r="T94" t="str">
        <f>VLOOKUP(D94,[1]汇总!I$2:J$296,2,0)</f>
        <v>√</v>
      </c>
    </row>
    <row r="95" ht="20" customHeight="1" spans="1:20">
      <c r="A95" s="75">
        <f t="shared" si="21"/>
        <v>92</v>
      </c>
      <c r="B95" s="79"/>
      <c r="C95" s="75" t="s">
        <v>216</v>
      </c>
      <c r="D95" s="75" t="s">
        <v>217</v>
      </c>
      <c r="E95" s="11">
        <v>3042.05</v>
      </c>
      <c r="F95" s="11">
        <v>3043</v>
      </c>
      <c r="G95" s="45">
        <v>4990.25</v>
      </c>
      <c r="H95" s="75">
        <f t="shared" si="11"/>
        <v>54.76</v>
      </c>
      <c r="I95" s="11">
        <f t="shared" si="12"/>
        <v>486.728</v>
      </c>
      <c r="J95" s="11">
        <f t="shared" si="13"/>
        <v>21.301</v>
      </c>
      <c r="K95" s="45">
        <f t="shared" si="14"/>
        <v>424.17</v>
      </c>
      <c r="L95" s="13">
        <f t="shared" si="15"/>
        <v>986.959</v>
      </c>
      <c r="M95" s="75">
        <v>0</v>
      </c>
      <c r="N95" s="75">
        <f t="shared" si="16"/>
        <v>243.36</v>
      </c>
      <c r="O95" s="75">
        <f t="shared" si="17"/>
        <v>9.13</v>
      </c>
      <c r="P95" s="45">
        <f t="shared" si="18"/>
        <v>99.81</v>
      </c>
      <c r="Q95" s="75">
        <f t="shared" si="19"/>
        <v>352.3</v>
      </c>
      <c r="R95" s="68">
        <f t="shared" si="20"/>
        <v>1339.259</v>
      </c>
      <c r="S95" s="83"/>
      <c r="T95">
        <f>VLOOKUP(D95,[1]汇总!I$2:J$296,2,0)</f>
        <v>0</v>
      </c>
    </row>
    <row r="96" ht="20" customHeight="1" spans="1:19">
      <c r="A96" s="75">
        <f t="shared" si="21"/>
        <v>93</v>
      </c>
      <c r="B96" s="79"/>
      <c r="C96" s="84" t="s">
        <v>218</v>
      </c>
      <c r="D96" s="75" t="s">
        <v>219</v>
      </c>
      <c r="E96" s="11">
        <v>3042.05</v>
      </c>
      <c r="F96" s="11">
        <v>3043</v>
      </c>
      <c r="G96" s="45">
        <v>4990.25</v>
      </c>
      <c r="H96" s="75">
        <f t="shared" si="11"/>
        <v>54.76</v>
      </c>
      <c r="I96" s="11">
        <f t="shared" si="12"/>
        <v>486.728</v>
      </c>
      <c r="J96" s="11">
        <f t="shared" si="13"/>
        <v>21.301</v>
      </c>
      <c r="K96" s="45">
        <f t="shared" si="14"/>
        <v>424.17</v>
      </c>
      <c r="L96" s="13">
        <f t="shared" si="15"/>
        <v>986.959</v>
      </c>
      <c r="M96" s="75">
        <v>0</v>
      </c>
      <c r="N96" s="75">
        <f t="shared" si="16"/>
        <v>243.36</v>
      </c>
      <c r="O96" s="75">
        <f t="shared" si="17"/>
        <v>9.13</v>
      </c>
      <c r="P96" s="45">
        <f t="shared" si="18"/>
        <v>99.81</v>
      </c>
      <c r="Q96" s="75">
        <f t="shared" si="19"/>
        <v>352.3</v>
      </c>
      <c r="R96" s="68">
        <f t="shared" si="20"/>
        <v>1339.259</v>
      </c>
      <c r="S96" s="83" t="s">
        <v>50</v>
      </c>
    </row>
    <row r="97" ht="20" customHeight="1" spans="1:19">
      <c r="A97" s="75">
        <f t="shared" si="21"/>
        <v>94</v>
      </c>
      <c r="B97" s="79"/>
      <c r="C97" s="84" t="s">
        <v>220</v>
      </c>
      <c r="D97" s="75" t="s">
        <v>221</v>
      </c>
      <c r="E97" s="11">
        <v>3042.05</v>
      </c>
      <c r="F97" s="11">
        <v>3043</v>
      </c>
      <c r="G97" s="45">
        <v>4990.25</v>
      </c>
      <c r="H97" s="75">
        <f t="shared" si="11"/>
        <v>54.76</v>
      </c>
      <c r="I97" s="11">
        <f t="shared" si="12"/>
        <v>486.728</v>
      </c>
      <c r="J97" s="11">
        <f t="shared" si="13"/>
        <v>21.301</v>
      </c>
      <c r="K97" s="45">
        <f t="shared" si="14"/>
        <v>424.17</v>
      </c>
      <c r="L97" s="13">
        <f t="shared" si="15"/>
        <v>986.959</v>
      </c>
      <c r="M97" s="75">
        <v>0</v>
      </c>
      <c r="N97" s="75">
        <f t="shared" si="16"/>
        <v>243.36</v>
      </c>
      <c r="O97" s="75">
        <f t="shared" si="17"/>
        <v>9.13</v>
      </c>
      <c r="P97" s="45">
        <f t="shared" si="18"/>
        <v>99.81</v>
      </c>
      <c r="Q97" s="75">
        <f t="shared" si="19"/>
        <v>352.3</v>
      </c>
      <c r="R97" s="68">
        <f t="shared" si="20"/>
        <v>1339.259</v>
      </c>
      <c r="S97" s="83" t="s">
        <v>50</v>
      </c>
    </row>
    <row r="98" ht="20" customHeight="1" spans="1:20">
      <c r="A98" s="75">
        <f t="shared" si="21"/>
        <v>95</v>
      </c>
      <c r="B98" s="77" t="s">
        <v>222</v>
      </c>
      <c r="C98" s="75" t="s">
        <v>223</v>
      </c>
      <c r="D98" s="75" t="s">
        <v>224</v>
      </c>
      <c r="E98" s="11">
        <v>3820</v>
      </c>
      <c r="F98" s="11">
        <v>3820</v>
      </c>
      <c r="G98" s="45">
        <v>4990.25</v>
      </c>
      <c r="H98" s="75">
        <f t="shared" si="11"/>
        <v>68.76</v>
      </c>
      <c r="I98" s="11">
        <f t="shared" si="12"/>
        <v>611.2</v>
      </c>
      <c r="J98" s="11">
        <f t="shared" si="13"/>
        <v>26.74</v>
      </c>
      <c r="K98" s="45">
        <f t="shared" si="14"/>
        <v>424.17</v>
      </c>
      <c r="L98" s="13">
        <f t="shared" si="15"/>
        <v>1130.87</v>
      </c>
      <c r="M98" s="75">
        <v>0</v>
      </c>
      <c r="N98" s="75">
        <f t="shared" si="16"/>
        <v>305.6</v>
      </c>
      <c r="O98" s="75">
        <f t="shared" si="17"/>
        <v>11.46</v>
      </c>
      <c r="P98" s="45">
        <f t="shared" si="18"/>
        <v>99.81</v>
      </c>
      <c r="Q98" s="75">
        <f t="shared" si="19"/>
        <v>416.87</v>
      </c>
      <c r="R98" s="68">
        <f t="shared" si="20"/>
        <v>1547.74</v>
      </c>
      <c r="S98" s="83"/>
      <c r="T98" t="str">
        <f>VLOOKUP(D98,[1]汇总!I$2:J$296,2,0)</f>
        <v>√</v>
      </c>
    </row>
    <row r="99" ht="20" customHeight="1" spans="1:20">
      <c r="A99" s="75">
        <f t="shared" si="21"/>
        <v>96</v>
      </c>
      <c r="B99" s="79"/>
      <c r="C99" s="75" t="s">
        <v>225</v>
      </c>
      <c r="D99" s="75" t="s">
        <v>226</v>
      </c>
      <c r="E99" s="11">
        <v>2836.2</v>
      </c>
      <c r="F99" s="11">
        <v>2837</v>
      </c>
      <c r="G99" s="45">
        <v>4990.25</v>
      </c>
      <c r="H99" s="75">
        <f t="shared" si="11"/>
        <v>51.05</v>
      </c>
      <c r="I99" s="11">
        <f t="shared" si="12"/>
        <v>453.792</v>
      </c>
      <c r="J99" s="11">
        <f t="shared" si="13"/>
        <v>19.859</v>
      </c>
      <c r="K99" s="45">
        <f t="shared" si="14"/>
        <v>424.17</v>
      </c>
      <c r="L99" s="13">
        <f t="shared" si="15"/>
        <v>948.871</v>
      </c>
      <c r="M99" s="75">
        <v>0</v>
      </c>
      <c r="N99" s="75">
        <f t="shared" si="16"/>
        <v>226.9</v>
      </c>
      <c r="O99" s="75">
        <f t="shared" si="17"/>
        <v>8.51</v>
      </c>
      <c r="P99" s="45">
        <f t="shared" si="18"/>
        <v>99.81</v>
      </c>
      <c r="Q99" s="75">
        <f t="shared" si="19"/>
        <v>335.22</v>
      </c>
      <c r="R99" s="68">
        <f t="shared" si="20"/>
        <v>1284.091</v>
      </c>
      <c r="S99" s="83"/>
      <c r="T99" t="str">
        <f>VLOOKUP(D99,[1]汇总!I$2:J$296,2,0)</f>
        <v>√</v>
      </c>
    </row>
    <row r="100" ht="20" customHeight="1" spans="1:20">
      <c r="A100" s="75">
        <f t="shared" si="21"/>
        <v>97</v>
      </c>
      <c r="B100" s="79"/>
      <c r="C100" s="75" t="s">
        <v>227</v>
      </c>
      <c r="D100" s="75" t="s">
        <v>228</v>
      </c>
      <c r="E100" s="11">
        <v>2836.2</v>
      </c>
      <c r="F100" s="11">
        <v>2837</v>
      </c>
      <c r="G100" s="45">
        <v>4990.25</v>
      </c>
      <c r="H100" s="75">
        <f t="shared" si="11"/>
        <v>51.05</v>
      </c>
      <c r="I100" s="11">
        <f t="shared" si="12"/>
        <v>453.792</v>
      </c>
      <c r="J100" s="11">
        <f t="shared" si="13"/>
        <v>19.859</v>
      </c>
      <c r="K100" s="45">
        <f t="shared" si="14"/>
        <v>424.17</v>
      </c>
      <c r="L100" s="13">
        <f t="shared" si="15"/>
        <v>948.871</v>
      </c>
      <c r="M100" s="75">
        <v>0</v>
      </c>
      <c r="N100" s="75">
        <f t="shared" si="16"/>
        <v>226.9</v>
      </c>
      <c r="O100" s="75">
        <f t="shared" si="17"/>
        <v>8.51</v>
      </c>
      <c r="P100" s="45">
        <f t="shared" si="18"/>
        <v>99.81</v>
      </c>
      <c r="Q100" s="75">
        <f t="shared" si="19"/>
        <v>335.22</v>
      </c>
      <c r="R100" s="68">
        <f t="shared" si="20"/>
        <v>1284.091</v>
      </c>
      <c r="S100" s="83"/>
      <c r="T100" t="str">
        <f>VLOOKUP(D100,[1]汇总!I$2:J$296,2,0)</f>
        <v>√</v>
      </c>
    </row>
    <row r="101" ht="20" customHeight="1" spans="1:20">
      <c r="A101" s="75">
        <f t="shared" si="21"/>
        <v>98</v>
      </c>
      <c r="B101" s="79"/>
      <c r="C101" s="75" t="s">
        <v>229</v>
      </c>
      <c r="D101" s="75" t="s">
        <v>230</v>
      </c>
      <c r="E101" s="11">
        <v>2836.2</v>
      </c>
      <c r="F101" s="11">
        <v>2837</v>
      </c>
      <c r="G101" s="45">
        <v>4990.25</v>
      </c>
      <c r="H101" s="75">
        <f t="shared" si="11"/>
        <v>51.05</v>
      </c>
      <c r="I101" s="11">
        <f t="shared" si="12"/>
        <v>453.792</v>
      </c>
      <c r="J101" s="11">
        <f t="shared" si="13"/>
        <v>19.859</v>
      </c>
      <c r="K101" s="45">
        <f t="shared" si="14"/>
        <v>424.17</v>
      </c>
      <c r="L101" s="13">
        <f t="shared" si="15"/>
        <v>948.871</v>
      </c>
      <c r="M101" s="75">
        <v>0</v>
      </c>
      <c r="N101" s="75">
        <f t="shared" si="16"/>
        <v>226.9</v>
      </c>
      <c r="O101" s="75">
        <f t="shared" si="17"/>
        <v>8.51</v>
      </c>
      <c r="P101" s="45">
        <f t="shared" si="18"/>
        <v>99.81</v>
      </c>
      <c r="Q101" s="75">
        <f t="shared" si="19"/>
        <v>335.22</v>
      </c>
      <c r="R101" s="68">
        <f t="shared" si="20"/>
        <v>1284.091</v>
      </c>
      <c r="S101" s="83"/>
      <c r="T101" t="str">
        <f>VLOOKUP(D101,[1]汇总!I$2:J$296,2,0)</f>
        <v>√</v>
      </c>
    </row>
    <row r="102" ht="20" customHeight="1" spans="1:20">
      <c r="A102" s="75">
        <f t="shared" si="21"/>
        <v>99</v>
      </c>
      <c r="B102" s="79"/>
      <c r="C102" s="75" t="s">
        <v>231</v>
      </c>
      <c r="D102" s="75" t="s">
        <v>232</v>
      </c>
      <c r="E102" s="11">
        <v>2836.2</v>
      </c>
      <c r="F102" s="11">
        <v>2837</v>
      </c>
      <c r="G102" s="45">
        <v>4990.25</v>
      </c>
      <c r="H102" s="75">
        <f t="shared" si="11"/>
        <v>51.05</v>
      </c>
      <c r="I102" s="11">
        <f t="shared" si="12"/>
        <v>453.792</v>
      </c>
      <c r="J102" s="11">
        <f t="shared" si="13"/>
        <v>19.859</v>
      </c>
      <c r="K102" s="45">
        <f t="shared" si="14"/>
        <v>424.17</v>
      </c>
      <c r="L102" s="13">
        <f t="shared" si="15"/>
        <v>948.871</v>
      </c>
      <c r="M102" s="75">
        <v>0</v>
      </c>
      <c r="N102" s="75">
        <f t="shared" si="16"/>
        <v>226.9</v>
      </c>
      <c r="O102" s="75">
        <f t="shared" si="17"/>
        <v>8.51</v>
      </c>
      <c r="P102" s="45">
        <f t="shared" si="18"/>
        <v>99.81</v>
      </c>
      <c r="Q102" s="75">
        <f t="shared" si="19"/>
        <v>335.22</v>
      </c>
      <c r="R102" s="68">
        <f t="shared" si="20"/>
        <v>1284.091</v>
      </c>
      <c r="S102" s="83"/>
      <c r="T102" t="str">
        <f>VLOOKUP(D102,[1]汇总!I$2:J$296,2,0)</f>
        <v>√</v>
      </c>
    </row>
    <row r="103" ht="20" customHeight="1" spans="1:20">
      <c r="A103" s="75">
        <f t="shared" si="21"/>
        <v>100</v>
      </c>
      <c r="B103" s="79"/>
      <c r="C103" s="75" t="s">
        <v>233</v>
      </c>
      <c r="D103" s="75" t="s">
        <v>234</v>
      </c>
      <c r="E103" s="11">
        <v>3820</v>
      </c>
      <c r="F103" s="11">
        <v>3820</v>
      </c>
      <c r="G103" s="45">
        <v>4990.25</v>
      </c>
      <c r="H103" s="75">
        <f t="shared" si="11"/>
        <v>68.76</v>
      </c>
      <c r="I103" s="11">
        <f t="shared" si="12"/>
        <v>611.2</v>
      </c>
      <c r="J103" s="11">
        <f t="shared" si="13"/>
        <v>26.74</v>
      </c>
      <c r="K103" s="45">
        <f t="shared" si="14"/>
        <v>424.17</v>
      </c>
      <c r="L103" s="13">
        <f t="shared" si="15"/>
        <v>1130.87</v>
      </c>
      <c r="M103" s="75">
        <v>0</v>
      </c>
      <c r="N103" s="75">
        <f t="shared" si="16"/>
        <v>305.6</v>
      </c>
      <c r="O103" s="75">
        <f t="shared" si="17"/>
        <v>11.46</v>
      </c>
      <c r="P103" s="45">
        <f t="shared" si="18"/>
        <v>99.81</v>
      </c>
      <c r="Q103" s="75">
        <f t="shared" si="19"/>
        <v>416.87</v>
      </c>
      <c r="R103" s="68">
        <f t="shared" si="20"/>
        <v>1547.74</v>
      </c>
      <c r="S103" s="83"/>
      <c r="T103" t="str">
        <f>VLOOKUP(D103,[1]汇总!I$2:J$296,2,0)</f>
        <v>√</v>
      </c>
    </row>
    <row r="104" ht="20" customHeight="1" spans="1:20">
      <c r="A104" s="75">
        <f t="shared" si="21"/>
        <v>101</v>
      </c>
      <c r="B104" s="79"/>
      <c r="C104" s="75" t="s">
        <v>235</v>
      </c>
      <c r="D104" s="75" t="s">
        <v>236</v>
      </c>
      <c r="E104" s="11">
        <v>2836.2</v>
      </c>
      <c r="F104" s="11">
        <v>2837</v>
      </c>
      <c r="G104" s="45">
        <v>4990.25</v>
      </c>
      <c r="H104" s="75">
        <f t="shared" si="11"/>
        <v>51.05</v>
      </c>
      <c r="I104" s="11">
        <f t="shared" si="12"/>
        <v>453.792</v>
      </c>
      <c r="J104" s="11">
        <f t="shared" si="13"/>
        <v>19.859</v>
      </c>
      <c r="K104" s="45">
        <f t="shared" si="14"/>
        <v>424.17</v>
      </c>
      <c r="L104" s="13">
        <f t="shared" si="15"/>
        <v>948.871</v>
      </c>
      <c r="M104" s="75">
        <v>0</v>
      </c>
      <c r="N104" s="75">
        <f t="shared" si="16"/>
        <v>226.9</v>
      </c>
      <c r="O104" s="75">
        <f t="shared" si="17"/>
        <v>8.51</v>
      </c>
      <c r="P104" s="45">
        <f t="shared" si="18"/>
        <v>99.81</v>
      </c>
      <c r="Q104" s="75">
        <f t="shared" si="19"/>
        <v>335.22</v>
      </c>
      <c r="R104" s="68">
        <f t="shared" si="20"/>
        <v>1284.091</v>
      </c>
      <c r="S104" s="83"/>
      <c r="T104" t="str">
        <f>VLOOKUP(D104,[1]汇总!I$2:J$296,2,0)</f>
        <v>√</v>
      </c>
    </row>
    <row r="105" ht="20" customHeight="1" spans="1:20">
      <c r="A105" s="75">
        <f t="shared" si="21"/>
        <v>102</v>
      </c>
      <c r="B105" s="79"/>
      <c r="C105" s="75" t="s">
        <v>237</v>
      </c>
      <c r="D105" s="75" t="s">
        <v>238</v>
      </c>
      <c r="E105" s="11">
        <v>2836.2</v>
      </c>
      <c r="F105" s="11">
        <v>2837</v>
      </c>
      <c r="G105" s="45">
        <v>4990.25</v>
      </c>
      <c r="H105" s="75">
        <f t="shared" si="11"/>
        <v>51.05</v>
      </c>
      <c r="I105" s="11">
        <f t="shared" si="12"/>
        <v>453.792</v>
      </c>
      <c r="J105" s="11">
        <f t="shared" si="13"/>
        <v>19.859</v>
      </c>
      <c r="K105" s="45">
        <f t="shared" si="14"/>
        <v>424.17</v>
      </c>
      <c r="L105" s="13">
        <f t="shared" si="15"/>
        <v>948.871</v>
      </c>
      <c r="M105" s="75">
        <v>0</v>
      </c>
      <c r="N105" s="75">
        <f t="shared" si="16"/>
        <v>226.9</v>
      </c>
      <c r="O105" s="75">
        <f t="shared" si="17"/>
        <v>8.51</v>
      </c>
      <c r="P105" s="45">
        <f t="shared" si="18"/>
        <v>99.81</v>
      </c>
      <c r="Q105" s="75">
        <f t="shared" si="19"/>
        <v>335.22</v>
      </c>
      <c r="R105" s="68">
        <f t="shared" si="20"/>
        <v>1284.091</v>
      </c>
      <c r="S105" s="83"/>
      <c r="T105" t="str">
        <f>VLOOKUP(D105,[1]汇总!I$2:J$296,2,0)</f>
        <v>√</v>
      </c>
    </row>
    <row r="106" ht="20" customHeight="1" spans="1:19">
      <c r="A106" s="75">
        <f t="shared" si="21"/>
        <v>103</v>
      </c>
      <c r="B106" s="79"/>
      <c r="C106" s="84" t="s">
        <v>239</v>
      </c>
      <c r="D106" s="75" t="s">
        <v>240</v>
      </c>
      <c r="E106" s="11">
        <v>3042.05</v>
      </c>
      <c r="F106" s="11">
        <v>3043</v>
      </c>
      <c r="G106" s="45">
        <v>4990.25</v>
      </c>
      <c r="H106" s="75">
        <f t="shared" si="11"/>
        <v>54.76</v>
      </c>
      <c r="I106" s="11">
        <f t="shared" si="12"/>
        <v>486.728</v>
      </c>
      <c r="J106" s="11">
        <f t="shared" si="13"/>
        <v>21.301</v>
      </c>
      <c r="K106" s="45">
        <f t="shared" si="14"/>
        <v>424.17</v>
      </c>
      <c r="L106" s="13">
        <f t="shared" si="15"/>
        <v>986.959</v>
      </c>
      <c r="M106" s="75">
        <v>0</v>
      </c>
      <c r="N106" s="75">
        <f t="shared" si="16"/>
        <v>243.36</v>
      </c>
      <c r="O106" s="75">
        <f t="shared" si="17"/>
        <v>9.13</v>
      </c>
      <c r="P106" s="45">
        <f t="shared" si="18"/>
        <v>99.81</v>
      </c>
      <c r="Q106" s="75">
        <f t="shared" si="19"/>
        <v>352.3</v>
      </c>
      <c r="R106" s="68">
        <f t="shared" si="20"/>
        <v>1339.259</v>
      </c>
      <c r="S106" s="83" t="s">
        <v>50</v>
      </c>
    </row>
    <row r="107" ht="20" customHeight="1" spans="1:19">
      <c r="A107" s="75">
        <f t="shared" si="21"/>
        <v>104</v>
      </c>
      <c r="B107" s="79"/>
      <c r="C107" s="84" t="s">
        <v>241</v>
      </c>
      <c r="D107" s="75" t="s">
        <v>242</v>
      </c>
      <c r="E107" s="11">
        <v>3820</v>
      </c>
      <c r="F107" s="11">
        <v>3820</v>
      </c>
      <c r="G107" s="45">
        <v>4990.25</v>
      </c>
      <c r="H107" s="75">
        <f t="shared" si="11"/>
        <v>68.76</v>
      </c>
      <c r="I107" s="11">
        <f t="shared" si="12"/>
        <v>611.2</v>
      </c>
      <c r="J107" s="11">
        <f t="shared" si="13"/>
        <v>26.74</v>
      </c>
      <c r="K107" s="45">
        <f t="shared" si="14"/>
        <v>424.17</v>
      </c>
      <c r="L107" s="13">
        <f t="shared" si="15"/>
        <v>1130.87</v>
      </c>
      <c r="M107" s="75">
        <v>0</v>
      </c>
      <c r="N107" s="75">
        <f t="shared" si="16"/>
        <v>305.6</v>
      </c>
      <c r="O107" s="75">
        <f t="shared" si="17"/>
        <v>11.46</v>
      </c>
      <c r="P107" s="45">
        <f t="shared" si="18"/>
        <v>99.81</v>
      </c>
      <c r="Q107" s="75">
        <f t="shared" si="19"/>
        <v>416.87</v>
      </c>
      <c r="R107" s="68">
        <f t="shared" si="20"/>
        <v>1547.74</v>
      </c>
      <c r="S107" s="83" t="s">
        <v>50</v>
      </c>
    </row>
    <row r="108" ht="20" customHeight="1" spans="1:20">
      <c r="A108" s="75">
        <f t="shared" si="21"/>
        <v>105</v>
      </c>
      <c r="B108" s="77" t="s">
        <v>243</v>
      </c>
      <c r="C108" s="75" t="s">
        <v>244</v>
      </c>
      <c r="D108" s="75" t="s">
        <v>245</v>
      </c>
      <c r="E108" s="11">
        <v>2836.2</v>
      </c>
      <c r="F108" s="11">
        <v>2837</v>
      </c>
      <c r="G108" s="45">
        <v>4990.25</v>
      </c>
      <c r="H108" s="75">
        <f t="shared" si="11"/>
        <v>51.05</v>
      </c>
      <c r="I108" s="11">
        <f t="shared" si="12"/>
        <v>453.792</v>
      </c>
      <c r="J108" s="11">
        <f t="shared" si="13"/>
        <v>19.859</v>
      </c>
      <c r="K108" s="45">
        <f t="shared" si="14"/>
        <v>424.17</v>
      </c>
      <c r="L108" s="13">
        <f t="shared" si="15"/>
        <v>948.871</v>
      </c>
      <c r="M108" s="75">
        <v>0</v>
      </c>
      <c r="N108" s="75">
        <f t="shared" si="16"/>
        <v>226.9</v>
      </c>
      <c r="O108" s="75">
        <f t="shared" si="17"/>
        <v>8.51</v>
      </c>
      <c r="P108" s="45">
        <f t="shared" si="18"/>
        <v>99.81</v>
      </c>
      <c r="Q108" s="75">
        <f t="shared" si="19"/>
        <v>335.22</v>
      </c>
      <c r="R108" s="68">
        <f t="shared" si="20"/>
        <v>1284.091</v>
      </c>
      <c r="S108" s="83"/>
      <c r="T108" t="str">
        <f>VLOOKUP(D108,[1]汇总!I$2:J$296,2,0)</f>
        <v>√</v>
      </c>
    </row>
    <row r="109" ht="20" customHeight="1" spans="1:20">
      <c r="A109" s="75">
        <f t="shared" si="21"/>
        <v>106</v>
      </c>
      <c r="B109" s="79"/>
      <c r="C109" s="75" t="s">
        <v>246</v>
      </c>
      <c r="D109" s="75" t="s">
        <v>247</v>
      </c>
      <c r="E109" s="11">
        <v>2836.2</v>
      </c>
      <c r="F109" s="11">
        <v>2837</v>
      </c>
      <c r="G109" s="45">
        <v>4990.25</v>
      </c>
      <c r="H109" s="75">
        <f t="shared" si="11"/>
        <v>51.05</v>
      </c>
      <c r="I109" s="11">
        <f t="shared" si="12"/>
        <v>453.792</v>
      </c>
      <c r="J109" s="11">
        <f t="shared" si="13"/>
        <v>19.859</v>
      </c>
      <c r="K109" s="45">
        <f t="shared" si="14"/>
        <v>424.17</v>
      </c>
      <c r="L109" s="13">
        <f t="shared" si="15"/>
        <v>948.871</v>
      </c>
      <c r="M109" s="75">
        <v>0</v>
      </c>
      <c r="N109" s="75">
        <f t="shared" si="16"/>
        <v>226.9</v>
      </c>
      <c r="O109" s="75">
        <f t="shared" si="17"/>
        <v>8.51</v>
      </c>
      <c r="P109" s="45">
        <f t="shared" si="18"/>
        <v>99.81</v>
      </c>
      <c r="Q109" s="75">
        <f t="shared" si="19"/>
        <v>335.22</v>
      </c>
      <c r="R109" s="68">
        <f t="shared" si="20"/>
        <v>1284.091</v>
      </c>
      <c r="S109" s="83"/>
      <c r="T109" t="str">
        <f>VLOOKUP(D109,[1]汇总!I$2:J$296,2,0)</f>
        <v>√</v>
      </c>
    </row>
    <row r="110" ht="20" customHeight="1" spans="1:20">
      <c r="A110" s="75">
        <f t="shared" si="21"/>
        <v>107</v>
      </c>
      <c r="B110" s="79"/>
      <c r="C110" s="75" t="s">
        <v>248</v>
      </c>
      <c r="D110" s="75" t="s">
        <v>249</v>
      </c>
      <c r="E110" s="11">
        <v>2836.2</v>
      </c>
      <c r="F110" s="11">
        <v>2837</v>
      </c>
      <c r="G110" s="45">
        <v>4990.25</v>
      </c>
      <c r="H110" s="75">
        <f t="shared" si="11"/>
        <v>51.05</v>
      </c>
      <c r="I110" s="11">
        <f t="shared" si="12"/>
        <v>453.792</v>
      </c>
      <c r="J110" s="11">
        <f t="shared" si="13"/>
        <v>19.859</v>
      </c>
      <c r="K110" s="45">
        <f t="shared" si="14"/>
        <v>424.17</v>
      </c>
      <c r="L110" s="13">
        <f t="shared" si="15"/>
        <v>948.871</v>
      </c>
      <c r="M110" s="75">
        <v>0</v>
      </c>
      <c r="N110" s="75">
        <f t="shared" si="16"/>
        <v>226.9</v>
      </c>
      <c r="O110" s="75">
        <f t="shared" si="17"/>
        <v>8.51</v>
      </c>
      <c r="P110" s="45">
        <f t="shared" si="18"/>
        <v>99.81</v>
      </c>
      <c r="Q110" s="75">
        <f t="shared" si="19"/>
        <v>335.22</v>
      </c>
      <c r="R110" s="68">
        <f t="shared" si="20"/>
        <v>1284.091</v>
      </c>
      <c r="S110" s="83"/>
      <c r="T110" t="str">
        <f>VLOOKUP(D110,[1]汇总!I$2:J$296,2,0)</f>
        <v>√</v>
      </c>
    </row>
    <row r="111" ht="20" customHeight="1" spans="1:20">
      <c r="A111" s="75">
        <f t="shared" si="21"/>
        <v>108</v>
      </c>
      <c r="B111" s="79"/>
      <c r="C111" s="75" t="s">
        <v>250</v>
      </c>
      <c r="D111" s="75" t="s">
        <v>251</v>
      </c>
      <c r="E111" s="11">
        <v>2836.2</v>
      </c>
      <c r="F111" s="11">
        <v>2837</v>
      </c>
      <c r="G111" s="45">
        <v>4990.25</v>
      </c>
      <c r="H111" s="75">
        <f t="shared" si="11"/>
        <v>51.05</v>
      </c>
      <c r="I111" s="11">
        <f t="shared" si="12"/>
        <v>453.792</v>
      </c>
      <c r="J111" s="11">
        <f t="shared" si="13"/>
        <v>19.859</v>
      </c>
      <c r="K111" s="45">
        <f t="shared" si="14"/>
        <v>424.17</v>
      </c>
      <c r="L111" s="13">
        <f t="shared" si="15"/>
        <v>948.871</v>
      </c>
      <c r="M111" s="75">
        <v>0</v>
      </c>
      <c r="N111" s="75">
        <f t="shared" si="16"/>
        <v>226.9</v>
      </c>
      <c r="O111" s="75">
        <f t="shared" si="17"/>
        <v>8.51</v>
      </c>
      <c r="P111" s="45">
        <f t="shared" si="18"/>
        <v>99.81</v>
      </c>
      <c r="Q111" s="75">
        <f t="shared" si="19"/>
        <v>335.22</v>
      </c>
      <c r="R111" s="68">
        <f t="shared" si="20"/>
        <v>1284.091</v>
      </c>
      <c r="S111" s="83"/>
      <c r="T111" t="str">
        <f>VLOOKUP(D111,[1]汇总!I$2:J$296,2,0)</f>
        <v>√</v>
      </c>
    </row>
    <row r="112" ht="20" customHeight="1" spans="1:20">
      <c r="A112" s="75">
        <f t="shared" si="21"/>
        <v>109</v>
      </c>
      <c r="B112" s="79"/>
      <c r="C112" s="75" t="s">
        <v>252</v>
      </c>
      <c r="D112" s="75" t="s">
        <v>253</v>
      </c>
      <c r="E112" s="11">
        <v>2836.2</v>
      </c>
      <c r="F112" s="11">
        <v>2837</v>
      </c>
      <c r="G112" s="45">
        <v>4990.25</v>
      </c>
      <c r="H112" s="75">
        <f t="shared" si="11"/>
        <v>51.05</v>
      </c>
      <c r="I112" s="11">
        <f t="shared" si="12"/>
        <v>453.792</v>
      </c>
      <c r="J112" s="11">
        <f t="shared" si="13"/>
        <v>19.859</v>
      </c>
      <c r="K112" s="45">
        <f t="shared" si="14"/>
        <v>424.17</v>
      </c>
      <c r="L112" s="13">
        <f t="shared" si="15"/>
        <v>948.871</v>
      </c>
      <c r="M112" s="75">
        <v>0</v>
      </c>
      <c r="N112" s="75">
        <f t="shared" si="16"/>
        <v>226.9</v>
      </c>
      <c r="O112" s="75">
        <f t="shared" si="17"/>
        <v>8.51</v>
      </c>
      <c r="P112" s="45">
        <f t="shared" si="18"/>
        <v>99.81</v>
      </c>
      <c r="Q112" s="75">
        <f t="shared" si="19"/>
        <v>335.22</v>
      </c>
      <c r="R112" s="68">
        <f t="shared" si="20"/>
        <v>1284.091</v>
      </c>
      <c r="S112" s="83"/>
      <c r="T112" t="str">
        <f>VLOOKUP(D112,[1]汇总!I$2:J$296,2,0)</f>
        <v>√</v>
      </c>
    </row>
    <row r="113" ht="20" customHeight="1" spans="1:20">
      <c r="A113" s="75">
        <f t="shared" si="21"/>
        <v>110</v>
      </c>
      <c r="B113" s="79"/>
      <c r="C113" s="75" t="s">
        <v>254</v>
      </c>
      <c r="D113" s="75" t="s">
        <v>255</v>
      </c>
      <c r="E113" s="11">
        <v>2836.2</v>
      </c>
      <c r="F113" s="11">
        <v>2837</v>
      </c>
      <c r="G113" s="45">
        <v>4990.25</v>
      </c>
      <c r="H113" s="75">
        <f t="shared" si="11"/>
        <v>51.05</v>
      </c>
      <c r="I113" s="11">
        <f t="shared" si="12"/>
        <v>453.792</v>
      </c>
      <c r="J113" s="11">
        <f t="shared" si="13"/>
        <v>19.859</v>
      </c>
      <c r="K113" s="45">
        <f t="shared" si="14"/>
        <v>424.17</v>
      </c>
      <c r="L113" s="13">
        <f t="shared" si="15"/>
        <v>948.871</v>
      </c>
      <c r="M113" s="75">
        <v>0</v>
      </c>
      <c r="N113" s="75">
        <f t="shared" si="16"/>
        <v>226.9</v>
      </c>
      <c r="O113" s="75">
        <f t="shared" si="17"/>
        <v>8.51</v>
      </c>
      <c r="P113" s="45">
        <f t="shared" si="18"/>
        <v>99.81</v>
      </c>
      <c r="Q113" s="75">
        <f t="shared" si="19"/>
        <v>335.22</v>
      </c>
      <c r="R113" s="68">
        <f t="shared" si="20"/>
        <v>1284.091</v>
      </c>
      <c r="S113" s="83"/>
      <c r="T113" t="str">
        <f>VLOOKUP(D113,[1]汇总!I$2:J$296,2,0)</f>
        <v>√</v>
      </c>
    </row>
    <row r="114" ht="20" customHeight="1" spans="1:19">
      <c r="A114" s="75">
        <f t="shared" si="21"/>
        <v>111</v>
      </c>
      <c r="B114" s="79"/>
      <c r="C114" s="84" t="s">
        <v>256</v>
      </c>
      <c r="D114" s="109" t="s">
        <v>257</v>
      </c>
      <c r="E114" s="11">
        <v>3042.05</v>
      </c>
      <c r="F114" s="11">
        <v>3043</v>
      </c>
      <c r="G114" s="45">
        <v>4990.25</v>
      </c>
      <c r="H114" s="75">
        <f t="shared" si="11"/>
        <v>54.76</v>
      </c>
      <c r="I114" s="11">
        <f t="shared" si="12"/>
        <v>486.728</v>
      </c>
      <c r="J114" s="11">
        <f t="shared" si="13"/>
        <v>21.301</v>
      </c>
      <c r="K114" s="45">
        <f t="shared" si="14"/>
        <v>424.17</v>
      </c>
      <c r="L114" s="13">
        <f t="shared" si="15"/>
        <v>986.959</v>
      </c>
      <c r="M114" s="75">
        <v>0</v>
      </c>
      <c r="N114" s="75">
        <f t="shared" si="16"/>
        <v>243.36</v>
      </c>
      <c r="O114" s="75">
        <f t="shared" si="17"/>
        <v>9.13</v>
      </c>
      <c r="P114" s="45">
        <f t="shared" si="18"/>
        <v>99.81</v>
      </c>
      <c r="Q114" s="75">
        <f t="shared" si="19"/>
        <v>352.3</v>
      </c>
      <c r="R114" s="68">
        <f t="shared" si="20"/>
        <v>1339.259</v>
      </c>
      <c r="S114" s="83" t="s">
        <v>50</v>
      </c>
    </row>
    <row r="115" ht="20" customHeight="1" spans="1:20">
      <c r="A115" s="75">
        <f t="shared" si="21"/>
        <v>112</v>
      </c>
      <c r="B115" s="77" t="s">
        <v>258</v>
      </c>
      <c r="C115" s="75" t="s">
        <v>259</v>
      </c>
      <c r="D115" s="75" t="s">
        <v>260</v>
      </c>
      <c r="E115" s="11">
        <v>2836.2</v>
      </c>
      <c r="F115" s="11">
        <v>2837</v>
      </c>
      <c r="G115" s="45">
        <v>4990.25</v>
      </c>
      <c r="H115" s="75">
        <f t="shared" si="11"/>
        <v>51.05</v>
      </c>
      <c r="I115" s="11">
        <f t="shared" si="12"/>
        <v>453.792</v>
      </c>
      <c r="J115" s="11">
        <f t="shared" si="13"/>
        <v>19.859</v>
      </c>
      <c r="K115" s="45">
        <f t="shared" si="14"/>
        <v>424.17</v>
      </c>
      <c r="L115" s="13">
        <f t="shared" si="15"/>
        <v>948.871</v>
      </c>
      <c r="M115" s="75">
        <v>0</v>
      </c>
      <c r="N115" s="75">
        <f t="shared" si="16"/>
        <v>226.9</v>
      </c>
      <c r="O115" s="75">
        <f t="shared" si="17"/>
        <v>8.51</v>
      </c>
      <c r="P115" s="45">
        <f t="shared" si="18"/>
        <v>99.81</v>
      </c>
      <c r="Q115" s="75">
        <f t="shared" si="19"/>
        <v>335.22</v>
      </c>
      <c r="R115" s="68">
        <f t="shared" si="20"/>
        <v>1284.091</v>
      </c>
      <c r="S115" s="83"/>
      <c r="T115" t="str">
        <f>VLOOKUP(D115,[1]汇总!I$2:J$296,2,0)</f>
        <v>√</v>
      </c>
    </row>
    <row r="116" ht="20" customHeight="1" spans="1:20">
      <c r="A116" s="75">
        <f t="shared" si="21"/>
        <v>113</v>
      </c>
      <c r="B116" s="79"/>
      <c r="C116" s="75" t="s">
        <v>261</v>
      </c>
      <c r="D116" s="75" t="s">
        <v>262</v>
      </c>
      <c r="E116" s="11">
        <v>2836.2</v>
      </c>
      <c r="F116" s="11">
        <v>2837</v>
      </c>
      <c r="G116" s="45">
        <v>4990.25</v>
      </c>
      <c r="H116" s="75">
        <f t="shared" si="11"/>
        <v>51.05</v>
      </c>
      <c r="I116" s="11">
        <f t="shared" si="12"/>
        <v>453.792</v>
      </c>
      <c r="J116" s="11">
        <f t="shared" si="13"/>
        <v>19.859</v>
      </c>
      <c r="K116" s="45">
        <f t="shared" si="14"/>
        <v>424.17</v>
      </c>
      <c r="L116" s="13">
        <f t="shared" si="15"/>
        <v>948.871</v>
      </c>
      <c r="M116" s="75">
        <v>0</v>
      </c>
      <c r="N116" s="75">
        <f t="shared" si="16"/>
        <v>226.9</v>
      </c>
      <c r="O116" s="75">
        <f t="shared" si="17"/>
        <v>8.51</v>
      </c>
      <c r="P116" s="45">
        <f t="shared" si="18"/>
        <v>99.81</v>
      </c>
      <c r="Q116" s="75">
        <f t="shared" si="19"/>
        <v>335.22</v>
      </c>
      <c r="R116" s="68">
        <f t="shared" si="20"/>
        <v>1284.091</v>
      </c>
      <c r="S116" s="83"/>
      <c r="T116" t="str">
        <f>VLOOKUP(D116,[1]汇总!I$2:J$296,2,0)</f>
        <v>√</v>
      </c>
    </row>
    <row r="117" ht="20" customHeight="1" spans="1:20">
      <c r="A117" s="75">
        <f t="shared" si="21"/>
        <v>114</v>
      </c>
      <c r="B117" s="79"/>
      <c r="C117" s="75" t="s">
        <v>263</v>
      </c>
      <c r="D117" s="75" t="s">
        <v>264</v>
      </c>
      <c r="E117" s="11">
        <v>2836.2</v>
      </c>
      <c r="F117" s="11">
        <v>2837</v>
      </c>
      <c r="G117" s="45">
        <v>4990.25</v>
      </c>
      <c r="H117" s="75">
        <f t="shared" si="11"/>
        <v>51.05</v>
      </c>
      <c r="I117" s="11">
        <f t="shared" si="12"/>
        <v>453.792</v>
      </c>
      <c r="J117" s="11">
        <f t="shared" si="13"/>
        <v>19.859</v>
      </c>
      <c r="K117" s="45">
        <f t="shared" si="14"/>
        <v>424.17</v>
      </c>
      <c r="L117" s="13">
        <f t="shared" si="15"/>
        <v>948.871</v>
      </c>
      <c r="M117" s="75">
        <v>0</v>
      </c>
      <c r="N117" s="75">
        <f t="shared" si="16"/>
        <v>226.9</v>
      </c>
      <c r="O117" s="75">
        <f t="shared" si="17"/>
        <v>8.51</v>
      </c>
      <c r="P117" s="45">
        <f t="shared" si="18"/>
        <v>99.81</v>
      </c>
      <c r="Q117" s="75">
        <f t="shared" si="19"/>
        <v>335.22</v>
      </c>
      <c r="R117" s="68">
        <f t="shared" si="20"/>
        <v>1284.091</v>
      </c>
      <c r="S117" s="83"/>
      <c r="T117" t="str">
        <f>VLOOKUP(D117,[1]汇总!I$2:J$296,2,0)</f>
        <v>√</v>
      </c>
    </row>
    <row r="118" ht="20" customHeight="1" spans="1:20">
      <c r="A118" s="75">
        <f t="shared" si="21"/>
        <v>115</v>
      </c>
      <c r="B118" s="79"/>
      <c r="C118" s="75" t="s">
        <v>265</v>
      </c>
      <c r="D118" s="75" t="s">
        <v>266</v>
      </c>
      <c r="E118" s="11">
        <v>2836.2</v>
      </c>
      <c r="F118" s="11">
        <v>2837</v>
      </c>
      <c r="G118" s="45">
        <v>4990.25</v>
      </c>
      <c r="H118" s="75">
        <f t="shared" si="11"/>
        <v>51.05</v>
      </c>
      <c r="I118" s="11">
        <f t="shared" si="12"/>
        <v>453.792</v>
      </c>
      <c r="J118" s="11">
        <f t="shared" si="13"/>
        <v>19.859</v>
      </c>
      <c r="K118" s="45">
        <f t="shared" si="14"/>
        <v>424.17</v>
      </c>
      <c r="L118" s="13">
        <f t="shared" si="15"/>
        <v>948.871</v>
      </c>
      <c r="M118" s="75">
        <v>0</v>
      </c>
      <c r="N118" s="75">
        <f t="shared" si="16"/>
        <v>226.9</v>
      </c>
      <c r="O118" s="75">
        <f t="shared" si="17"/>
        <v>8.51</v>
      </c>
      <c r="P118" s="45">
        <f t="shared" si="18"/>
        <v>99.81</v>
      </c>
      <c r="Q118" s="75">
        <f t="shared" si="19"/>
        <v>335.22</v>
      </c>
      <c r="R118" s="68">
        <f t="shared" si="20"/>
        <v>1284.091</v>
      </c>
      <c r="S118" s="83"/>
      <c r="T118" t="str">
        <f>VLOOKUP(D118,[1]汇总!I$2:J$296,2,0)</f>
        <v>√</v>
      </c>
    </row>
    <row r="119" ht="20" customHeight="1" spans="1:20">
      <c r="A119" s="75">
        <f t="shared" si="21"/>
        <v>116</v>
      </c>
      <c r="B119" s="79"/>
      <c r="C119" s="75" t="s">
        <v>267</v>
      </c>
      <c r="D119" s="75" t="s">
        <v>268</v>
      </c>
      <c r="E119" s="11">
        <v>2836.2</v>
      </c>
      <c r="F119" s="11">
        <v>2837</v>
      </c>
      <c r="G119" s="45">
        <v>4990.25</v>
      </c>
      <c r="H119" s="75">
        <f t="shared" si="11"/>
        <v>51.05</v>
      </c>
      <c r="I119" s="11">
        <f t="shared" si="12"/>
        <v>453.792</v>
      </c>
      <c r="J119" s="11">
        <f t="shared" si="13"/>
        <v>19.859</v>
      </c>
      <c r="K119" s="45">
        <f t="shared" si="14"/>
        <v>424.17</v>
      </c>
      <c r="L119" s="13">
        <f t="shared" si="15"/>
        <v>948.871</v>
      </c>
      <c r="M119" s="75">
        <v>0</v>
      </c>
      <c r="N119" s="75">
        <f t="shared" si="16"/>
        <v>226.9</v>
      </c>
      <c r="O119" s="75">
        <f t="shared" si="17"/>
        <v>8.51</v>
      </c>
      <c r="P119" s="45">
        <f t="shared" si="18"/>
        <v>99.81</v>
      </c>
      <c r="Q119" s="75">
        <f t="shared" si="19"/>
        <v>335.22</v>
      </c>
      <c r="R119" s="68">
        <f t="shared" si="20"/>
        <v>1284.091</v>
      </c>
      <c r="S119" s="83"/>
      <c r="T119" t="str">
        <f>VLOOKUP(D119,[1]汇总!I$2:J$296,2,0)</f>
        <v>√</v>
      </c>
    </row>
    <row r="120" ht="20" customHeight="1" spans="1:20">
      <c r="A120" s="75">
        <f t="shared" si="21"/>
        <v>117</v>
      </c>
      <c r="B120" s="79"/>
      <c r="C120" s="75" t="s">
        <v>269</v>
      </c>
      <c r="D120" s="75" t="s">
        <v>270</v>
      </c>
      <c r="E120" s="11">
        <v>2836.2</v>
      </c>
      <c r="F120" s="11">
        <v>2837</v>
      </c>
      <c r="G120" s="45">
        <v>4990.25</v>
      </c>
      <c r="H120" s="75">
        <f t="shared" si="11"/>
        <v>51.05</v>
      </c>
      <c r="I120" s="11">
        <f t="shared" si="12"/>
        <v>453.792</v>
      </c>
      <c r="J120" s="11">
        <f t="shared" si="13"/>
        <v>19.859</v>
      </c>
      <c r="K120" s="45">
        <f t="shared" si="14"/>
        <v>424.17</v>
      </c>
      <c r="L120" s="13">
        <f t="shared" si="15"/>
        <v>948.871</v>
      </c>
      <c r="M120" s="75">
        <v>0</v>
      </c>
      <c r="N120" s="75">
        <f t="shared" si="16"/>
        <v>226.9</v>
      </c>
      <c r="O120" s="75">
        <f t="shared" si="17"/>
        <v>8.51</v>
      </c>
      <c r="P120" s="45">
        <f t="shared" si="18"/>
        <v>99.81</v>
      </c>
      <c r="Q120" s="75">
        <f t="shared" si="19"/>
        <v>335.22</v>
      </c>
      <c r="R120" s="68">
        <f t="shared" si="20"/>
        <v>1284.091</v>
      </c>
      <c r="S120" s="83"/>
      <c r="T120" t="str">
        <f>VLOOKUP(D120,[1]汇总!I$2:J$296,2,0)</f>
        <v>√</v>
      </c>
    </row>
    <row r="121" ht="20" customHeight="1" spans="1:20">
      <c r="A121" s="75">
        <f t="shared" si="21"/>
        <v>118</v>
      </c>
      <c r="B121" s="79"/>
      <c r="C121" s="75" t="s">
        <v>271</v>
      </c>
      <c r="D121" s="75" t="s">
        <v>272</v>
      </c>
      <c r="E121" s="11">
        <v>2836.2</v>
      </c>
      <c r="F121" s="11">
        <v>2837</v>
      </c>
      <c r="G121" s="45">
        <v>4990.25</v>
      </c>
      <c r="H121" s="75">
        <f t="shared" si="11"/>
        <v>51.05</v>
      </c>
      <c r="I121" s="11">
        <f t="shared" si="12"/>
        <v>453.792</v>
      </c>
      <c r="J121" s="11">
        <f t="shared" si="13"/>
        <v>19.859</v>
      </c>
      <c r="K121" s="45">
        <f t="shared" si="14"/>
        <v>424.17</v>
      </c>
      <c r="L121" s="13">
        <f t="shared" si="15"/>
        <v>948.871</v>
      </c>
      <c r="M121" s="75">
        <v>0</v>
      </c>
      <c r="N121" s="75">
        <f t="shared" si="16"/>
        <v>226.9</v>
      </c>
      <c r="O121" s="75">
        <f t="shared" si="17"/>
        <v>8.51</v>
      </c>
      <c r="P121" s="45">
        <f t="shared" si="18"/>
        <v>99.81</v>
      </c>
      <c r="Q121" s="75">
        <f t="shared" si="19"/>
        <v>335.22</v>
      </c>
      <c r="R121" s="68">
        <f t="shared" si="20"/>
        <v>1284.091</v>
      </c>
      <c r="S121" s="83"/>
      <c r="T121" t="str">
        <f>VLOOKUP(D121,[1]汇总!I$2:J$296,2,0)</f>
        <v>√</v>
      </c>
    </row>
    <row r="122" ht="20" customHeight="1" spans="1:20">
      <c r="A122" s="75">
        <f t="shared" si="21"/>
        <v>119</v>
      </c>
      <c r="B122" s="79"/>
      <c r="C122" s="75" t="s">
        <v>273</v>
      </c>
      <c r="D122" s="75" t="s">
        <v>274</v>
      </c>
      <c r="E122" s="11">
        <v>2836.2</v>
      </c>
      <c r="F122" s="11">
        <v>2837</v>
      </c>
      <c r="G122" s="45">
        <v>4990.25</v>
      </c>
      <c r="H122" s="75">
        <f t="shared" si="11"/>
        <v>51.05</v>
      </c>
      <c r="I122" s="11">
        <f t="shared" si="12"/>
        <v>453.792</v>
      </c>
      <c r="J122" s="11">
        <f t="shared" si="13"/>
        <v>19.859</v>
      </c>
      <c r="K122" s="45">
        <f t="shared" si="14"/>
        <v>424.17</v>
      </c>
      <c r="L122" s="13">
        <f t="shared" si="15"/>
        <v>948.871</v>
      </c>
      <c r="M122" s="75">
        <v>0</v>
      </c>
      <c r="N122" s="75">
        <f t="shared" si="16"/>
        <v>226.9</v>
      </c>
      <c r="O122" s="75">
        <f t="shared" si="17"/>
        <v>8.51</v>
      </c>
      <c r="P122" s="45">
        <f t="shared" si="18"/>
        <v>99.81</v>
      </c>
      <c r="Q122" s="75">
        <f t="shared" si="19"/>
        <v>335.22</v>
      </c>
      <c r="R122" s="68">
        <f t="shared" si="20"/>
        <v>1284.091</v>
      </c>
      <c r="S122" s="83"/>
      <c r="T122" t="str">
        <f>VLOOKUP(D122,[1]汇总!I$2:J$296,2,0)</f>
        <v>√</v>
      </c>
    </row>
    <row r="123" ht="20" customHeight="1" spans="1:20">
      <c r="A123" s="75">
        <f t="shared" si="21"/>
        <v>120</v>
      </c>
      <c r="B123" s="79"/>
      <c r="C123" s="75" t="s">
        <v>275</v>
      </c>
      <c r="D123" s="75" t="s">
        <v>276</v>
      </c>
      <c r="E123" s="11">
        <v>2836.2</v>
      </c>
      <c r="F123" s="11">
        <v>2837</v>
      </c>
      <c r="G123" s="45">
        <v>4990.25</v>
      </c>
      <c r="H123" s="75">
        <f t="shared" si="11"/>
        <v>51.05</v>
      </c>
      <c r="I123" s="11">
        <f t="shared" si="12"/>
        <v>453.792</v>
      </c>
      <c r="J123" s="11">
        <f t="shared" si="13"/>
        <v>19.859</v>
      </c>
      <c r="K123" s="45">
        <f t="shared" si="14"/>
        <v>424.17</v>
      </c>
      <c r="L123" s="13">
        <f t="shared" si="15"/>
        <v>948.871</v>
      </c>
      <c r="M123" s="75">
        <v>0</v>
      </c>
      <c r="N123" s="75">
        <f t="shared" si="16"/>
        <v>226.9</v>
      </c>
      <c r="O123" s="75">
        <f t="shared" si="17"/>
        <v>8.51</v>
      </c>
      <c r="P123" s="45">
        <f t="shared" si="18"/>
        <v>99.81</v>
      </c>
      <c r="Q123" s="75">
        <f t="shared" si="19"/>
        <v>335.22</v>
      </c>
      <c r="R123" s="68">
        <f t="shared" si="20"/>
        <v>1284.091</v>
      </c>
      <c r="S123" s="83"/>
      <c r="T123" t="str">
        <f>VLOOKUP(D123,[1]汇总!I$2:J$296,2,0)</f>
        <v>√</v>
      </c>
    </row>
    <row r="124" ht="20" customHeight="1" spans="1:20">
      <c r="A124" s="75">
        <f t="shared" si="21"/>
        <v>121</v>
      </c>
      <c r="B124" s="79"/>
      <c r="C124" s="75" t="s">
        <v>277</v>
      </c>
      <c r="D124" s="75" t="s">
        <v>278</v>
      </c>
      <c r="E124" s="11">
        <v>2836.2</v>
      </c>
      <c r="F124" s="11">
        <v>2837</v>
      </c>
      <c r="G124" s="45">
        <v>4990.25</v>
      </c>
      <c r="H124" s="75">
        <f t="shared" si="11"/>
        <v>51.05</v>
      </c>
      <c r="I124" s="11">
        <f t="shared" si="12"/>
        <v>453.792</v>
      </c>
      <c r="J124" s="11">
        <f t="shared" si="13"/>
        <v>19.859</v>
      </c>
      <c r="K124" s="45">
        <f t="shared" si="14"/>
        <v>424.17</v>
      </c>
      <c r="L124" s="13">
        <f t="shared" si="15"/>
        <v>948.871</v>
      </c>
      <c r="M124" s="75">
        <v>0</v>
      </c>
      <c r="N124" s="75">
        <f t="shared" si="16"/>
        <v>226.9</v>
      </c>
      <c r="O124" s="75">
        <f t="shared" si="17"/>
        <v>8.51</v>
      </c>
      <c r="P124" s="45">
        <f t="shared" si="18"/>
        <v>99.81</v>
      </c>
      <c r="Q124" s="75">
        <f t="shared" si="19"/>
        <v>335.22</v>
      </c>
      <c r="R124" s="68">
        <f t="shared" si="20"/>
        <v>1284.091</v>
      </c>
      <c r="S124" s="83"/>
      <c r="T124" t="str">
        <f>VLOOKUP(D124,[1]汇总!I$2:J$296,2,0)</f>
        <v>√</v>
      </c>
    </row>
    <row r="125" ht="20" customHeight="1" spans="1:20">
      <c r="A125" s="75">
        <f t="shared" si="21"/>
        <v>122</v>
      </c>
      <c r="B125" s="79"/>
      <c r="C125" s="75" t="s">
        <v>279</v>
      </c>
      <c r="D125" s="75" t="s">
        <v>280</v>
      </c>
      <c r="E125" s="11">
        <v>2836.2</v>
      </c>
      <c r="F125" s="11">
        <v>2837</v>
      </c>
      <c r="G125" s="45">
        <v>4990.25</v>
      </c>
      <c r="H125" s="75">
        <f t="shared" si="11"/>
        <v>51.05</v>
      </c>
      <c r="I125" s="11">
        <f t="shared" si="12"/>
        <v>453.792</v>
      </c>
      <c r="J125" s="11">
        <f t="shared" si="13"/>
        <v>19.859</v>
      </c>
      <c r="K125" s="45">
        <f t="shared" si="14"/>
        <v>424.17</v>
      </c>
      <c r="L125" s="13">
        <f t="shared" si="15"/>
        <v>948.871</v>
      </c>
      <c r="M125" s="75">
        <v>0</v>
      </c>
      <c r="N125" s="75">
        <f t="shared" si="16"/>
        <v>226.9</v>
      </c>
      <c r="O125" s="75">
        <f t="shared" si="17"/>
        <v>8.51</v>
      </c>
      <c r="P125" s="45">
        <f t="shared" si="18"/>
        <v>99.81</v>
      </c>
      <c r="Q125" s="75">
        <f t="shared" si="19"/>
        <v>335.22</v>
      </c>
      <c r="R125" s="68">
        <f t="shared" si="20"/>
        <v>1284.091</v>
      </c>
      <c r="S125" s="83"/>
      <c r="T125" t="str">
        <f>VLOOKUP(D125,[1]汇总!I$2:J$296,2,0)</f>
        <v>√</v>
      </c>
    </row>
    <row r="126" ht="20" customHeight="1" spans="1:20">
      <c r="A126" s="75">
        <f t="shared" si="21"/>
        <v>123</v>
      </c>
      <c r="B126" s="79"/>
      <c r="C126" s="75" t="s">
        <v>281</v>
      </c>
      <c r="D126" s="75" t="s">
        <v>282</v>
      </c>
      <c r="E126" s="11">
        <v>2836.2</v>
      </c>
      <c r="F126" s="11">
        <v>2837</v>
      </c>
      <c r="G126" s="45">
        <v>4990.25</v>
      </c>
      <c r="H126" s="75">
        <f t="shared" si="11"/>
        <v>51.05</v>
      </c>
      <c r="I126" s="11">
        <f t="shared" si="12"/>
        <v>453.792</v>
      </c>
      <c r="J126" s="11">
        <f t="shared" si="13"/>
        <v>19.859</v>
      </c>
      <c r="K126" s="45">
        <f t="shared" si="14"/>
        <v>424.17</v>
      </c>
      <c r="L126" s="13">
        <f t="shared" si="15"/>
        <v>948.871</v>
      </c>
      <c r="M126" s="75">
        <v>0</v>
      </c>
      <c r="N126" s="75">
        <f t="shared" si="16"/>
        <v>226.9</v>
      </c>
      <c r="O126" s="75">
        <f t="shared" si="17"/>
        <v>8.51</v>
      </c>
      <c r="P126" s="45">
        <f t="shared" si="18"/>
        <v>99.81</v>
      </c>
      <c r="Q126" s="75">
        <f t="shared" si="19"/>
        <v>335.22</v>
      </c>
      <c r="R126" s="68">
        <f t="shared" si="20"/>
        <v>1284.091</v>
      </c>
      <c r="S126" s="83"/>
      <c r="T126" t="str">
        <f>VLOOKUP(D126,[1]汇总!I$2:J$296,2,0)</f>
        <v>√</v>
      </c>
    </row>
    <row r="127" ht="20" customHeight="1" spans="1:20">
      <c r="A127" s="75">
        <f t="shared" si="21"/>
        <v>124</v>
      </c>
      <c r="B127" s="79"/>
      <c r="C127" s="75" t="s">
        <v>283</v>
      </c>
      <c r="D127" s="109" t="s">
        <v>284</v>
      </c>
      <c r="E127" s="11">
        <v>2836.2</v>
      </c>
      <c r="F127" s="11">
        <v>2837</v>
      </c>
      <c r="G127" s="45">
        <v>4990.25</v>
      </c>
      <c r="H127" s="75">
        <f t="shared" si="11"/>
        <v>51.05</v>
      </c>
      <c r="I127" s="11">
        <f t="shared" si="12"/>
        <v>453.792</v>
      </c>
      <c r="J127" s="11">
        <f t="shared" si="13"/>
        <v>19.859</v>
      </c>
      <c r="K127" s="45">
        <f t="shared" si="14"/>
        <v>424.17</v>
      </c>
      <c r="L127" s="13">
        <f t="shared" si="15"/>
        <v>948.871</v>
      </c>
      <c r="M127" s="75">
        <v>0</v>
      </c>
      <c r="N127" s="75">
        <f t="shared" si="16"/>
        <v>226.9</v>
      </c>
      <c r="O127" s="75">
        <f t="shared" si="17"/>
        <v>8.51</v>
      </c>
      <c r="P127" s="45">
        <f t="shared" si="18"/>
        <v>99.81</v>
      </c>
      <c r="Q127" s="75">
        <f t="shared" si="19"/>
        <v>335.22</v>
      </c>
      <c r="R127" s="68">
        <f t="shared" si="20"/>
        <v>1284.091</v>
      </c>
      <c r="S127" s="83"/>
      <c r="T127" t="str">
        <f>VLOOKUP(D127,[1]汇总!I$2:J$296,2,0)</f>
        <v>√</v>
      </c>
    </row>
    <row r="128" ht="20" customHeight="1" spans="1:20">
      <c r="A128" s="75">
        <f t="shared" si="21"/>
        <v>125</v>
      </c>
      <c r="B128" s="79"/>
      <c r="C128" s="75" t="s">
        <v>285</v>
      </c>
      <c r="D128" s="75" t="s">
        <v>286</v>
      </c>
      <c r="E128" s="11">
        <v>2836.2</v>
      </c>
      <c r="F128" s="11">
        <v>2837</v>
      </c>
      <c r="G128" s="45">
        <v>4990.25</v>
      </c>
      <c r="H128" s="75">
        <f t="shared" si="11"/>
        <v>51.05</v>
      </c>
      <c r="I128" s="11">
        <f t="shared" si="12"/>
        <v>453.792</v>
      </c>
      <c r="J128" s="11">
        <f t="shared" si="13"/>
        <v>19.859</v>
      </c>
      <c r="K128" s="45">
        <f t="shared" si="14"/>
        <v>424.17</v>
      </c>
      <c r="L128" s="13">
        <f t="shared" si="15"/>
        <v>948.871</v>
      </c>
      <c r="M128" s="75">
        <v>0</v>
      </c>
      <c r="N128" s="75">
        <f t="shared" si="16"/>
        <v>226.9</v>
      </c>
      <c r="O128" s="75">
        <f t="shared" si="17"/>
        <v>8.51</v>
      </c>
      <c r="P128" s="45">
        <f t="shared" si="18"/>
        <v>99.81</v>
      </c>
      <c r="Q128" s="75">
        <f t="shared" si="19"/>
        <v>335.22</v>
      </c>
      <c r="R128" s="68">
        <f t="shared" si="20"/>
        <v>1284.091</v>
      </c>
      <c r="S128" s="83"/>
      <c r="T128" t="str">
        <f>VLOOKUP(D128,[1]汇总!I$2:J$296,2,0)</f>
        <v>√</v>
      </c>
    </row>
    <row r="129" ht="20" customHeight="1" spans="1:20">
      <c r="A129" s="75">
        <f t="shared" si="21"/>
        <v>126</v>
      </c>
      <c r="B129" s="79"/>
      <c r="C129" s="75" t="s">
        <v>287</v>
      </c>
      <c r="D129" s="75" t="s">
        <v>288</v>
      </c>
      <c r="E129" s="11">
        <v>2836.2</v>
      </c>
      <c r="F129" s="11">
        <v>2837</v>
      </c>
      <c r="G129" s="45">
        <v>4990.25</v>
      </c>
      <c r="H129" s="75">
        <f t="shared" ref="H129:H192" si="22">ROUND(E129*0.018,2)</f>
        <v>51.05</v>
      </c>
      <c r="I129" s="11">
        <f t="shared" ref="I129:I192" si="23">E129*0.16</f>
        <v>453.792</v>
      </c>
      <c r="J129" s="11">
        <f t="shared" ref="J129:J192" si="24">F129*0.007</f>
        <v>19.859</v>
      </c>
      <c r="K129" s="45">
        <f t="shared" ref="K129:K192" si="25">ROUND(G129*0.085,2)</f>
        <v>424.17</v>
      </c>
      <c r="L129" s="13">
        <f t="shared" ref="L129:L192" si="26">SUM(H129:K129)</f>
        <v>948.871</v>
      </c>
      <c r="M129" s="75">
        <v>0</v>
      </c>
      <c r="N129" s="75">
        <f t="shared" ref="N129:N192" si="27">ROUND(E129*0.08,2)</f>
        <v>226.9</v>
      </c>
      <c r="O129" s="75">
        <f t="shared" ref="O129:O192" si="28">ROUND(F129*0.003,2)</f>
        <v>8.51</v>
      </c>
      <c r="P129" s="45">
        <f t="shared" ref="P129:P192" si="29">ROUND(G129*0.02,2)</f>
        <v>99.81</v>
      </c>
      <c r="Q129" s="75">
        <f t="shared" ref="Q129:Q192" si="30">SUM(M129:P129)</f>
        <v>335.22</v>
      </c>
      <c r="R129" s="68">
        <f t="shared" ref="R129:R192" si="31">L129+Q129</f>
        <v>1284.091</v>
      </c>
      <c r="S129" s="83"/>
      <c r="T129" t="str">
        <f>VLOOKUP(D129,[1]汇总!I$2:J$296,2,0)</f>
        <v>√</v>
      </c>
    </row>
    <row r="130" ht="20" customHeight="1" spans="1:20">
      <c r="A130" s="75">
        <f t="shared" si="21"/>
        <v>127</v>
      </c>
      <c r="B130" s="79"/>
      <c r="C130" s="75" t="s">
        <v>289</v>
      </c>
      <c r="D130" s="75" t="s">
        <v>290</v>
      </c>
      <c r="E130" s="11">
        <v>3042.05</v>
      </c>
      <c r="F130" s="11">
        <v>3043</v>
      </c>
      <c r="G130" s="45">
        <v>4990.25</v>
      </c>
      <c r="H130" s="75">
        <f t="shared" si="22"/>
        <v>54.76</v>
      </c>
      <c r="I130" s="11">
        <f t="shared" si="23"/>
        <v>486.728</v>
      </c>
      <c r="J130" s="11">
        <f t="shared" si="24"/>
        <v>21.301</v>
      </c>
      <c r="K130" s="45">
        <f t="shared" si="25"/>
        <v>424.17</v>
      </c>
      <c r="L130" s="13">
        <f t="shared" si="26"/>
        <v>986.959</v>
      </c>
      <c r="M130" s="75">
        <v>0</v>
      </c>
      <c r="N130" s="75">
        <f t="shared" si="27"/>
        <v>243.36</v>
      </c>
      <c r="O130" s="75">
        <f t="shared" si="28"/>
        <v>9.13</v>
      </c>
      <c r="P130" s="45">
        <f t="shared" si="29"/>
        <v>99.81</v>
      </c>
      <c r="Q130" s="75">
        <f t="shared" si="30"/>
        <v>352.3</v>
      </c>
      <c r="R130" s="68">
        <f t="shared" si="31"/>
        <v>1339.259</v>
      </c>
      <c r="S130" s="83"/>
      <c r="T130" t="str">
        <f>VLOOKUP(D130,[1]汇总!I$2:J$296,2,0)</f>
        <v>√</v>
      </c>
    </row>
    <row r="131" ht="20" customHeight="1" spans="1:19">
      <c r="A131" s="75">
        <f t="shared" si="21"/>
        <v>128</v>
      </c>
      <c r="B131" s="79"/>
      <c r="C131" s="84" t="s">
        <v>291</v>
      </c>
      <c r="D131" s="75" t="s">
        <v>292</v>
      </c>
      <c r="E131" s="11">
        <v>3042.05</v>
      </c>
      <c r="F131" s="11">
        <v>3043</v>
      </c>
      <c r="G131" s="45">
        <v>4990.25</v>
      </c>
      <c r="H131" s="75">
        <f t="shared" si="22"/>
        <v>54.76</v>
      </c>
      <c r="I131" s="11">
        <f t="shared" si="23"/>
        <v>486.728</v>
      </c>
      <c r="J131" s="11">
        <f t="shared" si="24"/>
        <v>21.301</v>
      </c>
      <c r="K131" s="45">
        <f t="shared" si="25"/>
        <v>424.17</v>
      </c>
      <c r="L131" s="13">
        <f t="shared" si="26"/>
        <v>986.959</v>
      </c>
      <c r="M131" s="75">
        <v>0</v>
      </c>
      <c r="N131" s="75">
        <f t="shared" si="27"/>
        <v>243.36</v>
      </c>
      <c r="O131" s="75">
        <f t="shared" si="28"/>
        <v>9.13</v>
      </c>
      <c r="P131" s="45">
        <f t="shared" si="29"/>
        <v>99.81</v>
      </c>
      <c r="Q131" s="75">
        <f t="shared" si="30"/>
        <v>352.3</v>
      </c>
      <c r="R131" s="68">
        <f t="shared" si="31"/>
        <v>1339.259</v>
      </c>
      <c r="S131" s="83" t="s">
        <v>50</v>
      </c>
    </row>
    <row r="132" ht="20" customHeight="1" spans="1:20">
      <c r="A132" s="75">
        <f t="shared" ref="A132:A195" si="32">ROW()-3</f>
        <v>129</v>
      </c>
      <c r="B132" s="77" t="s">
        <v>293</v>
      </c>
      <c r="C132" s="75" t="s">
        <v>294</v>
      </c>
      <c r="D132" s="75" t="s">
        <v>295</v>
      </c>
      <c r="E132" s="11">
        <v>2836.2</v>
      </c>
      <c r="F132" s="11">
        <v>2837</v>
      </c>
      <c r="G132" s="45">
        <v>4990.25</v>
      </c>
      <c r="H132" s="75">
        <f t="shared" si="22"/>
        <v>51.05</v>
      </c>
      <c r="I132" s="11">
        <f t="shared" si="23"/>
        <v>453.792</v>
      </c>
      <c r="J132" s="11">
        <f t="shared" si="24"/>
        <v>19.859</v>
      </c>
      <c r="K132" s="45">
        <f t="shared" si="25"/>
        <v>424.17</v>
      </c>
      <c r="L132" s="13">
        <f t="shared" si="26"/>
        <v>948.871</v>
      </c>
      <c r="M132" s="75">
        <v>0</v>
      </c>
      <c r="N132" s="75">
        <f t="shared" si="27"/>
        <v>226.9</v>
      </c>
      <c r="O132" s="75">
        <f t="shared" si="28"/>
        <v>8.51</v>
      </c>
      <c r="P132" s="45">
        <f t="shared" si="29"/>
        <v>99.81</v>
      </c>
      <c r="Q132" s="75">
        <f t="shared" si="30"/>
        <v>335.22</v>
      </c>
      <c r="R132" s="68">
        <f t="shared" si="31"/>
        <v>1284.091</v>
      </c>
      <c r="S132" s="83"/>
      <c r="T132" t="str">
        <f>VLOOKUP(D132,[1]汇总!I$2:J$296,2,0)</f>
        <v>√</v>
      </c>
    </row>
    <row r="133" ht="20" customHeight="1" spans="1:20">
      <c r="A133" s="75">
        <f t="shared" si="32"/>
        <v>130</v>
      </c>
      <c r="B133" s="79"/>
      <c r="C133" s="75" t="s">
        <v>296</v>
      </c>
      <c r="D133" s="75" t="s">
        <v>297</v>
      </c>
      <c r="E133" s="11">
        <v>2836.2</v>
      </c>
      <c r="F133" s="11">
        <v>2837</v>
      </c>
      <c r="G133" s="45">
        <v>4990.25</v>
      </c>
      <c r="H133" s="75">
        <f t="shared" si="22"/>
        <v>51.05</v>
      </c>
      <c r="I133" s="11">
        <f t="shared" si="23"/>
        <v>453.792</v>
      </c>
      <c r="J133" s="11">
        <f t="shared" si="24"/>
        <v>19.859</v>
      </c>
      <c r="K133" s="45">
        <f t="shared" si="25"/>
        <v>424.17</v>
      </c>
      <c r="L133" s="13">
        <f t="shared" si="26"/>
        <v>948.871</v>
      </c>
      <c r="M133" s="75">
        <v>0</v>
      </c>
      <c r="N133" s="75">
        <f t="shared" si="27"/>
        <v>226.9</v>
      </c>
      <c r="O133" s="75">
        <f t="shared" si="28"/>
        <v>8.51</v>
      </c>
      <c r="P133" s="45">
        <f t="shared" si="29"/>
        <v>99.81</v>
      </c>
      <c r="Q133" s="75">
        <f t="shared" si="30"/>
        <v>335.22</v>
      </c>
      <c r="R133" s="68">
        <f t="shared" si="31"/>
        <v>1284.091</v>
      </c>
      <c r="S133" s="83"/>
      <c r="T133" t="str">
        <f>VLOOKUP(D133,[1]汇总!I$2:J$296,2,0)</f>
        <v>√</v>
      </c>
    </row>
    <row r="134" ht="20" customHeight="1" spans="1:20">
      <c r="A134" s="75">
        <f t="shared" si="32"/>
        <v>131</v>
      </c>
      <c r="B134" s="79"/>
      <c r="C134" s="75" t="s">
        <v>298</v>
      </c>
      <c r="D134" s="75" t="s">
        <v>299</v>
      </c>
      <c r="E134" s="11">
        <v>2836.2</v>
      </c>
      <c r="F134" s="11">
        <v>2837</v>
      </c>
      <c r="G134" s="45">
        <v>4990.25</v>
      </c>
      <c r="H134" s="75">
        <f t="shared" si="22"/>
        <v>51.05</v>
      </c>
      <c r="I134" s="11">
        <f t="shared" si="23"/>
        <v>453.792</v>
      </c>
      <c r="J134" s="11">
        <f t="shared" si="24"/>
        <v>19.859</v>
      </c>
      <c r="K134" s="45">
        <f t="shared" si="25"/>
        <v>424.17</v>
      </c>
      <c r="L134" s="13">
        <f t="shared" si="26"/>
        <v>948.871</v>
      </c>
      <c r="M134" s="75">
        <v>0</v>
      </c>
      <c r="N134" s="75">
        <f t="shared" si="27"/>
        <v>226.9</v>
      </c>
      <c r="O134" s="75">
        <f t="shared" si="28"/>
        <v>8.51</v>
      </c>
      <c r="P134" s="45">
        <f t="shared" si="29"/>
        <v>99.81</v>
      </c>
      <c r="Q134" s="75">
        <f t="shared" si="30"/>
        <v>335.22</v>
      </c>
      <c r="R134" s="68">
        <f t="shared" si="31"/>
        <v>1284.091</v>
      </c>
      <c r="S134" s="83"/>
      <c r="T134" t="str">
        <f>VLOOKUP(D134,[1]汇总!I$2:J$296,2,0)</f>
        <v>√</v>
      </c>
    </row>
    <row r="135" ht="20" customHeight="1" spans="1:20">
      <c r="A135" s="75">
        <f t="shared" si="32"/>
        <v>132</v>
      </c>
      <c r="B135" s="79"/>
      <c r="C135" s="75" t="s">
        <v>300</v>
      </c>
      <c r="D135" s="75" t="s">
        <v>301</v>
      </c>
      <c r="E135" s="11">
        <v>2836.2</v>
      </c>
      <c r="F135" s="11">
        <v>2837</v>
      </c>
      <c r="G135" s="45">
        <v>4990.25</v>
      </c>
      <c r="H135" s="75">
        <f t="shared" si="22"/>
        <v>51.05</v>
      </c>
      <c r="I135" s="11">
        <f t="shared" si="23"/>
        <v>453.792</v>
      </c>
      <c r="J135" s="11">
        <f t="shared" si="24"/>
        <v>19.859</v>
      </c>
      <c r="K135" s="45">
        <f t="shared" si="25"/>
        <v>424.17</v>
      </c>
      <c r="L135" s="13">
        <f t="shared" si="26"/>
        <v>948.871</v>
      </c>
      <c r="M135" s="75">
        <v>0</v>
      </c>
      <c r="N135" s="75">
        <f t="shared" si="27"/>
        <v>226.9</v>
      </c>
      <c r="O135" s="75">
        <f t="shared" si="28"/>
        <v>8.51</v>
      </c>
      <c r="P135" s="45">
        <f t="shared" si="29"/>
        <v>99.81</v>
      </c>
      <c r="Q135" s="75">
        <f t="shared" si="30"/>
        <v>335.22</v>
      </c>
      <c r="R135" s="68">
        <f t="shared" si="31"/>
        <v>1284.091</v>
      </c>
      <c r="S135" s="83"/>
      <c r="T135" t="str">
        <f>VLOOKUP(D135,[1]汇总!I$2:J$296,2,0)</f>
        <v>√</v>
      </c>
    </row>
    <row r="136" ht="20" customHeight="1" spans="1:20">
      <c r="A136" s="75">
        <f t="shared" si="32"/>
        <v>133</v>
      </c>
      <c r="B136" s="79"/>
      <c r="C136" s="75" t="s">
        <v>302</v>
      </c>
      <c r="D136" s="75" t="s">
        <v>303</v>
      </c>
      <c r="E136" s="11">
        <v>2836.2</v>
      </c>
      <c r="F136" s="11">
        <v>2837</v>
      </c>
      <c r="G136" s="45">
        <v>4990.25</v>
      </c>
      <c r="H136" s="75">
        <f t="shared" si="22"/>
        <v>51.05</v>
      </c>
      <c r="I136" s="11">
        <f t="shared" si="23"/>
        <v>453.792</v>
      </c>
      <c r="J136" s="11">
        <f t="shared" si="24"/>
        <v>19.859</v>
      </c>
      <c r="K136" s="45">
        <f t="shared" si="25"/>
        <v>424.17</v>
      </c>
      <c r="L136" s="13">
        <f t="shared" si="26"/>
        <v>948.871</v>
      </c>
      <c r="M136" s="75">
        <v>0</v>
      </c>
      <c r="N136" s="75">
        <f t="shared" si="27"/>
        <v>226.9</v>
      </c>
      <c r="O136" s="75">
        <f t="shared" si="28"/>
        <v>8.51</v>
      </c>
      <c r="P136" s="45">
        <f t="shared" si="29"/>
        <v>99.81</v>
      </c>
      <c r="Q136" s="75">
        <f t="shared" si="30"/>
        <v>335.22</v>
      </c>
      <c r="R136" s="68">
        <f t="shared" si="31"/>
        <v>1284.091</v>
      </c>
      <c r="S136" s="83"/>
      <c r="T136" t="str">
        <f>VLOOKUP(D136,[1]汇总!I$2:J$296,2,0)</f>
        <v>√</v>
      </c>
    </row>
    <row r="137" ht="20" customHeight="1" spans="1:20">
      <c r="A137" s="75">
        <f t="shared" si="32"/>
        <v>134</v>
      </c>
      <c r="B137" s="79"/>
      <c r="C137" s="75" t="s">
        <v>304</v>
      </c>
      <c r="D137" s="75" t="s">
        <v>305</v>
      </c>
      <c r="E137" s="11">
        <v>2836.2</v>
      </c>
      <c r="F137" s="11">
        <v>2837</v>
      </c>
      <c r="G137" s="45">
        <v>4990.25</v>
      </c>
      <c r="H137" s="75">
        <f t="shared" si="22"/>
        <v>51.05</v>
      </c>
      <c r="I137" s="11">
        <f t="shared" si="23"/>
        <v>453.792</v>
      </c>
      <c r="J137" s="11">
        <f t="shared" si="24"/>
        <v>19.859</v>
      </c>
      <c r="K137" s="45">
        <f t="shared" si="25"/>
        <v>424.17</v>
      </c>
      <c r="L137" s="13">
        <f t="shared" si="26"/>
        <v>948.871</v>
      </c>
      <c r="M137" s="75">
        <v>0</v>
      </c>
      <c r="N137" s="75">
        <f t="shared" si="27"/>
        <v>226.9</v>
      </c>
      <c r="O137" s="75">
        <f t="shared" si="28"/>
        <v>8.51</v>
      </c>
      <c r="P137" s="45">
        <f t="shared" si="29"/>
        <v>99.81</v>
      </c>
      <c r="Q137" s="75">
        <f t="shared" si="30"/>
        <v>335.22</v>
      </c>
      <c r="R137" s="68">
        <f t="shared" si="31"/>
        <v>1284.091</v>
      </c>
      <c r="S137" s="83"/>
      <c r="T137" t="str">
        <f>VLOOKUP(D137,[1]汇总!I$2:J$296,2,0)</f>
        <v>√</v>
      </c>
    </row>
    <row r="138" ht="20" customHeight="1" spans="1:20">
      <c r="A138" s="75">
        <f t="shared" si="32"/>
        <v>135</v>
      </c>
      <c r="B138" s="79"/>
      <c r="C138" s="75" t="s">
        <v>306</v>
      </c>
      <c r="D138" s="75" t="s">
        <v>307</v>
      </c>
      <c r="E138" s="11">
        <v>2836.2</v>
      </c>
      <c r="F138" s="11">
        <v>2837</v>
      </c>
      <c r="G138" s="45">
        <v>4990.25</v>
      </c>
      <c r="H138" s="75">
        <f t="shared" si="22"/>
        <v>51.05</v>
      </c>
      <c r="I138" s="11">
        <f t="shared" si="23"/>
        <v>453.792</v>
      </c>
      <c r="J138" s="11">
        <f t="shared" si="24"/>
        <v>19.859</v>
      </c>
      <c r="K138" s="45">
        <f t="shared" si="25"/>
        <v>424.17</v>
      </c>
      <c r="L138" s="13">
        <f t="shared" si="26"/>
        <v>948.871</v>
      </c>
      <c r="M138" s="75">
        <v>0</v>
      </c>
      <c r="N138" s="75">
        <f t="shared" si="27"/>
        <v>226.9</v>
      </c>
      <c r="O138" s="75">
        <f t="shared" si="28"/>
        <v>8.51</v>
      </c>
      <c r="P138" s="45">
        <f t="shared" si="29"/>
        <v>99.81</v>
      </c>
      <c r="Q138" s="75">
        <f t="shared" si="30"/>
        <v>335.22</v>
      </c>
      <c r="R138" s="68">
        <f t="shared" si="31"/>
        <v>1284.091</v>
      </c>
      <c r="S138" s="83"/>
      <c r="T138" t="str">
        <f>VLOOKUP(D138,[1]汇总!I$2:J$296,2,0)</f>
        <v>√</v>
      </c>
    </row>
    <row r="139" ht="20" customHeight="1" spans="1:20">
      <c r="A139" s="75">
        <f t="shared" si="32"/>
        <v>136</v>
      </c>
      <c r="B139" s="79"/>
      <c r="C139" s="75" t="s">
        <v>308</v>
      </c>
      <c r="D139" s="75" t="s">
        <v>309</v>
      </c>
      <c r="E139" s="11">
        <v>2836.2</v>
      </c>
      <c r="F139" s="11">
        <v>2837</v>
      </c>
      <c r="G139" s="45">
        <v>4990.25</v>
      </c>
      <c r="H139" s="75">
        <f t="shared" si="22"/>
        <v>51.05</v>
      </c>
      <c r="I139" s="11">
        <f t="shared" si="23"/>
        <v>453.792</v>
      </c>
      <c r="J139" s="11">
        <f t="shared" si="24"/>
        <v>19.859</v>
      </c>
      <c r="K139" s="45">
        <f t="shared" si="25"/>
        <v>424.17</v>
      </c>
      <c r="L139" s="13">
        <f t="shared" si="26"/>
        <v>948.871</v>
      </c>
      <c r="M139" s="75">
        <v>0</v>
      </c>
      <c r="N139" s="75">
        <f t="shared" si="27"/>
        <v>226.9</v>
      </c>
      <c r="O139" s="75">
        <f t="shared" si="28"/>
        <v>8.51</v>
      </c>
      <c r="P139" s="45">
        <f t="shared" si="29"/>
        <v>99.81</v>
      </c>
      <c r="Q139" s="75">
        <f t="shared" si="30"/>
        <v>335.22</v>
      </c>
      <c r="R139" s="68">
        <f t="shared" si="31"/>
        <v>1284.091</v>
      </c>
      <c r="S139" s="83"/>
      <c r="T139" t="str">
        <f>VLOOKUP(D139,[1]汇总!I$2:J$296,2,0)</f>
        <v>√</v>
      </c>
    </row>
    <row r="140" ht="20" customHeight="1" spans="1:20">
      <c r="A140" s="75">
        <f t="shared" si="32"/>
        <v>137</v>
      </c>
      <c r="B140" s="79"/>
      <c r="C140" s="75" t="s">
        <v>310</v>
      </c>
      <c r="D140" s="75" t="s">
        <v>311</v>
      </c>
      <c r="E140" s="11">
        <v>2836.2</v>
      </c>
      <c r="F140" s="11">
        <v>2837</v>
      </c>
      <c r="G140" s="45">
        <v>4990.25</v>
      </c>
      <c r="H140" s="75">
        <f t="shared" si="22"/>
        <v>51.05</v>
      </c>
      <c r="I140" s="11">
        <f t="shared" si="23"/>
        <v>453.792</v>
      </c>
      <c r="J140" s="11">
        <f t="shared" si="24"/>
        <v>19.859</v>
      </c>
      <c r="K140" s="45">
        <f t="shared" si="25"/>
        <v>424.17</v>
      </c>
      <c r="L140" s="13">
        <f t="shared" si="26"/>
        <v>948.871</v>
      </c>
      <c r="M140" s="75">
        <v>0</v>
      </c>
      <c r="N140" s="75">
        <f t="shared" si="27"/>
        <v>226.9</v>
      </c>
      <c r="O140" s="75">
        <f t="shared" si="28"/>
        <v>8.51</v>
      </c>
      <c r="P140" s="45">
        <f t="shared" si="29"/>
        <v>99.81</v>
      </c>
      <c r="Q140" s="75">
        <f t="shared" si="30"/>
        <v>335.22</v>
      </c>
      <c r="R140" s="68">
        <f t="shared" si="31"/>
        <v>1284.091</v>
      </c>
      <c r="S140" s="83"/>
      <c r="T140" t="str">
        <f>VLOOKUP(D140,[1]汇总!I$2:J$296,2,0)</f>
        <v>√</v>
      </c>
    </row>
    <row r="141" ht="20" customHeight="1" spans="1:20">
      <c r="A141" s="75">
        <f t="shared" si="32"/>
        <v>138</v>
      </c>
      <c r="B141" s="79"/>
      <c r="C141" s="75" t="s">
        <v>312</v>
      </c>
      <c r="D141" s="75" t="s">
        <v>313</v>
      </c>
      <c r="E141" s="11">
        <v>2836.2</v>
      </c>
      <c r="F141" s="11">
        <v>2837</v>
      </c>
      <c r="G141" s="45">
        <v>4990.25</v>
      </c>
      <c r="H141" s="75">
        <f t="shared" si="22"/>
        <v>51.05</v>
      </c>
      <c r="I141" s="11">
        <f t="shared" si="23"/>
        <v>453.792</v>
      </c>
      <c r="J141" s="11">
        <f t="shared" si="24"/>
        <v>19.859</v>
      </c>
      <c r="K141" s="45">
        <f t="shared" si="25"/>
        <v>424.17</v>
      </c>
      <c r="L141" s="13">
        <f t="shared" si="26"/>
        <v>948.871</v>
      </c>
      <c r="M141" s="75">
        <v>0</v>
      </c>
      <c r="N141" s="75">
        <f t="shared" si="27"/>
        <v>226.9</v>
      </c>
      <c r="O141" s="75">
        <f t="shared" si="28"/>
        <v>8.51</v>
      </c>
      <c r="P141" s="45">
        <f t="shared" si="29"/>
        <v>99.81</v>
      </c>
      <c r="Q141" s="75">
        <f t="shared" si="30"/>
        <v>335.22</v>
      </c>
      <c r="R141" s="68">
        <f t="shared" si="31"/>
        <v>1284.091</v>
      </c>
      <c r="S141" s="83"/>
      <c r="T141" t="str">
        <f>VLOOKUP(D141,[1]汇总!I$2:J$296,2,0)</f>
        <v>√</v>
      </c>
    </row>
    <row r="142" ht="20" customHeight="1" spans="1:20">
      <c r="A142" s="75">
        <f t="shared" si="32"/>
        <v>139</v>
      </c>
      <c r="B142" s="79"/>
      <c r="C142" s="75" t="s">
        <v>314</v>
      </c>
      <c r="D142" s="75" t="s">
        <v>315</v>
      </c>
      <c r="E142" s="11">
        <v>2836.2</v>
      </c>
      <c r="F142" s="11">
        <v>2837</v>
      </c>
      <c r="G142" s="45">
        <v>4990.25</v>
      </c>
      <c r="H142" s="75">
        <f t="shared" si="22"/>
        <v>51.05</v>
      </c>
      <c r="I142" s="11">
        <f t="shared" si="23"/>
        <v>453.792</v>
      </c>
      <c r="J142" s="11">
        <f t="shared" si="24"/>
        <v>19.859</v>
      </c>
      <c r="K142" s="45">
        <f t="shared" si="25"/>
        <v>424.17</v>
      </c>
      <c r="L142" s="13">
        <f t="shared" si="26"/>
        <v>948.871</v>
      </c>
      <c r="M142" s="75">
        <v>0</v>
      </c>
      <c r="N142" s="75">
        <f t="shared" si="27"/>
        <v>226.9</v>
      </c>
      <c r="O142" s="75">
        <f t="shared" si="28"/>
        <v>8.51</v>
      </c>
      <c r="P142" s="45">
        <f t="shared" si="29"/>
        <v>99.81</v>
      </c>
      <c r="Q142" s="75">
        <f t="shared" si="30"/>
        <v>335.22</v>
      </c>
      <c r="R142" s="68">
        <f t="shared" si="31"/>
        <v>1284.091</v>
      </c>
      <c r="S142" s="83"/>
      <c r="T142" t="str">
        <f>VLOOKUP(D142,[1]汇总!I$2:J$296,2,0)</f>
        <v>√</v>
      </c>
    </row>
    <row r="143" ht="20" customHeight="1" spans="1:20">
      <c r="A143" s="75">
        <f t="shared" si="32"/>
        <v>140</v>
      </c>
      <c r="B143" s="79"/>
      <c r="C143" s="75" t="s">
        <v>316</v>
      </c>
      <c r="D143" s="75" t="s">
        <v>317</v>
      </c>
      <c r="E143" s="11">
        <v>2836.2</v>
      </c>
      <c r="F143" s="11">
        <v>2837</v>
      </c>
      <c r="G143" s="45">
        <v>4990.25</v>
      </c>
      <c r="H143" s="75">
        <f t="shared" si="22"/>
        <v>51.05</v>
      </c>
      <c r="I143" s="11">
        <f t="shared" si="23"/>
        <v>453.792</v>
      </c>
      <c r="J143" s="11">
        <f t="shared" si="24"/>
        <v>19.859</v>
      </c>
      <c r="K143" s="45">
        <f t="shared" si="25"/>
        <v>424.17</v>
      </c>
      <c r="L143" s="13">
        <f t="shared" si="26"/>
        <v>948.871</v>
      </c>
      <c r="M143" s="75">
        <v>0</v>
      </c>
      <c r="N143" s="75">
        <f t="shared" si="27"/>
        <v>226.9</v>
      </c>
      <c r="O143" s="75">
        <f t="shared" si="28"/>
        <v>8.51</v>
      </c>
      <c r="P143" s="45">
        <f t="shared" si="29"/>
        <v>99.81</v>
      </c>
      <c r="Q143" s="75">
        <f t="shared" si="30"/>
        <v>335.22</v>
      </c>
      <c r="R143" s="68">
        <f t="shared" si="31"/>
        <v>1284.091</v>
      </c>
      <c r="S143" s="83"/>
      <c r="T143" t="str">
        <f>VLOOKUP(D143,[1]汇总!I$2:J$296,2,0)</f>
        <v>√</v>
      </c>
    </row>
    <row r="144" ht="20" customHeight="1" spans="1:20">
      <c r="A144" s="75">
        <f t="shared" si="32"/>
        <v>141</v>
      </c>
      <c r="B144" s="79"/>
      <c r="C144" s="75" t="s">
        <v>318</v>
      </c>
      <c r="D144" s="75" t="s">
        <v>319</v>
      </c>
      <c r="E144" s="11">
        <v>2836.2</v>
      </c>
      <c r="F144" s="11">
        <v>2837</v>
      </c>
      <c r="G144" s="45">
        <v>4990.25</v>
      </c>
      <c r="H144" s="75">
        <f t="shared" si="22"/>
        <v>51.05</v>
      </c>
      <c r="I144" s="11">
        <f t="shared" si="23"/>
        <v>453.792</v>
      </c>
      <c r="J144" s="11">
        <f t="shared" si="24"/>
        <v>19.859</v>
      </c>
      <c r="K144" s="45">
        <f t="shared" si="25"/>
        <v>424.17</v>
      </c>
      <c r="L144" s="13">
        <f t="shared" si="26"/>
        <v>948.871</v>
      </c>
      <c r="M144" s="75">
        <v>0</v>
      </c>
      <c r="N144" s="75">
        <f t="shared" si="27"/>
        <v>226.9</v>
      </c>
      <c r="O144" s="75">
        <f t="shared" si="28"/>
        <v>8.51</v>
      </c>
      <c r="P144" s="45">
        <f t="shared" si="29"/>
        <v>99.81</v>
      </c>
      <c r="Q144" s="75">
        <f t="shared" si="30"/>
        <v>335.22</v>
      </c>
      <c r="R144" s="68">
        <f t="shared" si="31"/>
        <v>1284.091</v>
      </c>
      <c r="S144" s="83"/>
      <c r="T144" t="str">
        <f>VLOOKUP(D144,[1]汇总!I$2:J$296,2,0)</f>
        <v>√</v>
      </c>
    </row>
    <row r="145" ht="20" customHeight="1" spans="1:20">
      <c r="A145" s="75">
        <f t="shared" si="32"/>
        <v>142</v>
      </c>
      <c r="B145" s="79"/>
      <c r="C145" s="75" t="s">
        <v>320</v>
      </c>
      <c r="D145" s="75" t="s">
        <v>321</v>
      </c>
      <c r="E145" s="11">
        <v>2836.2</v>
      </c>
      <c r="F145" s="11">
        <v>2837</v>
      </c>
      <c r="G145" s="45">
        <v>4990.25</v>
      </c>
      <c r="H145" s="75">
        <f t="shared" si="22"/>
        <v>51.05</v>
      </c>
      <c r="I145" s="11">
        <f t="shared" si="23"/>
        <v>453.792</v>
      </c>
      <c r="J145" s="11">
        <f t="shared" si="24"/>
        <v>19.859</v>
      </c>
      <c r="K145" s="45">
        <f t="shared" si="25"/>
        <v>424.17</v>
      </c>
      <c r="L145" s="13">
        <f t="shared" si="26"/>
        <v>948.871</v>
      </c>
      <c r="M145" s="75">
        <v>0</v>
      </c>
      <c r="N145" s="75">
        <f t="shared" si="27"/>
        <v>226.9</v>
      </c>
      <c r="O145" s="75">
        <f t="shared" si="28"/>
        <v>8.51</v>
      </c>
      <c r="P145" s="45">
        <f t="shared" si="29"/>
        <v>99.81</v>
      </c>
      <c r="Q145" s="75">
        <f t="shared" si="30"/>
        <v>335.22</v>
      </c>
      <c r="R145" s="68">
        <f t="shared" si="31"/>
        <v>1284.091</v>
      </c>
      <c r="S145" s="83"/>
      <c r="T145" t="str">
        <f>VLOOKUP(D145,[1]汇总!I$2:J$296,2,0)</f>
        <v>√</v>
      </c>
    </row>
    <row r="146" ht="20" customHeight="1" spans="1:20">
      <c r="A146" s="75">
        <f t="shared" si="32"/>
        <v>143</v>
      </c>
      <c r="B146" s="79"/>
      <c r="C146" s="75" t="s">
        <v>322</v>
      </c>
      <c r="D146" s="75" t="s">
        <v>323</v>
      </c>
      <c r="E146" s="11">
        <v>2836.2</v>
      </c>
      <c r="F146" s="11">
        <v>2837</v>
      </c>
      <c r="G146" s="45">
        <v>4990.25</v>
      </c>
      <c r="H146" s="75">
        <f t="shared" si="22"/>
        <v>51.05</v>
      </c>
      <c r="I146" s="11">
        <f t="shared" si="23"/>
        <v>453.792</v>
      </c>
      <c r="J146" s="11">
        <f t="shared" si="24"/>
        <v>19.859</v>
      </c>
      <c r="K146" s="45">
        <f t="shared" si="25"/>
        <v>424.17</v>
      </c>
      <c r="L146" s="13">
        <f t="shared" si="26"/>
        <v>948.871</v>
      </c>
      <c r="M146" s="75">
        <v>0</v>
      </c>
      <c r="N146" s="75">
        <f t="shared" si="27"/>
        <v>226.9</v>
      </c>
      <c r="O146" s="75">
        <f t="shared" si="28"/>
        <v>8.51</v>
      </c>
      <c r="P146" s="45">
        <f t="shared" si="29"/>
        <v>99.81</v>
      </c>
      <c r="Q146" s="75">
        <f t="shared" si="30"/>
        <v>335.22</v>
      </c>
      <c r="R146" s="68">
        <f t="shared" si="31"/>
        <v>1284.091</v>
      </c>
      <c r="S146" s="83"/>
      <c r="T146" t="str">
        <f>VLOOKUP(D146,[1]汇总!I$2:J$296,2,0)</f>
        <v>√</v>
      </c>
    </row>
    <row r="147" ht="20" customHeight="1" spans="1:20">
      <c r="A147" s="75">
        <f t="shared" si="32"/>
        <v>144</v>
      </c>
      <c r="B147" s="79"/>
      <c r="C147" s="75" t="s">
        <v>324</v>
      </c>
      <c r="D147" s="75" t="s">
        <v>325</v>
      </c>
      <c r="E147" s="11">
        <v>2836.2</v>
      </c>
      <c r="F147" s="11">
        <v>2837</v>
      </c>
      <c r="G147" s="45">
        <v>4990.25</v>
      </c>
      <c r="H147" s="75">
        <f t="shared" si="22"/>
        <v>51.05</v>
      </c>
      <c r="I147" s="11">
        <f t="shared" si="23"/>
        <v>453.792</v>
      </c>
      <c r="J147" s="11">
        <f t="shared" si="24"/>
        <v>19.859</v>
      </c>
      <c r="K147" s="45">
        <f t="shared" si="25"/>
        <v>424.17</v>
      </c>
      <c r="L147" s="13">
        <f t="shared" si="26"/>
        <v>948.871</v>
      </c>
      <c r="M147" s="75">
        <v>0</v>
      </c>
      <c r="N147" s="75">
        <f t="shared" si="27"/>
        <v>226.9</v>
      </c>
      <c r="O147" s="75">
        <f t="shared" si="28"/>
        <v>8.51</v>
      </c>
      <c r="P147" s="45">
        <f t="shared" si="29"/>
        <v>99.81</v>
      </c>
      <c r="Q147" s="75">
        <f t="shared" si="30"/>
        <v>335.22</v>
      </c>
      <c r="R147" s="68">
        <f t="shared" si="31"/>
        <v>1284.091</v>
      </c>
      <c r="S147" s="83"/>
      <c r="T147" t="str">
        <f>VLOOKUP(D147,[1]汇总!I$2:J$296,2,0)</f>
        <v>√</v>
      </c>
    </row>
    <row r="148" ht="20" customHeight="1" spans="1:20">
      <c r="A148" s="75">
        <f t="shared" si="32"/>
        <v>145</v>
      </c>
      <c r="B148" s="79"/>
      <c r="C148" s="75" t="s">
        <v>326</v>
      </c>
      <c r="D148" s="75" t="s">
        <v>327</v>
      </c>
      <c r="E148" s="11">
        <v>2836.2</v>
      </c>
      <c r="F148" s="11">
        <v>2837</v>
      </c>
      <c r="G148" s="45">
        <v>4990.25</v>
      </c>
      <c r="H148" s="75">
        <f t="shared" si="22"/>
        <v>51.05</v>
      </c>
      <c r="I148" s="11">
        <f t="shared" si="23"/>
        <v>453.792</v>
      </c>
      <c r="J148" s="11">
        <f t="shared" si="24"/>
        <v>19.859</v>
      </c>
      <c r="K148" s="45">
        <f t="shared" si="25"/>
        <v>424.17</v>
      </c>
      <c r="L148" s="13">
        <f t="shared" si="26"/>
        <v>948.871</v>
      </c>
      <c r="M148" s="75">
        <v>0</v>
      </c>
      <c r="N148" s="75">
        <f t="shared" si="27"/>
        <v>226.9</v>
      </c>
      <c r="O148" s="75">
        <f t="shared" si="28"/>
        <v>8.51</v>
      </c>
      <c r="P148" s="45">
        <f t="shared" si="29"/>
        <v>99.81</v>
      </c>
      <c r="Q148" s="75">
        <f t="shared" si="30"/>
        <v>335.22</v>
      </c>
      <c r="R148" s="68">
        <f t="shared" si="31"/>
        <v>1284.091</v>
      </c>
      <c r="S148" s="83"/>
      <c r="T148" t="str">
        <f>VLOOKUP(D148,[1]汇总!I$2:J$296,2,0)</f>
        <v>√</v>
      </c>
    </row>
    <row r="149" ht="20" customHeight="1" spans="1:20">
      <c r="A149" s="75">
        <f t="shared" si="32"/>
        <v>146</v>
      </c>
      <c r="B149" s="79"/>
      <c r="C149" s="75" t="s">
        <v>328</v>
      </c>
      <c r="D149" s="75" t="s">
        <v>329</v>
      </c>
      <c r="E149" s="11">
        <v>2836.2</v>
      </c>
      <c r="F149" s="11">
        <v>2837</v>
      </c>
      <c r="G149" s="45">
        <v>4990.25</v>
      </c>
      <c r="H149" s="75">
        <f t="shared" si="22"/>
        <v>51.05</v>
      </c>
      <c r="I149" s="11">
        <f t="shared" si="23"/>
        <v>453.792</v>
      </c>
      <c r="J149" s="11">
        <f t="shared" si="24"/>
        <v>19.859</v>
      </c>
      <c r="K149" s="45">
        <f t="shared" si="25"/>
        <v>424.17</v>
      </c>
      <c r="L149" s="13">
        <f t="shared" si="26"/>
        <v>948.871</v>
      </c>
      <c r="M149" s="75">
        <v>0</v>
      </c>
      <c r="N149" s="75">
        <f t="shared" si="27"/>
        <v>226.9</v>
      </c>
      <c r="O149" s="75">
        <f t="shared" si="28"/>
        <v>8.51</v>
      </c>
      <c r="P149" s="45">
        <f t="shared" si="29"/>
        <v>99.81</v>
      </c>
      <c r="Q149" s="75">
        <f t="shared" si="30"/>
        <v>335.22</v>
      </c>
      <c r="R149" s="68">
        <f t="shared" si="31"/>
        <v>1284.091</v>
      </c>
      <c r="S149" s="83"/>
      <c r="T149" t="str">
        <f>VLOOKUP(D149,[1]汇总!I$2:J$296,2,0)</f>
        <v>√</v>
      </c>
    </row>
    <row r="150" ht="20" customHeight="1" spans="1:20">
      <c r="A150" s="75">
        <f t="shared" si="32"/>
        <v>147</v>
      </c>
      <c r="B150" s="79"/>
      <c r="C150" s="75" t="s">
        <v>330</v>
      </c>
      <c r="D150" s="75" t="s">
        <v>331</v>
      </c>
      <c r="E150" s="11">
        <v>2836.2</v>
      </c>
      <c r="F150" s="11">
        <v>2837</v>
      </c>
      <c r="G150" s="45">
        <v>4990.25</v>
      </c>
      <c r="H150" s="75">
        <f t="shared" si="22"/>
        <v>51.05</v>
      </c>
      <c r="I150" s="11">
        <f t="shared" si="23"/>
        <v>453.792</v>
      </c>
      <c r="J150" s="11">
        <f t="shared" si="24"/>
        <v>19.859</v>
      </c>
      <c r="K150" s="45">
        <f t="shared" si="25"/>
        <v>424.17</v>
      </c>
      <c r="L150" s="13">
        <f t="shared" si="26"/>
        <v>948.871</v>
      </c>
      <c r="M150" s="75">
        <v>0</v>
      </c>
      <c r="N150" s="75">
        <f t="shared" si="27"/>
        <v>226.9</v>
      </c>
      <c r="O150" s="75">
        <f t="shared" si="28"/>
        <v>8.51</v>
      </c>
      <c r="P150" s="45">
        <f t="shared" si="29"/>
        <v>99.81</v>
      </c>
      <c r="Q150" s="75">
        <f t="shared" si="30"/>
        <v>335.22</v>
      </c>
      <c r="R150" s="68">
        <f t="shared" si="31"/>
        <v>1284.091</v>
      </c>
      <c r="S150" s="83"/>
      <c r="T150" t="str">
        <f>VLOOKUP(D150,[1]汇总!I$2:J$296,2,0)</f>
        <v>√</v>
      </c>
    </row>
    <row r="151" ht="20" customHeight="1" spans="1:20">
      <c r="A151" s="75">
        <f t="shared" si="32"/>
        <v>148</v>
      </c>
      <c r="B151" s="79"/>
      <c r="C151" s="75" t="s">
        <v>332</v>
      </c>
      <c r="D151" s="75" t="s">
        <v>333</v>
      </c>
      <c r="E151" s="11">
        <v>2836.2</v>
      </c>
      <c r="F151" s="11">
        <v>2837</v>
      </c>
      <c r="G151" s="45">
        <v>4990.25</v>
      </c>
      <c r="H151" s="75">
        <f t="shared" si="22"/>
        <v>51.05</v>
      </c>
      <c r="I151" s="11">
        <f t="shared" si="23"/>
        <v>453.792</v>
      </c>
      <c r="J151" s="11">
        <f t="shared" si="24"/>
        <v>19.859</v>
      </c>
      <c r="K151" s="45">
        <f t="shared" si="25"/>
        <v>424.17</v>
      </c>
      <c r="L151" s="13">
        <f t="shared" si="26"/>
        <v>948.871</v>
      </c>
      <c r="M151" s="75">
        <v>0</v>
      </c>
      <c r="N151" s="75">
        <f t="shared" si="27"/>
        <v>226.9</v>
      </c>
      <c r="O151" s="75">
        <f t="shared" si="28"/>
        <v>8.51</v>
      </c>
      <c r="P151" s="45">
        <f t="shared" si="29"/>
        <v>99.81</v>
      </c>
      <c r="Q151" s="75">
        <f t="shared" si="30"/>
        <v>335.22</v>
      </c>
      <c r="R151" s="68">
        <f t="shared" si="31"/>
        <v>1284.091</v>
      </c>
      <c r="S151" s="83"/>
      <c r="T151" t="str">
        <f>VLOOKUP(D151,[1]汇总!I$2:J$296,2,0)</f>
        <v>√</v>
      </c>
    </row>
    <row r="152" ht="20" customHeight="1" spans="1:20">
      <c r="A152" s="75">
        <f t="shared" si="32"/>
        <v>149</v>
      </c>
      <c r="B152" s="79"/>
      <c r="C152" s="75" t="s">
        <v>334</v>
      </c>
      <c r="D152" s="75" t="s">
        <v>335</v>
      </c>
      <c r="E152" s="11">
        <v>2836.2</v>
      </c>
      <c r="F152" s="11">
        <v>2837</v>
      </c>
      <c r="G152" s="45">
        <v>4990.25</v>
      </c>
      <c r="H152" s="75">
        <f t="shared" si="22"/>
        <v>51.05</v>
      </c>
      <c r="I152" s="11">
        <f t="shared" si="23"/>
        <v>453.792</v>
      </c>
      <c r="J152" s="11">
        <f t="shared" si="24"/>
        <v>19.859</v>
      </c>
      <c r="K152" s="45">
        <f t="shared" si="25"/>
        <v>424.17</v>
      </c>
      <c r="L152" s="13">
        <f t="shared" si="26"/>
        <v>948.871</v>
      </c>
      <c r="M152" s="75">
        <v>0</v>
      </c>
      <c r="N152" s="75">
        <f t="shared" si="27"/>
        <v>226.9</v>
      </c>
      <c r="O152" s="75">
        <f t="shared" si="28"/>
        <v>8.51</v>
      </c>
      <c r="P152" s="45">
        <f t="shared" si="29"/>
        <v>99.81</v>
      </c>
      <c r="Q152" s="75">
        <f t="shared" si="30"/>
        <v>335.22</v>
      </c>
      <c r="R152" s="68">
        <f t="shared" si="31"/>
        <v>1284.091</v>
      </c>
      <c r="S152" s="83"/>
      <c r="T152" t="str">
        <f>VLOOKUP(D152,[1]汇总!I$2:J$296,2,0)</f>
        <v>√</v>
      </c>
    </row>
    <row r="153" ht="20" customHeight="1" spans="1:20">
      <c r="A153" s="75">
        <f t="shared" si="32"/>
        <v>150</v>
      </c>
      <c r="B153" s="79"/>
      <c r="C153" s="75" t="s">
        <v>336</v>
      </c>
      <c r="D153" s="75" t="s">
        <v>337</v>
      </c>
      <c r="E153" s="11">
        <v>2836.2</v>
      </c>
      <c r="F153" s="11">
        <v>2837</v>
      </c>
      <c r="G153" s="45">
        <v>4990.25</v>
      </c>
      <c r="H153" s="75">
        <f t="shared" si="22"/>
        <v>51.05</v>
      </c>
      <c r="I153" s="11">
        <f t="shared" si="23"/>
        <v>453.792</v>
      </c>
      <c r="J153" s="11">
        <f t="shared" si="24"/>
        <v>19.859</v>
      </c>
      <c r="K153" s="45">
        <f t="shared" si="25"/>
        <v>424.17</v>
      </c>
      <c r="L153" s="13">
        <f t="shared" si="26"/>
        <v>948.871</v>
      </c>
      <c r="M153" s="75">
        <v>0</v>
      </c>
      <c r="N153" s="75">
        <f t="shared" si="27"/>
        <v>226.9</v>
      </c>
      <c r="O153" s="75">
        <f t="shared" si="28"/>
        <v>8.51</v>
      </c>
      <c r="P153" s="45">
        <f t="shared" si="29"/>
        <v>99.81</v>
      </c>
      <c r="Q153" s="75">
        <f t="shared" si="30"/>
        <v>335.22</v>
      </c>
      <c r="R153" s="68">
        <f t="shared" si="31"/>
        <v>1284.091</v>
      </c>
      <c r="S153" s="83"/>
      <c r="T153" t="str">
        <f>VLOOKUP(D153,[1]汇总!I$2:J$296,2,0)</f>
        <v>√</v>
      </c>
    </row>
    <row r="154" ht="20" customHeight="1" spans="1:20">
      <c r="A154" s="75">
        <f t="shared" si="32"/>
        <v>151</v>
      </c>
      <c r="B154" s="79"/>
      <c r="C154" s="75" t="s">
        <v>338</v>
      </c>
      <c r="D154" s="75" t="s">
        <v>339</v>
      </c>
      <c r="E154" s="11">
        <v>2836.2</v>
      </c>
      <c r="F154" s="11">
        <v>2837</v>
      </c>
      <c r="G154" s="45">
        <v>4990.25</v>
      </c>
      <c r="H154" s="75">
        <f t="shared" si="22"/>
        <v>51.05</v>
      </c>
      <c r="I154" s="11">
        <f t="shared" si="23"/>
        <v>453.792</v>
      </c>
      <c r="J154" s="11">
        <f t="shared" si="24"/>
        <v>19.859</v>
      </c>
      <c r="K154" s="45">
        <f t="shared" si="25"/>
        <v>424.17</v>
      </c>
      <c r="L154" s="13">
        <f t="shared" si="26"/>
        <v>948.871</v>
      </c>
      <c r="M154" s="75">
        <v>0</v>
      </c>
      <c r="N154" s="75">
        <f t="shared" si="27"/>
        <v>226.9</v>
      </c>
      <c r="O154" s="75">
        <f t="shared" si="28"/>
        <v>8.51</v>
      </c>
      <c r="P154" s="45">
        <f t="shared" si="29"/>
        <v>99.81</v>
      </c>
      <c r="Q154" s="75">
        <f t="shared" si="30"/>
        <v>335.22</v>
      </c>
      <c r="R154" s="68">
        <f t="shared" si="31"/>
        <v>1284.091</v>
      </c>
      <c r="S154" s="83"/>
      <c r="T154" t="str">
        <f>VLOOKUP(D154,[1]汇总!I$2:J$296,2,0)</f>
        <v>√</v>
      </c>
    </row>
    <row r="155" ht="20" customHeight="1" spans="1:20">
      <c r="A155" s="75">
        <f t="shared" si="32"/>
        <v>152</v>
      </c>
      <c r="B155" s="79"/>
      <c r="C155" s="75" t="s">
        <v>340</v>
      </c>
      <c r="D155" s="75" t="s">
        <v>341</v>
      </c>
      <c r="E155" s="11">
        <v>2836.2</v>
      </c>
      <c r="F155" s="11">
        <v>2837</v>
      </c>
      <c r="G155" s="45">
        <v>4990.25</v>
      </c>
      <c r="H155" s="75">
        <f t="shared" si="22"/>
        <v>51.05</v>
      </c>
      <c r="I155" s="11">
        <f t="shared" si="23"/>
        <v>453.792</v>
      </c>
      <c r="J155" s="11">
        <f t="shared" si="24"/>
        <v>19.859</v>
      </c>
      <c r="K155" s="45">
        <f t="shared" si="25"/>
        <v>424.17</v>
      </c>
      <c r="L155" s="13">
        <f t="shared" si="26"/>
        <v>948.871</v>
      </c>
      <c r="M155" s="75">
        <v>0</v>
      </c>
      <c r="N155" s="75">
        <f t="shared" si="27"/>
        <v>226.9</v>
      </c>
      <c r="O155" s="75">
        <f t="shared" si="28"/>
        <v>8.51</v>
      </c>
      <c r="P155" s="45">
        <f t="shared" si="29"/>
        <v>99.81</v>
      </c>
      <c r="Q155" s="75">
        <f t="shared" si="30"/>
        <v>335.22</v>
      </c>
      <c r="R155" s="68">
        <f t="shared" si="31"/>
        <v>1284.091</v>
      </c>
      <c r="S155" s="83"/>
      <c r="T155" t="str">
        <f>VLOOKUP(D155,[1]汇总!I$2:J$296,2,0)</f>
        <v>√</v>
      </c>
    </row>
    <row r="156" ht="20" customHeight="1" spans="1:20">
      <c r="A156" s="75">
        <f t="shared" si="32"/>
        <v>153</v>
      </c>
      <c r="B156" s="79"/>
      <c r="C156" s="75" t="s">
        <v>342</v>
      </c>
      <c r="D156" s="75" t="s">
        <v>343</v>
      </c>
      <c r="E156" s="11">
        <v>2836.2</v>
      </c>
      <c r="F156" s="11">
        <v>2837</v>
      </c>
      <c r="G156" s="45">
        <v>4990.25</v>
      </c>
      <c r="H156" s="75">
        <f t="shared" si="22"/>
        <v>51.05</v>
      </c>
      <c r="I156" s="11">
        <f t="shared" si="23"/>
        <v>453.792</v>
      </c>
      <c r="J156" s="11">
        <f t="shared" si="24"/>
        <v>19.859</v>
      </c>
      <c r="K156" s="45">
        <f t="shared" si="25"/>
        <v>424.17</v>
      </c>
      <c r="L156" s="13">
        <f t="shared" si="26"/>
        <v>948.871</v>
      </c>
      <c r="M156" s="75">
        <v>0</v>
      </c>
      <c r="N156" s="75">
        <f t="shared" si="27"/>
        <v>226.9</v>
      </c>
      <c r="O156" s="75">
        <f t="shared" si="28"/>
        <v>8.51</v>
      </c>
      <c r="P156" s="45">
        <f t="shared" si="29"/>
        <v>99.81</v>
      </c>
      <c r="Q156" s="75">
        <f t="shared" si="30"/>
        <v>335.22</v>
      </c>
      <c r="R156" s="68">
        <f t="shared" si="31"/>
        <v>1284.091</v>
      </c>
      <c r="S156" s="83"/>
      <c r="T156" t="str">
        <f>VLOOKUP(D156,[1]汇总!I$2:J$296,2,0)</f>
        <v>√</v>
      </c>
    </row>
    <row r="157" ht="20" customHeight="1" spans="1:20">
      <c r="A157" s="75">
        <f t="shared" si="32"/>
        <v>154</v>
      </c>
      <c r="B157" s="79"/>
      <c r="C157" s="75" t="s">
        <v>344</v>
      </c>
      <c r="D157" s="75" t="s">
        <v>345</v>
      </c>
      <c r="E157" s="11">
        <v>2836.2</v>
      </c>
      <c r="F157" s="11">
        <v>2837</v>
      </c>
      <c r="G157" s="45">
        <v>4990.25</v>
      </c>
      <c r="H157" s="75">
        <f t="shared" si="22"/>
        <v>51.05</v>
      </c>
      <c r="I157" s="11">
        <f t="shared" si="23"/>
        <v>453.792</v>
      </c>
      <c r="J157" s="11">
        <f t="shared" si="24"/>
        <v>19.859</v>
      </c>
      <c r="K157" s="45">
        <f t="shared" si="25"/>
        <v>424.17</v>
      </c>
      <c r="L157" s="13">
        <f t="shared" si="26"/>
        <v>948.871</v>
      </c>
      <c r="M157" s="75">
        <v>0</v>
      </c>
      <c r="N157" s="75">
        <f t="shared" si="27"/>
        <v>226.9</v>
      </c>
      <c r="O157" s="75">
        <f t="shared" si="28"/>
        <v>8.51</v>
      </c>
      <c r="P157" s="45">
        <f t="shared" si="29"/>
        <v>99.81</v>
      </c>
      <c r="Q157" s="75">
        <f t="shared" si="30"/>
        <v>335.22</v>
      </c>
      <c r="R157" s="68">
        <f t="shared" si="31"/>
        <v>1284.091</v>
      </c>
      <c r="S157" s="83"/>
      <c r="T157" t="str">
        <f>VLOOKUP(D157,[1]汇总!I$2:J$296,2,0)</f>
        <v>√</v>
      </c>
    </row>
    <row r="158" ht="20" customHeight="1" spans="1:20">
      <c r="A158" s="75">
        <f t="shared" si="32"/>
        <v>155</v>
      </c>
      <c r="B158" s="79"/>
      <c r="C158" s="75" t="s">
        <v>346</v>
      </c>
      <c r="D158" s="75" t="s">
        <v>347</v>
      </c>
      <c r="E158" s="11">
        <v>2836.2</v>
      </c>
      <c r="F158" s="11">
        <v>2837</v>
      </c>
      <c r="G158" s="45">
        <v>4990.25</v>
      </c>
      <c r="H158" s="75">
        <f t="shared" si="22"/>
        <v>51.05</v>
      </c>
      <c r="I158" s="11">
        <f t="shared" si="23"/>
        <v>453.792</v>
      </c>
      <c r="J158" s="11">
        <f t="shared" si="24"/>
        <v>19.859</v>
      </c>
      <c r="K158" s="45">
        <f t="shared" si="25"/>
        <v>424.17</v>
      </c>
      <c r="L158" s="13">
        <f t="shared" si="26"/>
        <v>948.871</v>
      </c>
      <c r="M158" s="75">
        <v>0</v>
      </c>
      <c r="N158" s="75">
        <f t="shared" si="27"/>
        <v>226.9</v>
      </c>
      <c r="O158" s="75">
        <f t="shared" si="28"/>
        <v>8.51</v>
      </c>
      <c r="P158" s="45">
        <f t="shared" si="29"/>
        <v>99.81</v>
      </c>
      <c r="Q158" s="75">
        <f t="shared" si="30"/>
        <v>335.22</v>
      </c>
      <c r="R158" s="68">
        <f t="shared" si="31"/>
        <v>1284.091</v>
      </c>
      <c r="S158" s="83"/>
      <c r="T158" t="str">
        <f>VLOOKUP(D158,[1]汇总!I$2:J$296,2,0)</f>
        <v>√</v>
      </c>
    </row>
    <row r="159" ht="20" customHeight="1" spans="1:20">
      <c r="A159" s="75">
        <f t="shared" si="32"/>
        <v>156</v>
      </c>
      <c r="B159" s="79"/>
      <c r="C159" s="75" t="s">
        <v>348</v>
      </c>
      <c r="D159" s="75" t="s">
        <v>349</v>
      </c>
      <c r="E159" s="11">
        <v>2836.2</v>
      </c>
      <c r="F159" s="11">
        <v>2837</v>
      </c>
      <c r="G159" s="45">
        <v>4990.25</v>
      </c>
      <c r="H159" s="75">
        <f t="shared" si="22"/>
        <v>51.05</v>
      </c>
      <c r="I159" s="11">
        <f t="shared" si="23"/>
        <v>453.792</v>
      </c>
      <c r="J159" s="11">
        <f t="shared" si="24"/>
        <v>19.859</v>
      </c>
      <c r="K159" s="45">
        <f t="shared" si="25"/>
        <v>424.17</v>
      </c>
      <c r="L159" s="13">
        <f t="shared" si="26"/>
        <v>948.871</v>
      </c>
      <c r="M159" s="75">
        <v>0</v>
      </c>
      <c r="N159" s="75">
        <f t="shared" si="27"/>
        <v>226.9</v>
      </c>
      <c r="O159" s="75">
        <f t="shared" si="28"/>
        <v>8.51</v>
      </c>
      <c r="P159" s="45">
        <f t="shared" si="29"/>
        <v>99.81</v>
      </c>
      <c r="Q159" s="75">
        <f t="shared" si="30"/>
        <v>335.22</v>
      </c>
      <c r="R159" s="68">
        <f t="shared" si="31"/>
        <v>1284.091</v>
      </c>
      <c r="S159" s="83"/>
      <c r="T159" t="str">
        <f>VLOOKUP(D159,[1]汇总!I$2:J$296,2,0)</f>
        <v>√</v>
      </c>
    </row>
    <row r="160" ht="20" customHeight="1" spans="1:20">
      <c r="A160" s="75">
        <f t="shared" si="32"/>
        <v>157</v>
      </c>
      <c r="B160" s="79"/>
      <c r="C160" s="75" t="s">
        <v>350</v>
      </c>
      <c r="D160" s="75" t="s">
        <v>351</v>
      </c>
      <c r="E160" s="11">
        <v>2836.2</v>
      </c>
      <c r="F160" s="11">
        <v>2837</v>
      </c>
      <c r="G160" s="45">
        <v>4990.25</v>
      </c>
      <c r="H160" s="75">
        <f t="shared" si="22"/>
        <v>51.05</v>
      </c>
      <c r="I160" s="11">
        <f t="shared" si="23"/>
        <v>453.792</v>
      </c>
      <c r="J160" s="11">
        <f t="shared" si="24"/>
        <v>19.859</v>
      </c>
      <c r="K160" s="45">
        <f t="shared" si="25"/>
        <v>424.17</v>
      </c>
      <c r="L160" s="13">
        <f t="shared" si="26"/>
        <v>948.871</v>
      </c>
      <c r="M160" s="75">
        <v>0</v>
      </c>
      <c r="N160" s="75">
        <f t="shared" si="27"/>
        <v>226.9</v>
      </c>
      <c r="O160" s="75">
        <f t="shared" si="28"/>
        <v>8.51</v>
      </c>
      <c r="P160" s="45">
        <f t="shared" si="29"/>
        <v>99.81</v>
      </c>
      <c r="Q160" s="75">
        <f t="shared" si="30"/>
        <v>335.22</v>
      </c>
      <c r="R160" s="68">
        <f t="shared" si="31"/>
        <v>1284.091</v>
      </c>
      <c r="S160" s="83"/>
      <c r="T160" t="str">
        <f>VLOOKUP(D160,[1]汇总!I$2:J$296,2,0)</f>
        <v>√</v>
      </c>
    </row>
    <row r="161" ht="20" customHeight="1" spans="1:20">
      <c r="A161" s="75">
        <f t="shared" si="32"/>
        <v>158</v>
      </c>
      <c r="B161" s="79"/>
      <c r="C161" s="75" t="s">
        <v>352</v>
      </c>
      <c r="D161" s="75" t="s">
        <v>353</v>
      </c>
      <c r="E161" s="11">
        <v>2836.2</v>
      </c>
      <c r="F161" s="11">
        <v>2837</v>
      </c>
      <c r="G161" s="45">
        <v>4990.25</v>
      </c>
      <c r="H161" s="75">
        <f t="shared" si="22"/>
        <v>51.05</v>
      </c>
      <c r="I161" s="11">
        <f t="shared" si="23"/>
        <v>453.792</v>
      </c>
      <c r="J161" s="11">
        <f t="shared" si="24"/>
        <v>19.859</v>
      </c>
      <c r="K161" s="45">
        <f t="shared" si="25"/>
        <v>424.17</v>
      </c>
      <c r="L161" s="13">
        <f t="shared" si="26"/>
        <v>948.871</v>
      </c>
      <c r="M161" s="75">
        <v>0</v>
      </c>
      <c r="N161" s="75">
        <f t="shared" si="27"/>
        <v>226.9</v>
      </c>
      <c r="O161" s="75">
        <f t="shared" si="28"/>
        <v>8.51</v>
      </c>
      <c r="P161" s="45">
        <f t="shared" si="29"/>
        <v>99.81</v>
      </c>
      <c r="Q161" s="75">
        <f t="shared" si="30"/>
        <v>335.22</v>
      </c>
      <c r="R161" s="68">
        <f t="shared" si="31"/>
        <v>1284.091</v>
      </c>
      <c r="S161" s="83"/>
      <c r="T161" t="str">
        <f>VLOOKUP(D161,[1]汇总!I$2:J$296,2,0)</f>
        <v>√</v>
      </c>
    </row>
    <row r="162" ht="20" customHeight="1" spans="1:20">
      <c r="A162" s="75">
        <f t="shared" si="32"/>
        <v>159</v>
      </c>
      <c r="B162" s="79"/>
      <c r="C162" s="75" t="s">
        <v>354</v>
      </c>
      <c r="D162" s="75" t="s">
        <v>355</v>
      </c>
      <c r="E162" s="11">
        <v>2836.2</v>
      </c>
      <c r="F162" s="11">
        <v>2837</v>
      </c>
      <c r="G162" s="45">
        <v>4990.25</v>
      </c>
      <c r="H162" s="75">
        <f t="shared" si="22"/>
        <v>51.05</v>
      </c>
      <c r="I162" s="11">
        <f t="shared" si="23"/>
        <v>453.792</v>
      </c>
      <c r="J162" s="11">
        <f t="shared" si="24"/>
        <v>19.859</v>
      </c>
      <c r="K162" s="45">
        <f t="shared" si="25"/>
        <v>424.17</v>
      </c>
      <c r="L162" s="13">
        <f t="shared" si="26"/>
        <v>948.871</v>
      </c>
      <c r="M162" s="75">
        <v>0</v>
      </c>
      <c r="N162" s="75">
        <f t="shared" si="27"/>
        <v>226.9</v>
      </c>
      <c r="O162" s="75">
        <f t="shared" si="28"/>
        <v>8.51</v>
      </c>
      <c r="P162" s="45">
        <f t="shared" si="29"/>
        <v>99.81</v>
      </c>
      <c r="Q162" s="75">
        <f t="shared" si="30"/>
        <v>335.22</v>
      </c>
      <c r="R162" s="68">
        <f t="shared" si="31"/>
        <v>1284.091</v>
      </c>
      <c r="S162" s="83"/>
      <c r="T162" t="str">
        <f>VLOOKUP(D162,[1]汇总!I$2:J$296,2,0)</f>
        <v>√</v>
      </c>
    </row>
    <row r="163" ht="20" customHeight="1" spans="1:20">
      <c r="A163" s="75">
        <f t="shared" si="32"/>
        <v>160</v>
      </c>
      <c r="B163" s="79"/>
      <c r="C163" s="75" t="s">
        <v>356</v>
      </c>
      <c r="D163" s="75" t="s">
        <v>357</v>
      </c>
      <c r="E163" s="11">
        <v>2836.2</v>
      </c>
      <c r="F163" s="11">
        <v>2837</v>
      </c>
      <c r="G163" s="45">
        <v>4990.25</v>
      </c>
      <c r="H163" s="75">
        <f t="shared" si="22"/>
        <v>51.05</v>
      </c>
      <c r="I163" s="11">
        <f t="shared" si="23"/>
        <v>453.792</v>
      </c>
      <c r="J163" s="11">
        <f t="shared" si="24"/>
        <v>19.859</v>
      </c>
      <c r="K163" s="45">
        <f t="shared" si="25"/>
        <v>424.17</v>
      </c>
      <c r="L163" s="13">
        <f t="shared" si="26"/>
        <v>948.871</v>
      </c>
      <c r="M163" s="75">
        <v>0</v>
      </c>
      <c r="N163" s="75">
        <f t="shared" si="27"/>
        <v>226.9</v>
      </c>
      <c r="O163" s="75">
        <f t="shared" si="28"/>
        <v>8.51</v>
      </c>
      <c r="P163" s="45">
        <f t="shared" si="29"/>
        <v>99.81</v>
      </c>
      <c r="Q163" s="75">
        <f t="shared" si="30"/>
        <v>335.22</v>
      </c>
      <c r="R163" s="68">
        <f t="shared" si="31"/>
        <v>1284.091</v>
      </c>
      <c r="S163" s="83"/>
      <c r="T163" t="str">
        <f>VLOOKUP(D163,[1]汇总!I$2:J$296,2,0)</f>
        <v>√</v>
      </c>
    </row>
    <row r="164" ht="20" customHeight="1" spans="1:20">
      <c r="A164" s="75">
        <f t="shared" si="32"/>
        <v>161</v>
      </c>
      <c r="B164" s="79"/>
      <c r="C164" s="75" t="s">
        <v>358</v>
      </c>
      <c r="D164" s="75" t="s">
        <v>359</v>
      </c>
      <c r="E164" s="11">
        <v>2836.2</v>
      </c>
      <c r="F164" s="11">
        <v>2837</v>
      </c>
      <c r="G164" s="45">
        <v>4990.25</v>
      </c>
      <c r="H164" s="75">
        <f t="shared" si="22"/>
        <v>51.05</v>
      </c>
      <c r="I164" s="11">
        <f t="shared" si="23"/>
        <v>453.792</v>
      </c>
      <c r="J164" s="11">
        <f t="shared" si="24"/>
        <v>19.859</v>
      </c>
      <c r="K164" s="45">
        <f t="shared" si="25"/>
        <v>424.17</v>
      </c>
      <c r="L164" s="13">
        <f t="shared" si="26"/>
        <v>948.871</v>
      </c>
      <c r="M164" s="75">
        <v>0</v>
      </c>
      <c r="N164" s="75">
        <f t="shared" si="27"/>
        <v>226.9</v>
      </c>
      <c r="O164" s="75">
        <f t="shared" si="28"/>
        <v>8.51</v>
      </c>
      <c r="P164" s="45">
        <f t="shared" si="29"/>
        <v>99.81</v>
      </c>
      <c r="Q164" s="75">
        <f t="shared" si="30"/>
        <v>335.22</v>
      </c>
      <c r="R164" s="68">
        <f t="shared" si="31"/>
        <v>1284.091</v>
      </c>
      <c r="S164" s="83"/>
      <c r="T164" t="str">
        <f>VLOOKUP(D164,[1]汇总!I$2:J$296,2,0)</f>
        <v>√</v>
      </c>
    </row>
    <row r="165" ht="20" customHeight="1" spans="1:20">
      <c r="A165" s="75">
        <f t="shared" si="32"/>
        <v>162</v>
      </c>
      <c r="B165" s="79"/>
      <c r="C165" s="75" t="s">
        <v>360</v>
      </c>
      <c r="D165" s="75" t="s">
        <v>361</v>
      </c>
      <c r="E165" s="11">
        <v>2836.2</v>
      </c>
      <c r="F165" s="11">
        <v>2837</v>
      </c>
      <c r="G165" s="45">
        <v>4990.25</v>
      </c>
      <c r="H165" s="75">
        <f t="shared" si="22"/>
        <v>51.05</v>
      </c>
      <c r="I165" s="11">
        <f t="shared" si="23"/>
        <v>453.792</v>
      </c>
      <c r="J165" s="11">
        <f t="shared" si="24"/>
        <v>19.859</v>
      </c>
      <c r="K165" s="45">
        <f t="shared" si="25"/>
        <v>424.17</v>
      </c>
      <c r="L165" s="13">
        <f t="shared" si="26"/>
        <v>948.871</v>
      </c>
      <c r="M165" s="75">
        <v>0</v>
      </c>
      <c r="N165" s="75">
        <f t="shared" si="27"/>
        <v>226.9</v>
      </c>
      <c r="O165" s="75">
        <f t="shared" si="28"/>
        <v>8.51</v>
      </c>
      <c r="P165" s="45">
        <f t="shared" si="29"/>
        <v>99.81</v>
      </c>
      <c r="Q165" s="75">
        <f t="shared" si="30"/>
        <v>335.22</v>
      </c>
      <c r="R165" s="68">
        <f t="shared" si="31"/>
        <v>1284.091</v>
      </c>
      <c r="S165" s="83"/>
      <c r="T165" t="str">
        <f>VLOOKUP(D165,[1]汇总!I$2:J$296,2,0)</f>
        <v>√</v>
      </c>
    </row>
    <row r="166" ht="20" customHeight="1" spans="1:20">
      <c r="A166" s="75">
        <f t="shared" si="32"/>
        <v>163</v>
      </c>
      <c r="B166" s="79"/>
      <c r="C166" s="75" t="s">
        <v>362</v>
      </c>
      <c r="D166" s="75" t="s">
        <v>363</v>
      </c>
      <c r="E166" s="11">
        <v>2836.2</v>
      </c>
      <c r="F166" s="11">
        <v>2837</v>
      </c>
      <c r="G166" s="45">
        <v>4990.25</v>
      </c>
      <c r="H166" s="75">
        <f t="shared" si="22"/>
        <v>51.05</v>
      </c>
      <c r="I166" s="11">
        <f t="shared" si="23"/>
        <v>453.792</v>
      </c>
      <c r="J166" s="11">
        <f t="shared" si="24"/>
        <v>19.859</v>
      </c>
      <c r="K166" s="45">
        <f t="shared" si="25"/>
        <v>424.17</v>
      </c>
      <c r="L166" s="13">
        <f t="shared" si="26"/>
        <v>948.871</v>
      </c>
      <c r="M166" s="75">
        <v>0</v>
      </c>
      <c r="N166" s="75">
        <f t="shared" si="27"/>
        <v>226.9</v>
      </c>
      <c r="O166" s="75">
        <f t="shared" si="28"/>
        <v>8.51</v>
      </c>
      <c r="P166" s="45">
        <f t="shared" si="29"/>
        <v>99.81</v>
      </c>
      <c r="Q166" s="75">
        <f t="shared" si="30"/>
        <v>335.22</v>
      </c>
      <c r="R166" s="68">
        <f t="shared" si="31"/>
        <v>1284.091</v>
      </c>
      <c r="S166" s="83"/>
      <c r="T166" t="str">
        <f>VLOOKUP(D166,[1]汇总!I$2:J$296,2,0)</f>
        <v>√</v>
      </c>
    </row>
    <row r="167" ht="20" customHeight="1" spans="1:20">
      <c r="A167" s="75">
        <f t="shared" si="32"/>
        <v>164</v>
      </c>
      <c r="B167" s="79"/>
      <c r="C167" s="75" t="s">
        <v>364</v>
      </c>
      <c r="D167" s="75" t="s">
        <v>365</v>
      </c>
      <c r="E167" s="11">
        <v>2836.2</v>
      </c>
      <c r="F167" s="11">
        <v>2837</v>
      </c>
      <c r="G167" s="45">
        <v>4990.25</v>
      </c>
      <c r="H167" s="75">
        <f t="shared" si="22"/>
        <v>51.05</v>
      </c>
      <c r="I167" s="11">
        <f t="shared" si="23"/>
        <v>453.792</v>
      </c>
      <c r="J167" s="11">
        <f t="shared" si="24"/>
        <v>19.859</v>
      </c>
      <c r="K167" s="45">
        <f t="shared" si="25"/>
        <v>424.17</v>
      </c>
      <c r="L167" s="13">
        <f t="shared" si="26"/>
        <v>948.871</v>
      </c>
      <c r="M167" s="75">
        <v>0</v>
      </c>
      <c r="N167" s="75">
        <f t="shared" si="27"/>
        <v>226.9</v>
      </c>
      <c r="O167" s="75">
        <f t="shared" si="28"/>
        <v>8.51</v>
      </c>
      <c r="P167" s="45">
        <f t="shared" si="29"/>
        <v>99.81</v>
      </c>
      <c r="Q167" s="75">
        <f t="shared" si="30"/>
        <v>335.22</v>
      </c>
      <c r="R167" s="68">
        <f t="shared" si="31"/>
        <v>1284.091</v>
      </c>
      <c r="S167" s="83"/>
      <c r="T167" t="str">
        <f>VLOOKUP(D167,[1]汇总!I$2:J$296,2,0)</f>
        <v>√</v>
      </c>
    </row>
    <row r="168" ht="20" customHeight="1" spans="1:20">
      <c r="A168" s="75">
        <f t="shared" si="32"/>
        <v>165</v>
      </c>
      <c r="B168" s="79"/>
      <c r="C168" s="75" t="s">
        <v>366</v>
      </c>
      <c r="D168" s="75" t="s">
        <v>367</v>
      </c>
      <c r="E168" s="11">
        <v>2836.2</v>
      </c>
      <c r="F168" s="11">
        <v>2837</v>
      </c>
      <c r="G168" s="45">
        <v>4990.25</v>
      </c>
      <c r="H168" s="75">
        <f t="shared" si="22"/>
        <v>51.05</v>
      </c>
      <c r="I168" s="11">
        <f t="shared" si="23"/>
        <v>453.792</v>
      </c>
      <c r="J168" s="11">
        <f t="shared" si="24"/>
        <v>19.859</v>
      </c>
      <c r="K168" s="45">
        <f t="shared" si="25"/>
        <v>424.17</v>
      </c>
      <c r="L168" s="13">
        <f t="shared" si="26"/>
        <v>948.871</v>
      </c>
      <c r="M168" s="75">
        <v>0</v>
      </c>
      <c r="N168" s="75">
        <f t="shared" si="27"/>
        <v>226.9</v>
      </c>
      <c r="O168" s="75">
        <f t="shared" si="28"/>
        <v>8.51</v>
      </c>
      <c r="P168" s="45">
        <f t="shared" si="29"/>
        <v>99.81</v>
      </c>
      <c r="Q168" s="75">
        <f t="shared" si="30"/>
        <v>335.22</v>
      </c>
      <c r="R168" s="68">
        <f t="shared" si="31"/>
        <v>1284.091</v>
      </c>
      <c r="S168" s="83"/>
      <c r="T168" t="str">
        <f>VLOOKUP(D168,[1]汇总!I$2:J$296,2,0)</f>
        <v>√</v>
      </c>
    </row>
    <row r="169" ht="20" customHeight="1" spans="1:20">
      <c r="A169" s="75">
        <f t="shared" si="32"/>
        <v>166</v>
      </c>
      <c r="B169" s="79"/>
      <c r="C169" s="75" t="s">
        <v>368</v>
      </c>
      <c r="D169" s="75" t="s">
        <v>369</v>
      </c>
      <c r="E169" s="11">
        <v>2836.2</v>
      </c>
      <c r="F169" s="11">
        <v>2837</v>
      </c>
      <c r="G169" s="45">
        <v>4990.25</v>
      </c>
      <c r="H169" s="75">
        <f t="shared" si="22"/>
        <v>51.05</v>
      </c>
      <c r="I169" s="11">
        <f t="shared" si="23"/>
        <v>453.792</v>
      </c>
      <c r="J169" s="11">
        <f t="shared" si="24"/>
        <v>19.859</v>
      </c>
      <c r="K169" s="45">
        <f t="shared" si="25"/>
        <v>424.17</v>
      </c>
      <c r="L169" s="13">
        <f t="shared" si="26"/>
        <v>948.871</v>
      </c>
      <c r="M169" s="75">
        <v>0</v>
      </c>
      <c r="N169" s="75">
        <f t="shared" si="27"/>
        <v>226.9</v>
      </c>
      <c r="O169" s="75">
        <f t="shared" si="28"/>
        <v>8.51</v>
      </c>
      <c r="P169" s="45">
        <f t="shared" si="29"/>
        <v>99.81</v>
      </c>
      <c r="Q169" s="75">
        <f t="shared" si="30"/>
        <v>335.22</v>
      </c>
      <c r="R169" s="68">
        <f t="shared" si="31"/>
        <v>1284.091</v>
      </c>
      <c r="S169" s="83"/>
      <c r="T169" t="str">
        <f>VLOOKUP(D169,[1]汇总!I$2:J$296,2,0)</f>
        <v>√</v>
      </c>
    </row>
    <row r="170" ht="20" customHeight="1" spans="1:20">
      <c r="A170" s="75">
        <f t="shared" si="32"/>
        <v>167</v>
      </c>
      <c r="B170" s="79"/>
      <c r="C170" s="75" t="s">
        <v>370</v>
      </c>
      <c r="D170" s="75" t="s">
        <v>371</v>
      </c>
      <c r="E170" s="11">
        <v>2836.2</v>
      </c>
      <c r="F170" s="11">
        <v>2837</v>
      </c>
      <c r="G170" s="45">
        <v>4990.25</v>
      </c>
      <c r="H170" s="75">
        <f t="shared" si="22"/>
        <v>51.05</v>
      </c>
      <c r="I170" s="11">
        <f t="shared" si="23"/>
        <v>453.792</v>
      </c>
      <c r="J170" s="11">
        <f t="shared" si="24"/>
        <v>19.859</v>
      </c>
      <c r="K170" s="45">
        <f t="shared" si="25"/>
        <v>424.17</v>
      </c>
      <c r="L170" s="13">
        <f t="shared" si="26"/>
        <v>948.871</v>
      </c>
      <c r="M170" s="75">
        <v>0</v>
      </c>
      <c r="N170" s="75">
        <f t="shared" si="27"/>
        <v>226.9</v>
      </c>
      <c r="O170" s="75">
        <f t="shared" si="28"/>
        <v>8.51</v>
      </c>
      <c r="P170" s="45">
        <f t="shared" si="29"/>
        <v>99.81</v>
      </c>
      <c r="Q170" s="75">
        <f t="shared" si="30"/>
        <v>335.22</v>
      </c>
      <c r="R170" s="68">
        <f t="shared" si="31"/>
        <v>1284.091</v>
      </c>
      <c r="S170" s="83"/>
      <c r="T170" t="str">
        <f>VLOOKUP(D170,[1]汇总!I$2:J$296,2,0)</f>
        <v>√</v>
      </c>
    </row>
    <row r="171" ht="20" customHeight="1" spans="1:20">
      <c r="A171" s="75">
        <f t="shared" si="32"/>
        <v>168</v>
      </c>
      <c r="B171" s="79"/>
      <c r="C171" s="75" t="s">
        <v>372</v>
      </c>
      <c r="D171" s="75" t="s">
        <v>373</v>
      </c>
      <c r="E171" s="11">
        <v>2836.2</v>
      </c>
      <c r="F171" s="11">
        <v>2837</v>
      </c>
      <c r="G171" s="45">
        <v>4990.25</v>
      </c>
      <c r="H171" s="75">
        <f t="shared" si="22"/>
        <v>51.05</v>
      </c>
      <c r="I171" s="11">
        <f t="shared" si="23"/>
        <v>453.792</v>
      </c>
      <c r="J171" s="11">
        <f t="shared" si="24"/>
        <v>19.859</v>
      </c>
      <c r="K171" s="45">
        <f t="shared" si="25"/>
        <v>424.17</v>
      </c>
      <c r="L171" s="13">
        <f t="shared" si="26"/>
        <v>948.871</v>
      </c>
      <c r="M171" s="75">
        <v>0</v>
      </c>
      <c r="N171" s="75">
        <f t="shared" si="27"/>
        <v>226.9</v>
      </c>
      <c r="O171" s="75">
        <f t="shared" si="28"/>
        <v>8.51</v>
      </c>
      <c r="P171" s="45">
        <f t="shared" si="29"/>
        <v>99.81</v>
      </c>
      <c r="Q171" s="75">
        <f t="shared" si="30"/>
        <v>335.22</v>
      </c>
      <c r="R171" s="68">
        <f t="shared" si="31"/>
        <v>1284.091</v>
      </c>
      <c r="S171" s="83"/>
      <c r="T171" t="str">
        <f>VLOOKUP(D171,[1]汇总!I$2:J$296,2,0)</f>
        <v>√</v>
      </c>
    </row>
    <row r="172" ht="20" customHeight="1" spans="1:20">
      <c r="A172" s="75">
        <f t="shared" si="32"/>
        <v>169</v>
      </c>
      <c r="B172" s="79"/>
      <c r="C172" s="75" t="s">
        <v>374</v>
      </c>
      <c r="D172" s="75" t="s">
        <v>375</v>
      </c>
      <c r="E172" s="11">
        <v>2836.2</v>
      </c>
      <c r="F172" s="11">
        <v>2837</v>
      </c>
      <c r="G172" s="45">
        <v>4990.25</v>
      </c>
      <c r="H172" s="75">
        <f t="shared" si="22"/>
        <v>51.05</v>
      </c>
      <c r="I172" s="11">
        <f t="shared" si="23"/>
        <v>453.792</v>
      </c>
      <c r="J172" s="11">
        <f t="shared" si="24"/>
        <v>19.859</v>
      </c>
      <c r="K172" s="45">
        <f t="shared" si="25"/>
        <v>424.17</v>
      </c>
      <c r="L172" s="13">
        <f t="shared" si="26"/>
        <v>948.871</v>
      </c>
      <c r="M172" s="75">
        <v>0</v>
      </c>
      <c r="N172" s="75">
        <f t="shared" si="27"/>
        <v>226.9</v>
      </c>
      <c r="O172" s="75">
        <f t="shared" si="28"/>
        <v>8.51</v>
      </c>
      <c r="P172" s="45">
        <f t="shared" si="29"/>
        <v>99.81</v>
      </c>
      <c r="Q172" s="75">
        <f t="shared" si="30"/>
        <v>335.22</v>
      </c>
      <c r="R172" s="68">
        <f t="shared" si="31"/>
        <v>1284.091</v>
      </c>
      <c r="S172" s="83"/>
      <c r="T172" t="str">
        <f>VLOOKUP(D172,[1]汇总!I$2:J$296,2,0)</f>
        <v>√</v>
      </c>
    </row>
    <row r="173" ht="20" customHeight="1" spans="1:20">
      <c r="A173" s="75">
        <f t="shared" si="32"/>
        <v>170</v>
      </c>
      <c r="B173" s="79"/>
      <c r="C173" s="75" t="s">
        <v>376</v>
      </c>
      <c r="D173" s="75" t="s">
        <v>377</v>
      </c>
      <c r="E173" s="11">
        <v>2836.2</v>
      </c>
      <c r="F173" s="11">
        <v>2837</v>
      </c>
      <c r="G173" s="45">
        <v>4990.25</v>
      </c>
      <c r="H173" s="75">
        <f t="shared" si="22"/>
        <v>51.05</v>
      </c>
      <c r="I173" s="11">
        <f t="shared" si="23"/>
        <v>453.792</v>
      </c>
      <c r="J173" s="11">
        <f t="shared" si="24"/>
        <v>19.859</v>
      </c>
      <c r="K173" s="45">
        <f t="shared" si="25"/>
        <v>424.17</v>
      </c>
      <c r="L173" s="13">
        <f t="shared" si="26"/>
        <v>948.871</v>
      </c>
      <c r="M173" s="75">
        <v>0</v>
      </c>
      <c r="N173" s="75">
        <f t="shared" si="27"/>
        <v>226.9</v>
      </c>
      <c r="O173" s="75">
        <f t="shared" si="28"/>
        <v>8.51</v>
      </c>
      <c r="P173" s="45">
        <f t="shared" si="29"/>
        <v>99.81</v>
      </c>
      <c r="Q173" s="75">
        <f t="shared" si="30"/>
        <v>335.22</v>
      </c>
      <c r="R173" s="68">
        <f t="shared" si="31"/>
        <v>1284.091</v>
      </c>
      <c r="S173" s="83"/>
      <c r="T173" t="str">
        <f>VLOOKUP(D173,[1]汇总!I$2:J$296,2,0)</f>
        <v>√</v>
      </c>
    </row>
    <row r="174" ht="20" customHeight="1" spans="1:20">
      <c r="A174" s="75">
        <f t="shared" si="32"/>
        <v>171</v>
      </c>
      <c r="B174" s="79"/>
      <c r="C174" s="75" t="s">
        <v>378</v>
      </c>
      <c r="D174" s="75" t="s">
        <v>379</v>
      </c>
      <c r="E174" s="11">
        <v>2836.2</v>
      </c>
      <c r="F174" s="11">
        <v>2837</v>
      </c>
      <c r="G174" s="45">
        <v>4990.25</v>
      </c>
      <c r="H174" s="75">
        <f t="shared" si="22"/>
        <v>51.05</v>
      </c>
      <c r="I174" s="11">
        <f t="shared" si="23"/>
        <v>453.792</v>
      </c>
      <c r="J174" s="11">
        <f t="shared" si="24"/>
        <v>19.859</v>
      </c>
      <c r="K174" s="45">
        <f t="shared" si="25"/>
        <v>424.17</v>
      </c>
      <c r="L174" s="13">
        <f t="shared" si="26"/>
        <v>948.871</v>
      </c>
      <c r="M174" s="75">
        <v>0</v>
      </c>
      <c r="N174" s="75">
        <f t="shared" si="27"/>
        <v>226.9</v>
      </c>
      <c r="O174" s="75">
        <f t="shared" si="28"/>
        <v>8.51</v>
      </c>
      <c r="P174" s="45">
        <f t="shared" si="29"/>
        <v>99.81</v>
      </c>
      <c r="Q174" s="75">
        <f t="shared" si="30"/>
        <v>335.22</v>
      </c>
      <c r="R174" s="68">
        <f t="shared" si="31"/>
        <v>1284.091</v>
      </c>
      <c r="S174" s="83"/>
      <c r="T174" t="str">
        <f>VLOOKUP(D174,[1]汇总!I$2:J$296,2,0)</f>
        <v>√</v>
      </c>
    </row>
    <row r="175" ht="20" customHeight="1" spans="1:20">
      <c r="A175" s="75">
        <f t="shared" si="32"/>
        <v>172</v>
      </c>
      <c r="B175" s="79"/>
      <c r="C175" s="75" t="s">
        <v>380</v>
      </c>
      <c r="D175" s="75" t="s">
        <v>381</v>
      </c>
      <c r="E175" s="11">
        <v>2836.2</v>
      </c>
      <c r="F175" s="11">
        <v>2837</v>
      </c>
      <c r="G175" s="45">
        <v>4990.25</v>
      </c>
      <c r="H175" s="75">
        <f t="shared" si="22"/>
        <v>51.05</v>
      </c>
      <c r="I175" s="11">
        <f t="shared" si="23"/>
        <v>453.792</v>
      </c>
      <c r="J175" s="11">
        <f t="shared" si="24"/>
        <v>19.859</v>
      </c>
      <c r="K175" s="45">
        <f t="shared" si="25"/>
        <v>424.17</v>
      </c>
      <c r="L175" s="13">
        <f t="shared" si="26"/>
        <v>948.871</v>
      </c>
      <c r="M175" s="75">
        <v>0</v>
      </c>
      <c r="N175" s="75">
        <f t="shared" si="27"/>
        <v>226.9</v>
      </c>
      <c r="O175" s="75">
        <f t="shared" si="28"/>
        <v>8.51</v>
      </c>
      <c r="P175" s="45">
        <f t="shared" si="29"/>
        <v>99.81</v>
      </c>
      <c r="Q175" s="75">
        <f t="shared" si="30"/>
        <v>335.22</v>
      </c>
      <c r="R175" s="68">
        <f t="shared" si="31"/>
        <v>1284.091</v>
      </c>
      <c r="S175" s="83"/>
      <c r="T175" t="str">
        <f>VLOOKUP(D175,[1]汇总!I$2:J$296,2,0)</f>
        <v>√</v>
      </c>
    </row>
    <row r="176" ht="20" customHeight="1" spans="1:20">
      <c r="A176" s="75">
        <f t="shared" si="32"/>
        <v>173</v>
      </c>
      <c r="B176" s="79"/>
      <c r="C176" s="75" t="s">
        <v>382</v>
      </c>
      <c r="D176" s="75" t="s">
        <v>383</v>
      </c>
      <c r="E176" s="11">
        <v>2836.2</v>
      </c>
      <c r="F176" s="11">
        <v>2837</v>
      </c>
      <c r="G176" s="45">
        <v>4990.25</v>
      </c>
      <c r="H176" s="75">
        <f t="shared" si="22"/>
        <v>51.05</v>
      </c>
      <c r="I176" s="11">
        <f t="shared" si="23"/>
        <v>453.792</v>
      </c>
      <c r="J176" s="11">
        <f t="shared" si="24"/>
        <v>19.859</v>
      </c>
      <c r="K176" s="45">
        <f t="shared" si="25"/>
        <v>424.17</v>
      </c>
      <c r="L176" s="13">
        <f t="shared" si="26"/>
        <v>948.871</v>
      </c>
      <c r="M176" s="75">
        <v>0</v>
      </c>
      <c r="N176" s="75">
        <f t="shared" si="27"/>
        <v>226.9</v>
      </c>
      <c r="O176" s="75">
        <f t="shared" si="28"/>
        <v>8.51</v>
      </c>
      <c r="P176" s="45">
        <f t="shared" si="29"/>
        <v>99.81</v>
      </c>
      <c r="Q176" s="75">
        <f t="shared" si="30"/>
        <v>335.22</v>
      </c>
      <c r="R176" s="68">
        <f t="shared" si="31"/>
        <v>1284.091</v>
      </c>
      <c r="S176" s="83"/>
      <c r="T176" t="str">
        <f>VLOOKUP(D176,[1]汇总!I$2:J$296,2,0)</f>
        <v>√</v>
      </c>
    </row>
    <row r="177" ht="20" customHeight="1" spans="1:20">
      <c r="A177" s="75">
        <f t="shared" si="32"/>
        <v>174</v>
      </c>
      <c r="B177" s="79"/>
      <c r="C177" s="75" t="s">
        <v>384</v>
      </c>
      <c r="D177" s="75" t="s">
        <v>385</v>
      </c>
      <c r="E177" s="11">
        <v>3042.05</v>
      </c>
      <c r="F177" s="11">
        <v>3043</v>
      </c>
      <c r="G177" s="45">
        <v>4990.25</v>
      </c>
      <c r="H177" s="75">
        <f t="shared" si="22"/>
        <v>54.76</v>
      </c>
      <c r="I177" s="11">
        <f t="shared" si="23"/>
        <v>486.728</v>
      </c>
      <c r="J177" s="11">
        <f t="shared" si="24"/>
        <v>21.301</v>
      </c>
      <c r="K177" s="45">
        <f t="shared" si="25"/>
        <v>424.17</v>
      </c>
      <c r="L177" s="13">
        <f t="shared" si="26"/>
        <v>986.959</v>
      </c>
      <c r="M177" s="75">
        <v>0</v>
      </c>
      <c r="N177" s="75">
        <f t="shared" si="27"/>
        <v>243.36</v>
      </c>
      <c r="O177" s="75">
        <f t="shared" si="28"/>
        <v>9.13</v>
      </c>
      <c r="P177" s="45">
        <f t="shared" si="29"/>
        <v>99.81</v>
      </c>
      <c r="Q177" s="75">
        <f t="shared" si="30"/>
        <v>352.3</v>
      </c>
      <c r="R177" s="68">
        <f t="shared" si="31"/>
        <v>1339.259</v>
      </c>
      <c r="S177" s="83"/>
      <c r="T177" t="str">
        <f>VLOOKUP(D177,[1]汇总!I$2:J$296,2,0)</f>
        <v>√</v>
      </c>
    </row>
    <row r="178" ht="20" customHeight="1" spans="1:20">
      <c r="A178" s="75">
        <f t="shared" si="32"/>
        <v>175</v>
      </c>
      <c r="B178" s="79"/>
      <c r="C178" s="75" t="s">
        <v>386</v>
      </c>
      <c r="D178" s="75" t="s">
        <v>387</v>
      </c>
      <c r="E178" s="11">
        <v>3042.05</v>
      </c>
      <c r="F178" s="11">
        <v>3043</v>
      </c>
      <c r="G178" s="45">
        <v>4990.25</v>
      </c>
      <c r="H178" s="75">
        <f t="shared" si="22"/>
        <v>54.76</v>
      </c>
      <c r="I178" s="11">
        <f t="shared" si="23"/>
        <v>486.728</v>
      </c>
      <c r="J178" s="11">
        <f t="shared" si="24"/>
        <v>21.301</v>
      </c>
      <c r="K178" s="45">
        <f t="shared" si="25"/>
        <v>424.17</v>
      </c>
      <c r="L178" s="13">
        <f t="shared" si="26"/>
        <v>986.959</v>
      </c>
      <c r="M178" s="75">
        <v>0</v>
      </c>
      <c r="N178" s="75">
        <f t="shared" si="27"/>
        <v>243.36</v>
      </c>
      <c r="O178" s="75">
        <f t="shared" si="28"/>
        <v>9.13</v>
      </c>
      <c r="P178" s="45">
        <f t="shared" si="29"/>
        <v>99.81</v>
      </c>
      <c r="Q178" s="75">
        <f t="shared" si="30"/>
        <v>352.3</v>
      </c>
      <c r="R178" s="68">
        <f t="shared" si="31"/>
        <v>1339.259</v>
      </c>
      <c r="S178" s="83" t="s">
        <v>388</v>
      </c>
      <c r="T178" t="str">
        <f>VLOOKUP(D178,[1]汇总!I$2:J$296,2,0)</f>
        <v>√</v>
      </c>
    </row>
    <row r="179" ht="20" customHeight="1" spans="1:19">
      <c r="A179" s="75">
        <f t="shared" si="32"/>
        <v>176</v>
      </c>
      <c r="B179" s="79"/>
      <c r="C179" s="84" t="s">
        <v>389</v>
      </c>
      <c r="D179" s="75" t="s">
        <v>390</v>
      </c>
      <c r="E179" s="11">
        <v>3042.05</v>
      </c>
      <c r="F179" s="11">
        <v>3043</v>
      </c>
      <c r="G179" s="45">
        <v>4990.25</v>
      </c>
      <c r="H179" s="75">
        <f t="shared" si="22"/>
        <v>54.76</v>
      </c>
      <c r="I179" s="11">
        <f t="shared" si="23"/>
        <v>486.728</v>
      </c>
      <c r="J179" s="11">
        <f t="shared" si="24"/>
        <v>21.301</v>
      </c>
      <c r="K179" s="45">
        <f t="shared" si="25"/>
        <v>424.17</v>
      </c>
      <c r="L179" s="13">
        <f t="shared" si="26"/>
        <v>986.959</v>
      </c>
      <c r="M179" s="75">
        <v>0</v>
      </c>
      <c r="N179" s="75">
        <f t="shared" si="27"/>
        <v>243.36</v>
      </c>
      <c r="O179" s="75">
        <f t="shared" si="28"/>
        <v>9.13</v>
      </c>
      <c r="P179" s="45">
        <f t="shared" si="29"/>
        <v>99.81</v>
      </c>
      <c r="Q179" s="75">
        <f t="shared" si="30"/>
        <v>352.3</v>
      </c>
      <c r="R179" s="68">
        <f t="shared" si="31"/>
        <v>1339.259</v>
      </c>
      <c r="S179" s="83" t="s">
        <v>50</v>
      </c>
    </row>
    <row r="180" ht="20" customHeight="1" spans="1:20">
      <c r="A180" s="75">
        <f t="shared" si="32"/>
        <v>177</v>
      </c>
      <c r="B180" s="77" t="s">
        <v>391</v>
      </c>
      <c r="C180" s="75" t="s">
        <v>392</v>
      </c>
      <c r="D180" s="75" t="s">
        <v>393</v>
      </c>
      <c r="E180" s="11">
        <v>2836.2</v>
      </c>
      <c r="F180" s="11">
        <v>2837</v>
      </c>
      <c r="G180" s="45">
        <v>4990.25</v>
      </c>
      <c r="H180" s="75">
        <f t="shared" si="22"/>
        <v>51.05</v>
      </c>
      <c r="I180" s="11">
        <f t="shared" si="23"/>
        <v>453.792</v>
      </c>
      <c r="J180" s="11">
        <f t="shared" si="24"/>
        <v>19.859</v>
      </c>
      <c r="K180" s="45">
        <f t="shared" si="25"/>
        <v>424.17</v>
      </c>
      <c r="L180" s="13">
        <f t="shared" si="26"/>
        <v>948.871</v>
      </c>
      <c r="M180" s="75">
        <v>0</v>
      </c>
      <c r="N180" s="75">
        <f t="shared" si="27"/>
        <v>226.9</v>
      </c>
      <c r="O180" s="75">
        <f t="shared" si="28"/>
        <v>8.51</v>
      </c>
      <c r="P180" s="45">
        <f t="shared" si="29"/>
        <v>99.81</v>
      </c>
      <c r="Q180" s="75">
        <f t="shared" si="30"/>
        <v>335.22</v>
      </c>
      <c r="R180" s="68">
        <f t="shared" si="31"/>
        <v>1284.091</v>
      </c>
      <c r="S180" s="83"/>
      <c r="T180" t="str">
        <f>VLOOKUP(D180,[1]汇总!I$2:J$296,2,0)</f>
        <v>√</v>
      </c>
    </row>
    <row r="181" ht="20" customHeight="1" spans="1:20">
      <c r="A181" s="75">
        <f t="shared" si="32"/>
        <v>178</v>
      </c>
      <c r="B181" s="79"/>
      <c r="C181" s="75" t="s">
        <v>394</v>
      </c>
      <c r="D181" s="75" t="s">
        <v>395</v>
      </c>
      <c r="E181" s="11">
        <v>2836.2</v>
      </c>
      <c r="F181" s="11">
        <v>2837</v>
      </c>
      <c r="G181" s="45">
        <v>4990.25</v>
      </c>
      <c r="H181" s="75">
        <f t="shared" si="22"/>
        <v>51.05</v>
      </c>
      <c r="I181" s="11">
        <f t="shared" si="23"/>
        <v>453.792</v>
      </c>
      <c r="J181" s="11">
        <f t="shared" si="24"/>
        <v>19.859</v>
      </c>
      <c r="K181" s="45">
        <f t="shared" si="25"/>
        <v>424.17</v>
      </c>
      <c r="L181" s="13">
        <f t="shared" si="26"/>
        <v>948.871</v>
      </c>
      <c r="M181" s="75">
        <v>0</v>
      </c>
      <c r="N181" s="75">
        <f t="shared" si="27"/>
        <v>226.9</v>
      </c>
      <c r="O181" s="75">
        <f t="shared" si="28"/>
        <v>8.51</v>
      </c>
      <c r="P181" s="45">
        <f t="shared" si="29"/>
        <v>99.81</v>
      </c>
      <c r="Q181" s="75">
        <f t="shared" si="30"/>
        <v>335.22</v>
      </c>
      <c r="R181" s="68">
        <f t="shared" si="31"/>
        <v>1284.091</v>
      </c>
      <c r="S181" s="83"/>
      <c r="T181" t="str">
        <f>VLOOKUP(D181,[1]汇总!I$2:J$296,2,0)</f>
        <v>√</v>
      </c>
    </row>
    <row r="182" ht="20" customHeight="1" spans="1:20">
      <c r="A182" s="75">
        <f t="shared" si="32"/>
        <v>179</v>
      </c>
      <c r="B182" s="79"/>
      <c r="C182" s="75" t="s">
        <v>396</v>
      </c>
      <c r="D182" s="75" t="s">
        <v>397</v>
      </c>
      <c r="E182" s="11">
        <v>2836.2</v>
      </c>
      <c r="F182" s="11">
        <v>2837</v>
      </c>
      <c r="G182" s="45">
        <v>4990.25</v>
      </c>
      <c r="H182" s="75">
        <f t="shared" si="22"/>
        <v>51.05</v>
      </c>
      <c r="I182" s="11">
        <f t="shared" si="23"/>
        <v>453.792</v>
      </c>
      <c r="J182" s="11">
        <f t="shared" si="24"/>
        <v>19.859</v>
      </c>
      <c r="K182" s="45">
        <f t="shared" si="25"/>
        <v>424.17</v>
      </c>
      <c r="L182" s="13">
        <f t="shared" si="26"/>
        <v>948.871</v>
      </c>
      <c r="M182" s="75">
        <v>0</v>
      </c>
      <c r="N182" s="75">
        <f t="shared" si="27"/>
        <v>226.9</v>
      </c>
      <c r="O182" s="75">
        <f t="shared" si="28"/>
        <v>8.51</v>
      </c>
      <c r="P182" s="45">
        <f t="shared" si="29"/>
        <v>99.81</v>
      </c>
      <c r="Q182" s="75">
        <f t="shared" si="30"/>
        <v>335.22</v>
      </c>
      <c r="R182" s="68">
        <f t="shared" si="31"/>
        <v>1284.091</v>
      </c>
      <c r="S182" s="83"/>
      <c r="T182" t="str">
        <f>VLOOKUP(D182,[1]汇总!I$2:J$296,2,0)</f>
        <v>√</v>
      </c>
    </row>
    <row r="183" ht="20" customHeight="1" spans="1:20">
      <c r="A183" s="75">
        <f t="shared" si="32"/>
        <v>180</v>
      </c>
      <c r="B183" s="79"/>
      <c r="C183" s="75" t="s">
        <v>398</v>
      </c>
      <c r="D183" s="75" t="s">
        <v>399</v>
      </c>
      <c r="E183" s="11">
        <v>2836.2</v>
      </c>
      <c r="F183" s="11">
        <v>2837</v>
      </c>
      <c r="G183" s="45">
        <v>4990.25</v>
      </c>
      <c r="H183" s="75">
        <f t="shared" si="22"/>
        <v>51.05</v>
      </c>
      <c r="I183" s="11">
        <f t="shared" si="23"/>
        <v>453.792</v>
      </c>
      <c r="J183" s="11">
        <f t="shared" si="24"/>
        <v>19.859</v>
      </c>
      <c r="K183" s="45">
        <f t="shared" si="25"/>
        <v>424.17</v>
      </c>
      <c r="L183" s="13">
        <f t="shared" si="26"/>
        <v>948.871</v>
      </c>
      <c r="M183" s="75">
        <v>0</v>
      </c>
      <c r="N183" s="75">
        <f t="shared" si="27"/>
        <v>226.9</v>
      </c>
      <c r="O183" s="75">
        <f t="shared" si="28"/>
        <v>8.51</v>
      </c>
      <c r="P183" s="45">
        <f t="shared" si="29"/>
        <v>99.81</v>
      </c>
      <c r="Q183" s="75">
        <f t="shared" si="30"/>
        <v>335.22</v>
      </c>
      <c r="R183" s="68">
        <f t="shared" si="31"/>
        <v>1284.091</v>
      </c>
      <c r="S183" s="83"/>
      <c r="T183" t="str">
        <f>VLOOKUP(D183,[1]汇总!I$2:J$296,2,0)</f>
        <v>√</v>
      </c>
    </row>
    <row r="184" ht="20" customHeight="1" spans="1:20">
      <c r="A184" s="75">
        <f t="shared" si="32"/>
        <v>181</v>
      </c>
      <c r="B184" s="79"/>
      <c r="C184" s="75" t="s">
        <v>400</v>
      </c>
      <c r="D184" s="75" t="s">
        <v>401</v>
      </c>
      <c r="E184" s="11">
        <v>2836.2</v>
      </c>
      <c r="F184" s="11">
        <v>2837</v>
      </c>
      <c r="G184" s="45">
        <v>4990.25</v>
      </c>
      <c r="H184" s="75">
        <f t="shared" si="22"/>
        <v>51.05</v>
      </c>
      <c r="I184" s="11">
        <f t="shared" si="23"/>
        <v>453.792</v>
      </c>
      <c r="J184" s="11">
        <f t="shared" si="24"/>
        <v>19.859</v>
      </c>
      <c r="K184" s="45">
        <f t="shared" si="25"/>
        <v>424.17</v>
      </c>
      <c r="L184" s="13">
        <f t="shared" si="26"/>
        <v>948.871</v>
      </c>
      <c r="M184" s="75">
        <v>0</v>
      </c>
      <c r="N184" s="75">
        <f t="shared" si="27"/>
        <v>226.9</v>
      </c>
      <c r="O184" s="75">
        <f t="shared" si="28"/>
        <v>8.51</v>
      </c>
      <c r="P184" s="45">
        <f t="shared" si="29"/>
        <v>99.81</v>
      </c>
      <c r="Q184" s="75">
        <f t="shared" si="30"/>
        <v>335.22</v>
      </c>
      <c r="R184" s="68">
        <f t="shared" si="31"/>
        <v>1284.091</v>
      </c>
      <c r="S184" s="83"/>
      <c r="T184" t="str">
        <f>VLOOKUP(D184,[1]汇总!I$2:J$296,2,0)</f>
        <v>√</v>
      </c>
    </row>
    <row r="185" ht="20" customHeight="1" spans="1:20">
      <c r="A185" s="75">
        <f t="shared" si="32"/>
        <v>182</v>
      </c>
      <c r="B185" s="79"/>
      <c r="C185" s="75" t="s">
        <v>402</v>
      </c>
      <c r="D185" s="75" t="s">
        <v>403</v>
      </c>
      <c r="E185" s="11">
        <v>2836.2</v>
      </c>
      <c r="F185" s="11">
        <v>2837</v>
      </c>
      <c r="G185" s="45">
        <v>4990.25</v>
      </c>
      <c r="H185" s="75">
        <f t="shared" si="22"/>
        <v>51.05</v>
      </c>
      <c r="I185" s="11">
        <f t="shared" si="23"/>
        <v>453.792</v>
      </c>
      <c r="J185" s="11">
        <f t="shared" si="24"/>
        <v>19.859</v>
      </c>
      <c r="K185" s="45">
        <f t="shared" si="25"/>
        <v>424.17</v>
      </c>
      <c r="L185" s="13">
        <f t="shared" si="26"/>
        <v>948.871</v>
      </c>
      <c r="M185" s="75">
        <v>0</v>
      </c>
      <c r="N185" s="75">
        <f t="shared" si="27"/>
        <v>226.9</v>
      </c>
      <c r="O185" s="75">
        <f t="shared" si="28"/>
        <v>8.51</v>
      </c>
      <c r="P185" s="45">
        <f t="shared" si="29"/>
        <v>99.81</v>
      </c>
      <c r="Q185" s="75">
        <f t="shared" si="30"/>
        <v>335.22</v>
      </c>
      <c r="R185" s="68">
        <f t="shared" si="31"/>
        <v>1284.091</v>
      </c>
      <c r="S185" s="83"/>
      <c r="T185" t="str">
        <f>VLOOKUP(D185,[1]汇总!I$2:J$296,2,0)</f>
        <v>√</v>
      </c>
    </row>
    <row r="186" ht="20" customHeight="1" spans="1:20">
      <c r="A186" s="75">
        <f t="shared" si="32"/>
        <v>183</v>
      </c>
      <c r="B186" s="79"/>
      <c r="C186" s="75" t="s">
        <v>404</v>
      </c>
      <c r="D186" s="75" t="s">
        <v>405</v>
      </c>
      <c r="E186" s="11">
        <v>2836.2</v>
      </c>
      <c r="F186" s="11">
        <v>2837</v>
      </c>
      <c r="G186" s="45">
        <v>4990.25</v>
      </c>
      <c r="H186" s="75">
        <f t="shared" si="22"/>
        <v>51.05</v>
      </c>
      <c r="I186" s="11">
        <f t="shared" si="23"/>
        <v>453.792</v>
      </c>
      <c r="J186" s="11">
        <f t="shared" si="24"/>
        <v>19.859</v>
      </c>
      <c r="K186" s="45">
        <f t="shared" si="25"/>
        <v>424.17</v>
      </c>
      <c r="L186" s="13">
        <f t="shared" si="26"/>
        <v>948.871</v>
      </c>
      <c r="M186" s="75">
        <v>0</v>
      </c>
      <c r="N186" s="75">
        <f t="shared" si="27"/>
        <v>226.9</v>
      </c>
      <c r="O186" s="75">
        <f t="shared" si="28"/>
        <v>8.51</v>
      </c>
      <c r="P186" s="45">
        <f t="shared" si="29"/>
        <v>99.81</v>
      </c>
      <c r="Q186" s="75">
        <f t="shared" si="30"/>
        <v>335.22</v>
      </c>
      <c r="R186" s="68">
        <f t="shared" si="31"/>
        <v>1284.091</v>
      </c>
      <c r="S186" s="83"/>
      <c r="T186" t="str">
        <f>VLOOKUP(D186,[1]汇总!I$2:J$296,2,0)</f>
        <v>√</v>
      </c>
    </row>
    <row r="187" ht="20" customHeight="1" spans="1:20">
      <c r="A187" s="75">
        <f t="shared" si="32"/>
        <v>184</v>
      </c>
      <c r="B187" s="79"/>
      <c r="C187" s="75" t="s">
        <v>406</v>
      </c>
      <c r="D187" s="75" t="s">
        <v>407</v>
      </c>
      <c r="E187" s="11">
        <v>2836.2</v>
      </c>
      <c r="F187" s="11">
        <v>2837</v>
      </c>
      <c r="G187" s="45">
        <v>4990.25</v>
      </c>
      <c r="H187" s="75">
        <f t="shared" si="22"/>
        <v>51.05</v>
      </c>
      <c r="I187" s="11">
        <f t="shared" si="23"/>
        <v>453.792</v>
      </c>
      <c r="J187" s="11">
        <f t="shared" si="24"/>
        <v>19.859</v>
      </c>
      <c r="K187" s="45">
        <f t="shared" si="25"/>
        <v>424.17</v>
      </c>
      <c r="L187" s="13">
        <f t="shared" si="26"/>
        <v>948.871</v>
      </c>
      <c r="M187" s="75">
        <v>0</v>
      </c>
      <c r="N187" s="75">
        <f t="shared" si="27"/>
        <v>226.9</v>
      </c>
      <c r="O187" s="75">
        <f t="shared" si="28"/>
        <v>8.51</v>
      </c>
      <c r="P187" s="45">
        <f t="shared" si="29"/>
        <v>99.81</v>
      </c>
      <c r="Q187" s="75">
        <f t="shared" si="30"/>
        <v>335.22</v>
      </c>
      <c r="R187" s="68">
        <f t="shared" si="31"/>
        <v>1284.091</v>
      </c>
      <c r="S187" s="83"/>
      <c r="T187" t="str">
        <f>VLOOKUP(D187,[1]汇总!I$2:J$296,2,0)</f>
        <v>√</v>
      </c>
    </row>
    <row r="188" ht="20" customHeight="1" spans="1:20">
      <c r="A188" s="75">
        <f t="shared" si="32"/>
        <v>185</v>
      </c>
      <c r="B188" s="79"/>
      <c r="C188" s="75" t="s">
        <v>408</v>
      </c>
      <c r="D188" s="75" t="s">
        <v>409</v>
      </c>
      <c r="E188" s="11">
        <v>2836.2</v>
      </c>
      <c r="F188" s="11">
        <v>2837</v>
      </c>
      <c r="G188" s="45">
        <v>4990.25</v>
      </c>
      <c r="H188" s="75">
        <f t="shared" si="22"/>
        <v>51.05</v>
      </c>
      <c r="I188" s="11">
        <f t="shared" si="23"/>
        <v>453.792</v>
      </c>
      <c r="J188" s="11">
        <f t="shared" si="24"/>
        <v>19.859</v>
      </c>
      <c r="K188" s="45">
        <f t="shared" si="25"/>
        <v>424.17</v>
      </c>
      <c r="L188" s="13">
        <f t="shared" si="26"/>
        <v>948.871</v>
      </c>
      <c r="M188" s="75">
        <v>0</v>
      </c>
      <c r="N188" s="75">
        <f t="shared" si="27"/>
        <v>226.9</v>
      </c>
      <c r="O188" s="75">
        <f t="shared" si="28"/>
        <v>8.51</v>
      </c>
      <c r="P188" s="45">
        <f t="shared" si="29"/>
        <v>99.81</v>
      </c>
      <c r="Q188" s="75">
        <f t="shared" si="30"/>
        <v>335.22</v>
      </c>
      <c r="R188" s="68">
        <f t="shared" si="31"/>
        <v>1284.091</v>
      </c>
      <c r="S188" s="83"/>
      <c r="T188" t="str">
        <f>VLOOKUP(D188,[1]汇总!I$2:J$296,2,0)</f>
        <v>√</v>
      </c>
    </row>
    <row r="189" ht="20" customHeight="1" spans="1:20">
      <c r="A189" s="75">
        <f t="shared" si="32"/>
        <v>186</v>
      </c>
      <c r="B189" s="79"/>
      <c r="C189" s="75" t="s">
        <v>410</v>
      </c>
      <c r="D189" s="75" t="s">
        <v>411</v>
      </c>
      <c r="E189" s="11">
        <v>2836.2</v>
      </c>
      <c r="F189" s="11">
        <v>2837</v>
      </c>
      <c r="G189" s="45">
        <v>4990.25</v>
      </c>
      <c r="H189" s="75">
        <f t="shared" si="22"/>
        <v>51.05</v>
      </c>
      <c r="I189" s="11">
        <f t="shared" si="23"/>
        <v>453.792</v>
      </c>
      <c r="J189" s="11">
        <f t="shared" si="24"/>
        <v>19.859</v>
      </c>
      <c r="K189" s="45">
        <f t="shared" si="25"/>
        <v>424.17</v>
      </c>
      <c r="L189" s="13">
        <f t="shared" si="26"/>
        <v>948.871</v>
      </c>
      <c r="M189" s="75">
        <v>0</v>
      </c>
      <c r="N189" s="75">
        <f t="shared" si="27"/>
        <v>226.9</v>
      </c>
      <c r="O189" s="75">
        <f t="shared" si="28"/>
        <v>8.51</v>
      </c>
      <c r="P189" s="45">
        <f t="shared" si="29"/>
        <v>99.81</v>
      </c>
      <c r="Q189" s="75">
        <f t="shared" si="30"/>
        <v>335.22</v>
      </c>
      <c r="R189" s="68">
        <f t="shared" si="31"/>
        <v>1284.091</v>
      </c>
      <c r="S189" s="83"/>
      <c r="T189" t="str">
        <f>VLOOKUP(D189,[1]汇总!I$2:J$296,2,0)</f>
        <v>√</v>
      </c>
    </row>
    <row r="190" ht="20" customHeight="1" spans="1:20">
      <c r="A190" s="75">
        <f t="shared" si="32"/>
        <v>187</v>
      </c>
      <c r="B190" s="79"/>
      <c r="C190" s="75" t="s">
        <v>412</v>
      </c>
      <c r="D190" s="75" t="s">
        <v>413</v>
      </c>
      <c r="E190" s="11">
        <v>2836.2</v>
      </c>
      <c r="F190" s="11">
        <v>2837</v>
      </c>
      <c r="G190" s="45">
        <v>4990.25</v>
      </c>
      <c r="H190" s="75">
        <f t="shared" si="22"/>
        <v>51.05</v>
      </c>
      <c r="I190" s="11">
        <f t="shared" si="23"/>
        <v>453.792</v>
      </c>
      <c r="J190" s="11">
        <f t="shared" si="24"/>
        <v>19.859</v>
      </c>
      <c r="K190" s="45">
        <f t="shared" si="25"/>
        <v>424.17</v>
      </c>
      <c r="L190" s="13">
        <f t="shared" si="26"/>
        <v>948.871</v>
      </c>
      <c r="M190" s="75">
        <v>0</v>
      </c>
      <c r="N190" s="75">
        <f t="shared" si="27"/>
        <v>226.9</v>
      </c>
      <c r="O190" s="75">
        <f t="shared" si="28"/>
        <v>8.51</v>
      </c>
      <c r="P190" s="45">
        <f t="shared" si="29"/>
        <v>99.81</v>
      </c>
      <c r="Q190" s="75">
        <f t="shared" si="30"/>
        <v>335.22</v>
      </c>
      <c r="R190" s="68">
        <f t="shared" si="31"/>
        <v>1284.091</v>
      </c>
      <c r="S190" s="83"/>
      <c r="T190" t="str">
        <f>VLOOKUP(D190,[1]汇总!I$2:J$296,2,0)</f>
        <v>√</v>
      </c>
    </row>
    <row r="191" ht="20" customHeight="1" spans="1:20">
      <c r="A191" s="75">
        <f t="shared" si="32"/>
        <v>188</v>
      </c>
      <c r="B191" s="79"/>
      <c r="C191" s="75" t="s">
        <v>414</v>
      </c>
      <c r="D191" s="75" t="s">
        <v>415</v>
      </c>
      <c r="E191" s="11">
        <v>2836.2</v>
      </c>
      <c r="F191" s="11">
        <v>2837</v>
      </c>
      <c r="G191" s="45">
        <v>4990.25</v>
      </c>
      <c r="H191" s="75">
        <f t="shared" si="22"/>
        <v>51.05</v>
      </c>
      <c r="I191" s="11">
        <f t="shared" si="23"/>
        <v>453.792</v>
      </c>
      <c r="J191" s="11">
        <f t="shared" si="24"/>
        <v>19.859</v>
      </c>
      <c r="K191" s="45">
        <f t="shared" si="25"/>
        <v>424.17</v>
      </c>
      <c r="L191" s="13">
        <f t="shared" si="26"/>
        <v>948.871</v>
      </c>
      <c r="M191" s="75">
        <v>0</v>
      </c>
      <c r="N191" s="75">
        <f t="shared" si="27"/>
        <v>226.9</v>
      </c>
      <c r="O191" s="75">
        <f t="shared" si="28"/>
        <v>8.51</v>
      </c>
      <c r="P191" s="45">
        <f t="shared" si="29"/>
        <v>99.81</v>
      </c>
      <c r="Q191" s="75">
        <f t="shared" si="30"/>
        <v>335.22</v>
      </c>
      <c r="R191" s="68">
        <f t="shared" si="31"/>
        <v>1284.091</v>
      </c>
      <c r="S191" s="83"/>
      <c r="T191" t="str">
        <f>VLOOKUP(D191,[1]汇总!I$2:J$296,2,0)</f>
        <v>√</v>
      </c>
    </row>
    <row r="192" ht="20" customHeight="1" spans="1:20">
      <c r="A192" s="75">
        <f t="shared" si="32"/>
        <v>189</v>
      </c>
      <c r="B192" s="79"/>
      <c r="C192" s="75" t="s">
        <v>416</v>
      </c>
      <c r="D192" s="75" t="s">
        <v>417</v>
      </c>
      <c r="E192" s="11">
        <v>2836.2</v>
      </c>
      <c r="F192" s="11">
        <v>2837</v>
      </c>
      <c r="G192" s="45">
        <v>4990.25</v>
      </c>
      <c r="H192" s="75">
        <f t="shared" si="22"/>
        <v>51.05</v>
      </c>
      <c r="I192" s="11">
        <f t="shared" si="23"/>
        <v>453.792</v>
      </c>
      <c r="J192" s="11">
        <f t="shared" si="24"/>
        <v>19.859</v>
      </c>
      <c r="K192" s="45">
        <f t="shared" si="25"/>
        <v>424.17</v>
      </c>
      <c r="L192" s="13">
        <f t="shared" si="26"/>
        <v>948.871</v>
      </c>
      <c r="M192" s="75">
        <v>0</v>
      </c>
      <c r="N192" s="75">
        <f t="shared" si="27"/>
        <v>226.9</v>
      </c>
      <c r="O192" s="75">
        <f t="shared" si="28"/>
        <v>8.51</v>
      </c>
      <c r="P192" s="45">
        <f t="shared" si="29"/>
        <v>99.81</v>
      </c>
      <c r="Q192" s="75">
        <f t="shared" si="30"/>
        <v>335.22</v>
      </c>
      <c r="R192" s="68">
        <f t="shared" si="31"/>
        <v>1284.091</v>
      </c>
      <c r="S192" s="83"/>
      <c r="T192" t="str">
        <f>VLOOKUP(D192,[1]汇总!I$2:J$296,2,0)</f>
        <v>√</v>
      </c>
    </row>
    <row r="193" ht="20" customHeight="1" spans="1:20">
      <c r="A193" s="75">
        <f t="shared" si="32"/>
        <v>190</v>
      </c>
      <c r="B193" s="79"/>
      <c r="C193" s="75" t="s">
        <v>418</v>
      </c>
      <c r="D193" s="75" t="s">
        <v>419</v>
      </c>
      <c r="E193" s="11">
        <v>2836.2</v>
      </c>
      <c r="F193" s="11">
        <v>2837</v>
      </c>
      <c r="G193" s="45">
        <v>4990.25</v>
      </c>
      <c r="H193" s="75">
        <f t="shared" ref="H193:H256" si="33">ROUND(E193*0.018,2)</f>
        <v>51.05</v>
      </c>
      <c r="I193" s="11">
        <f t="shared" ref="I193:I256" si="34">E193*0.16</f>
        <v>453.792</v>
      </c>
      <c r="J193" s="11">
        <f t="shared" ref="J193:J256" si="35">F193*0.007</f>
        <v>19.859</v>
      </c>
      <c r="K193" s="45">
        <f t="shared" ref="K193:K256" si="36">ROUND(G193*0.085,2)</f>
        <v>424.17</v>
      </c>
      <c r="L193" s="13">
        <f t="shared" ref="L193:L256" si="37">SUM(H193:K193)</f>
        <v>948.871</v>
      </c>
      <c r="M193" s="75">
        <v>0</v>
      </c>
      <c r="N193" s="75">
        <f t="shared" ref="N193:N256" si="38">ROUND(E193*0.08,2)</f>
        <v>226.9</v>
      </c>
      <c r="O193" s="75">
        <f t="shared" ref="O193:O256" si="39">ROUND(F193*0.003,2)</f>
        <v>8.51</v>
      </c>
      <c r="P193" s="45">
        <f t="shared" ref="P193:P256" si="40">ROUND(G193*0.02,2)</f>
        <v>99.81</v>
      </c>
      <c r="Q193" s="75">
        <f t="shared" ref="Q193:Q256" si="41">SUM(M193:P193)</f>
        <v>335.22</v>
      </c>
      <c r="R193" s="68">
        <f t="shared" ref="R193:R256" si="42">L193+Q193</f>
        <v>1284.091</v>
      </c>
      <c r="S193" s="83"/>
      <c r="T193" t="str">
        <f>VLOOKUP(D193,[1]汇总!I$2:J$296,2,0)</f>
        <v>√</v>
      </c>
    </row>
    <row r="194" ht="20" customHeight="1" spans="1:20">
      <c r="A194" s="75">
        <f t="shared" si="32"/>
        <v>191</v>
      </c>
      <c r="B194" s="79"/>
      <c r="C194" s="75" t="s">
        <v>420</v>
      </c>
      <c r="D194" s="75" t="s">
        <v>421</v>
      </c>
      <c r="E194" s="11">
        <v>2836.2</v>
      </c>
      <c r="F194" s="11">
        <v>2837</v>
      </c>
      <c r="G194" s="45">
        <v>4990.25</v>
      </c>
      <c r="H194" s="75">
        <f t="shared" si="33"/>
        <v>51.05</v>
      </c>
      <c r="I194" s="11">
        <f t="shared" si="34"/>
        <v>453.792</v>
      </c>
      <c r="J194" s="11">
        <f t="shared" si="35"/>
        <v>19.859</v>
      </c>
      <c r="K194" s="45">
        <f t="shared" si="36"/>
        <v>424.17</v>
      </c>
      <c r="L194" s="13">
        <f t="shared" si="37"/>
        <v>948.871</v>
      </c>
      <c r="M194" s="75">
        <v>0</v>
      </c>
      <c r="N194" s="75">
        <f t="shared" si="38"/>
        <v>226.9</v>
      </c>
      <c r="O194" s="75">
        <f t="shared" si="39"/>
        <v>8.51</v>
      </c>
      <c r="P194" s="45">
        <f t="shared" si="40"/>
        <v>99.81</v>
      </c>
      <c r="Q194" s="75">
        <f t="shared" si="41"/>
        <v>335.22</v>
      </c>
      <c r="R194" s="68">
        <f t="shared" si="42"/>
        <v>1284.091</v>
      </c>
      <c r="S194" s="83"/>
      <c r="T194" t="str">
        <f>VLOOKUP(D194,[1]汇总!I$2:J$296,2,0)</f>
        <v>√</v>
      </c>
    </row>
    <row r="195" ht="20" customHeight="1" spans="1:20">
      <c r="A195" s="75">
        <f t="shared" si="32"/>
        <v>192</v>
      </c>
      <c r="B195" s="79"/>
      <c r="C195" s="75" t="s">
        <v>422</v>
      </c>
      <c r="D195" s="75" t="s">
        <v>423</v>
      </c>
      <c r="E195" s="11">
        <v>2836.2</v>
      </c>
      <c r="F195" s="11">
        <v>2837</v>
      </c>
      <c r="G195" s="45">
        <v>4990.25</v>
      </c>
      <c r="H195" s="75">
        <f t="shared" si="33"/>
        <v>51.05</v>
      </c>
      <c r="I195" s="11">
        <f t="shared" si="34"/>
        <v>453.792</v>
      </c>
      <c r="J195" s="11">
        <f t="shared" si="35"/>
        <v>19.859</v>
      </c>
      <c r="K195" s="45">
        <f t="shared" si="36"/>
        <v>424.17</v>
      </c>
      <c r="L195" s="13">
        <f t="shared" si="37"/>
        <v>948.871</v>
      </c>
      <c r="M195" s="75">
        <v>0</v>
      </c>
      <c r="N195" s="75">
        <f t="shared" si="38"/>
        <v>226.9</v>
      </c>
      <c r="O195" s="75">
        <f t="shared" si="39"/>
        <v>8.51</v>
      </c>
      <c r="P195" s="45">
        <f t="shared" si="40"/>
        <v>99.81</v>
      </c>
      <c r="Q195" s="75">
        <f t="shared" si="41"/>
        <v>335.22</v>
      </c>
      <c r="R195" s="68">
        <f t="shared" si="42"/>
        <v>1284.091</v>
      </c>
      <c r="S195" s="83"/>
      <c r="T195" t="str">
        <f>VLOOKUP(D195,[1]汇总!I$2:J$296,2,0)</f>
        <v>√</v>
      </c>
    </row>
    <row r="196" ht="20" customHeight="1" spans="1:20">
      <c r="A196" s="75">
        <f t="shared" ref="A196:A259" si="43">ROW()-3</f>
        <v>193</v>
      </c>
      <c r="B196" s="78"/>
      <c r="C196" s="75" t="s">
        <v>424</v>
      </c>
      <c r="D196" s="75" t="s">
        <v>425</v>
      </c>
      <c r="E196" s="11">
        <v>2836.2</v>
      </c>
      <c r="F196" s="11">
        <v>2837</v>
      </c>
      <c r="G196" s="45">
        <v>4990.25</v>
      </c>
      <c r="H196" s="75">
        <f t="shared" si="33"/>
        <v>51.05</v>
      </c>
      <c r="I196" s="11">
        <f t="shared" si="34"/>
        <v>453.792</v>
      </c>
      <c r="J196" s="11">
        <f t="shared" si="35"/>
        <v>19.859</v>
      </c>
      <c r="K196" s="45">
        <f t="shared" si="36"/>
        <v>424.17</v>
      </c>
      <c r="L196" s="13">
        <f t="shared" si="37"/>
        <v>948.871</v>
      </c>
      <c r="M196" s="75">
        <v>0</v>
      </c>
      <c r="N196" s="75">
        <f t="shared" si="38"/>
        <v>226.9</v>
      </c>
      <c r="O196" s="75">
        <f t="shared" si="39"/>
        <v>8.51</v>
      </c>
      <c r="P196" s="45">
        <f t="shared" si="40"/>
        <v>99.81</v>
      </c>
      <c r="Q196" s="75">
        <f t="shared" si="41"/>
        <v>335.22</v>
      </c>
      <c r="R196" s="68">
        <f t="shared" si="42"/>
        <v>1284.091</v>
      </c>
      <c r="S196" s="83"/>
      <c r="T196" t="str">
        <f>VLOOKUP(D196,[1]汇总!I$2:J$296,2,0)</f>
        <v>√</v>
      </c>
    </row>
    <row r="197" ht="20" customHeight="1" spans="1:20">
      <c r="A197" s="75">
        <f t="shared" si="43"/>
        <v>194</v>
      </c>
      <c r="B197" s="77" t="s">
        <v>426</v>
      </c>
      <c r="C197" s="75" t="s">
        <v>427</v>
      </c>
      <c r="D197" s="75" t="s">
        <v>428</v>
      </c>
      <c r="E197" s="11">
        <v>2836.2</v>
      </c>
      <c r="F197" s="11">
        <v>2837</v>
      </c>
      <c r="G197" s="45">
        <v>4990.25</v>
      </c>
      <c r="H197" s="75">
        <f t="shared" si="33"/>
        <v>51.05</v>
      </c>
      <c r="I197" s="11">
        <f t="shared" si="34"/>
        <v>453.792</v>
      </c>
      <c r="J197" s="11">
        <f t="shared" si="35"/>
        <v>19.859</v>
      </c>
      <c r="K197" s="45">
        <f t="shared" si="36"/>
        <v>424.17</v>
      </c>
      <c r="L197" s="13">
        <f t="shared" si="37"/>
        <v>948.871</v>
      </c>
      <c r="M197" s="75">
        <v>0</v>
      </c>
      <c r="N197" s="75">
        <f t="shared" si="38"/>
        <v>226.9</v>
      </c>
      <c r="O197" s="75">
        <f t="shared" si="39"/>
        <v>8.51</v>
      </c>
      <c r="P197" s="45">
        <f t="shared" si="40"/>
        <v>99.81</v>
      </c>
      <c r="Q197" s="75">
        <f t="shared" si="41"/>
        <v>335.22</v>
      </c>
      <c r="R197" s="68">
        <f t="shared" si="42"/>
        <v>1284.091</v>
      </c>
      <c r="S197" s="83"/>
      <c r="T197" t="str">
        <f>VLOOKUP(D197,[1]汇总!I$2:J$296,2,0)</f>
        <v>√</v>
      </c>
    </row>
    <row r="198" ht="20" customHeight="1" spans="1:20">
      <c r="A198" s="75">
        <f t="shared" si="43"/>
        <v>195</v>
      </c>
      <c r="B198" s="79"/>
      <c r="C198" s="75" t="s">
        <v>429</v>
      </c>
      <c r="D198" s="75" t="s">
        <v>430</v>
      </c>
      <c r="E198" s="11">
        <v>2836.2</v>
      </c>
      <c r="F198" s="11">
        <v>2837</v>
      </c>
      <c r="G198" s="45">
        <v>4990.25</v>
      </c>
      <c r="H198" s="75">
        <f t="shared" si="33"/>
        <v>51.05</v>
      </c>
      <c r="I198" s="11">
        <f t="shared" si="34"/>
        <v>453.792</v>
      </c>
      <c r="J198" s="11">
        <f t="shared" si="35"/>
        <v>19.859</v>
      </c>
      <c r="K198" s="45">
        <f t="shared" si="36"/>
        <v>424.17</v>
      </c>
      <c r="L198" s="13">
        <f t="shared" si="37"/>
        <v>948.871</v>
      </c>
      <c r="M198" s="75">
        <v>0</v>
      </c>
      <c r="N198" s="75">
        <f t="shared" si="38"/>
        <v>226.9</v>
      </c>
      <c r="O198" s="75">
        <f t="shared" si="39"/>
        <v>8.51</v>
      </c>
      <c r="P198" s="45">
        <f t="shared" si="40"/>
        <v>99.81</v>
      </c>
      <c r="Q198" s="75">
        <f t="shared" si="41"/>
        <v>335.22</v>
      </c>
      <c r="R198" s="68">
        <f t="shared" si="42"/>
        <v>1284.091</v>
      </c>
      <c r="S198" s="83"/>
      <c r="T198" t="str">
        <f>VLOOKUP(D198,[1]汇总!I$2:J$296,2,0)</f>
        <v>√</v>
      </c>
    </row>
    <row r="199" ht="20" customHeight="1" spans="1:20">
      <c r="A199" s="75">
        <f t="shared" si="43"/>
        <v>196</v>
      </c>
      <c r="B199" s="79"/>
      <c r="C199" s="75" t="s">
        <v>431</v>
      </c>
      <c r="D199" s="75" t="s">
        <v>432</v>
      </c>
      <c r="E199" s="11">
        <v>2836.2</v>
      </c>
      <c r="F199" s="11">
        <v>2837</v>
      </c>
      <c r="G199" s="45">
        <v>4990.25</v>
      </c>
      <c r="H199" s="75">
        <f t="shared" si="33"/>
        <v>51.05</v>
      </c>
      <c r="I199" s="11">
        <f t="shared" si="34"/>
        <v>453.792</v>
      </c>
      <c r="J199" s="11">
        <f t="shared" si="35"/>
        <v>19.859</v>
      </c>
      <c r="K199" s="45">
        <f t="shared" si="36"/>
        <v>424.17</v>
      </c>
      <c r="L199" s="13">
        <f t="shared" si="37"/>
        <v>948.871</v>
      </c>
      <c r="M199" s="75">
        <v>0</v>
      </c>
      <c r="N199" s="75">
        <f t="shared" si="38"/>
        <v>226.9</v>
      </c>
      <c r="O199" s="75">
        <f t="shared" si="39"/>
        <v>8.51</v>
      </c>
      <c r="P199" s="45">
        <f t="shared" si="40"/>
        <v>99.81</v>
      </c>
      <c r="Q199" s="75">
        <f t="shared" si="41"/>
        <v>335.22</v>
      </c>
      <c r="R199" s="68">
        <f t="shared" si="42"/>
        <v>1284.091</v>
      </c>
      <c r="S199" s="83"/>
      <c r="T199" t="str">
        <f>VLOOKUP(D199,[1]汇总!I$2:J$296,2,0)</f>
        <v>√</v>
      </c>
    </row>
    <row r="200" ht="20" customHeight="1" spans="1:20">
      <c r="A200" s="75">
        <f t="shared" si="43"/>
        <v>197</v>
      </c>
      <c r="B200" s="79"/>
      <c r="C200" s="75" t="s">
        <v>433</v>
      </c>
      <c r="D200" s="75" t="s">
        <v>434</v>
      </c>
      <c r="E200" s="11">
        <v>2836.2</v>
      </c>
      <c r="F200" s="11">
        <v>2837</v>
      </c>
      <c r="G200" s="45">
        <v>4990.25</v>
      </c>
      <c r="H200" s="75">
        <f t="shared" si="33"/>
        <v>51.05</v>
      </c>
      <c r="I200" s="11">
        <f t="shared" si="34"/>
        <v>453.792</v>
      </c>
      <c r="J200" s="11">
        <f t="shared" si="35"/>
        <v>19.859</v>
      </c>
      <c r="K200" s="45">
        <f t="shared" si="36"/>
        <v>424.17</v>
      </c>
      <c r="L200" s="13">
        <f t="shared" si="37"/>
        <v>948.871</v>
      </c>
      <c r="M200" s="75">
        <v>0</v>
      </c>
      <c r="N200" s="75">
        <f t="shared" si="38"/>
        <v>226.9</v>
      </c>
      <c r="O200" s="75">
        <f t="shared" si="39"/>
        <v>8.51</v>
      </c>
      <c r="P200" s="45">
        <f t="shared" si="40"/>
        <v>99.81</v>
      </c>
      <c r="Q200" s="75">
        <f t="shared" si="41"/>
        <v>335.22</v>
      </c>
      <c r="R200" s="68">
        <f t="shared" si="42"/>
        <v>1284.091</v>
      </c>
      <c r="S200" s="83"/>
      <c r="T200" t="str">
        <f>VLOOKUP(D200,[1]汇总!I$2:J$296,2,0)</f>
        <v>√</v>
      </c>
    </row>
    <row r="201" ht="20" customHeight="1" spans="1:20">
      <c r="A201" s="75">
        <f t="shared" si="43"/>
        <v>198</v>
      </c>
      <c r="B201" s="79"/>
      <c r="C201" s="75" t="s">
        <v>435</v>
      </c>
      <c r="D201" s="75" t="s">
        <v>436</v>
      </c>
      <c r="E201" s="11">
        <v>2836.2</v>
      </c>
      <c r="F201" s="11">
        <v>2837</v>
      </c>
      <c r="G201" s="45">
        <v>4990.25</v>
      </c>
      <c r="H201" s="75">
        <f t="shared" si="33"/>
        <v>51.05</v>
      </c>
      <c r="I201" s="11">
        <f t="shared" si="34"/>
        <v>453.792</v>
      </c>
      <c r="J201" s="11">
        <f t="shared" si="35"/>
        <v>19.859</v>
      </c>
      <c r="K201" s="45">
        <f t="shared" si="36"/>
        <v>424.17</v>
      </c>
      <c r="L201" s="13">
        <f t="shared" si="37"/>
        <v>948.871</v>
      </c>
      <c r="M201" s="75">
        <v>0</v>
      </c>
      <c r="N201" s="75">
        <f t="shared" si="38"/>
        <v>226.9</v>
      </c>
      <c r="O201" s="75">
        <f t="shared" si="39"/>
        <v>8.51</v>
      </c>
      <c r="P201" s="45">
        <f t="shared" si="40"/>
        <v>99.81</v>
      </c>
      <c r="Q201" s="75">
        <f t="shared" si="41"/>
        <v>335.22</v>
      </c>
      <c r="R201" s="68">
        <f t="shared" si="42"/>
        <v>1284.091</v>
      </c>
      <c r="S201" s="83"/>
      <c r="T201" t="str">
        <f>VLOOKUP(D201,[1]汇总!I$2:J$296,2,0)</f>
        <v>√</v>
      </c>
    </row>
    <row r="202" ht="20" customHeight="1" spans="1:19">
      <c r="A202" s="75">
        <f t="shared" si="43"/>
        <v>199</v>
      </c>
      <c r="B202" s="79"/>
      <c r="C202" s="84" t="s">
        <v>437</v>
      </c>
      <c r="D202" s="75" t="s">
        <v>438</v>
      </c>
      <c r="E202" s="11">
        <v>3042.05</v>
      </c>
      <c r="F202" s="11">
        <v>3043</v>
      </c>
      <c r="G202" s="45">
        <v>4990.25</v>
      </c>
      <c r="H202" s="75">
        <f t="shared" si="33"/>
        <v>54.76</v>
      </c>
      <c r="I202" s="11">
        <f t="shared" si="34"/>
        <v>486.728</v>
      </c>
      <c r="J202" s="11">
        <f t="shared" si="35"/>
        <v>21.301</v>
      </c>
      <c r="K202" s="45">
        <f t="shared" si="36"/>
        <v>424.17</v>
      </c>
      <c r="L202" s="13">
        <f t="shared" si="37"/>
        <v>986.959</v>
      </c>
      <c r="M202" s="75">
        <v>0</v>
      </c>
      <c r="N202" s="75">
        <f t="shared" si="38"/>
        <v>243.36</v>
      </c>
      <c r="O202" s="75">
        <f t="shared" si="39"/>
        <v>9.13</v>
      </c>
      <c r="P202" s="45">
        <f t="shared" si="40"/>
        <v>99.81</v>
      </c>
      <c r="Q202" s="75">
        <f t="shared" si="41"/>
        <v>352.3</v>
      </c>
      <c r="R202" s="68">
        <f t="shared" si="42"/>
        <v>1339.259</v>
      </c>
      <c r="S202" s="83" t="s">
        <v>50</v>
      </c>
    </row>
    <row r="203" ht="20" customHeight="1" spans="1:20">
      <c r="A203" s="75">
        <f t="shared" si="43"/>
        <v>200</v>
      </c>
      <c r="B203" s="77" t="s">
        <v>439</v>
      </c>
      <c r="C203" s="75" t="s">
        <v>440</v>
      </c>
      <c r="D203" s="75" t="s">
        <v>441</v>
      </c>
      <c r="E203" s="11">
        <v>2836.2</v>
      </c>
      <c r="F203" s="11">
        <v>2837</v>
      </c>
      <c r="G203" s="45">
        <v>4990.25</v>
      </c>
      <c r="H203" s="75">
        <f t="shared" si="33"/>
        <v>51.05</v>
      </c>
      <c r="I203" s="11">
        <f t="shared" si="34"/>
        <v>453.792</v>
      </c>
      <c r="J203" s="11">
        <f t="shared" si="35"/>
        <v>19.859</v>
      </c>
      <c r="K203" s="45">
        <f t="shared" si="36"/>
        <v>424.17</v>
      </c>
      <c r="L203" s="13">
        <f t="shared" si="37"/>
        <v>948.871</v>
      </c>
      <c r="M203" s="75">
        <v>0</v>
      </c>
      <c r="N203" s="75">
        <f t="shared" si="38"/>
        <v>226.9</v>
      </c>
      <c r="O203" s="75">
        <f t="shared" si="39"/>
        <v>8.51</v>
      </c>
      <c r="P203" s="45">
        <f t="shared" si="40"/>
        <v>99.81</v>
      </c>
      <c r="Q203" s="75">
        <f t="shared" si="41"/>
        <v>335.22</v>
      </c>
      <c r="R203" s="68">
        <f t="shared" si="42"/>
        <v>1284.091</v>
      </c>
      <c r="S203" s="83"/>
      <c r="T203" t="str">
        <f>VLOOKUP(D203,[1]汇总!I$2:J$296,2,0)</f>
        <v>√</v>
      </c>
    </row>
    <row r="204" ht="20" customHeight="1" spans="1:20">
      <c r="A204" s="75">
        <f t="shared" si="43"/>
        <v>201</v>
      </c>
      <c r="B204" s="79"/>
      <c r="C204" s="75" t="s">
        <v>442</v>
      </c>
      <c r="D204" s="75" t="s">
        <v>443</v>
      </c>
      <c r="E204" s="11">
        <v>2836.2</v>
      </c>
      <c r="F204" s="11">
        <v>2837</v>
      </c>
      <c r="G204" s="45">
        <v>4990.25</v>
      </c>
      <c r="H204" s="75">
        <f t="shared" si="33"/>
        <v>51.05</v>
      </c>
      <c r="I204" s="11">
        <f t="shared" si="34"/>
        <v>453.792</v>
      </c>
      <c r="J204" s="11">
        <f t="shared" si="35"/>
        <v>19.859</v>
      </c>
      <c r="K204" s="45">
        <f t="shared" si="36"/>
        <v>424.17</v>
      </c>
      <c r="L204" s="13">
        <f t="shared" si="37"/>
        <v>948.871</v>
      </c>
      <c r="M204" s="75">
        <v>0</v>
      </c>
      <c r="N204" s="75">
        <f t="shared" si="38"/>
        <v>226.9</v>
      </c>
      <c r="O204" s="75">
        <f t="shared" si="39"/>
        <v>8.51</v>
      </c>
      <c r="P204" s="45">
        <f t="shared" si="40"/>
        <v>99.81</v>
      </c>
      <c r="Q204" s="75">
        <f t="shared" si="41"/>
        <v>335.22</v>
      </c>
      <c r="R204" s="68">
        <f t="shared" si="42"/>
        <v>1284.091</v>
      </c>
      <c r="S204" s="83"/>
      <c r="T204" t="str">
        <f>VLOOKUP(D204,[1]汇总!I$2:J$296,2,0)</f>
        <v>√</v>
      </c>
    </row>
    <row r="205" ht="20" customHeight="1" spans="1:20">
      <c r="A205" s="75">
        <f t="shared" si="43"/>
        <v>202</v>
      </c>
      <c r="B205" s="79"/>
      <c r="C205" s="75" t="s">
        <v>444</v>
      </c>
      <c r="D205" s="75" t="s">
        <v>445</v>
      </c>
      <c r="E205" s="11">
        <v>2836.2</v>
      </c>
      <c r="F205" s="11">
        <v>2837</v>
      </c>
      <c r="G205" s="45">
        <v>4990.25</v>
      </c>
      <c r="H205" s="75">
        <f t="shared" si="33"/>
        <v>51.05</v>
      </c>
      <c r="I205" s="11">
        <f t="shared" si="34"/>
        <v>453.792</v>
      </c>
      <c r="J205" s="11">
        <f t="shared" si="35"/>
        <v>19.859</v>
      </c>
      <c r="K205" s="45">
        <f t="shared" si="36"/>
        <v>424.17</v>
      </c>
      <c r="L205" s="13">
        <f t="shared" si="37"/>
        <v>948.871</v>
      </c>
      <c r="M205" s="75">
        <v>0</v>
      </c>
      <c r="N205" s="75">
        <f t="shared" si="38"/>
        <v>226.9</v>
      </c>
      <c r="O205" s="75">
        <f t="shared" si="39"/>
        <v>8.51</v>
      </c>
      <c r="P205" s="45">
        <f t="shared" si="40"/>
        <v>99.81</v>
      </c>
      <c r="Q205" s="75">
        <f t="shared" si="41"/>
        <v>335.22</v>
      </c>
      <c r="R205" s="68">
        <f t="shared" si="42"/>
        <v>1284.091</v>
      </c>
      <c r="S205" s="83"/>
      <c r="T205" t="str">
        <f>VLOOKUP(D205,[1]汇总!I$2:J$296,2,0)</f>
        <v>√</v>
      </c>
    </row>
    <row r="206" ht="20" customHeight="1" spans="1:20">
      <c r="A206" s="75">
        <f t="shared" si="43"/>
        <v>203</v>
      </c>
      <c r="B206" s="79"/>
      <c r="C206" s="75" t="s">
        <v>446</v>
      </c>
      <c r="D206" s="75" t="s">
        <v>447</v>
      </c>
      <c r="E206" s="11">
        <v>2836.2</v>
      </c>
      <c r="F206" s="11">
        <v>2837</v>
      </c>
      <c r="G206" s="45">
        <v>4990.25</v>
      </c>
      <c r="H206" s="75">
        <f t="shared" si="33"/>
        <v>51.05</v>
      </c>
      <c r="I206" s="11">
        <f t="shared" si="34"/>
        <v>453.792</v>
      </c>
      <c r="J206" s="11">
        <f t="shared" si="35"/>
        <v>19.859</v>
      </c>
      <c r="K206" s="45">
        <f t="shared" si="36"/>
        <v>424.17</v>
      </c>
      <c r="L206" s="13">
        <f t="shared" si="37"/>
        <v>948.871</v>
      </c>
      <c r="M206" s="75">
        <v>0</v>
      </c>
      <c r="N206" s="75">
        <f t="shared" si="38"/>
        <v>226.9</v>
      </c>
      <c r="O206" s="75">
        <f t="shared" si="39"/>
        <v>8.51</v>
      </c>
      <c r="P206" s="45">
        <f t="shared" si="40"/>
        <v>99.81</v>
      </c>
      <c r="Q206" s="75">
        <f t="shared" si="41"/>
        <v>335.22</v>
      </c>
      <c r="R206" s="68">
        <f t="shared" si="42"/>
        <v>1284.091</v>
      </c>
      <c r="S206" s="83"/>
      <c r="T206" t="str">
        <f>VLOOKUP(D206,[1]汇总!I$2:J$296,2,0)</f>
        <v>√</v>
      </c>
    </row>
    <row r="207" ht="20" customHeight="1" spans="1:20">
      <c r="A207" s="75">
        <f t="shared" si="43"/>
        <v>204</v>
      </c>
      <c r="B207" s="79"/>
      <c r="C207" s="75" t="s">
        <v>448</v>
      </c>
      <c r="D207" s="75" t="s">
        <v>449</v>
      </c>
      <c r="E207" s="11">
        <v>2836.2</v>
      </c>
      <c r="F207" s="11">
        <v>2837</v>
      </c>
      <c r="G207" s="45">
        <v>4990.25</v>
      </c>
      <c r="H207" s="75">
        <f t="shared" si="33"/>
        <v>51.05</v>
      </c>
      <c r="I207" s="11">
        <f t="shared" si="34"/>
        <v>453.792</v>
      </c>
      <c r="J207" s="11">
        <f t="shared" si="35"/>
        <v>19.859</v>
      </c>
      <c r="K207" s="45">
        <f t="shared" si="36"/>
        <v>424.17</v>
      </c>
      <c r="L207" s="13">
        <f t="shared" si="37"/>
        <v>948.871</v>
      </c>
      <c r="M207" s="75">
        <v>0</v>
      </c>
      <c r="N207" s="75">
        <f t="shared" si="38"/>
        <v>226.9</v>
      </c>
      <c r="O207" s="75">
        <f t="shared" si="39"/>
        <v>8.51</v>
      </c>
      <c r="P207" s="45">
        <f t="shared" si="40"/>
        <v>99.81</v>
      </c>
      <c r="Q207" s="75">
        <f t="shared" si="41"/>
        <v>335.22</v>
      </c>
      <c r="R207" s="68">
        <f t="shared" si="42"/>
        <v>1284.091</v>
      </c>
      <c r="S207" s="83"/>
      <c r="T207" t="str">
        <f>VLOOKUP(D207,[1]汇总!I$2:J$296,2,0)</f>
        <v>√</v>
      </c>
    </row>
    <row r="208" ht="20" customHeight="1" spans="1:20">
      <c r="A208" s="75">
        <f t="shared" si="43"/>
        <v>205</v>
      </c>
      <c r="B208" s="79"/>
      <c r="C208" s="75" t="s">
        <v>450</v>
      </c>
      <c r="D208" s="75" t="s">
        <v>451</v>
      </c>
      <c r="E208" s="11">
        <v>2836.2</v>
      </c>
      <c r="F208" s="11">
        <v>2837</v>
      </c>
      <c r="G208" s="45">
        <v>4990.25</v>
      </c>
      <c r="H208" s="75">
        <f t="shared" si="33"/>
        <v>51.05</v>
      </c>
      <c r="I208" s="11">
        <f t="shared" si="34"/>
        <v>453.792</v>
      </c>
      <c r="J208" s="11">
        <f t="shared" si="35"/>
        <v>19.859</v>
      </c>
      <c r="K208" s="45">
        <f t="shared" si="36"/>
        <v>424.17</v>
      </c>
      <c r="L208" s="13">
        <f t="shared" si="37"/>
        <v>948.871</v>
      </c>
      <c r="M208" s="75">
        <v>0</v>
      </c>
      <c r="N208" s="75">
        <f t="shared" si="38"/>
        <v>226.9</v>
      </c>
      <c r="O208" s="75">
        <f t="shared" si="39"/>
        <v>8.51</v>
      </c>
      <c r="P208" s="45">
        <f t="shared" si="40"/>
        <v>99.81</v>
      </c>
      <c r="Q208" s="75">
        <f t="shared" si="41"/>
        <v>335.22</v>
      </c>
      <c r="R208" s="68">
        <f t="shared" si="42"/>
        <v>1284.091</v>
      </c>
      <c r="S208" s="83"/>
      <c r="T208" t="str">
        <f>VLOOKUP(D208,[1]汇总!I$2:J$296,2,0)</f>
        <v>√</v>
      </c>
    </row>
    <row r="209" ht="20" customHeight="1" spans="1:20">
      <c r="A209" s="75">
        <f t="shared" si="43"/>
        <v>206</v>
      </c>
      <c r="B209" s="79"/>
      <c r="C209" s="75" t="s">
        <v>452</v>
      </c>
      <c r="D209" s="75" t="s">
        <v>453</v>
      </c>
      <c r="E209" s="11">
        <v>2836.2</v>
      </c>
      <c r="F209" s="11">
        <v>2837</v>
      </c>
      <c r="G209" s="45">
        <v>4990.25</v>
      </c>
      <c r="H209" s="75">
        <f t="shared" si="33"/>
        <v>51.05</v>
      </c>
      <c r="I209" s="11">
        <f t="shared" si="34"/>
        <v>453.792</v>
      </c>
      <c r="J209" s="11">
        <f t="shared" si="35"/>
        <v>19.859</v>
      </c>
      <c r="K209" s="45">
        <f t="shared" si="36"/>
        <v>424.17</v>
      </c>
      <c r="L209" s="13">
        <f t="shared" si="37"/>
        <v>948.871</v>
      </c>
      <c r="M209" s="75">
        <v>0</v>
      </c>
      <c r="N209" s="75">
        <f t="shared" si="38"/>
        <v>226.9</v>
      </c>
      <c r="O209" s="75">
        <f t="shared" si="39"/>
        <v>8.51</v>
      </c>
      <c r="P209" s="45">
        <f t="shared" si="40"/>
        <v>99.81</v>
      </c>
      <c r="Q209" s="75">
        <f t="shared" si="41"/>
        <v>335.22</v>
      </c>
      <c r="R209" s="68">
        <f t="shared" si="42"/>
        <v>1284.091</v>
      </c>
      <c r="S209" s="83"/>
      <c r="T209" t="str">
        <f>VLOOKUP(D209,[1]汇总!I$2:J$296,2,0)</f>
        <v>√</v>
      </c>
    </row>
    <row r="210" ht="20" customHeight="1" spans="1:20">
      <c r="A210" s="75">
        <f t="shared" si="43"/>
        <v>207</v>
      </c>
      <c r="B210" s="78"/>
      <c r="C210" s="75" t="s">
        <v>454</v>
      </c>
      <c r="D210" s="75" t="s">
        <v>455</v>
      </c>
      <c r="E210" s="11">
        <v>2836.2</v>
      </c>
      <c r="F210" s="11">
        <v>2837</v>
      </c>
      <c r="G210" s="45">
        <v>4990.25</v>
      </c>
      <c r="H210" s="75">
        <f t="shared" si="33"/>
        <v>51.05</v>
      </c>
      <c r="I210" s="11">
        <f t="shared" si="34"/>
        <v>453.792</v>
      </c>
      <c r="J210" s="11">
        <f t="shared" si="35"/>
        <v>19.859</v>
      </c>
      <c r="K210" s="45">
        <f t="shared" si="36"/>
        <v>424.17</v>
      </c>
      <c r="L210" s="13">
        <f t="shared" si="37"/>
        <v>948.871</v>
      </c>
      <c r="M210" s="75">
        <v>0</v>
      </c>
      <c r="N210" s="75">
        <f t="shared" si="38"/>
        <v>226.9</v>
      </c>
      <c r="O210" s="75">
        <f t="shared" si="39"/>
        <v>8.51</v>
      </c>
      <c r="P210" s="45">
        <f t="shared" si="40"/>
        <v>99.81</v>
      </c>
      <c r="Q210" s="75">
        <f t="shared" si="41"/>
        <v>335.22</v>
      </c>
      <c r="R210" s="68">
        <f t="shared" si="42"/>
        <v>1284.091</v>
      </c>
      <c r="S210" s="83"/>
      <c r="T210" t="str">
        <f>VLOOKUP(D210,[1]汇总!I$2:J$296,2,0)</f>
        <v>√</v>
      </c>
    </row>
    <row r="211" ht="20" customHeight="1" spans="1:20">
      <c r="A211" s="75">
        <f t="shared" si="43"/>
        <v>208</v>
      </c>
      <c r="B211" s="77" t="s">
        <v>456</v>
      </c>
      <c r="C211" s="75" t="s">
        <v>457</v>
      </c>
      <c r="D211" s="75" t="s">
        <v>458</v>
      </c>
      <c r="E211" s="11">
        <v>2836.2</v>
      </c>
      <c r="F211" s="11">
        <v>2837</v>
      </c>
      <c r="G211" s="45">
        <v>4990.25</v>
      </c>
      <c r="H211" s="75">
        <f t="shared" si="33"/>
        <v>51.05</v>
      </c>
      <c r="I211" s="11">
        <f t="shared" si="34"/>
        <v>453.792</v>
      </c>
      <c r="J211" s="11">
        <f t="shared" si="35"/>
        <v>19.859</v>
      </c>
      <c r="K211" s="45">
        <f t="shared" si="36"/>
        <v>424.17</v>
      </c>
      <c r="L211" s="13">
        <f t="shared" si="37"/>
        <v>948.871</v>
      </c>
      <c r="M211" s="75">
        <v>0</v>
      </c>
      <c r="N211" s="75">
        <f t="shared" si="38"/>
        <v>226.9</v>
      </c>
      <c r="O211" s="75">
        <f t="shared" si="39"/>
        <v>8.51</v>
      </c>
      <c r="P211" s="45">
        <f t="shared" si="40"/>
        <v>99.81</v>
      </c>
      <c r="Q211" s="75">
        <f t="shared" si="41"/>
        <v>335.22</v>
      </c>
      <c r="R211" s="68">
        <f t="shared" si="42"/>
        <v>1284.091</v>
      </c>
      <c r="S211" s="83"/>
      <c r="T211" t="str">
        <f>VLOOKUP(D211,[1]汇总!I$2:J$296,2,0)</f>
        <v>√</v>
      </c>
    </row>
    <row r="212" ht="20" customHeight="1" spans="1:20">
      <c r="A212" s="75">
        <f t="shared" si="43"/>
        <v>209</v>
      </c>
      <c r="B212" s="79"/>
      <c r="C212" s="75" t="s">
        <v>459</v>
      </c>
      <c r="D212" s="75" t="s">
        <v>460</v>
      </c>
      <c r="E212" s="11">
        <v>2836.2</v>
      </c>
      <c r="F212" s="11">
        <v>2837</v>
      </c>
      <c r="G212" s="45">
        <v>4990.25</v>
      </c>
      <c r="H212" s="75">
        <f t="shared" si="33"/>
        <v>51.05</v>
      </c>
      <c r="I212" s="11">
        <f t="shared" si="34"/>
        <v>453.792</v>
      </c>
      <c r="J212" s="11">
        <f t="shared" si="35"/>
        <v>19.859</v>
      </c>
      <c r="K212" s="45">
        <f t="shared" si="36"/>
        <v>424.17</v>
      </c>
      <c r="L212" s="13">
        <f t="shared" si="37"/>
        <v>948.871</v>
      </c>
      <c r="M212" s="75">
        <v>0</v>
      </c>
      <c r="N212" s="75">
        <f t="shared" si="38"/>
        <v>226.9</v>
      </c>
      <c r="O212" s="75">
        <f t="shared" si="39"/>
        <v>8.51</v>
      </c>
      <c r="P212" s="45">
        <f t="shared" si="40"/>
        <v>99.81</v>
      </c>
      <c r="Q212" s="75">
        <f t="shared" si="41"/>
        <v>335.22</v>
      </c>
      <c r="R212" s="68">
        <f t="shared" si="42"/>
        <v>1284.091</v>
      </c>
      <c r="S212" s="83"/>
      <c r="T212" t="str">
        <f>VLOOKUP(D212,[1]汇总!I$2:J$296,2,0)</f>
        <v>√</v>
      </c>
    </row>
    <row r="213" ht="20" customHeight="1" spans="1:20">
      <c r="A213" s="75">
        <f t="shared" si="43"/>
        <v>210</v>
      </c>
      <c r="B213" s="79"/>
      <c r="C213" s="75" t="s">
        <v>461</v>
      </c>
      <c r="D213" s="75" t="s">
        <v>462</v>
      </c>
      <c r="E213" s="11">
        <v>2836.2</v>
      </c>
      <c r="F213" s="11">
        <v>2837</v>
      </c>
      <c r="G213" s="45">
        <v>4990.25</v>
      </c>
      <c r="H213" s="75">
        <f t="shared" si="33"/>
        <v>51.05</v>
      </c>
      <c r="I213" s="11">
        <f t="shared" si="34"/>
        <v>453.792</v>
      </c>
      <c r="J213" s="11">
        <f t="shared" si="35"/>
        <v>19.859</v>
      </c>
      <c r="K213" s="45">
        <f t="shared" si="36"/>
        <v>424.17</v>
      </c>
      <c r="L213" s="13">
        <f t="shared" si="37"/>
        <v>948.871</v>
      </c>
      <c r="M213" s="75">
        <v>0</v>
      </c>
      <c r="N213" s="75">
        <f t="shared" si="38"/>
        <v>226.9</v>
      </c>
      <c r="O213" s="75">
        <f t="shared" si="39"/>
        <v>8.51</v>
      </c>
      <c r="P213" s="45">
        <f t="shared" si="40"/>
        <v>99.81</v>
      </c>
      <c r="Q213" s="75">
        <f t="shared" si="41"/>
        <v>335.22</v>
      </c>
      <c r="R213" s="68">
        <f t="shared" si="42"/>
        <v>1284.091</v>
      </c>
      <c r="S213" s="83"/>
      <c r="T213" t="str">
        <f>VLOOKUP(D213,[1]汇总!I$2:J$296,2,0)</f>
        <v>√</v>
      </c>
    </row>
    <row r="214" ht="20" customHeight="1" spans="1:20">
      <c r="A214" s="75">
        <f t="shared" si="43"/>
        <v>211</v>
      </c>
      <c r="B214" s="79"/>
      <c r="C214" s="75" t="s">
        <v>463</v>
      </c>
      <c r="D214" s="75" t="s">
        <v>464</v>
      </c>
      <c r="E214" s="11">
        <v>2836.2</v>
      </c>
      <c r="F214" s="11">
        <v>2837</v>
      </c>
      <c r="G214" s="45">
        <v>4990.25</v>
      </c>
      <c r="H214" s="75">
        <f t="shared" si="33"/>
        <v>51.05</v>
      </c>
      <c r="I214" s="11">
        <f t="shared" si="34"/>
        <v>453.792</v>
      </c>
      <c r="J214" s="11">
        <f t="shared" si="35"/>
        <v>19.859</v>
      </c>
      <c r="K214" s="45">
        <f t="shared" si="36"/>
        <v>424.17</v>
      </c>
      <c r="L214" s="13">
        <f t="shared" si="37"/>
        <v>948.871</v>
      </c>
      <c r="M214" s="75">
        <v>0</v>
      </c>
      <c r="N214" s="75">
        <f t="shared" si="38"/>
        <v>226.9</v>
      </c>
      <c r="O214" s="75">
        <f t="shared" si="39"/>
        <v>8.51</v>
      </c>
      <c r="P214" s="45">
        <f t="shared" si="40"/>
        <v>99.81</v>
      </c>
      <c r="Q214" s="75">
        <f t="shared" si="41"/>
        <v>335.22</v>
      </c>
      <c r="R214" s="68">
        <f t="shared" si="42"/>
        <v>1284.091</v>
      </c>
      <c r="S214" s="83"/>
      <c r="T214" t="str">
        <f>VLOOKUP(D214,[1]汇总!I$2:J$296,2,0)</f>
        <v>√</v>
      </c>
    </row>
    <row r="215" ht="20" customHeight="1" spans="1:20">
      <c r="A215" s="75">
        <f t="shared" si="43"/>
        <v>212</v>
      </c>
      <c r="B215" s="79"/>
      <c r="C215" s="75" t="s">
        <v>465</v>
      </c>
      <c r="D215" s="75" t="s">
        <v>466</v>
      </c>
      <c r="E215" s="11">
        <v>2836.2</v>
      </c>
      <c r="F215" s="11">
        <v>2837</v>
      </c>
      <c r="G215" s="45">
        <v>4990.25</v>
      </c>
      <c r="H215" s="75">
        <f t="shared" si="33"/>
        <v>51.05</v>
      </c>
      <c r="I215" s="11">
        <f t="shared" si="34"/>
        <v>453.792</v>
      </c>
      <c r="J215" s="11">
        <f t="shared" si="35"/>
        <v>19.859</v>
      </c>
      <c r="K215" s="45">
        <f t="shared" si="36"/>
        <v>424.17</v>
      </c>
      <c r="L215" s="13">
        <f t="shared" si="37"/>
        <v>948.871</v>
      </c>
      <c r="M215" s="75">
        <v>0</v>
      </c>
      <c r="N215" s="75">
        <f t="shared" si="38"/>
        <v>226.9</v>
      </c>
      <c r="O215" s="75">
        <f t="shared" si="39"/>
        <v>8.51</v>
      </c>
      <c r="P215" s="45">
        <f t="shared" si="40"/>
        <v>99.81</v>
      </c>
      <c r="Q215" s="75">
        <f t="shared" si="41"/>
        <v>335.22</v>
      </c>
      <c r="R215" s="68">
        <f t="shared" si="42"/>
        <v>1284.091</v>
      </c>
      <c r="S215" s="83"/>
      <c r="T215" t="str">
        <f>VLOOKUP(D215,[1]汇总!I$2:J$296,2,0)</f>
        <v>√</v>
      </c>
    </row>
    <row r="216" ht="20" customHeight="1" spans="1:20">
      <c r="A216" s="75">
        <f t="shared" si="43"/>
        <v>213</v>
      </c>
      <c r="B216" s="79"/>
      <c r="C216" s="75" t="s">
        <v>467</v>
      </c>
      <c r="D216" s="75" t="s">
        <v>468</v>
      </c>
      <c r="E216" s="11">
        <v>2836.2</v>
      </c>
      <c r="F216" s="11">
        <v>2837</v>
      </c>
      <c r="G216" s="45">
        <v>4990.25</v>
      </c>
      <c r="H216" s="75">
        <f t="shared" si="33"/>
        <v>51.05</v>
      </c>
      <c r="I216" s="11">
        <f t="shared" si="34"/>
        <v>453.792</v>
      </c>
      <c r="J216" s="11">
        <f t="shared" si="35"/>
        <v>19.859</v>
      </c>
      <c r="K216" s="45">
        <f t="shared" si="36"/>
        <v>424.17</v>
      </c>
      <c r="L216" s="13">
        <f t="shared" si="37"/>
        <v>948.871</v>
      </c>
      <c r="M216" s="75">
        <v>0</v>
      </c>
      <c r="N216" s="75">
        <f t="shared" si="38"/>
        <v>226.9</v>
      </c>
      <c r="O216" s="75">
        <f t="shared" si="39"/>
        <v>8.51</v>
      </c>
      <c r="P216" s="45">
        <f t="shared" si="40"/>
        <v>99.81</v>
      </c>
      <c r="Q216" s="75">
        <f t="shared" si="41"/>
        <v>335.22</v>
      </c>
      <c r="R216" s="68">
        <f t="shared" si="42"/>
        <v>1284.091</v>
      </c>
      <c r="S216" s="83"/>
      <c r="T216" t="str">
        <f>VLOOKUP(D216,[1]汇总!I$2:J$296,2,0)</f>
        <v>√</v>
      </c>
    </row>
    <row r="217" ht="20" customHeight="1" spans="1:20">
      <c r="A217" s="75">
        <f t="shared" si="43"/>
        <v>214</v>
      </c>
      <c r="B217" s="79"/>
      <c r="C217" s="75" t="s">
        <v>469</v>
      </c>
      <c r="D217" s="75" t="s">
        <v>470</v>
      </c>
      <c r="E217" s="11">
        <v>2836.2</v>
      </c>
      <c r="F217" s="11">
        <v>2837</v>
      </c>
      <c r="G217" s="45">
        <v>4990.25</v>
      </c>
      <c r="H217" s="75">
        <f t="shared" si="33"/>
        <v>51.05</v>
      </c>
      <c r="I217" s="11">
        <f t="shared" si="34"/>
        <v>453.792</v>
      </c>
      <c r="J217" s="11">
        <f t="shared" si="35"/>
        <v>19.859</v>
      </c>
      <c r="K217" s="45">
        <f t="shared" si="36"/>
        <v>424.17</v>
      </c>
      <c r="L217" s="13">
        <f t="shared" si="37"/>
        <v>948.871</v>
      </c>
      <c r="M217" s="75">
        <v>0</v>
      </c>
      <c r="N217" s="75">
        <f t="shared" si="38"/>
        <v>226.9</v>
      </c>
      <c r="O217" s="75">
        <f t="shared" si="39"/>
        <v>8.51</v>
      </c>
      <c r="P217" s="45">
        <f t="shared" si="40"/>
        <v>99.81</v>
      </c>
      <c r="Q217" s="75">
        <f t="shared" si="41"/>
        <v>335.22</v>
      </c>
      <c r="R217" s="68">
        <f t="shared" si="42"/>
        <v>1284.091</v>
      </c>
      <c r="S217" s="83"/>
      <c r="T217" t="str">
        <f>VLOOKUP(D217,[1]汇总!I$2:J$296,2,0)</f>
        <v>√</v>
      </c>
    </row>
    <row r="218" ht="20" customHeight="1" spans="1:20">
      <c r="A218" s="75">
        <f t="shared" si="43"/>
        <v>215</v>
      </c>
      <c r="B218" s="79"/>
      <c r="C218" s="75" t="s">
        <v>471</v>
      </c>
      <c r="D218" s="75" t="s">
        <v>472</v>
      </c>
      <c r="E218" s="11">
        <v>2836.2</v>
      </c>
      <c r="F218" s="11">
        <v>2837</v>
      </c>
      <c r="G218" s="45">
        <v>4990.25</v>
      </c>
      <c r="H218" s="75">
        <f t="shared" si="33"/>
        <v>51.05</v>
      </c>
      <c r="I218" s="11">
        <f t="shared" si="34"/>
        <v>453.792</v>
      </c>
      <c r="J218" s="11">
        <f t="shared" si="35"/>
        <v>19.859</v>
      </c>
      <c r="K218" s="45">
        <f t="shared" si="36"/>
        <v>424.17</v>
      </c>
      <c r="L218" s="13">
        <f t="shared" si="37"/>
        <v>948.871</v>
      </c>
      <c r="M218" s="75">
        <v>0</v>
      </c>
      <c r="N218" s="75">
        <f t="shared" si="38"/>
        <v>226.9</v>
      </c>
      <c r="O218" s="75">
        <f t="shared" si="39"/>
        <v>8.51</v>
      </c>
      <c r="P218" s="45">
        <f t="shared" si="40"/>
        <v>99.81</v>
      </c>
      <c r="Q218" s="75">
        <f t="shared" si="41"/>
        <v>335.22</v>
      </c>
      <c r="R218" s="68">
        <f t="shared" si="42"/>
        <v>1284.091</v>
      </c>
      <c r="S218" s="83"/>
      <c r="T218" t="str">
        <f>VLOOKUP(D218,[1]汇总!I$2:J$296,2,0)</f>
        <v>√</v>
      </c>
    </row>
    <row r="219" ht="20" customHeight="1" spans="1:20">
      <c r="A219" s="75">
        <f t="shared" si="43"/>
        <v>216</v>
      </c>
      <c r="B219" s="79"/>
      <c r="C219" s="75" t="s">
        <v>473</v>
      </c>
      <c r="D219" s="75" t="s">
        <v>474</v>
      </c>
      <c r="E219" s="11">
        <v>2836.2</v>
      </c>
      <c r="F219" s="11">
        <v>2837</v>
      </c>
      <c r="G219" s="45">
        <v>4990.25</v>
      </c>
      <c r="H219" s="75">
        <f t="shared" si="33"/>
        <v>51.05</v>
      </c>
      <c r="I219" s="11">
        <f t="shared" si="34"/>
        <v>453.792</v>
      </c>
      <c r="J219" s="11">
        <f t="shared" si="35"/>
        <v>19.859</v>
      </c>
      <c r="K219" s="45">
        <f t="shared" si="36"/>
        <v>424.17</v>
      </c>
      <c r="L219" s="13">
        <f t="shared" si="37"/>
        <v>948.871</v>
      </c>
      <c r="M219" s="75">
        <v>0</v>
      </c>
      <c r="N219" s="75">
        <f t="shared" si="38"/>
        <v>226.9</v>
      </c>
      <c r="O219" s="75">
        <f t="shared" si="39"/>
        <v>8.51</v>
      </c>
      <c r="P219" s="45">
        <f t="shared" si="40"/>
        <v>99.81</v>
      </c>
      <c r="Q219" s="75">
        <f t="shared" si="41"/>
        <v>335.22</v>
      </c>
      <c r="R219" s="68">
        <f t="shared" si="42"/>
        <v>1284.091</v>
      </c>
      <c r="S219" s="83"/>
      <c r="T219" t="str">
        <f>VLOOKUP(D219,[1]汇总!I$2:J$296,2,0)</f>
        <v>√</v>
      </c>
    </row>
    <row r="220" ht="20" customHeight="1" spans="1:20">
      <c r="A220" s="75">
        <f t="shared" si="43"/>
        <v>217</v>
      </c>
      <c r="B220" s="79"/>
      <c r="C220" s="75" t="s">
        <v>475</v>
      </c>
      <c r="D220" s="75" t="s">
        <v>476</v>
      </c>
      <c r="E220" s="11">
        <v>2836.2</v>
      </c>
      <c r="F220" s="11">
        <v>2837</v>
      </c>
      <c r="G220" s="45">
        <v>4990.25</v>
      </c>
      <c r="H220" s="75">
        <f t="shared" si="33"/>
        <v>51.05</v>
      </c>
      <c r="I220" s="11">
        <f t="shared" si="34"/>
        <v>453.792</v>
      </c>
      <c r="J220" s="11">
        <f t="shared" si="35"/>
        <v>19.859</v>
      </c>
      <c r="K220" s="45">
        <f t="shared" si="36"/>
        <v>424.17</v>
      </c>
      <c r="L220" s="13">
        <f t="shared" si="37"/>
        <v>948.871</v>
      </c>
      <c r="M220" s="75">
        <v>0</v>
      </c>
      <c r="N220" s="75">
        <f t="shared" si="38"/>
        <v>226.9</v>
      </c>
      <c r="O220" s="75">
        <f t="shared" si="39"/>
        <v>8.51</v>
      </c>
      <c r="P220" s="45">
        <f t="shared" si="40"/>
        <v>99.81</v>
      </c>
      <c r="Q220" s="75">
        <f t="shared" si="41"/>
        <v>335.22</v>
      </c>
      <c r="R220" s="68">
        <f t="shared" si="42"/>
        <v>1284.091</v>
      </c>
      <c r="S220" s="83"/>
      <c r="T220" t="str">
        <f>VLOOKUP(D220,[1]汇总!I$2:J$296,2,0)</f>
        <v>√</v>
      </c>
    </row>
    <row r="221" ht="20" customHeight="1" spans="1:20">
      <c r="A221" s="75">
        <f t="shared" si="43"/>
        <v>218</v>
      </c>
      <c r="B221" s="79"/>
      <c r="C221" s="75" t="s">
        <v>477</v>
      </c>
      <c r="D221" s="75" t="s">
        <v>478</v>
      </c>
      <c r="E221" s="11">
        <v>2836.2</v>
      </c>
      <c r="F221" s="11">
        <v>2837</v>
      </c>
      <c r="G221" s="45">
        <v>4990.25</v>
      </c>
      <c r="H221" s="75">
        <f t="shared" si="33"/>
        <v>51.05</v>
      </c>
      <c r="I221" s="11">
        <f t="shared" si="34"/>
        <v>453.792</v>
      </c>
      <c r="J221" s="11">
        <f t="shared" si="35"/>
        <v>19.859</v>
      </c>
      <c r="K221" s="45">
        <f t="shared" si="36"/>
        <v>424.17</v>
      </c>
      <c r="L221" s="13">
        <f t="shared" si="37"/>
        <v>948.871</v>
      </c>
      <c r="M221" s="75">
        <v>0</v>
      </c>
      <c r="N221" s="75">
        <f t="shared" si="38"/>
        <v>226.9</v>
      </c>
      <c r="O221" s="75">
        <f t="shared" si="39"/>
        <v>8.51</v>
      </c>
      <c r="P221" s="45">
        <f t="shared" si="40"/>
        <v>99.81</v>
      </c>
      <c r="Q221" s="75">
        <f t="shared" si="41"/>
        <v>335.22</v>
      </c>
      <c r="R221" s="68">
        <f t="shared" si="42"/>
        <v>1284.091</v>
      </c>
      <c r="S221" s="83"/>
      <c r="T221" t="str">
        <f>VLOOKUP(D221,[1]汇总!I$2:J$296,2,0)</f>
        <v>√</v>
      </c>
    </row>
    <row r="222" ht="20" customHeight="1" spans="1:20">
      <c r="A222" s="75">
        <f t="shared" si="43"/>
        <v>219</v>
      </c>
      <c r="B222" s="79"/>
      <c r="C222" s="75" t="s">
        <v>479</v>
      </c>
      <c r="D222" s="75" t="s">
        <v>480</v>
      </c>
      <c r="E222" s="11">
        <v>2836.2</v>
      </c>
      <c r="F222" s="11">
        <v>2837</v>
      </c>
      <c r="G222" s="45">
        <v>4990.25</v>
      </c>
      <c r="H222" s="75">
        <f t="shared" si="33"/>
        <v>51.05</v>
      </c>
      <c r="I222" s="11">
        <f t="shared" si="34"/>
        <v>453.792</v>
      </c>
      <c r="J222" s="11">
        <f t="shared" si="35"/>
        <v>19.859</v>
      </c>
      <c r="K222" s="45">
        <f t="shared" si="36"/>
        <v>424.17</v>
      </c>
      <c r="L222" s="13">
        <f t="shared" si="37"/>
        <v>948.871</v>
      </c>
      <c r="M222" s="75">
        <v>0</v>
      </c>
      <c r="N222" s="75">
        <f t="shared" si="38"/>
        <v>226.9</v>
      </c>
      <c r="O222" s="75">
        <f t="shared" si="39"/>
        <v>8.51</v>
      </c>
      <c r="P222" s="45">
        <f t="shared" si="40"/>
        <v>99.81</v>
      </c>
      <c r="Q222" s="75">
        <f t="shared" si="41"/>
        <v>335.22</v>
      </c>
      <c r="R222" s="68">
        <f t="shared" si="42"/>
        <v>1284.091</v>
      </c>
      <c r="S222" s="83"/>
      <c r="T222" t="str">
        <f>VLOOKUP(D222,[1]汇总!I$2:J$296,2,0)</f>
        <v>√</v>
      </c>
    </row>
    <row r="223" ht="20" customHeight="1" spans="1:20">
      <c r="A223" s="75">
        <f t="shared" si="43"/>
        <v>220</v>
      </c>
      <c r="B223" s="79"/>
      <c r="C223" s="75" t="s">
        <v>481</v>
      </c>
      <c r="D223" s="75" t="s">
        <v>482</v>
      </c>
      <c r="E223" s="11">
        <v>2836.2</v>
      </c>
      <c r="F223" s="11">
        <v>2837</v>
      </c>
      <c r="G223" s="45">
        <v>4990.25</v>
      </c>
      <c r="H223" s="75">
        <f t="shared" si="33"/>
        <v>51.05</v>
      </c>
      <c r="I223" s="11">
        <f t="shared" si="34"/>
        <v>453.792</v>
      </c>
      <c r="J223" s="11">
        <f t="shared" si="35"/>
        <v>19.859</v>
      </c>
      <c r="K223" s="45">
        <f t="shared" si="36"/>
        <v>424.17</v>
      </c>
      <c r="L223" s="13">
        <f t="shared" si="37"/>
        <v>948.871</v>
      </c>
      <c r="M223" s="75">
        <v>0</v>
      </c>
      <c r="N223" s="75">
        <f t="shared" si="38"/>
        <v>226.9</v>
      </c>
      <c r="O223" s="75">
        <f t="shared" si="39"/>
        <v>8.51</v>
      </c>
      <c r="P223" s="45">
        <f t="shared" si="40"/>
        <v>99.81</v>
      </c>
      <c r="Q223" s="75">
        <f t="shared" si="41"/>
        <v>335.22</v>
      </c>
      <c r="R223" s="68">
        <f t="shared" si="42"/>
        <v>1284.091</v>
      </c>
      <c r="S223" s="83"/>
      <c r="T223" t="str">
        <f>VLOOKUP(D223,[1]汇总!I$2:J$296,2,0)</f>
        <v>√</v>
      </c>
    </row>
    <row r="224" ht="20" customHeight="1" spans="1:20">
      <c r="A224" s="75">
        <f t="shared" si="43"/>
        <v>221</v>
      </c>
      <c r="B224" s="79"/>
      <c r="C224" s="75" t="s">
        <v>483</v>
      </c>
      <c r="D224" s="75" t="s">
        <v>484</v>
      </c>
      <c r="E224" s="11">
        <v>2836.2</v>
      </c>
      <c r="F224" s="11">
        <v>2837</v>
      </c>
      <c r="G224" s="45">
        <v>4990.25</v>
      </c>
      <c r="H224" s="75">
        <f t="shared" si="33"/>
        <v>51.05</v>
      </c>
      <c r="I224" s="11">
        <f t="shared" si="34"/>
        <v>453.792</v>
      </c>
      <c r="J224" s="11">
        <f t="shared" si="35"/>
        <v>19.859</v>
      </c>
      <c r="K224" s="45">
        <f t="shared" si="36"/>
        <v>424.17</v>
      </c>
      <c r="L224" s="13">
        <f t="shared" si="37"/>
        <v>948.871</v>
      </c>
      <c r="M224" s="75">
        <v>0</v>
      </c>
      <c r="N224" s="75">
        <f t="shared" si="38"/>
        <v>226.9</v>
      </c>
      <c r="O224" s="75">
        <f t="shared" si="39"/>
        <v>8.51</v>
      </c>
      <c r="P224" s="45">
        <f t="shared" si="40"/>
        <v>99.81</v>
      </c>
      <c r="Q224" s="75">
        <f t="shared" si="41"/>
        <v>335.22</v>
      </c>
      <c r="R224" s="68">
        <f t="shared" si="42"/>
        <v>1284.091</v>
      </c>
      <c r="S224" s="83"/>
      <c r="T224" t="str">
        <f>VLOOKUP(D224,[1]汇总!I$2:J$296,2,0)</f>
        <v>√</v>
      </c>
    </row>
    <row r="225" ht="20" customHeight="1" spans="1:20">
      <c r="A225" s="75">
        <f t="shared" si="43"/>
        <v>222</v>
      </c>
      <c r="B225" s="79"/>
      <c r="C225" s="75" t="s">
        <v>485</v>
      </c>
      <c r="D225" s="75" t="s">
        <v>486</v>
      </c>
      <c r="E225" s="11">
        <v>2836.2</v>
      </c>
      <c r="F225" s="11">
        <v>2837</v>
      </c>
      <c r="G225" s="45">
        <v>4990.25</v>
      </c>
      <c r="H225" s="75">
        <f t="shared" si="33"/>
        <v>51.05</v>
      </c>
      <c r="I225" s="11">
        <f t="shared" si="34"/>
        <v>453.792</v>
      </c>
      <c r="J225" s="11">
        <f t="shared" si="35"/>
        <v>19.859</v>
      </c>
      <c r="K225" s="45">
        <f t="shared" si="36"/>
        <v>424.17</v>
      </c>
      <c r="L225" s="13">
        <f t="shared" si="37"/>
        <v>948.871</v>
      </c>
      <c r="M225" s="75">
        <v>0</v>
      </c>
      <c r="N225" s="75">
        <f t="shared" si="38"/>
        <v>226.9</v>
      </c>
      <c r="O225" s="75">
        <f t="shared" si="39"/>
        <v>8.51</v>
      </c>
      <c r="P225" s="45">
        <f t="shared" si="40"/>
        <v>99.81</v>
      </c>
      <c r="Q225" s="75">
        <f t="shared" si="41"/>
        <v>335.22</v>
      </c>
      <c r="R225" s="68">
        <f t="shared" si="42"/>
        <v>1284.091</v>
      </c>
      <c r="S225" s="83"/>
      <c r="T225" t="str">
        <f>VLOOKUP(D225,[1]汇总!I$2:J$296,2,0)</f>
        <v>√</v>
      </c>
    </row>
    <row r="226" ht="20" customHeight="1" spans="1:20">
      <c r="A226" s="75">
        <f t="shared" si="43"/>
        <v>223</v>
      </c>
      <c r="B226" s="79"/>
      <c r="C226" s="75" t="s">
        <v>487</v>
      </c>
      <c r="D226" s="75" t="s">
        <v>488</v>
      </c>
      <c r="E226" s="11">
        <v>2836.2</v>
      </c>
      <c r="F226" s="11">
        <v>2837</v>
      </c>
      <c r="G226" s="45">
        <v>4990.25</v>
      </c>
      <c r="H226" s="75">
        <f t="shared" si="33"/>
        <v>51.05</v>
      </c>
      <c r="I226" s="11">
        <f t="shared" si="34"/>
        <v>453.792</v>
      </c>
      <c r="J226" s="11">
        <f t="shared" si="35"/>
        <v>19.859</v>
      </c>
      <c r="K226" s="45">
        <f t="shared" si="36"/>
        <v>424.17</v>
      </c>
      <c r="L226" s="13">
        <f t="shared" si="37"/>
        <v>948.871</v>
      </c>
      <c r="M226" s="75">
        <v>0</v>
      </c>
      <c r="N226" s="75">
        <f t="shared" si="38"/>
        <v>226.9</v>
      </c>
      <c r="O226" s="75">
        <f t="shared" si="39"/>
        <v>8.51</v>
      </c>
      <c r="P226" s="45">
        <f t="shared" si="40"/>
        <v>99.81</v>
      </c>
      <c r="Q226" s="75">
        <f t="shared" si="41"/>
        <v>335.22</v>
      </c>
      <c r="R226" s="68">
        <f t="shared" si="42"/>
        <v>1284.091</v>
      </c>
      <c r="S226" s="83"/>
      <c r="T226" t="str">
        <f>VLOOKUP(D226,[1]汇总!I$2:J$296,2,0)</f>
        <v>√</v>
      </c>
    </row>
    <row r="227" ht="20" customHeight="1" spans="1:20">
      <c r="A227" s="75">
        <f t="shared" si="43"/>
        <v>224</v>
      </c>
      <c r="B227" s="79"/>
      <c r="C227" s="75" t="s">
        <v>489</v>
      </c>
      <c r="D227" s="75" t="s">
        <v>490</v>
      </c>
      <c r="E227" s="11">
        <v>2836.2</v>
      </c>
      <c r="F227" s="11">
        <v>2837</v>
      </c>
      <c r="G227" s="45">
        <v>4990.25</v>
      </c>
      <c r="H227" s="75">
        <f t="shared" si="33"/>
        <v>51.05</v>
      </c>
      <c r="I227" s="11">
        <f t="shared" si="34"/>
        <v>453.792</v>
      </c>
      <c r="J227" s="11">
        <f t="shared" si="35"/>
        <v>19.859</v>
      </c>
      <c r="K227" s="45">
        <f t="shared" si="36"/>
        <v>424.17</v>
      </c>
      <c r="L227" s="13">
        <f t="shared" si="37"/>
        <v>948.871</v>
      </c>
      <c r="M227" s="75">
        <v>0</v>
      </c>
      <c r="N227" s="75">
        <f t="shared" si="38"/>
        <v>226.9</v>
      </c>
      <c r="O227" s="75">
        <f t="shared" si="39"/>
        <v>8.51</v>
      </c>
      <c r="P227" s="45">
        <f t="shared" si="40"/>
        <v>99.81</v>
      </c>
      <c r="Q227" s="75">
        <f t="shared" si="41"/>
        <v>335.22</v>
      </c>
      <c r="R227" s="68">
        <f t="shared" si="42"/>
        <v>1284.091</v>
      </c>
      <c r="S227" s="83"/>
      <c r="T227" t="str">
        <f>VLOOKUP(D227,[1]汇总!I$2:J$296,2,0)</f>
        <v>√</v>
      </c>
    </row>
    <row r="228" ht="20" customHeight="1" spans="1:20">
      <c r="A228" s="75">
        <f t="shared" si="43"/>
        <v>225</v>
      </c>
      <c r="B228" s="79"/>
      <c r="C228" s="75" t="s">
        <v>491</v>
      </c>
      <c r="D228" s="75" t="s">
        <v>492</v>
      </c>
      <c r="E228" s="11">
        <v>2836.2</v>
      </c>
      <c r="F228" s="11">
        <v>2837</v>
      </c>
      <c r="G228" s="45">
        <v>4990.25</v>
      </c>
      <c r="H228" s="75">
        <f t="shared" si="33"/>
        <v>51.05</v>
      </c>
      <c r="I228" s="11">
        <f t="shared" si="34"/>
        <v>453.792</v>
      </c>
      <c r="J228" s="11">
        <f t="shared" si="35"/>
        <v>19.859</v>
      </c>
      <c r="K228" s="45">
        <f t="shared" si="36"/>
        <v>424.17</v>
      </c>
      <c r="L228" s="13">
        <f t="shared" si="37"/>
        <v>948.871</v>
      </c>
      <c r="M228" s="75">
        <v>0</v>
      </c>
      <c r="N228" s="75">
        <f t="shared" si="38"/>
        <v>226.9</v>
      </c>
      <c r="O228" s="75">
        <f t="shared" si="39"/>
        <v>8.51</v>
      </c>
      <c r="P228" s="45">
        <f t="shared" si="40"/>
        <v>99.81</v>
      </c>
      <c r="Q228" s="75">
        <f t="shared" si="41"/>
        <v>335.22</v>
      </c>
      <c r="R228" s="68">
        <f t="shared" si="42"/>
        <v>1284.091</v>
      </c>
      <c r="S228" s="83"/>
      <c r="T228" t="str">
        <f>VLOOKUP(D228,[1]汇总!I$2:J$296,2,0)</f>
        <v>√</v>
      </c>
    </row>
    <row r="229" ht="20" customHeight="1" spans="1:20">
      <c r="A229" s="75">
        <f t="shared" si="43"/>
        <v>226</v>
      </c>
      <c r="B229" s="79"/>
      <c r="C229" s="75" t="s">
        <v>493</v>
      </c>
      <c r="D229" s="75" t="s">
        <v>494</v>
      </c>
      <c r="E229" s="11">
        <v>2836.2</v>
      </c>
      <c r="F229" s="11">
        <v>2837</v>
      </c>
      <c r="G229" s="45">
        <v>4990.25</v>
      </c>
      <c r="H229" s="75">
        <f t="shared" si="33"/>
        <v>51.05</v>
      </c>
      <c r="I229" s="11">
        <f t="shared" si="34"/>
        <v>453.792</v>
      </c>
      <c r="J229" s="11">
        <f t="shared" si="35"/>
        <v>19.859</v>
      </c>
      <c r="K229" s="45">
        <f t="shared" si="36"/>
        <v>424.17</v>
      </c>
      <c r="L229" s="13">
        <f t="shared" si="37"/>
        <v>948.871</v>
      </c>
      <c r="M229" s="75">
        <v>0</v>
      </c>
      <c r="N229" s="75">
        <f t="shared" si="38"/>
        <v>226.9</v>
      </c>
      <c r="O229" s="75">
        <f t="shared" si="39"/>
        <v>8.51</v>
      </c>
      <c r="P229" s="45">
        <f t="shared" si="40"/>
        <v>99.81</v>
      </c>
      <c r="Q229" s="75">
        <f t="shared" si="41"/>
        <v>335.22</v>
      </c>
      <c r="R229" s="68">
        <f t="shared" si="42"/>
        <v>1284.091</v>
      </c>
      <c r="S229" s="83"/>
      <c r="T229" t="str">
        <f>VLOOKUP(D229,[1]汇总!I$2:J$296,2,0)</f>
        <v>√</v>
      </c>
    </row>
    <row r="230" ht="20" customHeight="1" spans="1:20">
      <c r="A230" s="75">
        <f t="shared" si="43"/>
        <v>227</v>
      </c>
      <c r="B230" s="79"/>
      <c r="C230" s="75" t="s">
        <v>495</v>
      </c>
      <c r="D230" s="75" t="s">
        <v>496</v>
      </c>
      <c r="E230" s="11">
        <v>2836.2</v>
      </c>
      <c r="F230" s="11">
        <v>2837</v>
      </c>
      <c r="G230" s="45">
        <v>4990.25</v>
      </c>
      <c r="H230" s="75">
        <f t="shared" si="33"/>
        <v>51.05</v>
      </c>
      <c r="I230" s="11">
        <f t="shared" si="34"/>
        <v>453.792</v>
      </c>
      <c r="J230" s="11">
        <f t="shared" si="35"/>
        <v>19.859</v>
      </c>
      <c r="K230" s="45">
        <f t="shared" si="36"/>
        <v>424.17</v>
      </c>
      <c r="L230" s="13">
        <f t="shared" si="37"/>
        <v>948.871</v>
      </c>
      <c r="M230" s="75">
        <v>0</v>
      </c>
      <c r="N230" s="75">
        <f t="shared" si="38"/>
        <v>226.9</v>
      </c>
      <c r="O230" s="75">
        <f t="shared" si="39"/>
        <v>8.51</v>
      </c>
      <c r="P230" s="45">
        <f t="shared" si="40"/>
        <v>99.81</v>
      </c>
      <c r="Q230" s="75">
        <f t="shared" si="41"/>
        <v>335.22</v>
      </c>
      <c r="R230" s="68">
        <f t="shared" si="42"/>
        <v>1284.091</v>
      </c>
      <c r="S230" s="83"/>
      <c r="T230" t="str">
        <f>VLOOKUP(D230,[1]汇总!I$2:J$296,2,0)</f>
        <v>√</v>
      </c>
    </row>
    <row r="231" ht="20" customHeight="1" spans="1:20">
      <c r="A231" s="75">
        <f t="shared" si="43"/>
        <v>228</v>
      </c>
      <c r="B231" s="79"/>
      <c r="C231" s="75" t="s">
        <v>497</v>
      </c>
      <c r="D231" s="75" t="s">
        <v>498</v>
      </c>
      <c r="E231" s="11">
        <v>2836.2</v>
      </c>
      <c r="F231" s="11">
        <v>2837</v>
      </c>
      <c r="G231" s="45">
        <v>4990.25</v>
      </c>
      <c r="H231" s="75">
        <f t="shared" si="33"/>
        <v>51.05</v>
      </c>
      <c r="I231" s="11">
        <f t="shared" si="34"/>
        <v>453.792</v>
      </c>
      <c r="J231" s="11">
        <f t="shared" si="35"/>
        <v>19.859</v>
      </c>
      <c r="K231" s="45">
        <f t="shared" si="36"/>
        <v>424.17</v>
      </c>
      <c r="L231" s="13">
        <f t="shared" si="37"/>
        <v>948.871</v>
      </c>
      <c r="M231" s="75">
        <v>0</v>
      </c>
      <c r="N231" s="75">
        <f t="shared" si="38"/>
        <v>226.9</v>
      </c>
      <c r="O231" s="75">
        <f t="shared" si="39"/>
        <v>8.51</v>
      </c>
      <c r="P231" s="45">
        <f t="shared" si="40"/>
        <v>99.81</v>
      </c>
      <c r="Q231" s="75">
        <f t="shared" si="41"/>
        <v>335.22</v>
      </c>
      <c r="R231" s="68">
        <f t="shared" si="42"/>
        <v>1284.091</v>
      </c>
      <c r="S231" s="83"/>
      <c r="T231" t="str">
        <f>VLOOKUP(D231,[1]汇总!I$2:J$296,2,0)</f>
        <v>√</v>
      </c>
    </row>
    <row r="232" ht="20" customHeight="1" spans="1:20">
      <c r="A232" s="75">
        <f t="shared" si="43"/>
        <v>229</v>
      </c>
      <c r="B232" s="79"/>
      <c r="C232" s="75" t="s">
        <v>499</v>
      </c>
      <c r="D232" s="75" t="s">
        <v>500</v>
      </c>
      <c r="E232" s="11">
        <v>2846.5</v>
      </c>
      <c r="F232" s="11">
        <v>2846.5</v>
      </c>
      <c r="G232" s="45">
        <v>4990.25</v>
      </c>
      <c r="H232" s="75">
        <f t="shared" si="33"/>
        <v>51.24</v>
      </c>
      <c r="I232" s="11">
        <f t="shared" si="34"/>
        <v>455.44</v>
      </c>
      <c r="J232" s="11">
        <f t="shared" si="35"/>
        <v>19.9255</v>
      </c>
      <c r="K232" s="45">
        <f t="shared" si="36"/>
        <v>424.17</v>
      </c>
      <c r="L232" s="13">
        <f t="shared" si="37"/>
        <v>950.7755</v>
      </c>
      <c r="M232" s="75">
        <v>0</v>
      </c>
      <c r="N232" s="75">
        <f t="shared" si="38"/>
        <v>227.72</v>
      </c>
      <c r="O232" s="75">
        <f t="shared" si="39"/>
        <v>8.54</v>
      </c>
      <c r="P232" s="45">
        <f t="shared" si="40"/>
        <v>99.81</v>
      </c>
      <c r="Q232" s="75">
        <f t="shared" si="41"/>
        <v>336.07</v>
      </c>
      <c r="R232" s="68">
        <f t="shared" si="42"/>
        <v>1286.8455</v>
      </c>
      <c r="S232" s="83"/>
      <c r="T232" t="str">
        <f>VLOOKUP(D232,[1]汇总!I$2:J$296,2,0)</f>
        <v>√</v>
      </c>
    </row>
    <row r="233" ht="20" customHeight="1" spans="1:20">
      <c r="A233" s="75">
        <f t="shared" si="43"/>
        <v>230</v>
      </c>
      <c r="B233" s="79"/>
      <c r="C233" s="75" t="s">
        <v>501</v>
      </c>
      <c r="D233" s="75" t="s">
        <v>502</v>
      </c>
      <c r="E233" s="11">
        <v>2836.2</v>
      </c>
      <c r="F233" s="11">
        <v>2837</v>
      </c>
      <c r="G233" s="45">
        <v>4990.25</v>
      </c>
      <c r="H233" s="75">
        <f t="shared" si="33"/>
        <v>51.05</v>
      </c>
      <c r="I233" s="11">
        <f t="shared" si="34"/>
        <v>453.792</v>
      </c>
      <c r="J233" s="11">
        <f t="shared" si="35"/>
        <v>19.859</v>
      </c>
      <c r="K233" s="45">
        <f t="shared" si="36"/>
        <v>424.17</v>
      </c>
      <c r="L233" s="13">
        <f t="shared" si="37"/>
        <v>948.871</v>
      </c>
      <c r="M233" s="75">
        <v>0</v>
      </c>
      <c r="N233" s="75">
        <f t="shared" si="38"/>
        <v>226.9</v>
      </c>
      <c r="O233" s="75">
        <f t="shared" si="39"/>
        <v>8.51</v>
      </c>
      <c r="P233" s="45">
        <f t="shared" si="40"/>
        <v>99.81</v>
      </c>
      <c r="Q233" s="75">
        <f t="shared" si="41"/>
        <v>335.22</v>
      </c>
      <c r="R233" s="68">
        <f t="shared" si="42"/>
        <v>1284.091</v>
      </c>
      <c r="S233" s="83"/>
      <c r="T233" t="str">
        <f>VLOOKUP(D233,[1]汇总!I$2:J$296,2,0)</f>
        <v>√</v>
      </c>
    </row>
    <row r="234" ht="20" customHeight="1" spans="1:20">
      <c r="A234" s="75">
        <f t="shared" si="43"/>
        <v>231</v>
      </c>
      <c r="B234" s="79"/>
      <c r="C234" s="75" t="s">
        <v>503</v>
      </c>
      <c r="D234" s="75" t="s">
        <v>504</v>
      </c>
      <c r="E234" s="11">
        <v>2836.2</v>
      </c>
      <c r="F234" s="11">
        <v>2837</v>
      </c>
      <c r="G234" s="45">
        <v>4990.25</v>
      </c>
      <c r="H234" s="75">
        <f t="shared" si="33"/>
        <v>51.05</v>
      </c>
      <c r="I234" s="11">
        <f t="shared" si="34"/>
        <v>453.792</v>
      </c>
      <c r="J234" s="11">
        <f t="shared" si="35"/>
        <v>19.859</v>
      </c>
      <c r="K234" s="45">
        <f t="shared" si="36"/>
        <v>424.17</v>
      </c>
      <c r="L234" s="13">
        <f t="shared" si="37"/>
        <v>948.871</v>
      </c>
      <c r="M234" s="75">
        <v>0</v>
      </c>
      <c r="N234" s="75">
        <f t="shared" si="38"/>
        <v>226.9</v>
      </c>
      <c r="O234" s="75">
        <f t="shared" si="39"/>
        <v>8.51</v>
      </c>
      <c r="P234" s="45">
        <f t="shared" si="40"/>
        <v>99.81</v>
      </c>
      <c r="Q234" s="75">
        <f t="shared" si="41"/>
        <v>335.22</v>
      </c>
      <c r="R234" s="68">
        <f t="shared" si="42"/>
        <v>1284.091</v>
      </c>
      <c r="S234" s="83"/>
      <c r="T234" t="str">
        <f>VLOOKUP(D234,[1]汇总!I$2:J$296,2,0)</f>
        <v>√</v>
      </c>
    </row>
    <row r="235" ht="20" customHeight="1" spans="1:20">
      <c r="A235" s="75">
        <f t="shared" si="43"/>
        <v>232</v>
      </c>
      <c r="B235" s="79"/>
      <c r="C235" s="75" t="s">
        <v>505</v>
      </c>
      <c r="D235" s="75" t="s">
        <v>506</v>
      </c>
      <c r="E235" s="11">
        <v>2836.2</v>
      </c>
      <c r="F235" s="11">
        <v>2837</v>
      </c>
      <c r="G235" s="45">
        <v>4990.25</v>
      </c>
      <c r="H235" s="75">
        <f t="shared" si="33"/>
        <v>51.05</v>
      </c>
      <c r="I235" s="11">
        <f t="shared" si="34"/>
        <v>453.792</v>
      </c>
      <c r="J235" s="11">
        <f t="shared" si="35"/>
        <v>19.859</v>
      </c>
      <c r="K235" s="45">
        <f t="shared" si="36"/>
        <v>424.17</v>
      </c>
      <c r="L235" s="13">
        <f t="shared" si="37"/>
        <v>948.871</v>
      </c>
      <c r="M235" s="75">
        <v>0</v>
      </c>
      <c r="N235" s="75">
        <f t="shared" si="38"/>
        <v>226.9</v>
      </c>
      <c r="O235" s="75">
        <f t="shared" si="39"/>
        <v>8.51</v>
      </c>
      <c r="P235" s="45">
        <f t="shared" si="40"/>
        <v>99.81</v>
      </c>
      <c r="Q235" s="75">
        <f t="shared" si="41"/>
        <v>335.22</v>
      </c>
      <c r="R235" s="68">
        <f t="shared" si="42"/>
        <v>1284.091</v>
      </c>
      <c r="S235" s="83"/>
      <c r="T235" t="str">
        <f>VLOOKUP(D235,[1]汇总!I$2:J$296,2,0)</f>
        <v>√</v>
      </c>
    </row>
    <row r="236" ht="20" customHeight="1" spans="1:20">
      <c r="A236" s="75">
        <f t="shared" si="43"/>
        <v>233</v>
      </c>
      <c r="B236" s="78"/>
      <c r="C236" s="75" t="s">
        <v>507</v>
      </c>
      <c r="D236" s="75" t="s">
        <v>508</v>
      </c>
      <c r="E236" s="11">
        <v>2836.2</v>
      </c>
      <c r="F236" s="11">
        <v>2837</v>
      </c>
      <c r="G236" s="45">
        <v>4990.25</v>
      </c>
      <c r="H236" s="75">
        <f t="shared" si="33"/>
        <v>51.05</v>
      </c>
      <c r="I236" s="11">
        <f t="shared" si="34"/>
        <v>453.792</v>
      </c>
      <c r="J236" s="11">
        <f t="shared" si="35"/>
        <v>19.859</v>
      </c>
      <c r="K236" s="45">
        <f t="shared" si="36"/>
        <v>424.17</v>
      </c>
      <c r="L236" s="13">
        <f t="shared" si="37"/>
        <v>948.871</v>
      </c>
      <c r="M236" s="75">
        <v>0</v>
      </c>
      <c r="N236" s="75">
        <f t="shared" si="38"/>
        <v>226.9</v>
      </c>
      <c r="O236" s="75">
        <f t="shared" si="39"/>
        <v>8.51</v>
      </c>
      <c r="P236" s="45">
        <f t="shared" si="40"/>
        <v>99.81</v>
      </c>
      <c r="Q236" s="75">
        <f t="shared" si="41"/>
        <v>335.22</v>
      </c>
      <c r="R236" s="68">
        <f t="shared" si="42"/>
        <v>1284.091</v>
      </c>
      <c r="S236" s="83"/>
      <c r="T236" t="str">
        <f>VLOOKUP(D236,[1]汇总!I$2:J$296,2,0)</f>
        <v>√</v>
      </c>
    </row>
    <row r="237" ht="20" customHeight="1" spans="1:20">
      <c r="A237" s="75">
        <f t="shared" si="43"/>
        <v>234</v>
      </c>
      <c r="B237" s="77" t="s">
        <v>509</v>
      </c>
      <c r="C237" s="75" t="s">
        <v>510</v>
      </c>
      <c r="D237" s="75" t="s">
        <v>511</v>
      </c>
      <c r="E237" s="11">
        <v>2836.2</v>
      </c>
      <c r="F237" s="11">
        <v>2837</v>
      </c>
      <c r="G237" s="45">
        <v>4990.25</v>
      </c>
      <c r="H237" s="75">
        <f t="shared" si="33"/>
        <v>51.05</v>
      </c>
      <c r="I237" s="11">
        <f t="shared" si="34"/>
        <v>453.792</v>
      </c>
      <c r="J237" s="11">
        <f t="shared" si="35"/>
        <v>19.859</v>
      </c>
      <c r="K237" s="45">
        <f t="shared" si="36"/>
        <v>424.17</v>
      </c>
      <c r="L237" s="13">
        <f t="shared" si="37"/>
        <v>948.871</v>
      </c>
      <c r="M237" s="75">
        <v>0</v>
      </c>
      <c r="N237" s="75">
        <f t="shared" si="38"/>
        <v>226.9</v>
      </c>
      <c r="O237" s="75">
        <f t="shared" si="39"/>
        <v>8.51</v>
      </c>
      <c r="P237" s="45">
        <f t="shared" si="40"/>
        <v>99.81</v>
      </c>
      <c r="Q237" s="75">
        <f t="shared" si="41"/>
        <v>335.22</v>
      </c>
      <c r="R237" s="68">
        <f t="shared" si="42"/>
        <v>1284.091</v>
      </c>
      <c r="S237" s="83"/>
      <c r="T237" t="str">
        <f>VLOOKUP(D237,[1]汇总!I$2:J$296,2,0)</f>
        <v>√</v>
      </c>
    </row>
    <row r="238" ht="20" customHeight="1" spans="1:20">
      <c r="A238" s="75">
        <f t="shared" si="43"/>
        <v>235</v>
      </c>
      <c r="B238" s="79"/>
      <c r="C238" s="75" t="s">
        <v>512</v>
      </c>
      <c r="D238" s="75" t="s">
        <v>513</v>
      </c>
      <c r="E238" s="11">
        <v>2836.2</v>
      </c>
      <c r="F238" s="11">
        <v>2837</v>
      </c>
      <c r="G238" s="45">
        <v>4990.25</v>
      </c>
      <c r="H238" s="75">
        <f t="shared" si="33"/>
        <v>51.05</v>
      </c>
      <c r="I238" s="11">
        <f t="shared" si="34"/>
        <v>453.792</v>
      </c>
      <c r="J238" s="11">
        <f t="shared" si="35"/>
        <v>19.859</v>
      </c>
      <c r="K238" s="45">
        <f t="shared" si="36"/>
        <v>424.17</v>
      </c>
      <c r="L238" s="13">
        <f t="shared" si="37"/>
        <v>948.871</v>
      </c>
      <c r="M238" s="75">
        <v>0</v>
      </c>
      <c r="N238" s="75">
        <f t="shared" si="38"/>
        <v>226.9</v>
      </c>
      <c r="O238" s="75">
        <f t="shared" si="39"/>
        <v>8.51</v>
      </c>
      <c r="P238" s="45">
        <f t="shared" si="40"/>
        <v>99.81</v>
      </c>
      <c r="Q238" s="75">
        <f t="shared" si="41"/>
        <v>335.22</v>
      </c>
      <c r="R238" s="68">
        <f t="shared" si="42"/>
        <v>1284.091</v>
      </c>
      <c r="S238" s="83"/>
      <c r="T238" t="str">
        <f>VLOOKUP(D238,[1]汇总!I$2:J$296,2,0)</f>
        <v>√</v>
      </c>
    </row>
    <row r="239" ht="20" customHeight="1" spans="1:20">
      <c r="A239" s="75">
        <f t="shared" si="43"/>
        <v>236</v>
      </c>
      <c r="B239" s="79"/>
      <c r="C239" s="75" t="s">
        <v>514</v>
      </c>
      <c r="D239" s="75" t="s">
        <v>515</v>
      </c>
      <c r="E239" s="11">
        <v>2836.2</v>
      </c>
      <c r="F239" s="11">
        <v>2837</v>
      </c>
      <c r="G239" s="45">
        <v>4990.25</v>
      </c>
      <c r="H239" s="75">
        <f t="shared" si="33"/>
        <v>51.05</v>
      </c>
      <c r="I239" s="11">
        <f t="shared" si="34"/>
        <v>453.792</v>
      </c>
      <c r="J239" s="11">
        <f t="shared" si="35"/>
        <v>19.859</v>
      </c>
      <c r="K239" s="45">
        <f t="shared" si="36"/>
        <v>424.17</v>
      </c>
      <c r="L239" s="13">
        <f t="shared" si="37"/>
        <v>948.871</v>
      </c>
      <c r="M239" s="75">
        <v>0</v>
      </c>
      <c r="N239" s="75">
        <f t="shared" si="38"/>
        <v>226.9</v>
      </c>
      <c r="O239" s="75">
        <f t="shared" si="39"/>
        <v>8.51</v>
      </c>
      <c r="P239" s="45">
        <f t="shared" si="40"/>
        <v>99.81</v>
      </c>
      <c r="Q239" s="75">
        <f t="shared" si="41"/>
        <v>335.22</v>
      </c>
      <c r="R239" s="68">
        <f t="shared" si="42"/>
        <v>1284.091</v>
      </c>
      <c r="S239" s="83"/>
      <c r="T239" t="str">
        <f>VLOOKUP(D239,[1]汇总!I$2:J$296,2,0)</f>
        <v>√</v>
      </c>
    </row>
    <row r="240" ht="20" customHeight="1" spans="1:20">
      <c r="A240" s="75">
        <f t="shared" si="43"/>
        <v>237</v>
      </c>
      <c r="B240" s="79"/>
      <c r="C240" s="75" t="s">
        <v>516</v>
      </c>
      <c r="D240" s="75" t="s">
        <v>517</v>
      </c>
      <c r="E240" s="11">
        <v>2836.2</v>
      </c>
      <c r="F240" s="11">
        <v>2837</v>
      </c>
      <c r="G240" s="45">
        <v>4990.25</v>
      </c>
      <c r="H240" s="75">
        <f t="shared" si="33"/>
        <v>51.05</v>
      </c>
      <c r="I240" s="11">
        <f t="shared" si="34"/>
        <v>453.792</v>
      </c>
      <c r="J240" s="11">
        <f t="shared" si="35"/>
        <v>19.859</v>
      </c>
      <c r="K240" s="45">
        <f t="shared" si="36"/>
        <v>424.17</v>
      </c>
      <c r="L240" s="13">
        <f t="shared" si="37"/>
        <v>948.871</v>
      </c>
      <c r="M240" s="75">
        <v>0</v>
      </c>
      <c r="N240" s="75">
        <f t="shared" si="38"/>
        <v>226.9</v>
      </c>
      <c r="O240" s="75">
        <f t="shared" si="39"/>
        <v>8.51</v>
      </c>
      <c r="P240" s="45">
        <f t="shared" si="40"/>
        <v>99.81</v>
      </c>
      <c r="Q240" s="75">
        <f t="shared" si="41"/>
        <v>335.22</v>
      </c>
      <c r="R240" s="68">
        <f t="shared" si="42"/>
        <v>1284.091</v>
      </c>
      <c r="S240" s="83"/>
      <c r="T240" t="str">
        <f>VLOOKUP(D240,[1]汇总!I$2:J$296,2,0)</f>
        <v>√</v>
      </c>
    </row>
    <row r="241" ht="20" customHeight="1" spans="1:20">
      <c r="A241" s="75">
        <f t="shared" si="43"/>
        <v>238</v>
      </c>
      <c r="B241" s="79"/>
      <c r="C241" s="75" t="s">
        <v>518</v>
      </c>
      <c r="D241" s="75" t="s">
        <v>519</v>
      </c>
      <c r="E241" s="11">
        <v>2836.2</v>
      </c>
      <c r="F241" s="11">
        <v>2837</v>
      </c>
      <c r="G241" s="45">
        <v>4990.25</v>
      </c>
      <c r="H241" s="75">
        <f t="shared" si="33"/>
        <v>51.05</v>
      </c>
      <c r="I241" s="11">
        <f t="shared" si="34"/>
        <v>453.792</v>
      </c>
      <c r="J241" s="11">
        <f t="shared" si="35"/>
        <v>19.859</v>
      </c>
      <c r="K241" s="45">
        <f t="shared" si="36"/>
        <v>424.17</v>
      </c>
      <c r="L241" s="13">
        <f t="shared" si="37"/>
        <v>948.871</v>
      </c>
      <c r="M241" s="75">
        <v>0</v>
      </c>
      <c r="N241" s="75">
        <f t="shared" si="38"/>
        <v>226.9</v>
      </c>
      <c r="O241" s="75">
        <f t="shared" si="39"/>
        <v>8.51</v>
      </c>
      <c r="P241" s="45">
        <f t="shared" si="40"/>
        <v>99.81</v>
      </c>
      <c r="Q241" s="75">
        <f t="shared" si="41"/>
        <v>335.22</v>
      </c>
      <c r="R241" s="68">
        <f t="shared" si="42"/>
        <v>1284.091</v>
      </c>
      <c r="S241" s="83"/>
      <c r="T241" t="str">
        <f>VLOOKUP(D241,[1]汇总!I$2:J$296,2,0)</f>
        <v>√</v>
      </c>
    </row>
    <row r="242" ht="20" customHeight="1" spans="1:20">
      <c r="A242" s="75">
        <f t="shared" si="43"/>
        <v>239</v>
      </c>
      <c r="B242" s="79"/>
      <c r="C242" s="75" t="s">
        <v>520</v>
      </c>
      <c r="D242" s="75" t="s">
        <v>521</v>
      </c>
      <c r="E242" s="11">
        <v>2836.2</v>
      </c>
      <c r="F242" s="11">
        <v>2837</v>
      </c>
      <c r="G242" s="45">
        <v>4990.25</v>
      </c>
      <c r="H242" s="75">
        <f t="shared" si="33"/>
        <v>51.05</v>
      </c>
      <c r="I242" s="11">
        <f t="shared" si="34"/>
        <v>453.792</v>
      </c>
      <c r="J242" s="11">
        <f t="shared" si="35"/>
        <v>19.859</v>
      </c>
      <c r="K242" s="45">
        <f t="shared" si="36"/>
        <v>424.17</v>
      </c>
      <c r="L242" s="13">
        <f t="shared" si="37"/>
        <v>948.871</v>
      </c>
      <c r="M242" s="75">
        <v>0</v>
      </c>
      <c r="N242" s="75">
        <f t="shared" si="38"/>
        <v>226.9</v>
      </c>
      <c r="O242" s="75">
        <f t="shared" si="39"/>
        <v>8.51</v>
      </c>
      <c r="P242" s="45">
        <f t="shared" si="40"/>
        <v>99.81</v>
      </c>
      <c r="Q242" s="75">
        <f t="shared" si="41"/>
        <v>335.22</v>
      </c>
      <c r="R242" s="68">
        <f t="shared" si="42"/>
        <v>1284.091</v>
      </c>
      <c r="S242" s="83"/>
      <c r="T242" t="str">
        <f>VLOOKUP(D242,[1]汇总!I$2:J$296,2,0)</f>
        <v>√</v>
      </c>
    </row>
    <row r="243" ht="20" customHeight="1" spans="1:20">
      <c r="A243" s="75">
        <f t="shared" si="43"/>
        <v>240</v>
      </c>
      <c r="B243" s="79"/>
      <c r="C243" s="75" t="s">
        <v>522</v>
      </c>
      <c r="D243" s="75" t="s">
        <v>523</v>
      </c>
      <c r="E243" s="11">
        <v>2836.2</v>
      </c>
      <c r="F243" s="11">
        <v>2837</v>
      </c>
      <c r="G243" s="45">
        <v>4990.25</v>
      </c>
      <c r="H243" s="75">
        <f t="shared" si="33"/>
        <v>51.05</v>
      </c>
      <c r="I243" s="11">
        <f t="shared" si="34"/>
        <v>453.792</v>
      </c>
      <c r="J243" s="11">
        <f t="shared" si="35"/>
        <v>19.859</v>
      </c>
      <c r="K243" s="45">
        <f t="shared" si="36"/>
        <v>424.17</v>
      </c>
      <c r="L243" s="13">
        <f t="shared" si="37"/>
        <v>948.871</v>
      </c>
      <c r="M243" s="75">
        <v>0</v>
      </c>
      <c r="N243" s="75">
        <f t="shared" si="38"/>
        <v>226.9</v>
      </c>
      <c r="O243" s="75">
        <f t="shared" si="39"/>
        <v>8.51</v>
      </c>
      <c r="P243" s="45">
        <f t="shared" si="40"/>
        <v>99.81</v>
      </c>
      <c r="Q243" s="75">
        <f t="shared" si="41"/>
        <v>335.22</v>
      </c>
      <c r="R243" s="68">
        <f t="shared" si="42"/>
        <v>1284.091</v>
      </c>
      <c r="S243" s="83"/>
      <c r="T243" t="str">
        <f>VLOOKUP(D243,[1]汇总!I$2:J$296,2,0)</f>
        <v>√</v>
      </c>
    </row>
    <row r="244" ht="20" customHeight="1" spans="1:20">
      <c r="A244" s="75">
        <f t="shared" si="43"/>
        <v>241</v>
      </c>
      <c r="B244" s="79"/>
      <c r="C244" s="75" t="s">
        <v>524</v>
      </c>
      <c r="D244" s="75" t="s">
        <v>525</v>
      </c>
      <c r="E244" s="11">
        <v>2836.2</v>
      </c>
      <c r="F244" s="11">
        <v>2837</v>
      </c>
      <c r="G244" s="45">
        <v>4990.25</v>
      </c>
      <c r="H244" s="75">
        <f t="shared" si="33"/>
        <v>51.05</v>
      </c>
      <c r="I244" s="11">
        <f t="shared" si="34"/>
        <v>453.792</v>
      </c>
      <c r="J244" s="11">
        <f t="shared" si="35"/>
        <v>19.859</v>
      </c>
      <c r="K244" s="45">
        <f t="shared" si="36"/>
        <v>424.17</v>
      </c>
      <c r="L244" s="13">
        <f t="shared" si="37"/>
        <v>948.871</v>
      </c>
      <c r="M244" s="75">
        <v>0</v>
      </c>
      <c r="N244" s="75">
        <f t="shared" si="38"/>
        <v>226.9</v>
      </c>
      <c r="O244" s="75">
        <f t="shared" si="39"/>
        <v>8.51</v>
      </c>
      <c r="P244" s="45">
        <f t="shared" si="40"/>
        <v>99.81</v>
      </c>
      <c r="Q244" s="75">
        <f t="shared" si="41"/>
        <v>335.22</v>
      </c>
      <c r="R244" s="68">
        <f t="shared" si="42"/>
        <v>1284.091</v>
      </c>
      <c r="S244" s="83"/>
      <c r="T244" t="str">
        <f>VLOOKUP(D244,[1]汇总!I$2:J$296,2,0)</f>
        <v>√</v>
      </c>
    </row>
    <row r="245" ht="20" customHeight="1" spans="1:20">
      <c r="A245" s="75">
        <f t="shared" si="43"/>
        <v>242</v>
      </c>
      <c r="B245" s="79"/>
      <c r="C245" s="75" t="s">
        <v>526</v>
      </c>
      <c r="D245" s="75" t="s">
        <v>527</v>
      </c>
      <c r="E245" s="11">
        <v>2836.2</v>
      </c>
      <c r="F245" s="11">
        <v>2837</v>
      </c>
      <c r="G245" s="45">
        <v>4990.25</v>
      </c>
      <c r="H245" s="75">
        <f t="shared" si="33"/>
        <v>51.05</v>
      </c>
      <c r="I245" s="11">
        <f t="shared" si="34"/>
        <v>453.792</v>
      </c>
      <c r="J245" s="11">
        <f t="shared" si="35"/>
        <v>19.859</v>
      </c>
      <c r="K245" s="45">
        <f t="shared" si="36"/>
        <v>424.17</v>
      </c>
      <c r="L245" s="13">
        <f t="shared" si="37"/>
        <v>948.871</v>
      </c>
      <c r="M245" s="75">
        <v>0</v>
      </c>
      <c r="N245" s="75">
        <f t="shared" si="38"/>
        <v>226.9</v>
      </c>
      <c r="O245" s="75">
        <f t="shared" si="39"/>
        <v>8.51</v>
      </c>
      <c r="P245" s="45">
        <f t="shared" si="40"/>
        <v>99.81</v>
      </c>
      <c r="Q245" s="75">
        <f t="shared" si="41"/>
        <v>335.22</v>
      </c>
      <c r="R245" s="68">
        <f t="shared" si="42"/>
        <v>1284.091</v>
      </c>
      <c r="S245" s="83"/>
      <c r="T245" t="str">
        <f>VLOOKUP(D245,[1]汇总!I$2:J$296,2,0)</f>
        <v>√</v>
      </c>
    </row>
    <row r="246" ht="20" customHeight="1" spans="1:20">
      <c r="A246" s="75">
        <f t="shared" si="43"/>
        <v>243</v>
      </c>
      <c r="B246" s="79"/>
      <c r="C246" s="75" t="s">
        <v>528</v>
      </c>
      <c r="D246" s="75" t="s">
        <v>529</v>
      </c>
      <c r="E246" s="11">
        <v>2836.2</v>
      </c>
      <c r="F246" s="11">
        <v>2837</v>
      </c>
      <c r="G246" s="45">
        <v>4990.25</v>
      </c>
      <c r="H246" s="75">
        <f t="shared" si="33"/>
        <v>51.05</v>
      </c>
      <c r="I246" s="11">
        <f t="shared" si="34"/>
        <v>453.792</v>
      </c>
      <c r="J246" s="11">
        <f t="shared" si="35"/>
        <v>19.859</v>
      </c>
      <c r="K246" s="45">
        <f t="shared" si="36"/>
        <v>424.17</v>
      </c>
      <c r="L246" s="13">
        <f t="shared" si="37"/>
        <v>948.871</v>
      </c>
      <c r="M246" s="75">
        <v>0</v>
      </c>
      <c r="N246" s="75">
        <f t="shared" si="38"/>
        <v>226.9</v>
      </c>
      <c r="O246" s="75">
        <f t="shared" si="39"/>
        <v>8.51</v>
      </c>
      <c r="P246" s="45">
        <f t="shared" si="40"/>
        <v>99.81</v>
      </c>
      <c r="Q246" s="75">
        <f t="shared" si="41"/>
        <v>335.22</v>
      </c>
      <c r="R246" s="68">
        <f t="shared" si="42"/>
        <v>1284.091</v>
      </c>
      <c r="S246" s="83"/>
      <c r="T246" t="str">
        <f>VLOOKUP(D246,[1]汇总!I$2:J$296,2,0)</f>
        <v>√</v>
      </c>
    </row>
    <row r="247" ht="20" customHeight="1" spans="1:20">
      <c r="A247" s="75">
        <f t="shared" si="43"/>
        <v>244</v>
      </c>
      <c r="B247" s="79"/>
      <c r="C247" s="75" t="s">
        <v>530</v>
      </c>
      <c r="D247" s="75" t="s">
        <v>531</v>
      </c>
      <c r="E247" s="11">
        <v>2836.2</v>
      </c>
      <c r="F247" s="11">
        <v>2837</v>
      </c>
      <c r="G247" s="45">
        <v>4990.25</v>
      </c>
      <c r="H247" s="75">
        <f t="shared" si="33"/>
        <v>51.05</v>
      </c>
      <c r="I247" s="11">
        <f t="shared" si="34"/>
        <v>453.792</v>
      </c>
      <c r="J247" s="11">
        <f t="shared" si="35"/>
        <v>19.859</v>
      </c>
      <c r="K247" s="45">
        <f t="shared" si="36"/>
        <v>424.17</v>
      </c>
      <c r="L247" s="13">
        <f t="shared" si="37"/>
        <v>948.871</v>
      </c>
      <c r="M247" s="75">
        <v>0</v>
      </c>
      <c r="N247" s="75">
        <f t="shared" si="38"/>
        <v>226.9</v>
      </c>
      <c r="O247" s="75">
        <f t="shared" si="39"/>
        <v>8.51</v>
      </c>
      <c r="P247" s="45">
        <f t="shared" si="40"/>
        <v>99.81</v>
      </c>
      <c r="Q247" s="75">
        <f t="shared" si="41"/>
        <v>335.22</v>
      </c>
      <c r="R247" s="68">
        <f t="shared" si="42"/>
        <v>1284.091</v>
      </c>
      <c r="S247" s="83"/>
      <c r="T247" t="str">
        <f>VLOOKUP(D247,[1]汇总!I$2:J$296,2,0)</f>
        <v>√</v>
      </c>
    </row>
    <row r="248" ht="20" customHeight="1" spans="1:20">
      <c r="A248" s="75">
        <f t="shared" si="43"/>
        <v>245</v>
      </c>
      <c r="B248" s="79"/>
      <c r="C248" s="75" t="s">
        <v>532</v>
      </c>
      <c r="D248" s="75" t="s">
        <v>533</v>
      </c>
      <c r="E248" s="11">
        <v>2836.2</v>
      </c>
      <c r="F248" s="11">
        <v>2837</v>
      </c>
      <c r="G248" s="45">
        <v>4990.25</v>
      </c>
      <c r="H248" s="75">
        <f t="shared" si="33"/>
        <v>51.05</v>
      </c>
      <c r="I248" s="11">
        <f t="shared" si="34"/>
        <v>453.792</v>
      </c>
      <c r="J248" s="11">
        <f t="shared" si="35"/>
        <v>19.859</v>
      </c>
      <c r="K248" s="45">
        <f t="shared" si="36"/>
        <v>424.17</v>
      </c>
      <c r="L248" s="13">
        <f t="shared" si="37"/>
        <v>948.871</v>
      </c>
      <c r="M248" s="75">
        <v>0</v>
      </c>
      <c r="N248" s="75">
        <f t="shared" si="38"/>
        <v>226.9</v>
      </c>
      <c r="O248" s="75">
        <f t="shared" si="39"/>
        <v>8.51</v>
      </c>
      <c r="P248" s="45">
        <f t="shared" si="40"/>
        <v>99.81</v>
      </c>
      <c r="Q248" s="75">
        <f t="shared" si="41"/>
        <v>335.22</v>
      </c>
      <c r="R248" s="68">
        <f t="shared" si="42"/>
        <v>1284.091</v>
      </c>
      <c r="S248" s="83"/>
      <c r="T248" t="str">
        <f>VLOOKUP(D248,[1]汇总!I$2:J$296,2,0)</f>
        <v>√</v>
      </c>
    </row>
    <row r="249" ht="20" customHeight="1" spans="1:20">
      <c r="A249" s="75">
        <f t="shared" si="43"/>
        <v>246</v>
      </c>
      <c r="B249" s="79"/>
      <c r="C249" s="75" t="s">
        <v>534</v>
      </c>
      <c r="D249" s="75" t="s">
        <v>535</v>
      </c>
      <c r="E249" s="11">
        <v>2836.2</v>
      </c>
      <c r="F249" s="11">
        <v>2837</v>
      </c>
      <c r="G249" s="45">
        <v>4990.25</v>
      </c>
      <c r="H249" s="75">
        <f t="shared" si="33"/>
        <v>51.05</v>
      </c>
      <c r="I249" s="11">
        <f t="shared" si="34"/>
        <v>453.792</v>
      </c>
      <c r="J249" s="11">
        <f t="shared" si="35"/>
        <v>19.859</v>
      </c>
      <c r="K249" s="45">
        <f t="shared" si="36"/>
        <v>424.17</v>
      </c>
      <c r="L249" s="13">
        <f t="shared" si="37"/>
        <v>948.871</v>
      </c>
      <c r="M249" s="75">
        <v>0</v>
      </c>
      <c r="N249" s="75">
        <f t="shared" si="38"/>
        <v>226.9</v>
      </c>
      <c r="O249" s="75">
        <f t="shared" si="39"/>
        <v>8.51</v>
      </c>
      <c r="P249" s="45">
        <f t="shared" si="40"/>
        <v>99.81</v>
      </c>
      <c r="Q249" s="75">
        <f t="shared" si="41"/>
        <v>335.22</v>
      </c>
      <c r="R249" s="68">
        <f t="shared" si="42"/>
        <v>1284.091</v>
      </c>
      <c r="S249" s="83"/>
      <c r="T249" t="str">
        <f>VLOOKUP(D249,[1]汇总!I$2:J$296,2,0)</f>
        <v>√</v>
      </c>
    </row>
    <row r="250" ht="20" customHeight="1" spans="1:20">
      <c r="A250" s="75">
        <f t="shared" si="43"/>
        <v>247</v>
      </c>
      <c r="B250" s="79"/>
      <c r="C250" s="75" t="s">
        <v>536</v>
      </c>
      <c r="D250" s="75" t="s">
        <v>537</v>
      </c>
      <c r="E250" s="11">
        <v>2836.2</v>
      </c>
      <c r="F250" s="11">
        <v>2837</v>
      </c>
      <c r="G250" s="45">
        <v>4990.25</v>
      </c>
      <c r="H250" s="75">
        <f t="shared" si="33"/>
        <v>51.05</v>
      </c>
      <c r="I250" s="11">
        <f t="shared" si="34"/>
        <v>453.792</v>
      </c>
      <c r="J250" s="11">
        <f t="shared" si="35"/>
        <v>19.859</v>
      </c>
      <c r="K250" s="45">
        <f t="shared" si="36"/>
        <v>424.17</v>
      </c>
      <c r="L250" s="13">
        <f t="shared" si="37"/>
        <v>948.871</v>
      </c>
      <c r="M250" s="75">
        <v>0</v>
      </c>
      <c r="N250" s="75">
        <f t="shared" si="38"/>
        <v>226.9</v>
      </c>
      <c r="O250" s="75">
        <f t="shared" si="39"/>
        <v>8.51</v>
      </c>
      <c r="P250" s="45">
        <f t="shared" si="40"/>
        <v>99.81</v>
      </c>
      <c r="Q250" s="75">
        <f t="shared" si="41"/>
        <v>335.22</v>
      </c>
      <c r="R250" s="68">
        <f t="shared" si="42"/>
        <v>1284.091</v>
      </c>
      <c r="S250" s="83"/>
      <c r="T250" t="str">
        <f>VLOOKUP(D250,[1]汇总!I$2:J$296,2,0)</f>
        <v>√</v>
      </c>
    </row>
    <row r="251" ht="20" customHeight="1" spans="1:20">
      <c r="A251" s="75">
        <f t="shared" si="43"/>
        <v>248</v>
      </c>
      <c r="B251" s="79"/>
      <c r="C251" s="75" t="s">
        <v>538</v>
      </c>
      <c r="D251" s="75" t="s">
        <v>539</v>
      </c>
      <c r="E251" s="11">
        <v>2836.2</v>
      </c>
      <c r="F251" s="11">
        <v>2837</v>
      </c>
      <c r="G251" s="45">
        <v>4990.25</v>
      </c>
      <c r="H251" s="75">
        <f t="shared" si="33"/>
        <v>51.05</v>
      </c>
      <c r="I251" s="11">
        <f t="shared" si="34"/>
        <v>453.792</v>
      </c>
      <c r="J251" s="11">
        <f t="shared" si="35"/>
        <v>19.859</v>
      </c>
      <c r="K251" s="45">
        <f t="shared" si="36"/>
        <v>424.17</v>
      </c>
      <c r="L251" s="13">
        <f t="shared" si="37"/>
        <v>948.871</v>
      </c>
      <c r="M251" s="75">
        <v>0</v>
      </c>
      <c r="N251" s="75">
        <f t="shared" si="38"/>
        <v>226.9</v>
      </c>
      <c r="O251" s="75">
        <f t="shared" si="39"/>
        <v>8.51</v>
      </c>
      <c r="P251" s="45">
        <f t="shared" si="40"/>
        <v>99.81</v>
      </c>
      <c r="Q251" s="75">
        <f t="shared" si="41"/>
        <v>335.22</v>
      </c>
      <c r="R251" s="68">
        <f t="shared" si="42"/>
        <v>1284.091</v>
      </c>
      <c r="S251" s="83"/>
      <c r="T251" t="str">
        <f>VLOOKUP(D251,[1]汇总!I$2:J$296,2,0)</f>
        <v>√</v>
      </c>
    </row>
    <row r="252" ht="20" customHeight="1" spans="1:20">
      <c r="A252" s="75">
        <f t="shared" si="43"/>
        <v>249</v>
      </c>
      <c r="B252" s="79"/>
      <c r="C252" s="75" t="s">
        <v>540</v>
      </c>
      <c r="D252" s="75" t="s">
        <v>541</v>
      </c>
      <c r="E252" s="11">
        <v>2836.2</v>
      </c>
      <c r="F252" s="11">
        <v>2837</v>
      </c>
      <c r="G252" s="45">
        <v>4990.25</v>
      </c>
      <c r="H252" s="75">
        <f t="shared" si="33"/>
        <v>51.05</v>
      </c>
      <c r="I252" s="11">
        <f t="shared" si="34"/>
        <v>453.792</v>
      </c>
      <c r="J252" s="11">
        <f t="shared" si="35"/>
        <v>19.859</v>
      </c>
      <c r="K252" s="45">
        <f t="shared" si="36"/>
        <v>424.17</v>
      </c>
      <c r="L252" s="13">
        <f t="shared" si="37"/>
        <v>948.871</v>
      </c>
      <c r="M252" s="75">
        <v>0</v>
      </c>
      <c r="N252" s="75">
        <f t="shared" si="38"/>
        <v>226.9</v>
      </c>
      <c r="O252" s="75">
        <f t="shared" si="39"/>
        <v>8.51</v>
      </c>
      <c r="P252" s="45">
        <f t="shared" si="40"/>
        <v>99.81</v>
      </c>
      <c r="Q252" s="75">
        <f t="shared" si="41"/>
        <v>335.22</v>
      </c>
      <c r="R252" s="68">
        <f t="shared" si="42"/>
        <v>1284.091</v>
      </c>
      <c r="S252" s="83"/>
      <c r="T252" t="str">
        <f>VLOOKUP(D252,[1]汇总!I$2:J$296,2,0)</f>
        <v>√</v>
      </c>
    </row>
    <row r="253" ht="20" customHeight="1" spans="1:20">
      <c r="A253" s="75">
        <f t="shared" si="43"/>
        <v>250</v>
      </c>
      <c r="B253" s="79"/>
      <c r="C253" s="75" t="s">
        <v>542</v>
      </c>
      <c r="D253" s="75" t="s">
        <v>543</v>
      </c>
      <c r="E253" s="11">
        <v>2836.2</v>
      </c>
      <c r="F253" s="11">
        <v>2837</v>
      </c>
      <c r="G253" s="45">
        <v>4990.25</v>
      </c>
      <c r="H253" s="75">
        <f t="shared" si="33"/>
        <v>51.05</v>
      </c>
      <c r="I253" s="11">
        <f t="shared" si="34"/>
        <v>453.792</v>
      </c>
      <c r="J253" s="11">
        <f t="shared" si="35"/>
        <v>19.859</v>
      </c>
      <c r="K253" s="45">
        <f t="shared" si="36"/>
        <v>424.17</v>
      </c>
      <c r="L253" s="13">
        <f t="shared" si="37"/>
        <v>948.871</v>
      </c>
      <c r="M253" s="75">
        <v>0</v>
      </c>
      <c r="N253" s="75">
        <f t="shared" si="38"/>
        <v>226.9</v>
      </c>
      <c r="O253" s="75">
        <f t="shared" si="39"/>
        <v>8.51</v>
      </c>
      <c r="P253" s="45">
        <f t="shared" si="40"/>
        <v>99.81</v>
      </c>
      <c r="Q253" s="75">
        <f t="shared" si="41"/>
        <v>335.22</v>
      </c>
      <c r="R253" s="68">
        <f t="shared" si="42"/>
        <v>1284.091</v>
      </c>
      <c r="S253" s="83"/>
      <c r="T253" t="str">
        <f>VLOOKUP(D253,[1]汇总!I$2:J$296,2,0)</f>
        <v>√</v>
      </c>
    </row>
    <row r="254" ht="20" customHeight="1" spans="1:20">
      <c r="A254" s="75">
        <f t="shared" si="43"/>
        <v>251</v>
      </c>
      <c r="B254" s="79"/>
      <c r="C254" s="75" t="s">
        <v>544</v>
      </c>
      <c r="D254" s="75" t="s">
        <v>545</v>
      </c>
      <c r="E254" s="11">
        <v>2836.2</v>
      </c>
      <c r="F254" s="11">
        <v>2837</v>
      </c>
      <c r="G254" s="45">
        <v>4990.25</v>
      </c>
      <c r="H254" s="75">
        <f t="shared" si="33"/>
        <v>51.05</v>
      </c>
      <c r="I254" s="11">
        <f t="shared" si="34"/>
        <v>453.792</v>
      </c>
      <c r="J254" s="11">
        <f t="shared" si="35"/>
        <v>19.859</v>
      </c>
      <c r="K254" s="45">
        <f t="shared" si="36"/>
        <v>424.17</v>
      </c>
      <c r="L254" s="13">
        <f t="shared" si="37"/>
        <v>948.871</v>
      </c>
      <c r="M254" s="75">
        <v>0</v>
      </c>
      <c r="N254" s="75">
        <f t="shared" si="38"/>
        <v>226.9</v>
      </c>
      <c r="O254" s="75">
        <f t="shared" si="39"/>
        <v>8.51</v>
      </c>
      <c r="P254" s="45">
        <f t="shared" si="40"/>
        <v>99.81</v>
      </c>
      <c r="Q254" s="75">
        <f t="shared" si="41"/>
        <v>335.22</v>
      </c>
      <c r="R254" s="68">
        <f t="shared" si="42"/>
        <v>1284.091</v>
      </c>
      <c r="S254" s="83"/>
      <c r="T254" t="str">
        <f>VLOOKUP(D254,[1]汇总!I$2:J$296,2,0)</f>
        <v>√</v>
      </c>
    </row>
    <row r="255" ht="20" customHeight="1" spans="1:20">
      <c r="A255" s="75">
        <f t="shared" si="43"/>
        <v>252</v>
      </c>
      <c r="B255" s="79"/>
      <c r="C255" s="75" t="s">
        <v>546</v>
      </c>
      <c r="D255" s="75" t="s">
        <v>547</v>
      </c>
      <c r="E255" s="11">
        <v>2836.2</v>
      </c>
      <c r="F255" s="11">
        <v>2837</v>
      </c>
      <c r="G255" s="45">
        <v>4990.25</v>
      </c>
      <c r="H255" s="75">
        <f t="shared" si="33"/>
        <v>51.05</v>
      </c>
      <c r="I255" s="11">
        <f t="shared" si="34"/>
        <v>453.792</v>
      </c>
      <c r="J255" s="11">
        <f t="shared" si="35"/>
        <v>19.859</v>
      </c>
      <c r="K255" s="45">
        <f t="shared" si="36"/>
        <v>424.17</v>
      </c>
      <c r="L255" s="13">
        <f t="shared" si="37"/>
        <v>948.871</v>
      </c>
      <c r="M255" s="75">
        <v>0</v>
      </c>
      <c r="N255" s="75">
        <f t="shared" si="38"/>
        <v>226.9</v>
      </c>
      <c r="O255" s="75">
        <f t="shared" si="39"/>
        <v>8.51</v>
      </c>
      <c r="P255" s="45">
        <f t="shared" si="40"/>
        <v>99.81</v>
      </c>
      <c r="Q255" s="75">
        <f t="shared" si="41"/>
        <v>335.22</v>
      </c>
      <c r="R255" s="68">
        <f t="shared" si="42"/>
        <v>1284.091</v>
      </c>
      <c r="S255" s="83"/>
      <c r="T255" t="str">
        <f>VLOOKUP(D255,[1]汇总!I$2:J$296,2,0)</f>
        <v>√</v>
      </c>
    </row>
    <row r="256" ht="20" customHeight="1" spans="1:20">
      <c r="A256" s="75">
        <f t="shared" si="43"/>
        <v>253</v>
      </c>
      <c r="B256" s="79"/>
      <c r="C256" s="75" t="s">
        <v>548</v>
      </c>
      <c r="D256" s="75" t="s">
        <v>549</v>
      </c>
      <c r="E256" s="11">
        <v>2836.2</v>
      </c>
      <c r="F256" s="11">
        <v>2837</v>
      </c>
      <c r="G256" s="45">
        <v>4990.25</v>
      </c>
      <c r="H256" s="75">
        <f t="shared" si="33"/>
        <v>51.05</v>
      </c>
      <c r="I256" s="11">
        <f t="shared" si="34"/>
        <v>453.792</v>
      </c>
      <c r="J256" s="11">
        <f t="shared" si="35"/>
        <v>19.859</v>
      </c>
      <c r="K256" s="45">
        <f t="shared" si="36"/>
        <v>424.17</v>
      </c>
      <c r="L256" s="13">
        <f t="shared" si="37"/>
        <v>948.871</v>
      </c>
      <c r="M256" s="75">
        <v>0</v>
      </c>
      <c r="N256" s="75">
        <f t="shared" si="38"/>
        <v>226.9</v>
      </c>
      <c r="O256" s="75">
        <f t="shared" si="39"/>
        <v>8.51</v>
      </c>
      <c r="P256" s="45">
        <f t="shared" si="40"/>
        <v>99.81</v>
      </c>
      <c r="Q256" s="75">
        <f t="shared" si="41"/>
        <v>335.22</v>
      </c>
      <c r="R256" s="68">
        <f t="shared" si="42"/>
        <v>1284.091</v>
      </c>
      <c r="S256" s="83"/>
      <c r="T256" t="str">
        <f>VLOOKUP(D256,[1]汇总!I$2:J$296,2,0)</f>
        <v>√</v>
      </c>
    </row>
    <row r="257" ht="20" customHeight="1" spans="1:20">
      <c r="A257" s="75">
        <f t="shared" si="43"/>
        <v>254</v>
      </c>
      <c r="B257" s="79"/>
      <c r="C257" s="75" t="s">
        <v>550</v>
      </c>
      <c r="D257" s="75" t="s">
        <v>551</v>
      </c>
      <c r="E257" s="11">
        <v>2836.2</v>
      </c>
      <c r="F257" s="11">
        <v>2837</v>
      </c>
      <c r="G257" s="45">
        <v>4990.25</v>
      </c>
      <c r="H257" s="75">
        <f t="shared" ref="H257:H320" si="44">ROUND(E257*0.018,2)</f>
        <v>51.05</v>
      </c>
      <c r="I257" s="11">
        <f t="shared" ref="I257:I320" si="45">E257*0.16</f>
        <v>453.792</v>
      </c>
      <c r="J257" s="11">
        <f t="shared" ref="J257:J320" si="46">F257*0.007</f>
        <v>19.859</v>
      </c>
      <c r="K257" s="45">
        <f t="shared" ref="K257:K320" si="47">ROUND(G257*0.085,2)</f>
        <v>424.17</v>
      </c>
      <c r="L257" s="13">
        <f t="shared" ref="L257:L320" si="48">SUM(H257:K257)</f>
        <v>948.871</v>
      </c>
      <c r="M257" s="75">
        <v>0</v>
      </c>
      <c r="N257" s="75">
        <f t="shared" ref="N257:N320" si="49">ROUND(E257*0.08,2)</f>
        <v>226.9</v>
      </c>
      <c r="O257" s="75">
        <f t="shared" ref="O257:O320" si="50">ROUND(F257*0.003,2)</f>
        <v>8.51</v>
      </c>
      <c r="P257" s="45">
        <f t="shared" ref="P257:P320" si="51">ROUND(G257*0.02,2)</f>
        <v>99.81</v>
      </c>
      <c r="Q257" s="75">
        <f t="shared" ref="Q257:Q320" si="52">SUM(M257:P257)</f>
        <v>335.22</v>
      </c>
      <c r="R257" s="68">
        <f t="shared" ref="R257:R320" si="53">L257+Q257</f>
        <v>1284.091</v>
      </c>
      <c r="S257" s="83"/>
      <c r="T257" t="str">
        <f>VLOOKUP(D257,[1]汇总!I$2:J$296,2,0)</f>
        <v>√</v>
      </c>
    </row>
    <row r="258" ht="20" customHeight="1" spans="1:20">
      <c r="A258" s="75">
        <f t="shared" si="43"/>
        <v>255</v>
      </c>
      <c r="B258" s="79"/>
      <c r="C258" s="75" t="s">
        <v>552</v>
      </c>
      <c r="D258" s="75" t="s">
        <v>553</v>
      </c>
      <c r="E258" s="11">
        <v>2836.2</v>
      </c>
      <c r="F258" s="11">
        <v>2837</v>
      </c>
      <c r="G258" s="45">
        <v>4990.25</v>
      </c>
      <c r="H258" s="75">
        <f t="shared" si="44"/>
        <v>51.05</v>
      </c>
      <c r="I258" s="11">
        <f t="shared" si="45"/>
        <v>453.792</v>
      </c>
      <c r="J258" s="11">
        <f t="shared" si="46"/>
        <v>19.859</v>
      </c>
      <c r="K258" s="45">
        <f t="shared" si="47"/>
        <v>424.17</v>
      </c>
      <c r="L258" s="13">
        <f t="shared" si="48"/>
        <v>948.871</v>
      </c>
      <c r="M258" s="75">
        <v>0</v>
      </c>
      <c r="N258" s="75">
        <f t="shared" si="49"/>
        <v>226.9</v>
      </c>
      <c r="O258" s="75">
        <f t="shared" si="50"/>
        <v>8.51</v>
      </c>
      <c r="P258" s="45">
        <f t="shared" si="51"/>
        <v>99.81</v>
      </c>
      <c r="Q258" s="75">
        <f t="shared" si="52"/>
        <v>335.22</v>
      </c>
      <c r="R258" s="68">
        <f t="shared" si="53"/>
        <v>1284.091</v>
      </c>
      <c r="S258" s="83"/>
      <c r="T258" t="str">
        <f>VLOOKUP(D258,[1]汇总!I$2:J$296,2,0)</f>
        <v>√</v>
      </c>
    </row>
    <row r="259" ht="20" customHeight="1" spans="1:20">
      <c r="A259" s="75">
        <f t="shared" si="43"/>
        <v>256</v>
      </c>
      <c r="B259" s="79"/>
      <c r="C259" s="75" t="s">
        <v>554</v>
      </c>
      <c r="D259" s="75" t="s">
        <v>555</v>
      </c>
      <c r="E259" s="11">
        <v>2836.2</v>
      </c>
      <c r="F259" s="11">
        <v>2837</v>
      </c>
      <c r="G259" s="45">
        <v>4990.25</v>
      </c>
      <c r="H259" s="75">
        <f t="shared" si="44"/>
        <v>51.05</v>
      </c>
      <c r="I259" s="11">
        <f t="shared" si="45"/>
        <v>453.792</v>
      </c>
      <c r="J259" s="11">
        <f t="shared" si="46"/>
        <v>19.859</v>
      </c>
      <c r="K259" s="45">
        <f t="shared" si="47"/>
        <v>424.17</v>
      </c>
      <c r="L259" s="13">
        <f t="shared" si="48"/>
        <v>948.871</v>
      </c>
      <c r="M259" s="75">
        <v>0</v>
      </c>
      <c r="N259" s="75">
        <f t="shared" si="49"/>
        <v>226.9</v>
      </c>
      <c r="O259" s="75">
        <f t="shared" si="50"/>
        <v>8.51</v>
      </c>
      <c r="P259" s="45">
        <f t="shared" si="51"/>
        <v>99.81</v>
      </c>
      <c r="Q259" s="75">
        <f t="shared" si="52"/>
        <v>335.22</v>
      </c>
      <c r="R259" s="68">
        <f t="shared" si="53"/>
        <v>1284.091</v>
      </c>
      <c r="S259" s="83"/>
      <c r="T259" t="str">
        <f>VLOOKUP(D259,[1]汇总!I$2:J$296,2,0)</f>
        <v>√</v>
      </c>
    </row>
    <row r="260" ht="20" customHeight="1" spans="1:20">
      <c r="A260" s="75">
        <f t="shared" ref="A260:A323" si="54">ROW()-3</f>
        <v>257</v>
      </c>
      <c r="B260" s="79"/>
      <c r="C260" s="75" t="s">
        <v>556</v>
      </c>
      <c r="D260" s="75" t="s">
        <v>557</v>
      </c>
      <c r="E260" s="11">
        <v>2836.2</v>
      </c>
      <c r="F260" s="11">
        <v>2837</v>
      </c>
      <c r="G260" s="45">
        <v>4990.25</v>
      </c>
      <c r="H260" s="75">
        <f t="shared" si="44"/>
        <v>51.05</v>
      </c>
      <c r="I260" s="11">
        <f t="shared" si="45"/>
        <v>453.792</v>
      </c>
      <c r="J260" s="11">
        <f t="shared" si="46"/>
        <v>19.859</v>
      </c>
      <c r="K260" s="45">
        <f t="shared" si="47"/>
        <v>424.17</v>
      </c>
      <c r="L260" s="13">
        <f t="shared" si="48"/>
        <v>948.871</v>
      </c>
      <c r="M260" s="75">
        <v>0</v>
      </c>
      <c r="N260" s="75">
        <f t="shared" si="49"/>
        <v>226.9</v>
      </c>
      <c r="O260" s="75">
        <f t="shared" si="50"/>
        <v>8.51</v>
      </c>
      <c r="P260" s="45">
        <f t="shared" si="51"/>
        <v>99.81</v>
      </c>
      <c r="Q260" s="75">
        <f t="shared" si="52"/>
        <v>335.22</v>
      </c>
      <c r="R260" s="68">
        <f t="shared" si="53"/>
        <v>1284.091</v>
      </c>
      <c r="S260" s="83"/>
      <c r="T260" t="str">
        <f>VLOOKUP(D260,[1]汇总!I$2:J$296,2,0)</f>
        <v>√</v>
      </c>
    </row>
    <row r="261" ht="20" customHeight="1" spans="1:20">
      <c r="A261" s="75">
        <f t="shared" si="54"/>
        <v>258</v>
      </c>
      <c r="B261" s="79"/>
      <c r="C261" s="75" t="s">
        <v>558</v>
      </c>
      <c r="D261" s="75" t="s">
        <v>559</v>
      </c>
      <c r="E261" s="11">
        <v>3042.05</v>
      </c>
      <c r="F261" s="11">
        <v>3043</v>
      </c>
      <c r="G261" s="45">
        <v>4990.25</v>
      </c>
      <c r="H261" s="75">
        <f t="shared" si="44"/>
        <v>54.76</v>
      </c>
      <c r="I261" s="11">
        <f t="shared" si="45"/>
        <v>486.728</v>
      </c>
      <c r="J261" s="11">
        <f t="shared" si="46"/>
        <v>21.301</v>
      </c>
      <c r="K261" s="45">
        <f t="shared" si="47"/>
        <v>424.17</v>
      </c>
      <c r="L261" s="13">
        <f t="shared" si="48"/>
        <v>986.959</v>
      </c>
      <c r="M261" s="75">
        <v>0</v>
      </c>
      <c r="N261" s="75">
        <f t="shared" si="49"/>
        <v>243.36</v>
      </c>
      <c r="O261" s="75">
        <f t="shared" si="50"/>
        <v>9.13</v>
      </c>
      <c r="P261" s="45">
        <f t="shared" si="51"/>
        <v>99.81</v>
      </c>
      <c r="Q261" s="75">
        <f t="shared" si="52"/>
        <v>352.3</v>
      </c>
      <c r="R261" s="68">
        <f t="shared" si="53"/>
        <v>1339.259</v>
      </c>
      <c r="S261" s="90" t="s">
        <v>560</v>
      </c>
      <c r="T261" t="str">
        <f>VLOOKUP(D261,[1]汇总!I$2:J$296,2,0)</f>
        <v>√</v>
      </c>
    </row>
    <row r="262" ht="20" customHeight="1" spans="1:20">
      <c r="A262" s="75">
        <f t="shared" si="54"/>
        <v>259</v>
      </c>
      <c r="B262" s="79"/>
      <c r="C262" s="75" t="s">
        <v>561</v>
      </c>
      <c r="D262" s="75" t="s">
        <v>562</v>
      </c>
      <c r="E262" s="11">
        <v>3042.05</v>
      </c>
      <c r="F262" s="11">
        <v>3043</v>
      </c>
      <c r="G262" s="45">
        <v>4990.25</v>
      </c>
      <c r="H262" s="75">
        <f t="shared" si="44"/>
        <v>54.76</v>
      </c>
      <c r="I262" s="11">
        <f t="shared" si="45"/>
        <v>486.728</v>
      </c>
      <c r="J262" s="11">
        <f t="shared" si="46"/>
        <v>21.301</v>
      </c>
      <c r="K262" s="45">
        <f t="shared" si="47"/>
        <v>424.17</v>
      </c>
      <c r="L262" s="13">
        <f t="shared" si="48"/>
        <v>986.959</v>
      </c>
      <c r="M262" s="75">
        <v>0</v>
      </c>
      <c r="N262" s="75">
        <f t="shared" si="49"/>
        <v>243.36</v>
      </c>
      <c r="O262" s="75">
        <f t="shared" si="50"/>
        <v>9.13</v>
      </c>
      <c r="P262" s="45">
        <f t="shared" si="51"/>
        <v>99.81</v>
      </c>
      <c r="Q262" s="75">
        <f t="shared" si="52"/>
        <v>352.3</v>
      </c>
      <c r="R262" s="68">
        <f t="shared" si="53"/>
        <v>1339.259</v>
      </c>
      <c r="S262" s="83"/>
      <c r="T262" t="str">
        <f>VLOOKUP(D262,[1]汇总!I$2:J$296,2,0)</f>
        <v>√</v>
      </c>
    </row>
    <row r="263" ht="20" customHeight="1" spans="1:20">
      <c r="A263" s="75">
        <f t="shared" si="54"/>
        <v>260</v>
      </c>
      <c r="B263" s="79"/>
      <c r="C263" s="75" t="s">
        <v>563</v>
      </c>
      <c r="D263" s="75" t="s">
        <v>564</v>
      </c>
      <c r="E263" s="11">
        <v>3042.05</v>
      </c>
      <c r="F263" s="11">
        <v>3043</v>
      </c>
      <c r="G263" s="45">
        <v>4990.25</v>
      </c>
      <c r="H263" s="75">
        <f t="shared" si="44"/>
        <v>54.76</v>
      </c>
      <c r="I263" s="11">
        <f t="shared" si="45"/>
        <v>486.728</v>
      </c>
      <c r="J263" s="11">
        <f t="shared" si="46"/>
        <v>21.301</v>
      </c>
      <c r="K263" s="45">
        <f t="shared" si="47"/>
        <v>424.17</v>
      </c>
      <c r="L263" s="13">
        <f t="shared" si="48"/>
        <v>986.959</v>
      </c>
      <c r="M263" s="75">
        <v>0</v>
      </c>
      <c r="N263" s="75">
        <f t="shared" si="49"/>
        <v>243.36</v>
      </c>
      <c r="O263" s="75">
        <f t="shared" si="50"/>
        <v>9.13</v>
      </c>
      <c r="P263" s="45">
        <f t="shared" si="51"/>
        <v>99.81</v>
      </c>
      <c r="Q263" s="75">
        <f t="shared" si="52"/>
        <v>352.3</v>
      </c>
      <c r="R263" s="68">
        <f t="shared" si="53"/>
        <v>1339.259</v>
      </c>
      <c r="S263" s="83"/>
      <c r="T263" t="str">
        <f>VLOOKUP(D263,[1]汇总!I$2:J$296,2,0)</f>
        <v>√</v>
      </c>
    </row>
    <row r="264" ht="20" customHeight="1" spans="1:20">
      <c r="A264" s="75">
        <f t="shared" si="54"/>
        <v>261</v>
      </c>
      <c r="B264" s="79"/>
      <c r="C264" s="75" t="s">
        <v>565</v>
      </c>
      <c r="D264" s="75" t="s">
        <v>566</v>
      </c>
      <c r="E264" s="11">
        <v>3042.05</v>
      </c>
      <c r="F264" s="11">
        <v>3043</v>
      </c>
      <c r="G264" s="45">
        <v>4990.25</v>
      </c>
      <c r="H264" s="75">
        <f t="shared" si="44"/>
        <v>54.76</v>
      </c>
      <c r="I264" s="11">
        <f t="shared" si="45"/>
        <v>486.728</v>
      </c>
      <c r="J264" s="11">
        <f t="shared" si="46"/>
        <v>21.301</v>
      </c>
      <c r="K264" s="45">
        <f t="shared" si="47"/>
        <v>424.17</v>
      </c>
      <c r="L264" s="13">
        <f t="shared" si="48"/>
        <v>986.959</v>
      </c>
      <c r="M264" s="75">
        <v>0</v>
      </c>
      <c r="N264" s="75">
        <f t="shared" si="49"/>
        <v>243.36</v>
      </c>
      <c r="O264" s="75">
        <f t="shared" si="50"/>
        <v>9.13</v>
      </c>
      <c r="P264" s="45">
        <f t="shared" si="51"/>
        <v>99.81</v>
      </c>
      <c r="Q264" s="75">
        <f t="shared" si="52"/>
        <v>352.3</v>
      </c>
      <c r="R264" s="68">
        <f t="shared" si="53"/>
        <v>1339.259</v>
      </c>
      <c r="S264" s="83"/>
      <c r="T264" t="str">
        <f>VLOOKUP(D264,[1]汇总!I$2:J$296,2,0)</f>
        <v>√</v>
      </c>
    </row>
    <row r="265" ht="20" customHeight="1" spans="1:20">
      <c r="A265" s="75">
        <f t="shared" si="54"/>
        <v>262</v>
      </c>
      <c r="B265" s="79"/>
      <c r="C265" s="75" t="s">
        <v>567</v>
      </c>
      <c r="D265" s="75" t="s">
        <v>568</v>
      </c>
      <c r="E265" s="11">
        <v>3042.05</v>
      </c>
      <c r="F265" s="11">
        <v>3043</v>
      </c>
      <c r="G265" s="45">
        <v>4990.25</v>
      </c>
      <c r="H265" s="75">
        <f t="shared" si="44"/>
        <v>54.76</v>
      </c>
      <c r="I265" s="11">
        <f t="shared" si="45"/>
        <v>486.728</v>
      </c>
      <c r="J265" s="11">
        <f t="shared" si="46"/>
        <v>21.301</v>
      </c>
      <c r="K265" s="45">
        <f t="shared" si="47"/>
        <v>424.17</v>
      </c>
      <c r="L265" s="13">
        <f t="shared" si="48"/>
        <v>986.959</v>
      </c>
      <c r="M265" s="75">
        <v>0</v>
      </c>
      <c r="N265" s="75">
        <f t="shared" si="49"/>
        <v>243.36</v>
      </c>
      <c r="O265" s="75">
        <f t="shared" si="50"/>
        <v>9.13</v>
      </c>
      <c r="P265" s="45">
        <f t="shared" si="51"/>
        <v>99.81</v>
      </c>
      <c r="Q265" s="75">
        <f t="shared" si="52"/>
        <v>352.3</v>
      </c>
      <c r="R265" s="68">
        <f t="shared" si="53"/>
        <v>1339.259</v>
      </c>
      <c r="S265" s="83"/>
      <c r="T265" t="str">
        <f>VLOOKUP(D265,[1]汇总!I$2:J$296,2,0)</f>
        <v>√</v>
      </c>
    </row>
    <row r="266" ht="20" customHeight="1" spans="1:20">
      <c r="A266" s="75">
        <f t="shared" si="54"/>
        <v>263</v>
      </c>
      <c r="B266" s="78"/>
      <c r="C266" s="75" t="s">
        <v>569</v>
      </c>
      <c r="D266" s="109" t="s">
        <v>570</v>
      </c>
      <c r="E266" s="11">
        <v>3042.05</v>
      </c>
      <c r="F266" s="11">
        <v>3043</v>
      </c>
      <c r="G266" s="45">
        <v>4990.25</v>
      </c>
      <c r="H266" s="75">
        <f t="shared" si="44"/>
        <v>54.76</v>
      </c>
      <c r="I266" s="11">
        <f t="shared" si="45"/>
        <v>486.728</v>
      </c>
      <c r="J266" s="11">
        <f t="shared" si="46"/>
        <v>21.301</v>
      </c>
      <c r="K266" s="45">
        <f t="shared" si="47"/>
        <v>424.17</v>
      </c>
      <c r="L266" s="13">
        <f t="shared" si="48"/>
        <v>986.959</v>
      </c>
      <c r="M266" s="75">
        <v>0</v>
      </c>
      <c r="N266" s="75">
        <f t="shared" si="49"/>
        <v>243.36</v>
      </c>
      <c r="O266" s="75">
        <f t="shared" si="50"/>
        <v>9.13</v>
      </c>
      <c r="P266" s="45">
        <f t="shared" si="51"/>
        <v>99.81</v>
      </c>
      <c r="Q266" s="75">
        <f t="shared" si="52"/>
        <v>352.3</v>
      </c>
      <c r="R266" s="68">
        <f t="shared" si="53"/>
        <v>1339.259</v>
      </c>
      <c r="S266" s="83"/>
      <c r="T266" t="str">
        <f>VLOOKUP(D266,[1]汇总!I$2:J$296,2,0)</f>
        <v>√</v>
      </c>
    </row>
    <row r="267" s="2" customFormat="1" ht="20" customHeight="1" spans="1:19">
      <c r="A267" s="75">
        <f t="shared" si="54"/>
        <v>264</v>
      </c>
      <c r="B267" s="85" t="s">
        <v>571</v>
      </c>
      <c r="C267" s="88" t="s">
        <v>572</v>
      </c>
      <c r="D267" s="87" t="s">
        <v>573</v>
      </c>
      <c r="E267" s="12">
        <v>3042.05</v>
      </c>
      <c r="F267" s="12">
        <v>3043</v>
      </c>
      <c r="G267" s="45">
        <v>4990.25</v>
      </c>
      <c r="H267" s="76">
        <f t="shared" si="44"/>
        <v>54.76</v>
      </c>
      <c r="I267" s="12">
        <f t="shared" si="45"/>
        <v>486.728</v>
      </c>
      <c r="J267" s="12">
        <f t="shared" si="46"/>
        <v>21.301</v>
      </c>
      <c r="K267" s="45">
        <f t="shared" si="47"/>
        <v>424.17</v>
      </c>
      <c r="L267" s="13">
        <f t="shared" si="48"/>
        <v>986.959</v>
      </c>
      <c r="M267" s="76">
        <v>0</v>
      </c>
      <c r="N267" s="76">
        <f t="shared" si="49"/>
        <v>243.36</v>
      </c>
      <c r="O267" s="76">
        <f t="shared" si="50"/>
        <v>9.13</v>
      </c>
      <c r="P267" s="45">
        <f t="shared" si="51"/>
        <v>99.81</v>
      </c>
      <c r="Q267" s="76">
        <f t="shared" si="52"/>
        <v>352.3</v>
      </c>
      <c r="R267" s="91">
        <f t="shared" si="53"/>
        <v>1339.259</v>
      </c>
      <c r="S267" s="92"/>
    </row>
    <row r="268" ht="20" customHeight="1" spans="1:19">
      <c r="A268" s="75">
        <f t="shared" si="54"/>
        <v>265</v>
      </c>
      <c r="B268" s="85"/>
      <c r="C268" s="88" t="s">
        <v>574</v>
      </c>
      <c r="D268" s="89" t="s">
        <v>575</v>
      </c>
      <c r="E268" s="11">
        <v>3042.05</v>
      </c>
      <c r="F268" s="11">
        <v>3043</v>
      </c>
      <c r="G268" s="45">
        <v>4990.25</v>
      </c>
      <c r="H268" s="75">
        <f t="shared" si="44"/>
        <v>54.76</v>
      </c>
      <c r="I268" s="11">
        <f t="shared" si="45"/>
        <v>486.728</v>
      </c>
      <c r="J268" s="11">
        <f t="shared" si="46"/>
        <v>21.301</v>
      </c>
      <c r="K268" s="45">
        <f t="shared" si="47"/>
        <v>424.17</v>
      </c>
      <c r="L268" s="13">
        <f t="shared" si="48"/>
        <v>986.959</v>
      </c>
      <c r="M268" s="75">
        <v>0</v>
      </c>
      <c r="N268" s="75">
        <f t="shared" si="49"/>
        <v>243.36</v>
      </c>
      <c r="O268" s="75">
        <f t="shared" si="50"/>
        <v>9.13</v>
      </c>
      <c r="P268" s="45">
        <f t="shared" si="51"/>
        <v>99.81</v>
      </c>
      <c r="Q268" s="75">
        <f t="shared" si="52"/>
        <v>352.3</v>
      </c>
      <c r="R268" s="68">
        <f t="shared" si="53"/>
        <v>1339.259</v>
      </c>
      <c r="S268" s="83"/>
    </row>
    <row r="269" ht="20" customHeight="1" spans="1:19">
      <c r="A269" s="75">
        <f t="shared" si="54"/>
        <v>266</v>
      </c>
      <c r="B269" s="85"/>
      <c r="C269" s="45" t="s">
        <v>576</v>
      </c>
      <c r="D269" s="89" t="s">
        <v>577</v>
      </c>
      <c r="E269" s="11">
        <v>2836.2</v>
      </c>
      <c r="F269" s="11">
        <v>2837</v>
      </c>
      <c r="G269" s="45">
        <v>4990.25</v>
      </c>
      <c r="H269" s="75">
        <f t="shared" si="44"/>
        <v>51.05</v>
      </c>
      <c r="I269" s="11">
        <f t="shared" si="45"/>
        <v>453.792</v>
      </c>
      <c r="J269" s="11">
        <f t="shared" si="46"/>
        <v>19.859</v>
      </c>
      <c r="K269" s="45">
        <f t="shared" si="47"/>
        <v>424.17</v>
      </c>
      <c r="L269" s="13">
        <f t="shared" si="48"/>
        <v>948.871</v>
      </c>
      <c r="M269" s="75">
        <v>0</v>
      </c>
      <c r="N269" s="75">
        <f t="shared" si="49"/>
        <v>226.9</v>
      </c>
      <c r="O269" s="75">
        <f t="shared" si="50"/>
        <v>8.51</v>
      </c>
      <c r="P269" s="45">
        <f t="shared" si="51"/>
        <v>99.81</v>
      </c>
      <c r="Q269" s="75">
        <f t="shared" si="52"/>
        <v>335.22</v>
      </c>
      <c r="R269" s="68">
        <f t="shared" si="53"/>
        <v>1284.091</v>
      </c>
      <c r="S269" s="83"/>
    </row>
    <row r="270" ht="20" customHeight="1" spans="1:19">
      <c r="A270" s="75">
        <f t="shared" si="54"/>
        <v>267</v>
      </c>
      <c r="B270" s="85"/>
      <c r="C270" s="45" t="s">
        <v>578</v>
      </c>
      <c r="D270" s="89" t="s">
        <v>579</v>
      </c>
      <c r="E270" s="11">
        <v>2836.2</v>
      </c>
      <c r="F270" s="11">
        <v>2837</v>
      </c>
      <c r="G270" s="45">
        <v>4990.25</v>
      </c>
      <c r="H270" s="75">
        <f t="shared" si="44"/>
        <v>51.05</v>
      </c>
      <c r="I270" s="11">
        <f t="shared" si="45"/>
        <v>453.792</v>
      </c>
      <c r="J270" s="11">
        <f t="shared" si="46"/>
        <v>19.859</v>
      </c>
      <c r="K270" s="45">
        <f t="shared" si="47"/>
        <v>424.17</v>
      </c>
      <c r="L270" s="13">
        <f t="shared" si="48"/>
        <v>948.871</v>
      </c>
      <c r="M270" s="75">
        <v>0</v>
      </c>
      <c r="N270" s="75">
        <f t="shared" si="49"/>
        <v>226.9</v>
      </c>
      <c r="O270" s="75">
        <f t="shared" si="50"/>
        <v>8.51</v>
      </c>
      <c r="P270" s="45">
        <f t="shared" si="51"/>
        <v>99.81</v>
      </c>
      <c r="Q270" s="75">
        <f t="shared" si="52"/>
        <v>335.22</v>
      </c>
      <c r="R270" s="68">
        <f t="shared" si="53"/>
        <v>1284.091</v>
      </c>
      <c r="S270" s="83"/>
    </row>
    <row r="271" ht="20" customHeight="1" spans="1:19">
      <c r="A271" s="75">
        <f t="shared" si="54"/>
        <v>268</v>
      </c>
      <c r="B271" s="85"/>
      <c r="C271" s="45" t="s">
        <v>580</v>
      </c>
      <c r="D271" s="89" t="s">
        <v>581</v>
      </c>
      <c r="E271" s="11">
        <v>3820</v>
      </c>
      <c r="F271" s="11">
        <v>3820</v>
      </c>
      <c r="G271" s="45">
        <v>4990.25</v>
      </c>
      <c r="H271" s="75">
        <f t="shared" si="44"/>
        <v>68.76</v>
      </c>
      <c r="I271" s="11">
        <f t="shared" si="45"/>
        <v>611.2</v>
      </c>
      <c r="J271" s="11">
        <f t="shared" si="46"/>
        <v>26.74</v>
      </c>
      <c r="K271" s="45">
        <f t="shared" si="47"/>
        <v>424.17</v>
      </c>
      <c r="L271" s="13">
        <f t="shared" si="48"/>
        <v>1130.87</v>
      </c>
      <c r="M271" s="75">
        <v>0</v>
      </c>
      <c r="N271" s="75">
        <f t="shared" si="49"/>
        <v>305.6</v>
      </c>
      <c r="O271" s="75">
        <f t="shared" si="50"/>
        <v>11.46</v>
      </c>
      <c r="P271" s="45">
        <f t="shared" si="51"/>
        <v>99.81</v>
      </c>
      <c r="Q271" s="75">
        <f t="shared" si="52"/>
        <v>416.87</v>
      </c>
      <c r="R271" s="68">
        <f t="shared" si="53"/>
        <v>1547.74</v>
      </c>
      <c r="S271" s="83"/>
    </row>
    <row r="272" ht="20" customHeight="1" spans="1:19">
      <c r="A272" s="75">
        <f t="shared" si="54"/>
        <v>269</v>
      </c>
      <c r="B272" s="85"/>
      <c r="C272" s="45" t="s">
        <v>582</v>
      </c>
      <c r="D272" s="89" t="s">
        <v>583</v>
      </c>
      <c r="E272" s="11">
        <v>2836.2</v>
      </c>
      <c r="F272" s="11">
        <v>2837</v>
      </c>
      <c r="G272" s="45">
        <v>4990.25</v>
      </c>
      <c r="H272" s="75">
        <f t="shared" si="44"/>
        <v>51.05</v>
      </c>
      <c r="I272" s="11">
        <f t="shared" si="45"/>
        <v>453.792</v>
      </c>
      <c r="J272" s="11">
        <f t="shared" si="46"/>
        <v>19.859</v>
      </c>
      <c r="K272" s="45">
        <f t="shared" si="47"/>
        <v>424.17</v>
      </c>
      <c r="L272" s="13">
        <f t="shared" si="48"/>
        <v>948.871</v>
      </c>
      <c r="M272" s="75">
        <v>0</v>
      </c>
      <c r="N272" s="75">
        <f t="shared" si="49"/>
        <v>226.9</v>
      </c>
      <c r="O272" s="75">
        <f t="shared" si="50"/>
        <v>8.51</v>
      </c>
      <c r="P272" s="45">
        <f t="shared" si="51"/>
        <v>99.81</v>
      </c>
      <c r="Q272" s="75">
        <f t="shared" si="52"/>
        <v>335.22</v>
      </c>
      <c r="R272" s="68">
        <f t="shared" si="53"/>
        <v>1284.091</v>
      </c>
      <c r="S272" s="83"/>
    </row>
    <row r="273" ht="20" customHeight="1" spans="1:19">
      <c r="A273" s="75">
        <f t="shared" si="54"/>
        <v>270</v>
      </c>
      <c r="B273" s="85"/>
      <c r="C273" s="45" t="s">
        <v>584</v>
      </c>
      <c r="D273" s="89" t="s">
        <v>585</v>
      </c>
      <c r="E273" s="11">
        <v>2836.2</v>
      </c>
      <c r="F273" s="11">
        <v>2837</v>
      </c>
      <c r="G273" s="45">
        <v>4990.25</v>
      </c>
      <c r="H273" s="75">
        <f t="shared" si="44"/>
        <v>51.05</v>
      </c>
      <c r="I273" s="11">
        <f t="shared" si="45"/>
        <v>453.792</v>
      </c>
      <c r="J273" s="11">
        <f t="shared" si="46"/>
        <v>19.859</v>
      </c>
      <c r="K273" s="45">
        <f t="shared" si="47"/>
        <v>424.17</v>
      </c>
      <c r="L273" s="13">
        <f t="shared" si="48"/>
        <v>948.871</v>
      </c>
      <c r="M273" s="75">
        <v>0</v>
      </c>
      <c r="N273" s="75">
        <f t="shared" si="49"/>
        <v>226.9</v>
      </c>
      <c r="O273" s="75">
        <f t="shared" si="50"/>
        <v>8.51</v>
      </c>
      <c r="P273" s="45">
        <f t="shared" si="51"/>
        <v>99.81</v>
      </c>
      <c r="Q273" s="75">
        <f t="shared" si="52"/>
        <v>335.22</v>
      </c>
      <c r="R273" s="68">
        <f t="shared" si="53"/>
        <v>1284.091</v>
      </c>
      <c r="S273" s="83"/>
    </row>
    <row r="274" ht="20" customHeight="1" spans="1:19">
      <c r="A274" s="75">
        <f t="shared" si="54"/>
        <v>271</v>
      </c>
      <c r="B274" s="85"/>
      <c r="C274" s="45" t="s">
        <v>586</v>
      </c>
      <c r="D274" s="89" t="s">
        <v>587</v>
      </c>
      <c r="E274" s="11">
        <v>2836.2</v>
      </c>
      <c r="F274" s="11">
        <v>2837</v>
      </c>
      <c r="G274" s="45">
        <v>4990.25</v>
      </c>
      <c r="H274" s="75">
        <f t="shared" si="44"/>
        <v>51.05</v>
      </c>
      <c r="I274" s="11">
        <f t="shared" si="45"/>
        <v>453.792</v>
      </c>
      <c r="J274" s="11">
        <f t="shared" si="46"/>
        <v>19.859</v>
      </c>
      <c r="K274" s="45">
        <f t="shared" si="47"/>
        <v>424.17</v>
      </c>
      <c r="L274" s="13">
        <f t="shared" si="48"/>
        <v>948.871</v>
      </c>
      <c r="M274" s="75">
        <v>0</v>
      </c>
      <c r="N274" s="75">
        <f t="shared" si="49"/>
        <v>226.9</v>
      </c>
      <c r="O274" s="75">
        <f t="shared" si="50"/>
        <v>8.51</v>
      </c>
      <c r="P274" s="45">
        <f t="shared" si="51"/>
        <v>99.81</v>
      </c>
      <c r="Q274" s="75">
        <f t="shared" si="52"/>
        <v>335.22</v>
      </c>
      <c r="R274" s="68">
        <f t="shared" si="53"/>
        <v>1284.091</v>
      </c>
      <c r="S274" s="83"/>
    </row>
    <row r="275" ht="20" customHeight="1" spans="1:19">
      <c r="A275" s="75">
        <f t="shared" si="54"/>
        <v>272</v>
      </c>
      <c r="B275" s="85"/>
      <c r="C275" s="45" t="s">
        <v>588</v>
      </c>
      <c r="D275" s="89" t="s">
        <v>589</v>
      </c>
      <c r="E275" s="11">
        <v>2836.2</v>
      </c>
      <c r="F275" s="11">
        <v>2837</v>
      </c>
      <c r="G275" s="45">
        <v>4990.25</v>
      </c>
      <c r="H275" s="75">
        <f t="shared" si="44"/>
        <v>51.05</v>
      </c>
      <c r="I275" s="11">
        <f t="shared" si="45"/>
        <v>453.792</v>
      </c>
      <c r="J275" s="11">
        <f t="shared" si="46"/>
        <v>19.859</v>
      </c>
      <c r="K275" s="45">
        <f t="shared" si="47"/>
        <v>424.17</v>
      </c>
      <c r="L275" s="13">
        <f t="shared" si="48"/>
        <v>948.871</v>
      </c>
      <c r="M275" s="75">
        <v>0</v>
      </c>
      <c r="N275" s="75">
        <f t="shared" si="49"/>
        <v>226.9</v>
      </c>
      <c r="O275" s="75">
        <f t="shared" si="50"/>
        <v>8.51</v>
      </c>
      <c r="P275" s="45">
        <f t="shared" si="51"/>
        <v>99.81</v>
      </c>
      <c r="Q275" s="75">
        <f t="shared" si="52"/>
        <v>335.22</v>
      </c>
      <c r="R275" s="68">
        <f t="shared" si="53"/>
        <v>1284.091</v>
      </c>
      <c r="S275" s="83"/>
    </row>
    <row r="276" ht="20" customHeight="1" spans="1:19">
      <c r="A276" s="75">
        <f t="shared" si="54"/>
        <v>273</v>
      </c>
      <c r="B276" s="85"/>
      <c r="C276" s="45" t="s">
        <v>590</v>
      </c>
      <c r="D276" s="89" t="s">
        <v>591</v>
      </c>
      <c r="E276" s="11">
        <v>2836.2</v>
      </c>
      <c r="F276" s="11">
        <v>2837</v>
      </c>
      <c r="G276" s="45">
        <v>4990.25</v>
      </c>
      <c r="H276" s="75">
        <f t="shared" si="44"/>
        <v>51.05</v>
      </c>
      <c r="I276" s="11">
        <f t="shared" si="45"/>
        <v>453.792</v>
      </c>
      <c r="J276" s="11">
        <f t="shared" si="46"/>
        <v>19.859</v>
      </c>
      <c r="K276" s="45">
        <f t="shared" si="47"/>
        <v>424.17</v>
      </c>
      <c r="L276" s="13">
        <f t="shared" si="48"/>
        <v>948.871</v>
      </c>
      <c r="M276" s="75">
        <v>0</v>
      </c>
      <c r="N276" s="75">
        <f t="shared" si="49"/>
        <v>226.9</v>
      </c>
      <c r="O276" s="75">
        <f t="shared" si="50"/>
        <v>8.51</v>
      </c>
      <c r="P276" s="45">
        <f t="shared" si="51"/>
        <v>99.81</v>
      </c>
      <c r="Q276" s="75">
        <f t="shared" si="52"/>
        <v>335.22</v>
      </c>
      <c r="R276" s="68">
        <f t="shared" si="53"/>
        <v>1284.091</v>
      </c>
      <c r="S276" s="83"/>
    </row>
    <row r="277" ht="20" customHeight="1" spans="1:19">
      <c r="A277" s="75">
        <f t="shared" si="54"/>
        <v>274</v>
      </c>
      <c r="B277" s="85"/>
      <c r="C277" s="45" t="s">
        <v>592</v>
      </c>
      <c r="D277" s="89" t="s">
        <v>593</v>
      </c>
      <c r="E277" s="11">
        <v>2836.2</v>
      </c>
      <c r="F277" s="11">
        <v>2837</v>
      </c>
      <c r="G277" s="45">
        <v>4990.25</v>
      </c>
      <c r="H277" s="75">
        <f t="shared" si="44"/>
        <v>51.05</v>
      </c>
      <c r="I277" s="11">
        <f t="shared" si="45"/>
        <v>453.792</v>
      </c>
      <c r="J277" s="11">
        <f t="shared" si="46"/>
        <v>19.859</v>
      </c>
      <c r="K277" s="45">
        <f t="shared" si="47"/>
        <v>424.17</v>
      </c>
      <c r="L277" s="13">
        <f t="shared" si="48"/>
        <v>948.871</v>
      </c>
      <c r="M277" s="75">
        <v>0</v>
      </c>
      <c r="N277" s="75">
        <f t="shared" si="49"/>
        <v>226.9</v>
      </c>
      <c r="O277" s="75">
        <f t="shared" si="50"/>
        <v>8.51</v>
      </c>
      <c r="P277" s="45">
        <f t="shared" si="51"/>
        <v>99.81</v>
      </c>
      <c r="Q277" s="75">
        <f t="shared" si="52"/>
        <v>335.22</v>
      </c>
      <c r="R277" s="68">
        <f t="shared" si="53"/>
        <v>1284.091</v>
      </c>
      <c r="S277" s="83"/>
    </row>
    <row r="278" ht="20" customHeight="1" spans="1:19">
      <c r="A278" s="75">
        <f t="shared" si="54"/>
        <v>275</v>
      </c>
      <c r="B278" s="85"/>
      <c r="C278" s="45" t="s">
        <v>594</v>
      </c>
      <c r="D278" s="89" t="s">
        <v>595</v>
      </c>
      <c r="E278" s="11">
        <v>2836.2</v>
      </c>
      <c r="F278" s="11">
        <v>2837</v>
      </c>
      <c r="G278" s="45">
        <v>4990.25</v>
      </c>
      <c r="H278" s="75">
        <f t="shared" si="44"/>
        <v>51.05</v>
      </c>
      <c r="I278" s="11">
        <f t="shared" si="45"/>
        <v>453.792</v>
      </c>
      <c r="J278" s="11">
        <f t="shared" si="46"/>
        <v>19.859</v>
      </c>
      <c r="K278" s="45">
        <f t="shared" si="47"/>
        <v>424.17</v>
      </c>
      <c r="L278" s="13">
        <f t="shared" si="48"/>
        <v>948.871</v>
      </c>
      <c r="M278" s="75">
        <v>0</v>
      </c>
      <c r="N278" s="75">
        <f t="shared" si="49"/>
        <v>226.9</v>
      </c>
      <c r="O278" s="75">
        <f t="shared" si="50"/>
        <v>8.51</v>
      </c>
      <c r="P278" s="45">
        <f t="shared" si="51"/>
        <v>99.81</v>
      </c>
      <c r="Q278" s="75">
        <f t="shared" si="52"/>
        <v>335.22</v>
      </c>
      <c r="R278" s="68">
        <f t="shared" si="53"/>
        <v>1284.091</v>
      </c>
      <c r="S278" s="83"/>
    </row>
    <row r="279" ht="20" customHeight="1" spans="1:19">
      <c r="A279" s="75">
        <f t="shared" si="54"/>
        <v>276</v>
      </c>
      <c r="B279" s="85"/>
      <c r="C279" s="45" t="s">
        <v>596</v>
      </c>
      <c r="D279" s="89" t="s">
        <v>597</v>
      </c>
      <c r="E279" s="11">
        <v>3820</v>
      </c>
      <c r="F279" s="11">
        <v>3820</v>
      </c>
      <c r="G279" s="45">
        <v>4990.25</v>
      </c>
      <c r="H279" s="75">
        <f t="shared" si="44"/>
        <v>68.76</v>
      </c>
      <c r="I279" s="11">
        <f t="shared" si="45"/>
        <v>611.2</v>
      </c>
      <c r="J279" s="11">
        <f t="shared" si="46"/>
        <v>26.74</v>
      </c>
      <c r="K279" s="45">
        <f t="shared" si="47"/>
        <v>424.17</v>
      </c>
      <c r="L279" s="13">
        <f t="shared" si="48"/>
        <v>1130.87</v>
      </c>
      <c r="M279" s="75">
        <v>0</v>
      </c>
      <c r="N279" s="75">
        <f t="shared" si="49"/>
        <v>305.6</v>
      </c>
      <c r="O279" s="75">
        <f t="shared" si="50"/>
        <v>11.46</v>
      </c>
      <c r="P279" s="45">
        <f t="shared" si="51"/>
        <v>99.81</v>
      </c>
      <c r="Q279" s="75">
        <f t="shared" si="52"/>
        <v>416.87</v>
      </c>
      <c r="R279" s="68">
        <f t="shared" si="53"/>
        <v>1547.74</v>
      </c>
      <c r="S279" s="83"/>
    </row>
    <row r="280" ht="20" customHeight="1" spans="1:19">
      <c r="A280" s="75">
        <f t="shared" si="54"/>
        <v>277</v>
      </c>
      <c r="B280" s="85"/>
      <c r="C280" s="45" t="s">
        <v>598</v>
      </c>
      <c r="D280" s="89" t="s">
        <v>599</v>
      </c>
      <c r="E280" s="11">
        <v>2836.2</v>
      </c>
      <c r="F280" s="11">
        <v>2837</v>
      </c>
      <c r="G280" s="45">
        <v>4990.25</v>
      </c>
      <c r="H280" s="75">
        <f t="shared" si="44"/>
        <v>51.05</v>
      </c>
      <c r="I280" s="11">
        <f t="shared" si="45"/>
        <v>453.792</v>
      </c>
      <c r="J280" s="11">
        <f t="shared" si="46"/>
        <v>19.859</v>
      </c>
      <c r="K280" s="45">
        <f t="shared" si="47"/>
        <v>424.17</v>
      </c>
      <c r="L280" s="13">
        <f t="shared" si="48"/>
        <v>948.871</v>
      </c>
      <c r="M280" s="75">
        <v>0</v>
      </c>
      <c r="N280" s="75">
        <f t="shared" si="49"/>
        <v>226.9</v>
      </c>
      <c r="O280" s="75">
        <f t="shared" si="50"/>
        <v>8.51</v>
      </c>
      <c r="P280" s="45">
        <f t="shared" si="51"/>
        <v>99.81</v>
      </c>
      <c r="Q280" s="75">
        <f t="shared" si="52"/>
        <v>335.22</v>
      </c>
      <c r="R280" s="68">
        <f t="shared" si="53"/>
        <v>1284.091</v>
      </c>
      <c r="S280" s="83"/>
    </row>
    <row r="281" ht="20" customHeight="1" spans="1:19">
      <c r="A281" s="75">
        <f t="shared" si="54"/>
        <v>278</v>
      </c>
      <c r="B281" s="85"/>
      <c r="C281" s="93" t="s">
        <v>600</v>
      </c>
      <c r="D281" s="89" t="s">
        <v>601</v>
      </c>
      <c r="E281" s="11">
        <v>2836.2</v>
      </c>
      <c r="F281" s="11">
        <v>2837</v>
      </c>
      <c r="G281" s="45">
        <v>4990.25</v>
      </c>
      <c r="H281" s="75">
        <f t="shared" si="44"/>
        <v>51.05</v>
      </c>
      <c r="I281" s="11">
        <f t="shared" si="45"/>
        <v>453.792</v>
      </c>
      <c r="J281" s="11">
        <f t="shared" si="46"/>
        <v>19.859</v>
      </c>
      <c r="K281" s="45">
        <f t="shared" si="47"/>
        <v>424.17</v>
      </c>
      <c r="L281" s="13">
        <f t="shared" si="48"/>
        <v>948.871</v>
      </c>
      <c r="M281" s="75">
        <v>0</v>
      </c>
      <c r="N281" s="75">
        <f t="shared" si="49"/>
        <v>226.9</v>
      </c>
      <c r="O281" s="75">
        <f t="shared" si="50"/>
        <v>8.51</v>
      </c>
      <c r="P281" s="45">
        <f t="shared" si="51"/>
        <v>99.81</v>
      </c>
      <c r="Q281" s="75">
        <f t="shared" si="52"/>
        <v>335.22</v>
      </c>
      <c r="R281" s="68">
        <f t="shared" si="53"/>
        <v>1284.091</v>
      </c>
      <c r="S281" s="83"/>
    </row>
    <row r="282" ht="20" customHeight="1" spans="1:19">
      <c r="A282" s="75">
        <f t="shared" si="54"/>
        <v>279</v>
      </c>
      <c r="B282" s="85"/>
      <c r="C282" s="93" t="s">
        <v>602</v>
      </c>
      <c r="D282" s="89" t="s">
        <v>603</v>
      </c>
      <c r="E282" s="11">
        <v>2836.2</v>
      </c>
      <c r="F282" s="11">
        <v>2837</v>
      </c>
      <c r="G282" s="45">
        <v>4990.25</v>
      </c>
      <c r="H282" s="75">
        <f t="shared" si="44"/>
        <v>51.05</v>
      </c>
      <c r="I282" s="11">
        <f t="shared" si="45"/>
        <v>453.792</v>
      </c>
      <c r="J282" s="11">
        <f t="shared" si="46"/>
        <v>19.859</v>
      </c>
      <c r="K282" s="45">
        <f t="shared" si="47"/>
        <v>424.17</v>
      </c>
      <c r="L282" s="13">
        <f t="shared" si="48"/>
        <v>948.871</v>
      </c>
      <c r="M282" s="75">
        <v>0</v>
      </c>
      <c r="N282" s="75">
        <f t="shared" si="49"/>
        <v>226.9</v>
      </c>
      <c r="O282" s="75">
        <f t="shared" si="50"/>
        <v>8.51</v>
      </c>
      <c r="P282" s="45">
        <f t="shared" si="51"/>
        <v>99.81</v>
      </c>
      <c r="Q282" s="75">
        <f t="shared" si="52"/>
        <v>335.22</v>
      </c>
      <c r="R282" s="68">
        <f t="shared" si="53"/>
        <v>1284.091</v>
      </c>
      <c r="S282" s="83"/>
    </row>
    <row r="283" ht="20" customHeight="1" spans="1:19">
      <c r="A283" s="75">
        <f t="shared" si="54"/>
        <v>280</v>
      </c>
      <c r="B283" s="85"/>
      <c r="C283" s="93" t="s">
        <v>604</v>
      </c>
      <c r="D283" s="89" t="s">
        <v>605</v>
      </c>
      <c r="E283" s="11">
        <v>3820</v>
      </c>
      <c r="F283" s="11">
        <v>3820</v>
      </c>
      <c r="G283" s="45">
        <v>4990.25</v>
      </c>
      <c r="H283" s="75">
        <f t="shared" si="44"/>
        <v>68.76</v>
      </c>
      <c r="I283" s="11">
        <f t="shared" si="45"/>
        <v>611.2</v>
      </c>
      <c r="J283" s="11">
        <f t="shared" si="46"/>
        <v>26.74</v>
      </c>
      <c r="K283" s="45">
        <f t="shared" si="47"/>
        <v>424.17</v>
      </c>
      <c r="L283" s="13">
        <f t="shared" si="48"/>
        <v>1130.87</v>
      </c>
      <c r="M283" s="75">
        <v>0</v>
      </c>
      <c r="N283" s="75">
        <f t="shared" si="49"/>
        <v>305.6</v>
      </c>
      <c r="O283" s="75">
        <f t="shared" si="50"/>
        <v>11.46</v>
      </c>
      <c r="P283" s="45">
        <f t="shared" si="51"/>
        <v>99.81</v>
      </c>
      <c r="Q283" s="75">
        <f t="shared" si="52"/>
        <v>416.87</v>
      </c>
      <c r="R283" s="68">
        <f t="shared" si="53"/>
        <v>1547.74</v>
      </c>
      <c r="S283" s="83"/>
    </row>
    <row r="284" ht="20" customHeight="1" spans="1:19">
      <c r="A284" s="75">
        <f t="shared" si="54"/>
        <v>281</v>
      </c>
      <c r="B284" s="85"/>
      <c r="C284" s="45" t="s">
        <v>606</v>
      </c>
      <c r="D284" s="89" t="s">
        <v>607</v>
      </c>
      <c r="E284" s="11">
        <v>2836.2</v>
      </c>
      <c r="F284" s="11">
        <v>2837</v>
      </c>
      <c r="G284" s="45">
        <v>4990.25</v>
      </c>
      <c r="H284" s="75">
        <f t="shared" si="44"/>
        <v>51.05</v>
      </c>
      <c r="I284" s="11">
        <f t="shared" si="45"/>
        <v>453.792</v>
      </c>
      <c r="J284" s="11">
        <f t="shared" si="46"/>
        <v>19.859</v>
      </c>
      <c r="K284" s="45">
        <f t="shared" si="47"/>
        <v>424.17</v>
      </c>
      <c r="L284" s="13">
        <f t="shared" si="48"/>
        <v>948.871</v>
      </c>
      <c r="M284" s="75">
        <v>0</v>
      </c>
      <c r="N284" s="75">
        <f t="shared" si="49"/>
        <v>226.9</v>
      </c>
      <c r="O284" s="75">
        <f t="shared" si="50"/>
        <v>8.51</v>
      </c>
      <c r="P284" s="45">
        <f t="shared" si="51"/>
        <v>99.81</v>
      </c>
      <c r="Q284" s="75">
        <f t="shared" si="52"/>
        <v>335.22</v>
      </c>
      <c r="R284" s="68">
        <f t="shared" si="53"/>
        <v>1284.091</v>
      </c>
      <c r="S284" s="83"/>
    </row>
    <row r="285" ht="20" customHeight="1" spans="1:19">
      <c r="A285" s="75">
        <f t="shared" si="54"/>
        <v>282</v>
      </c>
      <c r="B285" s="85"/>
      <c r="C285" s="45" t="s">
        <v>608</v>
      </c>
      <c r="D285" s="89" t="s">
        <v>609</v>
      </c>
      <c r="E285" s="11">
        <v>2836.2</v>
      </c>
      <c r="F285" s="11">
        <v>2837</v>
      </c>
      <c r="G285" s="45">
        <v>4990.25</v>
      </c>
      <c r="H285" s="75">
        <f t="shared" si="44"/>
        <v>51.05</v>
      </c>
      <c r="I285" s="11">
        <f t="shared" si="45"/>
        <v>453.792</v>
      </c>
      <c r="J285" s="11">
        <f t="shared" si="46"/>
        <v>19.859</v>
      </c>
      <c r="K285" s="45">
        <f t="shared" si="47"/>
        <v>424.17</v>
      </c>
      <c r="L285" s="13">
        <f t="shared" si="48"/>
        <v>948.871</v>
      </c>
      <c r="M285" s="75">
        <v>0</v>
      </c>
      <c r="N285" s="75">
        <f t="shared" si="49"/>
        <v>226.9</v>
      </c>
      <c r="O285" s="75">
        <f t="shared" si="50"/>
        <v>8.51</v>
      </c>
      <c r="P285" s="45">
        <f t="shared" si="51"/>
        <v>99.81</v>
      </c>
      <c r="Q285" s="75">
        <f t="shared" si="52"/>
        <v>335.22</v>
      </c>
      <c r="R285" s="68">
        <f t="shared" si="53"/>
        <v>1284.091</v>
      </c>
      <c r="S285" s="83"/>
    </row>
    <row r="286" ht="20" customHeight="1" spans="1:19">
      <c r="A286" s="75">
        <f t="shared" si="54"/>
        <v>283</v>
      </c>
      <c r="B286" s="85"/>
      <c r="C286" s="45" t="s">
        <v>610</v>
      </c>
      <c r="D286" s="89" t="s">
        <v>611</v>
      </c>
      <c r="E286" s="11">
        <v>2836.2</v>
      </c>
      <c r="F286" s="11">
        <v>2837</v>
      </c>
      <c r="G286" s="45">
        <v>4990.25</v>
      </c>
      <c r="H286" s="75">
        <f t="shared" si="44"/>
        <v>51.05</v>
      </c>
      <c r="I286" s="11">
        <f t="shared" si="45"/>
        <v>453.792</v>
      </c>
      <c r="J286" s="11">
        <f t="shared" si="46"/>
        <v>19.859</v>
      </c>
      <c r="K286" s="45">
        <f t="shared" si="47"/>
        <v>424.17</v>
      </c>
      <c r="L286" s="13">
        <f t="shared" si="48"/>
        <v>948.871</v>
      </c>
      <c r="M286" s="75">
        <v>0</v>
      </c>
      <c r="N286" s="75">
        <f t="shared" si="49"/>
        <v>226.9</v>
      </c>
      <c r="O286" s="75">
        <f t="shared" si="50"/>
        <v>8.51</v>
      </c>
      <c r="P286" s="45">
        <f t="shared" si="51"/>
        <v>99.81</v>
      </c>
      <c r="Q286" s="75">
        <f t="shared" si="52"/>
        <v>335.22</v>
      </c>
      <c r="R286" s="68">
        <f t="shared" si="53"/>
        <v>1284.091</v>
      </c>
      <c r="S286" s="83"/>
    </row>
    <row r="287" ht="20" customHeight="1" spans="1:19">
      <c r="A287" s="75">
        <f t="shared" si="54"/>
        <v>284</v>
      </c>
      <c r="B287" s="85"/>
      <c r="C287" s="45" t="s">
        <v>612</v>
      </c>
      <c r="D287" s="89" t="s">
        <v>613</v>
      </c>
      <c r="E287" s="11">
        <v>2836.2</v>
      </c>
      <c r="F287" s="11">
        <v>2837</v>
      </c>
      <c r="G287" s="45">
        <v>4990.25</v>
      </c>
      <c r="H287" s="75">
        <f t="shared" si="44"/>
        <v>51.05</v>
      </c>
      <c r="I287" s="11">
        <f t="shared" si="45"/>
        <v>453.792</v>
      </c>
      <c r="J287" s="11">
        <f t="shared" si="46"/>
        <v>19.859</v>
      </c>
      <c r="K287" s="45">
        <f t="shared" si="47"/>
        <v>424.17</v>
      </c>
      <c r="L287" s="13">
        <f t="shared" si="48"/>
        <v>948.871</v>
      </c>
      <c r="M287" s="75">
        <v>0</v>
      </c>
      <c r="N287" s="75">
        <f t="shared" si="49"/>
        <v>226.9</v>
      </c>
      <c r="O287" s="75">
        <f t="shared" si="50"/>
        <v>8.51</v>
      </c>
      <c r="P287" s="45">
        <f t="shared" si="51"/>
        <v>99.81</v>
      </c>
      <c r="Q287" s="75">
        <f t="shared" si="52"/>
        <v>335.22</v>
      </c>
      <c r="R287" s="68">
        <f t="shared" si="53"/>
        <v>1284.091</v>
      </c>
      <c r="S287" s="83"/>
    </row>
    <row r="288" ht="20" customHeight="1" spans="1:19">
      <c r="A288" s="75">
        <f t="shared" si="54"/>
        <v>285</v>
      </c>
      <c r="B288" s="85"/>
      <c r="C288" s="45" t="s">
        <v>614</v>
      </c>
      <c r="D288" s="89" t="s">
        <v>615</v>
      </c>
      <c r="E288" s="11">
        <v>2836.2</v>
      </c>
      <c r="F288" s="11">
        <v>2837</v>
      </c>
      <c r="G288" s="45">
        <v>4990.25</v>
      </c>
      <c r="H288" s="75">
        <f t="shared" si="44"/>
        <v>51.05</v>
      </c>
      <c r="I288" s="11">
        <f t="shared" si="45"/>
        <v>453.792</v>
      </c>
      <c r="J288" s="11">
        <f t="shared" si="46"/>
        <v>19.859</v>
      </c>
      <c r="K288" s="45">
        <f t="shared" si="47"/>
        <v>424.17</v>
      </c>
      <c r="L288" s="13">
        <f t="shared" si="48"/>
        <v>948.871</v>
      </c>
      <c r="M288" s="75">
        <v>0</v>
      </c>
      <c r="N288" s="75">
        <f t="shared" si="49"/>
        <v>226.9</v>
      </c>
      <c r="O288" s="75">
        <f t="shared" si="50"/>
        <v>8.51</v>
      </c>
      <c r="P288" s="45">
        <f t="shared" si="51"/>
        <v>99.81</v>
      </c>
      <c r="Q288" s="75">
        <f t="shared" si="52"/>
        <v>335.22</v>
      </c>
      <c r="R288" s="68">
        <f t="shared" si="53"/>
        <v>1284.091</v>
      </c>
      <c r="S288" s="83"/>
    </row>
    <row r="289" ht="20" customHeight="1" spans="1:19">
      <c r="A289" s="75">
        <f t="shared" si="54"/>
        <v>286</v>
      </c>
      <c r="B289" s="85"/>
      <c r="C289" s="45" t="s">
        <v>616</v>
      </c>
      <c r="D289" s="110" t="s">
        <v>617</v>
      </c>
      <c r="E289" s="94">
        <v>2836.2</v>
      </c>
      <c r="F289" s="11">
        <v>2837</v>
      </c>
      <c r="G289" s="45">
        <v>4990.25</v>
      </c>
      <c r="H289" s="75">
        <f t="shared" si="44"/>
        <v>51.05</v>
      </c>
      <c r="I289" s="11">
        <f t="shared" si="45"/>
        <v>453.792</v>
      </c>
      <c r="J289" s="11">
        <f t="shared" si="46"/>
        <v>19.859</v>
      </c>
      <c r="K289" s="45">
        <f t="shared" si="47"/>
        <v>424.17</v>
      </c>
      <c r="L289" s="13">
        <f t="shared" si="48"/>
        <v>948.871</v>
      </c>
      <c r="M289" s="75">
        <v>0</v>
      </c>
      <c r="N289" s="75">
        <f t="shared" si="49"/>
        <v>226.9</v>
      </c>
      <c r="O289" s="75">
        <f t="shared" si="50"/>
        <v>8.51</v>
      </c>
      <c r="P289" s="45">
        <f t="shared" si="51"/>
        <v>99.81</v>
      </c>
      <c r="Q289" s="75">
        <f t="shared" si="52"/>
        <v>335.22</v>
      </c>
      <c r="R289" s="68">
        <f t="shared" si="53"/>
        <v>1284.091</v>
      </c>
      <c r="S289" s="83"/>
    </row>
    <row r="290" ht="20" customHeight="1" spans="1:19">
      <c r="A290" s="75">
        <f t="shared" si="54"/>
        <v>287</v>
      </c>
      <c r="B290" s="85"/>
      <c r="C290" s="93" t="s">
        <v>618</v>
      </c>
      <c r="D290" s="89" t="s">
        <v>619</v>
      </c>
      <c r="E290" s="11">
        <v>2836.2</v>
      </c>
      <c r="F290" s="11">
        <v>2837</v>
      </c>
      <c r="G290" s="45">
        <v>4990.25</v>
      </c>
      <c r="H290" s="75">
        <f t="shared" si="44"/>
        <v>51.05</v>
      </c>
      <c r="I290" s="11">
        <f t="shared" si="45"/>
        <v>453.792</v>
      </c>
      <c r="J290" s="11">
        <f t="shared" si="46"/>
        <v>19.859</v>
      </c>
      <c r="K290" s="45">
        <f t="shared" si="47"/>
        <v>424.17</v>
      </c>
      <c r="L290" s="13">
        <f t="shared" si="48"/>
        <v>948.871</v>
      </c>
      <c r="M290" s="75">
        <v>0</v>
      </c>
      <c r="N290" s="75">
        <f t="shared" si="49"/>
        <v>226.9</v>
      </c>
      <c r="O290" s="75">
        <f t="shared" si="50"/>
        <v>8.51</v>
      </c>
      <c r="P290" s="45">
        <f t="shared" si="51"/>
        <v>99.81</v>
      </c>
      <c r="Q290" s="75">
        <f t="shared" si="52"/>
        <v>335.22</v>
      </c>
      <c r="R290" s="68">
        <f t="shared" si="53"/>
        <v>1284.091</v>
      </c>
      <c r="S290" s="83"/>
    </row>
    <row r="291" ht="20" customHeight="1" spans="1:19">
      <c r="A291" s="75">
        <f t="shared" si="54"/>
        <v>288</v>
      </c>
      <c r="B291" s="85"/>
      <c r="C291" s="93" t="s">
        <v>620</v>
      </c>
      <c r="D291" s="89" t="s">
        <v>621</v>
      </c>
      <c r="E291" s="11">
        <v>2836.2</v>
      </c>
      <c r="F291" s="11">
        <v>2837</v>
      </c>
      <c r="G291" s="45">
        <v>4990.25</v>
      </c>
      <c r="H291" s="75">
        <f t="shared" si="44"/>
        <v>51.05</v>
      </c>
      <c r="I291" s="11">
        <f t="shared" si="45"/>
        <v>453.792</v>
      </c>
      <c r="J291" s="11">
        <f t="shared" si="46"/>
        <v>19.859</v>
      </c>
      <c r="K291" s="45">
        <f t="shared" si="47"/>
        <v>424.17</v>
      </c>
      <c r="L291" s="13">
        <f t="shared" si="48"/>
        <v>948.871</v>
      </c>
      <c r="M291" s="75">
        <v>0</v>
      </c>
      <c r="N291" s="75">
        <f t="shared" si="49"/>
        <v>226.9</v>
      </c>
      <c r="O291" s="75">
        <f t="shared" si="50"/>
        <v>8.51</v>
      </c>
      <c r="P291" s="45">
        <f t="shared" si="51"/>
        <v>99.81</v>
      </c>
      <c r="Q291" s="75">
        <f t="shared" si="52"/>
        <v>335.22</v>
      </c>
      <c r="R291" s="68">
        <f t="shared" si="53"/>
        <v>1284.091</v>
      </c>
      <c r="S291" s="83"/>
    </row>
    <row r="292" ht="20" customHeight="1" spans="1:19">
      <c r="A292" s="75">
        <f t="shared" si="54"/>
        <v>289</v>
      </c>
      <c r="B292" s="85"/>
      <c r="C292" s="45" t="s">
        <v>622</v>
      </c>
      <c r="D292" s="89" t="s">
        <v>623</v>
      </c>
      <c r="E292" s="11">
        <v>2836.2</v>
      </c>
      <c r="F292" s="11">
        <v>2837</v>
      </c>
      <c r="G292" s="45">
        <v>4990.25</v>
      </c>
      <c r="H292" s="75">
        <f t="shared" si="44"/>
        <v>51.05</v>
      </c>
      <c r="I292" s="11">
        <f t="shared" si="45"/>
        <v>453.792</v>
      </c>
      <c r="J292" s="11">
        <f t="shared" si="46"/>
        <v>19.859</v>
      </c>
      <c r="K292" s="45">
        <f t="shared" si="47"/>
        <v>424.17</v>
      </c>
      <c r="L292" s="13">
        <f t="shared" si="48"/>
        <v>948.871</v>
      </c>
      <c r="M292" s="75">
        <v>0</v>
      </c>
      <c r="N292" s="75">
        <f t="shared" si="49"/>
        <v>226.9</v>
      </c>
      <c r="O292" s="75">
        <f t="shared" si="50"/>
        <v>8.51</v>
      </c>
      <c r="P292" s="45">
        <f t="shared" si="51"/>
        <v>99.81</v>
      </c>
      <c r="Q292" s="75">
        <f t="shared" si="52"/>
        <v>335.22</v>
      </c>
      <c r="R292" s="68">
        <f t="shared" si="53"/>
        <v>1284.091</v>
      </c>
      <c r="S292" s="83"/>
    </row>
    <row r="293" ht="20" customHeight="1" spans="1:19">
      <c r="A293" s="75">
        <f t="shared" si="54"/>
        <v>290</v>
      </c>
      <c r="B293" s="85"/>
      <c r="C293" s="45" t="s">
        <v>624</v>
      </c>
      <c r="D293" s="89" t="s">
        <v>625</v>
      </c>
      <c r="E293" s="11">
        <v>2836.2</v>
      </c>
      <c r="F293" s="11">
        <v>2837</v>
      </c>
      <c r="G293" s="45">
        <v>4990.25</v>
      </c>
      <c r="H293" s="75">
        <f t="shared" si="44"/>
        <v>51.05</v>
      </c>
      <c r="I293" s="11">
        <f t="shared" si="45"/>
        <v>453.792</v>
      </c>
      <c r="J293" s="11">
        <f t="shared" si="46"/>
        <v>19.859</v>
      </c>
      <c r="K293" s="45">
        <f t="shared" si="47"/>
        <v>424.17</v>
      </c>
      <c r="L293" s="13">
        <f t="shared" si="48"/>
        <v>948.871</v>
      </c>
      <c r="M293" s="75">
        <v>0</v>
      </c>
      <c r="N293" s="75">
        <f t="shared" si="49"/>
        <v>226.9</v>
      </c>
      <c r="O293" s="75">
        <f t="shared" si="50"/>
        <v>8.51</v>
      </c>
      <c r="P293" s="45">
        <f t="shared" si="51"/>
        <v>99.81</v>
      </c>
      <c r="Q293" s="75">
        <f t="shared" si="52"/>
        <v>335.22</v>
      </c>
      <c r="R293" s="68">
        <f t="shared" si="53"/>
        <v>1284.091</v>
      </c>
      <c r="S293" s="83"/>
    </row>
    <row r="294" ht="20" customHeight="1" spans="1:19">
      <c r="A294" s="75">
        <f t="shared" si="54"/>
        <v>291</v>
      </c>
      <c r="B294" s="85"/>
      <c r="C294" s="45" t="s">
        <v>626</v>
      </c>
      <c r="D294" s="89" t="s">
        <v>627</v>
      </c>
      <c r="E294" s="11">
        <v>2836.2</v>
      </c>
      <c r="F294" s="11">
        <v>2837</v>
      </c>
      <c r="G294" s="45">
        <v>4990.25</v>
      </c>
      <c r="H294" s="75">
        <f t="shared" si="44"/>
        <v>51.05</v>
      </c>
      <c r="I294" s="11">
        <f t="shared" si="45"/>
        <v>453.792</v>
      </c>
      <c r="J294" s="11">
        <f t="shared" si="46"/>
        <v>19.859</v>
      </c>
      <c r="K294" s="45">
        <f t="shared" si="47"/>
        <v>424.17</v>
      </c>
      <c r="L294" s="13">
        <f t="shared" si="48"/>
        <v>948.871</v>
      </c>
      <c r="M294" s="75">
        <v>0</v>
      </c>
      <c r="N294" s="75">
        <f t="shared" si="49"/>
        <v>226.9</v>
      </c>
      <c r="O294" s="75">
        <f t="shared" si="50"/>
        <v>8.51</v>
      </c>
      <c r="P294" s="45">
        <f t="shared" si="51"/>
        <v>99.81</v>
      </c>
      <c r="Q294" s="75">
        <f t="shared" si="52"/>
        <v>335.22</v>
      </c>
      <c r="R294" s="68">
        <f t="shared" si="53"/>
        <v>1284.091</v>
      </c>
      <c r="S294" s="83"/>
    </row>
    <row r="295" ht="20" customHeight="1" spans="1:19">
      <c r="A295" s="75">
        <f t="shared" si="54"/>
        <v>292</v>
      </c>
      <c r="B295" s="85"/>
      <c r="C295" s="45" t="s">
        <v>628</v>
      </c>
      <c r="D295" s="89" t="s">
        <v>629</v>
      </c>
      <c r="E295" s="11">
        <v>2836.2</v>
      </c>
      <c r="F295" s="11">
        <v>2837</v>
      </c>
      <c r="G295" s="45">
        <v>4990.25</v>
      </c>
      <c r="H295" s="75">
        <f t="shared" si="44"/>
        <v>51.05</v>
      </c>
      <c r="I295" s="11">
        <f t="shared" si="45"/>
        <v>453.792</v>
      </c>
      <c r="J295" s="11">
        <f t="shared" si="46"/>
        <v>19.859</v>
      </c>
      <c r="K295" s="45">
        <f t="shared" si="47"/>
        <v>424.17</v>
      </c>
      <c r="L295" s="13">
        <f t="shared" si="48"/>
        <v>948.871</v>
      </c>
      <c r="M295" s="75">
        <v>0</v>
      </c>
      <c r="N295" s="75">
        <f t="shared" si="49"/>
        <v>226.9</v>
      </c>
      <c r="O295" s="75">
        <f t="shared" si="50"/>
        <v>8.51</v>
      </c>
      <c r="P295" s="45">
        <f t="shared" si="51"/>
        <v>99.81</v>
      </c>
      <c r="Q295" s="75">
        <f t="shared" si="52"/>
        <v>335.22</v>
      </c>
      <c r="R295" s="68">
        <f t="shared" si="53"/>
        <v>1284.091</v>
      </c>
      <c r="S295" s="83"/>
    </row>
    <row r="296" ht="20" customHeight="1" spans="1:19">
      <c r="A296" s="75">
        <f t="shared" si="54"/>
        <v>293</v>
      </c>
      <c r="B296" s="85"/>
      <c r="C296" s="45" t="s">
        <v>630</v>
      </c>
      <c r="D296" s="89" t="s">
        <v>631</v>
      </c>
      <c r="E296" s="11">
        <v>2836.2</v>
      </c>
      <c r="F296" s="11">
        <v>2837</v>
      </c>
      <c r="G296" s="45">
        <v>4990.25</v>
      </c>
      <c r="H296" s="75">
        <f t="shared" si="44"/>
        <v>51.05</v>
      </c>
      <c r="I296" s="11">
        <f t="shared" si="45"/>
        <v>453.792</v>
      </c>
      <c r="J296" s="11">
        <f t="shared" si="46"/>
        <v>19.859</v>
      </c>
      <c r="K296" s="45">
        <f t="shared" si="47"/>
        <v>424.17</v>
      </c>
      <c r="L296" s="13">
        <f t="shared" si="48"/>
        <v>948.871</v>
      </c>
      <c r="M296" s="75">
        <v>0</v>
      </c>
      <c r="N296" s="75">
        <f t="shared" si="49"/>
        <v>226.9</v>
      </c>
      <c r="O296" s="75">
        <f t="shared" si="50"/>
        <v>8.51</v>
      </c>
      <c r="P296" s="45">
        <f t="shared" si="51"/>
        <v>99.81</v>
      </c>
      <c r="Q296" s="75">
        <f t="shared" si="52"/>
        <v>335.22</v>
      </c>
      <c r="R296" s="68">
        <f t="shared" si="53"/>
        <v>1284.091</v>
      </c>
      <c r="S296" s="83"/>
    </row>
    <row r="297" ht="20" customHeight="1" spans="1:19">
      <c r="A297" s="75">
        <f t="shared" si="54"/>
        <v>294</v>
      </c>
      <c r="B297" s="85"/>
      <c r="C297" s="45" t="s">
        <v>632</v>
      </c>
      <c r="D297" s="89" t="s">
        <v>633</v>
      </c>
      <c r="E297" s="11">
        <v>2836.2</v>
      </c>
      <c r="F297" s="11">
        <v>2837</v>
      </c>
      <c r="G297" s="45">
        <v>4990.25</v>
      </c>
      <c r="H297" s="75">
        <f t="shared" si="44"/>
        <v>51.05</v>
      </c>
      <c r="I297" s="11">
        <f t="shared" si="45"/>
        <v>453.792</v>
      </c>
      <c r="J297" s="11">
        <f t="shared" si="46"/>
        <v>19.859</v>
      </c>
      <c r="K297" s="45">
        <f t="shared" si="47"/>
        <v>424.17</v>
      </c>
      <c r="L297" s="13">
        <f t="shared" si="48"/>
        <v>948.871</v>
      </c>
      <c r="M297" s="75">
        <v>0</v>
      </c>
      <c r="N297" s="75">
        <f t="shared" si="49"/>
        <v>226.9</v>
      </c>
      <c r="O297" s="75">
        <f t="shared" si="50"/>
        <v>8.51</v>
      </c>
      <c r="P297" s="45">
        <f t="shared" si="51"/>
        <v>99.81</v>
      </c>
      <c r="Q297" s="75">
        <f t="shared" si="52"/>
        <v>335.22</v>
      </c>
      <c r="R297" s="68">
        <f t="shared" si="53"/>
        <v>1284.091</v>
      </c>
      <c r="S297" s="83"/>
    </row>
    <row r="298" ht="20" customHeight="1" spans="1:19">
      <c r="A298" s="75">
        <f t="shared" si="54"/>
        <v>295</v>
      </c>
      <c r="B298" s="85"/>
      <c r="C298" s="45" t="s">
        <v>634</v>
      </c>
      <c r="D298" s="89" t="s">
        <v>635</v>
      </c>
      <c r="E298" s="11">
        <v>2836.2</v>
      </c>
      <c r="F298" s="11">
        <v>2837</v>
      </c>
      <c r="G298" s="45">
        <v>4990.25</v>
      </c>
      <c r="H298" s="75">
        <f t="shared" si="44"/>
        <v>51.05</v>
      </c>
      <c r="I298" s="11">
        <f t="shared" si="45"/>
        <v>453.792</v>
      </c>
      <c r="J298" s="11">
        <f t="shared" si="46"/>
        <v>19.859</v>
      </c>
      <c r="K298" s="45">
        <f t="shared" si="47"/>
        <v>424.17</v>
      </c>
      <c r="L298" s="13">
        <f t="shared" si="48"/>
        <v>948.871</v>
      </c>
      <c r="M298" s="75">
        <v>0</v>
      </c>
      <c r="N298" s="75">
        <f t="shared" si="49"/>
        <v>226.9</v>
      </c>
      <c r="O298" s="75">
        <f t="shared" si="50"/>
        <v>8.51</v>
      </c>
      <c r="P298" s="45">
        <f t="shared" si="51"/>
        <v>99.81</v>
      </c>
      <c r="Q298" s="75">
        <f t="shared" si="52"/>
        <v>335.22</v>
      </c>
      <c r="R298" s="68">
        <f t="shared" si="53"/>
        <v>1284.091</v>
      </c>
      <c r="S298" s="83"/>
    </row>
    <row r="299" ht="20" customHeight="1" spans="1:19">
      <c r="A299" s="75">
        <f t="shared" si="54"/>
        <v>296</v>
      </c>
      <c r="B299" s="85"/>
      <c r="C299" s="95" t="s">
        <v>636</v>
      </c>
      <c r="D299" s="89" t="s">
        <v>637</v>
      </c>
      <c r="E299" s="11">
        <v>2836.2</v>
      </c>
      <c r="F299" s="11">
        <v>2837</v>
      </c>
      <c r="G299" s="45">
        <v>4990.25</v>
      </c>
      <c r="H299" s="75">
        <f t="shared" si="44"/>
        <v>51.05</v>
      </c>
      <c r="I299" s="11">
        <f t="shared" si="45"/>
        <v>453.792</v>
      </c>
      <c r="J299" s="11">
        <f t="shared" si="46"/>
        <v>19.859</v>
      </c>
      <c r="K299" s="45">
        <f t="shared" si="47"/>
        <v>424.17</v>
      </c>
      <c r="L299" s="13">
        <f t="shared" si="48"/>
        <v>948.871</v>
      </c>
      <c r="M299" s="75">
        <v>0</v>
      </c>
      <c r="N299" s="75">
        <f t="shared" si="49"/>
        <v>226.9</v>
      </c>
      <c r="O299" s="75">
        <f t="shared" si="50"/>
        <v>8.51</v>
      </c>
      <c r="P299" s="45">
        <f t="shared" si="51"/>
        <v>99.81</v>
      </c>
      <c r="Q299" s="75">
        <f t="shared" si="52"/>
        <v>335.22</v>
      </c>
      <c r="R299" s="68">
        <f t="shared" si="53"/>
        <v>1284.091</v>
      </c>
      <c r="S299" s="83"/>
    </row>
    <row r="300" ht="20" customHeight="1" spans="1:19">
      <c r="A300" s="75">
        <f t="shared" si="54"/>
        <v>297</v>
      </c>
      <c r="B300" s="85"/>
      <c r="C300" s="45" t="s">
        <v>638</v>
      </c>
      <c r="D300" s="89" t="s">
        <v>639</v>
      </c>
      <c r="E300" s="11">
        <v>2836.2</v>
      </c>
      <c r="F300" s="11">
        <v>2837</v>
      </c>
      <c r="G300" s="45">
        <v>4990.25</v>
      </c>
      <c r="H300" s="75">
        <f t="shared" si="44"/>
        <v>51.05</v>
      </c>
      <c r="I300" s="11">
        <f t="shared" si="45"/>
        <v>453.792</v>
      </c>
      <c r="J300" s="11">
        <f t="shared" si="46"/>
        <v>19.859</v>
      </c>
      <c r="K300" s="45">
        <f t="shared" si="47"/>
        <v>424.17</v>
      </c>
      <c r="L300" s="13">
        <f t="shared" si="48"/>
        <v>948.871</v>
      </c>
      <c r="M300" s="75">
        <v>0</v>
      </c>
      <c r="N300" s="75">
        <f t="shared" si="49"/>
        <v>226.9</v>
      </c>
      <c r="O300" s="75">
        <f t="shared" si="50"/>
        <v>8.51</v>
      </c>
      <c r="P300" s="45">
        <f t="shared" si="51"/>
        <v>99.81</v>
      </c>
      <c r="Q300" s="75">
        <f t="shared" si="52"/>
        <v>335.22</v>
      </c>
      <c r="R300" s="68">
        <f t="shared" si="53"/>
        <v>1284.091</v>
      </c>
      <c r="S300" s="83"/>
    </row>
    <row r="301" ht="20" customHeight="1" spans="1:19">
      <c r="A301" s="75">
        <f t="shared" si="54"/>
        <v>298</v>
      </c>
      <c r="B301" s="85"/>
      <c r="C301" s="45" t="s">
        <v>640</v>
      </c>
      <c r="D301" s="89" t="s">
        <v>641</v>
      </c>
      <c r="E301" s="11">
        <v>2836.2</v>
      </c>
      <c r="F301" s="11">
        <v>2837</v>
      </c>
      <c r="G301" s="45">
        <v>4990.25</v>
      </c>
      <c r="H301" s="75">
        <f t="shared" si="44"/>
        <v>51.05</v>
      </c>
      <c r="I301" s="11">
        <f t="shared" si="45"/>
        <v>453.792</v>
      </c>
      <c r="J301" s="11">
        <f t="shared" si="46"/>
        <v>19.859</v>
      </c>
      <c r="K301" s="45">
        <f t="shared" si="47"/>
        <v>424.17</v>
      </c>
      <c r="L301" s="13">
        <f t="shared" si="48"/>
        <v>948.871</v>
      </c>
      <c r="M301" s="75">
        <v>0</v>
      </c>
      <c r="N301" s="75">
        <f t="shared" si="49"/>
        <v>226.9</v>
      </c>
      <c r="O301" s="75">
        <f t="shared" si="50"/>
        <v>8.51</v>
      </c>
      <c r="P301" s="45">
        <f t="shared" si="51"/>
        <v>99.81</v>
      </c>
      <c r="Q301" s="75">
        <f t="shared" si="52"/>
        <v>335.22</v>
      </c>
      <c r="R301" s="68">
        <f t="shared" si="53"/>
        <v>1284.091</v>
      </c>
      <c r="S301" s="83"/>
    </row>
    <row r="302" ht="20" customHeight="1" spans="1:19">
      <c r="A302" s="75">
        <f t="shared" si="54"/>
        <v>299</v>
      </c>
      <c r="B302" s="85"/>
      <c r="C302" s="45" t="s">
        <v>642</v>
      </c>
      <c r="D302" s="89" t="s">
        <v>643</v>
      </c>
      <c r="E302" s="11">
        <v>2836.2</v>
      </c>
      <c r="F302" s="11">
        <v>2837</v>
      </c>
      <c r="G302" s="45">
        <v>4990.25</v>
      </c>
      <c r="H302" s="75">
        <f t="shared" si="44"/>
        <v>51.05</v>
      </c>
      <c r="I302" s="11">
        <f t="shared" si="45"/>
        <v>453.792</v>
      </c>
      <c r="J302" s="11">
        <f t="shared" si="46"/>
        <v>19.859</v>
      </c>
      <c r="K302" s="45">
        <f t="shared" si="47"/>
        <v>424.17</v>
      </c>
      <c r="L302" s="13">
        <f t="shared" si="48"/>
        <v>948.871</v>
      </c>
      <c r="M302" s="75">
        <v>0</v>
      </c>
      <c r="N302" s="75">
        <f t="shared" si="49"/>
        <v>226.9</v>
      </c>
      <c r="O302" s="75">
        <f t="shared" si="50"/>
        <v>8.51</v>
      </c>
      <c r="P302" s="45">
        <f t="shared" si="51"/>
        <v>99.81</v>
      </c>
      <c r="Q302" s="75">
        <f t="shared" si="52"/>
        <v>335.22</v>
      </c>
      <c r="R302" s="68">
        <f t="shared" si="53"/>
        <v>1284.091</v>
      </c>
      <c r="S302" s="83"/>
    </row>
    <row r="303" ht="20" customHeight="1" spans="1:19">
      <c r="A303" s="75">
        <f t="shared" si="54"/>
        <v>300</v>
      </c>
      <c r="B303" s="85"/>
      <c r="C303" s="45" t="s">
        <v>644</v>
      </c>
      <c r="D303" s="89" t="s">
        <v>645</v>
      </c>
      <c r="E303" s="11">
        <v>2836.2</v>
      </c>
      <c r="F303" s="11">
        <v>2837</v>
      </c>
      <c r="G303" s="45">
        <v>4990.25</v>
      </c>
      <c r="H303" s="75">
        <f t="shared" si="44"/>
        <v>51.05</v>
      </c>
      <c r="I303" s="11">
        <f t="shared" si="45"/>
        <v>453.792</v>
      </c>
      <c r="J303" s="11">
        <f t="shared" si="46"/>
        <v>19.859</v>
      </c>
      <c r="K303" s="45">
        <f t="shared" si="47"/>
        <v>424.17</v>
      </c>
      <c r="L303" s="13">
        <f t="shared" si="48"/>
        <v>948.871</v>
      </c>
      <c r="M303" s="75">
        <v>0</v>
      </c>
      <c r="N303" s="75">
        <f t="shared" si="49"/>
        <v>226.9</v>
      </c>
      <c r="O303" s="75">
        <f t="shared" si="50"/>
        <v>8.51</v>
      </c>
      <c r="P303" s="45">
        <f t="shared" si="51"/>
        <v>99.81</v>
      </c>
      <c r="Q303" s="75">
        <f t="shared" si="52"/>
        <v>335.22</v>
      </c>
      <c r="R303" s="68">
        <f t="shared" si="53"/>
        <v>1284.091</v>
      </c>
      <c r="S303" s="83"/>
    </row>
    <row r="304" ht="20" customHeight="1" spans="1:19">
      <c r="A304" s="75">
        <f t="shared" si="54"/>
        <v>301</v>
      </c>
      <c r="B304" s="85"/>
      <c r="C304" s="45" t="s">
        <v>646</v>
      </c>
      <c r="D304" s="89" t="s">
        <v>647</v>
      </c>
      <c r="E304" s="11">
        <v>2836.2</v>
      </c>
      <c r="F304" s="11">
        <v>2837</v>
      </c>
      <c r="G304" s="45">
        <v>4990.25</v>
      </c>
      <c r="H304" s="75">
        <f t="shared" si="44"/>
        <v>51.05</v>
      </c>
      <c r="I304" s="11">
        <f t="shared" si="45"/>
        <v>453.792</v>
      </c>
      <c r="J304" s="11">
        <f t="shared" si="46"/>
        <v>19.859</v>
      </c>
      <c r="K304" s="45">
        <f t="shared" si="47"/>
        <v>424.17</v>
      </c>
      <c r="L304" s="13">
        <f t="shared" si="48"/>
        <v>948.871</v>
      </c>
      <c r="M304" s="75">
        <v>0</v>
      </c>
      <c r="N304" s="75">
        <f t="shared" si="49"/>
        <v>226.9</v>
      </c>
      <c r="O304" s="75">
        <f t="shared" si="50"/>
        <v>8.51</v>
      </c>
      <c r="P304" s="45">
        <f t="shared" si="51"/>
        <v>99.81</v>
      </c>
      <c r="Q304" s="75">
        <f t="shared" si="52"/>
        <v>335.22</v>
      </c>
      <c r="R304" s="68">
        <f t="shared" si="53"/>
        <v>1284.091</v>
      </c>
      <c r="S304" s="83"/>
    </row>
    <row r="305" ht="20" customHeight="1" spans="1:19">
      <c r="A305" s="75">
        <f t="shared" si="54"/>
        <v>302</v>
      </c>
      <c r="B305" s="85"/>
      <c r="C305" s="45" t="s">
        <v>648</v>
      </c>
      <c r="D305" s="89" t="s">
        <v>649</v>
      </c>
      <c r="E305" s="11">
        <v>2836.2</v>
      </c>
      <c r="F305" s="11">
        <v>2837</v>
      </c>
      <c r="G305" s="45">
        <v>4990.25</v>
      </c>
      <c r="H305" s="75">
        <f t="shared" si="44"/>
        <v>51.05</v>
      </c>
      <c r="I305" s="11">
        <f t="shared" si="45"/>
        <v>453.792</v>
      </c>
      <c r="J305" s="11">
        <f t="shared" si="46"/>
        <v>19.859</v>
      </c>
      <c r="K305" s="45">
        <f t="shared" si="47"/>
        <v>424.17</v>
      </c>
      <c r="L305" s="13">
        <f t="shared" si="48"/>
        <v>948.871</v>
      </c>
      <c r="M305" s="75">
        <v>0</v>
      </c>
      <c r="N305" s="75">
        <f t="shared" si="49"/>
        <v>226.9</v>
      </c>
      <c r="O305" s="75">
        <f t="shared" si="50"/>
        <v>8.51</v>
      </c>
      <c r="P305" s="45">
        <f t="shared" si="51"/>
        <v>99.81</v>
      </c>
      <c r="Q305" s="75">
        <f t="shared" si="52"/>
        <v>335.22</v>
      </c>
      <c r="R305" s="68">
        <f t="shared" si="53"/>
        <v>1284.091</v>
      </c>
      <c r="S305" s="83"/>
    </row>
    <row r="306" ht="20" customHeight="1" spans="1:19">
      <c r="A306" s="75">
        <f t="shared" si="54"/>
        <v>303</v>
      </c>
      <c r="B306" s="85"/>
      <c r="C306" s="93" t="s">
        <v>650</v>
      </c>
      <c r="D306" s="89" t="s">
        <v>651</v>
      </c>
      <c r="E306" s="11">
        <v>2836.2</v>
      </c>
      <c r="F306" s="11">
        <v>2837</v>
      </c>
      <c r="G306" s="45">
        <v>4990.25</v>
      </c>
      <c r="H306" s="75">
        <f t="shared" si="44"/>
        <v>51.05</v>
      </c>
      <c r="I306" s="11">
        <f t="shared" si="45"/>
        <v>453.792</v>
      </c>
      <c r="J306" s="11">
        <f t="shared" si="46"/>
        <v>19.859</v>
      </c>
      <c r="K306" s="45">
        <f t="shared" si="47"/>
        <v>424.17</v>
      </c>
      <c r="L306" s="13">
        <f t="shared" si="48"/>
        <v>948.871</v>
      </c>
      <c r="M306" s="75">
        <v>0</v>
      </c>
      <c r="N306" s="75">
        <f t="shared" si="49"/>
        <v>226.9</v>
      </c>
      <c r="O306" s="75">
        <f t="shared" si="50"/>
        <v>8.51</v>
      </c>
      <c r="P306" s="45">
        <f t="shared" si="51"/>
        <v>99.81</v>
      </c>
      <c r="Q306" s="75">
        <f t="shared" si="52"/>
        <v>335.22</v>
      </c>
      <c r="R306" s="68">
        <f t="shared" si="53"/>
        <v>1284.091</v>
      </c>
      <c r="S306" s="83"/>
    </row>
    <row r="307" ht="20" customHeight="1" spans="1:19">
      <c r="A307" s="75">
        <f t="shared" si="54"/>
        <v>304</v>
      </c>
      <c r="B307" s="85"/>
      <c r="C307" s="93" t="s">
        <v>652</v>
      </c>
      <c r="D307" s="89" t="s">
        <v>653</v>
      </c>
      <c r="E307" s="11">
        <v>2836.2</v>
      </c>
      <c r="F307" s="11">
        <v>2837</v>
      </c>
      <c r="G307" s="45">
        <v>4990.25</v>
      </c>
      <c r="H307" s="75">
        <f t="shared" si="44"/>
        <v>51.05</v>
      </c>
      <c r="I307" s="11">
        <f t="shared" si="45"/>
        <v>453.792</v>
      </c>
      <c r="J307" s="11">
        <f t="shared" si="46"/>
        <v>19.859</v>
      </c>
      <c r="K307" s="45">
        <f t="shared" si="47"/>
        <v>424.17</v>
      </c>
      <c r="L307" s="13">
        <f t="shared" si="48"/>
        <v>948.871</v>
      </c>
      <c r="M307" s="75">
        <v>0</v>
      </c>
      <c r="N307" s="75">
        <f t="shared" si="49"/>
        <v>226.9</v>
      </c>
      <c r="O307" s="75">
        <f t="shared" si="50"/>
        <v>8.51</v>
      </c>
      <c r="P307" s="45">
        <f t="shared" si="51"/>
        <v>99.81</v>
      </c>
      <c r="Q307" s="75">
        <f t="shared" si="52"/>
        <v>335.22</v>
      </c>
      <c r="R307" s="68">
        <f t="shared" si="53"/>
        <v>1284.091</v>
      </c>
      <c r="S307" s="83"/>
    </row>
    <row r="308" ht="20" customHeight="1" spans="1:19">
      <c r="A308" s="75">
        <f t="shared" si="54"/>
        <v>305</v>
      </c>
      <c r="B308" s="85"/>
      <c r="C308" s="93" t="s">
        <v>654</v>
      </c>
      <c r="D308" s="89" t="s">
        <v>655</v>
      </c>
      <c r="E308" s="11">
        <v>2836.2</v>
      </c>
      <c r="F308" s="11">
        <v>2837</v>
      </c>
      <c r="G308" s="45">
        <v>4990.25</v>
      </c>
      <c r="H308" s="75">
        <f t="shared" si="44"/>
        <v>51.05</v>
      </c>
      <c r="I308" s="11">
        <f t="shared" si="45"/>
        <v>453.792</v>
      </c>
      <c r="J308" s="11">
        <f t="shared" si="46"/>
        <v>19.859</v>
      </c>
      <c r="K308" s="45">
        <f t="shared" si="47"/>
        <v>424.17</v>
      </c>
      <c r="L308" s="13">
        <f t="shared" si="48"/>
        <v>948.871</v>
      </c>
      <c r="M308" s="75">
        <v>0</v>
      </c>
      <c r="N308" s="75">
        <f t="shared" si="49"/>
        <v>226.9</v>
      </c>
      <c r="O308" s="75">
        <f t="shared" si="50"/>
        <v>8.51</v>
      </c>
      <c r="P308" s="45">
        <f t="shared" si="51"/>
        <v>99.81</v>
      </c>
      <c r="Q308" s="75">
        <f t="shared" si="52"/>
        <v>335.22</v>
      </c>
      <c r="R308" s="68">
        <f t="shared" si="53"/>
        <v>1284.091</v>
      </c>
      <c r="S308" s="83"/>
    </row>
    <row r="309" ht="20" customHeight="1" spans="1:19">
      <c r="A309" s="75">
        <f t="shared" si="54"/>
        <v>306</v>
      </c>
      <c r="B309" s="85"/>
      <c r="C309" s="45" t="s">
        <v>656</v>
      </c>
      <c r="D309" s="89" t="s">
        <v>657</v>
      </c>
      <c r="E309" s="11">
        <v>2836.2</v>
      </c>
      <c r="F309" s="11">
        <v>2837</v>
      </c>
      <c r="G309" s="45">
        <v>4990.25</v>
      </c>
      <c r="H309" s="75">
        <f t="shared" si="44"/>
        <v>51.05</v>
      </c>
      <c r="I309" s="11">
        <f t="shared" si="45"/>
        <v>453.792</v>
      </c>
      <c r="J309" s="11">
        <f t="shared" si="46"/>
        <v>19.859</v>
      </c>
      <c r="K309" s="45">
        <f t="shared" si="47"/>
        <v>424.17</v>
      </c>
      <c r="L309" s="13">
        <f t="shared" si="48"/>
        <v>948.871</v>
      </c>
      <c r="M309" s="75">
        <v>0</v>
      </c>
      <c r="N309" s="75">
        <f t="shared" si="49"/>
        <v>226.9</v>
      </c>
      <c r="O309" s="75">
        <f t="shared" si="50"/>
        <v>8.51</v>
      </c>
      <c r="P309" s="45">
        <f t="shared" si="51"/>
        <v>99.81</v>
      </c>
      <c r="Q309" s="75">
        <f t="shared" si="52"/>
        <v>335.22</v>
      </c>
      <c r="R309" s="68">
        <f t="shared" si="53"/>
        <v>1284.091</v>
      </c>
      <c r="S309" s="83"/>
    </row>
    <row r="310" ht="20" customHeight="1" spans="1:19">
      <c r="A310" s="75">
        <f t="shared" si="54"/>
        <v>307</v>
      </c>
      <c r="B310" s="85"/>
      <c r="C310" s="45" t="s">
        <v>658</v>
      </c>
      <c r="D310" s="89" t="s">
        <v>659</v>
      </c>
      <c r="E310" s="11">
        <v>2836.2</v>
      </c>
      <c r="F310" s="11">
        <v>2837</v>
      </c>
      <c r="G310" s="45">
        <v>4990.25</v>
      </c>
      <c r="H310" s="75">
        <f t="shared" si="44"/>
        <v>51.05</v>
      </c>
      <c r="I310" s="11">
        <f t="shared" si="45"/>
        <v>453.792</v>
      </c>
      <c r="J310" s="11">
        <f t="shared" si="46"/>
        <v>19.859</v>
      </c>
      <c r="K310" s="45">
        <f t="shared" si="47"/>
        <v>424.17</v>
      </c>
      <c r="L310" s="13">
        <f t="shared" si="48"/>
        <v>948.871</v>
      </c>
      <c r="M310" s="75">
        <v>0</v>
      </c>
      <c r="N310" s="75">
        <f t="shared" si="49"/>
        <v>226.9</v>
      </c>
      <c r="O310" s="75">
        <f t="shared" si="50"/>
        <v>8.51</v>
      </c>
      <c r="P310" s="45">
        <f t="shared" si="51"/>
        <v>99.81</v>
      </c>
      <c r="Q310" s="75">
        <f t="shared" si="52"/>
        <v>335.22</v>
      </c>
      <c r="R310" s="68">
        <f t="shared" si="53"/>
        <v>1284.091</v>
      </c>
      <c r="S310" s="83"/>
    </row>
    <row r="311" ht="20" customHeight="1" spans="1:19">
      <c r="A311" s="75">
        <f t="shared" si="54"/>
        <v>308</v>
      </c>
      <c r="B311" s="85"/>
      <c r="C311" s="45" t="s">
        <v>660</v>
      </c>
      <c r="D311" s="89" t="s">
        <v>661</v>
      </c>
      <c r="E311" s="11">
        <v>2836.2</v>
      </c>
      <c r="F311" s="11">
        <v>2837</v>
      </c>
      <c r="G311" s="45">
        <v>4990.25</v>
      </c>
      <c r="H311" s="75">
        <f t="shared" si="44"/>
        <v>51.05</v>
      </c>
      <c r="I311" s="11">
        <f t="shared" si="45"/>
        <v>453.792</v>
      </c>
      <c r="J311" s="11">
        <f t="shared" si="46"/>
        <v>19.859</v>
      </c>
      <c r="K311" s="45">
        <f t="shared" si="47"/>
        <v>424.17</v>
      </c>
      <c r="L311" s="13">
        <f t="shared" si="48"/>
        <v>948.871</v>
      </c>
      <c r="M311" s="75">
        <v>0</v>
      </c>
      <c r="N311" s="75">
        <f t="shared" si="49"/>
        <v>226.9</v>
      </c>
      <c r="O311" s="75">
        <f t="shared" si="50"/>
        <v>8.51</v>
      </c>
      <c r="P311" s="45">
        <f t="shared" si="51"/>
        <v>99.81</v>
      </c>
      <c r="Q311" s="75">
        <f t="shared" si="52"/>
        <v>335.22</v>
      </c>
      <c r="R311" s="68">
        <f t="shared" si="53"/>
        <v>1284.091</v>
      </c>
      <c r="S311" s="83"/>
    </row>
    <row r="312" ht="20" customHeight="1" spans="1:19">
      <c r="A312" s="75">
        <f t="shared" si="54"/>
        <v>309</v>
      </c>
      <c r="B312" s="85"/>
      <c r="C312" s="45" t="s">
        <v>662</v>
      </c>
      <c r="D312" s="89" t="s">
        <v>663</v>
      </c>
      <c r="E312" s="11">
        <v>2836.2</v>
      </c>
      <c r="F312" s="11">
        <v>2837</v>
      </c>
      <c r="G312" s="45">
        <v>4990.25</v>
      </c>
      <c r="H312" s="75">
        <f t="shared" si="44"/>
        <v>51.05</v>
      </c>
      <c r="I312" s="11">
        <f t="shared" si="45"/>
        <v>453.792</v>
      </c>
      <c r="J312" s="11">
        <f t="shared" si="46"/>
        <v>19.859</v>
      </c>
      <c r="K312" s="45">
        <f t="shared" si="47"/>
        <v>424.17</v>
      </c>
      <c r="L312" s="13">
        <f t="shared" si="48"/>
        <v>948.871</v>
      </c>
      <c r="M312" s="75">
        <v>0</v>
      </c>
      <c r="N312" s="75">
        <f t="shared" si="49"/>
        <v>226.9</v>
      </c>
      <c r="O312" s="75">
        <f t="shared" si="50"/>
        <v>8.51</v>
      </c>
      <c r="P312" s="45">
        <f t="shared" si="51"/>
        <v>99.81</v>
      </c>
      <c r="Q312" s="75">
        <f t="shared" si="52"/>
        <v>335.22</v>
      </c>
      <c r="R312" s="68">
        <f t="shared" si="53"/>
        <v>1284.091</v>
      </c>
      <c r="S312" s="83"/>
    </row>
    <row r="313" ht="20" customHeight="1" spans="1:19">
      <c r="A313" s="75">
        <f t="shared" si="54"/>
        <v>310</v>
      </c>
      <c r="B313" s="85"/>
      <c r="C313" s="45" t="s">
        <v>664</v>
      </c>
      <c r="D313" s="89" t="s">
        <v>665</v>
      </c>
      <c r="E313" s="11">
        <v>2836.2</v>
      </c>
      <c r="F313" s="11">
        <v>2837</v>
      </c>
      <c r="G313" s="45">
        <v>4990.25</v>
      </c>
      <c r="H313" s="75">
        <f t="shared" si="44"/>
        <v>51.05</v>
      </c>
      <c r="I313" s="11">
        <f t="shared" si="45"/>
        <v>453.792</v>
      </c>
      <c r="J313" s="11">
        <f t="shared" si="46"/>
        <v>19.859</v>
      </c>
      <c r="K313" s="45">
        <f t="shared" si="47"/>
        <v>424.17</v>
      </c>
      <c r="L313" s="13">
        <f t="shared" si="48"/>
        <v>948.871</v>
      </c>
      <c r="M313" s="75">
        <v>0</v>
      </c>
      <c r="N313" s="75">
        <f t="shared" si="49"/>
        <v>226.9</v>
      </c>
      <c r="O313" s="75">
        <f t="shared" si="50"/>
        <v>8.51</v>
      </c>
      <c r="P313" s="45">
        <f t="shared" si="51"/>
        <v>99.81</v>
      </c>
      <c r="Q313" s="75">
        <f t="shared" si="52"/>
        <v>335.22</v>
      </c>
      <c r="R313" s="68">
        <f t="shared" si="53"/>
        <v>1284.091</v>
      </c>
      <c r="S313" s="83"/>
    </row>
    <row r="314" ht="20" customHeight="1" spans="1:19">
      <c r="A314" s="75">
        <f t="shared" si="54"/>
        <v>311</v>
      </c>
      <c r="B314" s="85"/>
      <c r="C314" s="45" t="s">
        <v>666</v>
      </c>
      <c r="D314" s="89" t="s">
        <v>667</v>
      </c>
      <c r="E314" s="11">
        <v>2836.2</v>
      </c>
      <c r="F314" s="11">
        <v>2837</v>
      </c>
      <c r="G314" s="45">
        <v>4990.25</v>
      </c>
      <c r="H314" s="75">
        <f t="shared" si="44"/>
        <v>51.05</v>
      </c>
      <c r="I314" s="11">
        <f t="shared" si="45"/>
        <v>453.792</v>
      </c>
      <c r="J314" s="11">
        <f t="shared" si="46"/>
        <v>19.859</v>
      </c>
      <c r="K314" s="45">
        <f t="shared" si="47"/>
        <v>424.17</v>
      </c>
      <c r="L314" s="13">
        <f t="shared" si="48"/>
        <v>948.871</v>
      </c>
      <c r="M314" s="75">
        <v>0</v>
      </c>
      <c r="N314" s="75">
        <f t="shared" si="49"/>
        <v>226.9</v>
      </c>
      <c r="O314" s="75">
        <f t="shared" si="50"/>
        <v>8.51</v>
      </c>
      <c r="P314" s="45">
        <f t="shared" si="51"/>
        <v>99.81</v>
      </c>
      <c r="Q314" s="75">
        <f t="shared" si="52"/>
        <v>335.22</v>
      </c>
      <c r="R314" s="68">
        <f t="shared" si="53"/>
        <v>1284.091</v>
      </c>
      <c r="S314" s="83"/>
    </row>
    <row r="315" ht="20" customHeight="1" spans="1:19">
      <c r="A315" s="75">
        <f t="shared" si="54"/>
        <v>312</v>
      </c>
      <c r="B315" s="85"/>
      <c r="C315" s="45" t="s">
        <v>668</v>
      </c>
      <c r="D315" s="89" t="s">
        <v>669</v>
      </c>
      <c r="E315" s="11">
        <v>2836.2</v>
      </c>
      <c r="F315" s="11">
        <v>2837</v>
      </c>
      <c r="G315" s="45">
        <v>4990.25</v>
      </c>
      <c r="H315" s="75">
        <f t="shared" si="44"/>
        <v>51.05</v>
      </c>
      <c r="I315" s="11">
        <f t="shared" si="45"/>
        <v>453.792</v>
      </c>
      <c r="J315" s="11">
        <f t="shared" si="46"/>
        <v>19.859</v>
      </c>
      <c r="K315" s="45">
        <f t="shared" si="47"/>
        <v>424.17</v>
      </c>
      <c r="L315" s="13">
        <f t="shared" si="48"/>
        <v>948.871</v>
      </c>
      <c r="M315" s="75">
        <v>0</v>
      </c>
      <c r="N315" s="75">
        <f t="shared" si="49"/>
        <v>226.9</v>
      </c>
      <c r="O315" s="75">
        <f t="shared" si="50"/>
        <v>8.51</v>
      </c>
      <c r="P315" s="45">
        <f t="shared" si="51"/>
        <v>99.81</v>
      </c>
      <c r="Q315" s="75">
        <f t="shared" si="52"/>
        <v>335.22</v>
      </c>
      <c r="R315" s="68">
        <f t="shared" si="53"/>
        <v>1284.091</v>
      </c>
      <c r="S315" s="83"/>
    </row>
    <row r="316" ht="20" customHeight="1" spans="1:19">
      <c r="A316" s="75">
        <f t="shared" si="54"/>
        <v>313</v>
      </c>
      <c r="B316" s="85"/>
      <c r="C316" s="45" t="s">
        <v>670</v>
      </c>
      <c r="D316" s="89" t="s">
        <v>671</v>
      </c>
      <c r="E316" s="11">
        <v>2836.2</v>
      </c>
      <c r="F316" s="11">
        <v>2837</v>
      </c>
      <c r="G316" s="45">
        <v>4990.25</v>
      </c>
      <c r="H316" s="75">
        <f t="shared" si="44"/>
        <v>51.05</v>
      </c>
      <c r="I316" s="11">
        <f t="shared" si="45"/>
        <v>453.792</v>
      </c>
      <c r="J316" s="11">
        <f t="shared" si="46"/>
        <v>19.859</v>
      </c>
      <c r="K316" s="45">
        <f t="shared" si="47"/>
        <v>424.17</v>
      </c>
      <c r="L316" s="13">
        <f t="shared" si="48"/>
        <v>948.871</v>
      </c>
      <c r="M316" s="75">
        <v>0</v>
      </c>
      <c r="N316" s="75">
        <f t="shared" si="49"/>
        <v>226.9</v>
      </c>
      <c r="O316" s="75">
        <f t="shared" si="50"/>
        <v>8.51</v>
      </c>
      <c r="P316" s="45">
        <f t="shared" si="51"/>
        <v>99.81</v>
      </c>
      <c r="Q316" s="75">
        <f t="shared" si="52"/>
        <v>335.22</v>
      </c>
      <c r="R316" s="68">
        <f t="shared" si="53"/>
        <v>1284.091</v>
      </c>
      <c r="S316" s="83"/>
    </row>
    <row r="317" ht="20" customHeight="1" spans="1:19">
      <c r="A317" s="75">
        <f t="shared" si="54"/>
        <v>314</v>
      </c>
      <c r="B317" s="85"/>
      <c r="C317" s="45" t="s">
        <v>672</v>
      </c>
      <c r="D317" s="89" t="s">
        <v>673</v>
      </c>
      <c r="E317" s="11">
        <v>2836.2</v>
      </c>
      <c r="F317" s="11">
        <v>2837</v>
      </c>
      <c r="G317" s="45">
        <v>4990.25</v>
      </c>
      <c r="H317" s="75">
        <f t="shared" si="44"/>
        <v>51.05</v>
      </c>
      <c r="I317" s="11">
        <f t="shared" si="45"/>
        <v>453.792</v>
      </c>
      <c r="J317" s="11">
        <f t="shared" si="46"/>
        <v>19.859</v>
      </c>
      <c r="K317" s="45">
        <f t="shared" si="47"/>
        <v>424.17</v>
      </c>
      <c r="L317" s="13">
        <f t="shared" si="48"/>
        <v>948.871</v>
      </c>
      <c r="M317" s="75">
        <v>0</v>
      </c>
      <c r="N317" s="75">
        <f t="shared" si="49"/>
        <v>226.9</v>
      </c>
      <c r="O317" s="75">
        <f t="shared" si="50"/>
        <v>8.51</v>
      </c>
      <c r="P317" s="45">
        <f t="shared" si="51"/>
        <v>99.81</v>
      </c>
      <c r="Q317" s="75">
        <f t="shared" si="52"/>
        <v>335.22</v>
      </c>
      <c r="R317" s="68">
        <f t="shared" si="53"/>
        <v>1284.091</v>
      </c>
      <c r="S317" s="83"/>
    </row>
    <row r="318" ht="20" customHeight="1" spans="1:19">
      <c r="A318" s="75">
        <f t="shared" si="54"/>
        <v>315</v>
      </c>
      <c r="B318" s="85"/>
      <c r="C318" s="45" t="s">
        <v>674</v>
      </c>
      <c r="D318" s="89" t="s">
        <v>675</v>
      </c>
      <c r="E318" s="11">
        <v>2836.2</v>
      </c>
      <c r="F318" s="11">
        <v>2837</v>
      </c>
      <c r="G318" s="45">
        <v>4990.25</v>
      </c>
      <c r="H318" s="75">
        <f t="shared" si="44"/>
        <v>51.05</v>
      </c>
      <c r="I318" s="11">
        <f t="shared" si="45"/>
        <v>453.792</v>
      </c>
      <c r="J318" s="11">
        <f t="shared" si="46"/>
        <v>19.859</v>
      </c>
      <c r="K318" s="45">
        <f t="shared" si="47"/>
        <v>424.17</v>
      </c>
      <c r="L318" s="13">
        <f t="shared" si="48"/>
        <v>948.871</v>
      </c>
      <c r="M318" s="75">
        <v>0</v>
      </c>
      <c r="N318" s="75">
        <f t="shared" si="49"/>
        <v>226.9</v>
      </c>
      <c r="O318" s="75">
        <f t="shared" si="50"/>
        <v>8.51</v>
      </c>
      <c r="P318" s="45">
        <f t="shared" si="51"/>
        <v>99.81</v>
      </c>
      <c r="Q318" s="75">
        <f t="shared" si="52"/>
        <v>335.22</v>
      </c>
      <c r="R318" s="68">
        <f t="shared" si="53"/>
        <v>1284.091</v>
      </c>
      <c r="S318" s="83"/>
    </row>
    <row r="319" ht="20" customHeight="1" spans="1:19">
      <c r="A319" s="75">
        <f t="shared" si="54"/>
        <v>316</v>
      </c>
      <c r="B319" s="85"/>
      <c r="C319" s="45" t="s">
        <v>676</v>
      </c>
      <c r="D319" s="89" t="s">
        <v>677</v>
      </c>
      <c r="E319" s="11">
        <v>2836.2</v>
      </c>
      <c r="F319" s="11">
        <v>2837</v>
      </c>
      <c r="G319" s="45">
        <v>4990.25</v>
      </c>
      <c r="H319" s="75">
        <f t="shared" si="44"/>
        <v>51.05</v>
      </c>
      <c r="I319" s="11">
        <f t="shared" si="45"/>
        <v>453.792</v>
      </c>
      <c r="J319" s="11">
        <f t="shared" si="46"/>
        <v>19.859</v>
      </c>
      <c r="K319" s="45">
        <f t="shared" si="47"/>
        <v>424.17</v>
      </c>
      <c r="L319" s="13">
        <f t="shared" si="48"/>
        <v>948.871</v>
      </c>
      <c r="M319" s="75">
        <v>0</v>
      </c>
      <c r="N319" s="75">
        <f t="shared" si="49"/>
        <v>226.9</v>
      </c>
      <c r="O319" s="75">
        <f t="shared" si="50"/>
        <v>8.51</v>
      </c>
      <c r="P319" s="45">
        <f t="shared" si="51"/>
        <v>99.81</v>
      </c>
      <c r="Q319" s="75">
        <f t="shared" si="52"/>
        <v>335.22</v>
      </c>
      <c r="R319" s="68">
        <f t="shared" si="53"/>
        <v>1284.091</v>
      </c>
      <c r="S319" s="83"/>
    </row>
    <row r="320" ht="20" customHeight="1" spans="1:19">
      <c r="A320" s="75">
        <f t="shared" si="54"/>
        <v>317</v>
      </c>
      <c r="B320" s="85"/>
      <c r="C320" s="45" t="s">
        <v>678</v>
      </c>
      <c r="D320" s="89" t="s">
        <v>679</v>
      </c>
      <c r="E320" s="11">
        <v>2836.2</v>
      </c>
      <c r="F320" s="11">
        <v>2837</v>
      </c>
      <c r="G320" s="45">
        <v>4990.25</v>
      </c>
      <c r="H320" s="75">
        <f t="shared" si="44"/>
        <v>51.05</v>
      </c>
      <c r="I320" s="11">
        <f t="shared" si="45"/>
        <v>453.792</v>
      </c>
      <c r="J320" s="11">
        <f t="shared" si="46"/>
        <v>19.859</v>
      </c>
      <c r="K320" s="45">
        <f t="shared" si="47"/>
        <v>424.17</v>
      </c>
      <c r="L320" s="13">
        <f t="shared" si="48"/>
        <v>948.871</v>
      </c>
      <c r="M320" s="75">
        <v>0</v>
      </c>
      <c r="N320" s="75">
        <f t="shared" si="49"/>
        <v>226.9</v>
      </c>
      <c r="O320" s="75">
        <f t="shared" si="50"/>
        <v>8.51</v>
      </c>
      <c r="P320" s="45">
        <f t="shared" si="51"/>
        <v>99.81</v>
      </c>
      <c r="Q320" s="75">
        <f t="shared" si="52"/>
        <v>335.22</v>
      </c>
      <c r="R320" s="68">
        <f t="shared" si="53"/>
        <v>1284.091</v>
      </c>
      <c r="S320" s="83"/>
    </row>
    <row r="321" ht="20" customHeight="1" spans="1:19">
      <c r="A321" s="75">
        <f t="shared" si="54"/>
        <v>318</v>
      </c>
      <c r="B321" s="85"/>
      <c r="C321" s="45" t="s">
        <v>680</v>
      </c>
      <c r="D321" s="89" t="s">
        <v>681</v>
      </c>
      <c r="E321" s="11">
        <v>2836.2</v>
      </c>
      <c r="F321" s="11">
        <v>2837</v>
      </c>
      <c r="G321" s="45">
        <v>4990.25</v>
      </c>
      <c r="H321" s="75">
        <f t="shared" ref="H321:H336" si="55">ROUND(E321*0.018,2)</f>
        <v>51.05</v>
      </c>
      <c r="I321" s="11">
        <f t="shared" ref="I321:I336" si="56">E321*0.16</f>
        <v>453.792</v>
      </c>
      <c r="J321" s="11">
        <f t="shared" ref="J321:J336" si="57">F321*0.007</f>
        <v>19.859</v>
      </c>
      <c r="K321" s="45">
        <f t="shared" ref="K321:K336" si="58">ROUND(G321*0.085,2)</f>
        <v>424.17</v>
      </c>
      <c r="L321" s="13">
        <f t="shared" ref="L321:L336" si="59">SUM(H321:K321)</f>
        <v>948.871</v>
      </c>
      <c r="M321" s="75">
        <v>0</v>
      </c>
      <c r="N321" s="75">
        <f t="shared" ref="N321:N336" si="60">ROUND(E321*0.08,2)</f>
        <v>226.9</v>
      </c>
      <c r="O321" s="75">
        <f t="shared" ref="O321:O336" si="61">ROUND(F321*0.003,2)</f>
        <v>8.51</v>
      </c>
      <c r="P321" s="45">
        <f t="shared" ref="P321:P336" si="62">ROUND(G321*0.02,2)</f>
        <v>99.81</v>
      </c>
      <c r="Q321" s="75">
        <f t="shared" ref="Q321:Q336" si="63">SUM(M321:P321)</f>
        <v>335.22</v>
      </c>
      <c r="R321" s="68">
        <f t="shared" ref="R321:R336" si="64">L321+Q321</f>
        <v>1284.091</v>
      </c>
      <c r="S321" s="83"/>
    </row>
    <row r="322" ht="20" customHeight="1" spans="1:19">
      <c r="A322" s="75">
        <f t="shared" si="54"/>
        <v>319</v>
      </c>
      <c r="B322" s="85"/>
      <c r="C322" s="45" t="s">
        <v>682</v>
      </c>
      <c r="D322" s="89" t="s">
        <v>683</v>
      </c>
      <c r="E322" s="11">
        <v>2836.2</v>
      </c>
      <c r="F322" s="11">
        <v>2837</v>
      </c>
      <c r="G322" s="45">
        <v>4990.25</v>
      </c>
      <c r="H322" s="75">
        <f t="shared" si="55"/>
        <v>51.05</v>
      </c>
      <c r="I322" s="11">
        <f t="shared" si="56"/>
        <v>453.792</v>
      </c>
      <c r="J322" s="11">
        <f t="shared" si="57"/>
        <v>19.859</v>
      </c>
      <c r="K322" s="45">
        <f t="shared" si="58"/>
        <v>424.17</v>
      </c>
      <c r="L322" s="13">
        <f t="shared" si="59"/>
        <v>948.871</v>
      </c>
      <c r="M322" s="75">
        <v>0</v>
      </c>
      <c r="N322" s="75">
        <f t="shared" si="60"/>
        <v>226.9</v>
      </c>
      <c r="O322" s="75">
        <f t="shared" si="61"/>
        <v>8.51</v>
      </c>
      <c r="P322" s="45">
        <f t="shared" si="62"/>
        <v>99.81</v>
      </c>
      <c r="Q322" s="75">
        <f t="shared" si="63"/>
        <v>335.22</v>
      </c>
      <c r="R322" s="68">
        <f t="shared" si="64"/>
        <v>1284.091</v>
      </c>
      <c r="S322" s="83"/>
    </row>
    <row r="323" ht="20" customHeight="1" spans="1:19">
      <c r="A323" s="75">
        <f t="shared" si="54"/>
        <v>320</v>
      </c>
      <c r="B323" s="85"/>
      <c r="C323" s="45" t="s">
        <v>684</v>
      </c>
      <c r="D323" s="89" t="s">
        <v>685</v>
      </c>
      <c r="E323" s="11">
        <v>2836.2</v>
      </c>
      <c r="F323" s="11">
        <v>2837</v>
      </c>
      <c r="G323" s="45">
        <v>4990.25</v>
      </c>
      <c r="H323" s="75">
        <f t="shared" si="55"/>
        <v>51.05</v>
      </c>
      <c r="I323" s="11">
        <f t="shared" si="56"/>
        <v>453.792</v>
      </c>
      <c r="J323" s="11">
        <f t="shared" si="57"/>
        <v>19.859</v>
      </c>
      <c r="K323" s="45">
        <f t="shared" si="58"/>
        <v>424.17</v>
      </c>
      <c r="L323" s="13">
        <f t="shared" si="59"/>
        <v>948.871</v>
      </c>
      <c r="M323" s="75">
        <v>0</v>
      </c>
      <c r="N323" s="75">
        <f t="shared" si="60"/>
        <v>226.9</v>
      </c>
      <c r="O323" s="75">
        <f t="shared" si="61"/>
        <v>8.51</v>
      </c>
      <c r="P323" s="45">
        <f t="shared" si="62"/>
        <v>99.81</v>
      </c>
      <c r="Q323" s="75">
        <f t="shared" si="63"/>
        <v>335.22</v>
      </c>
      <c r="R323" s="68">
        <f t="shared" si="64"/>
        <v>1284.091</v>
      </c>
      <c r="S323" s="83"/>
    </row>
    <row r="324" ht="20" customHeight="1" spans="1:19">
      <c r="A324" s="75">
        <f t="shared" ref="A324:A336" si="65">ROW()-3</f>
        <v>321</v>
      </c>
      <c r="B324" s="85"/>
      <c r="C324" s="45" t="s">
        <v>686</v>
      </c>
      <c r="D324" s="89" t="s">
        <v>687</v>
      </c>
      <c r="E324" s="11">
        <v>2836.2</v>
      </c>
      <c r="F324" s="11">
        <v>2837</v>
      </c>
      <c r="G324" s="45">
        <v>4990.25</v>
      </c>
      <c r="H324" s="75">
        <f t="shared" si="55"/>
        <v>51.05</v>
      </c>
      <c r="I324" s="11">
        <f t="shared" si="56"/>
        <v>453.792</v>
      </c>
      <c r="J324" s="11">
        <f t="shared" si="57"/>
        <v>19.859</v>
      </c>
      <c r="K324" s="45">
        <f t="shared" si="58"/>
        <v>424.17</v>
      </c>
      <c r="L324" s="13">
        <f t="shared" si="59"/>
        <v>948.871</v>
      </c>
      <c r="M324" s="75">
        <v>0</v>
      </c>
      <c r="N324" s="75">
        <f t="shared" si="60"/>
        <v>226.9</v>
      </c>
      <c r="O324" s="75">
        <f t="shared" si="61"/>
        <v>8.51</v>
      </c>
      <c r="P324" s="45">
        <f t="shared" si="62"/>
        <v>99.81</v>
      </c>
      <c r="Q324" s="75">
        <f t="shared" si="63"/>
        <v>335.22</v>
      </c>
      <c r="R324" s="68">
        <f t="shared" si="64"/>
        <v>1284.091</v>
      </c>
      <c r="S324" s="83"/>
    </row>
    <row r="325" ht="20" customHeight="1" spans="1:19">
      <c r="A325" s="75">
        <f t="shared" si="65"/>
        <v>322</v>
      </c>
      <c r="B325" s="85"/>
      <c r="C325" s="45" t="s">
        <v>688</v>
      </c>
      <c r="D325" s="89" t="s">
        <v>689</v>
      </c>
      <c r="E325" s="11">
        <v>2836.2</v>
      </c>
      <c r="F325" s="11">
        <v>2837</v>
      </c>
      <c r="G325" s="45">
        <v>4990.25</v>
      </c>
      <c r="H325" s="75">
        <f t="shared" si="55"/>
        <v>51.05</v>
      </c>
      <c r="I325" s="11">
        <f t="shared" si="56"/>
        <v>453.792</v>
      </c>
      <c r="J325" s="11">
        <f t="shared" si="57"/>
        <v>19.859</v>
      </c>
      <c r="K325" s="45">
        <f t="shared" si="58"/>
        <v>424.17</v>
      </c>
      <c r="L325" s="13">
        <f t="shared" si="59"/>
        <v>948.871</v>
      </c>
      <c r="M325" s="75">
        <v>0</v>
      </c>
      <c r="N325" s="75">
        <f t="shared" si="60"/>
        <v>226.9</v>
      </c>
      <c r="O325" s="75">
        <f t="shared" si="61"/>
        <v>8.51</v>
      </c>
      <c r="P325" s="45">
        <f t="shared" si="62"/>
        <v>99.81</v>
      </c>
      <c r="Q325" s="75">
        <f t="shared" si="63"/>
        <v>335.22</v>
      </c>
      <c r="R325" s="68">
        <f t="shared" si="64"/>
        <v>1284.091</v>
      </c>
      <c r="S325" s="83"/>
    </row>
    <row r="326" ht="20" customHeight="1" spans="1:19">
      <c r="A326" s="75">
        <f t="shared" si="65"/>
        <v>323</v>
      </c>
      <c r="B326" s="85"/>
      <c r="C326" s="45" t="s">
        <v>690</v>
      </c>
      <c r="D326" s="89" t="s">
        <v>691</v>
      </c>
      <c r="E326" s="11">
        <v>2836.2</v>
      </c>
      <c r="F326" s="11">
        <v>2837</v>
      </c>
      <c r="G326" s="45">
        <v>4990.25</v>
      </c>
      <c r="H326" s="75">
        <f t="shared" si="55"/>
        <v>51.05</v>
      </c>
      <c r="I326" s="11">
        <f t="shared" si="56"/>
        <v>453.792</v>
      </c>
      <c r="J326" s="11">
        <f t="shared" si="57"/>
        <v>19.859</v>
      </c>
      <c r="K326" s="45">
        <f t="shared" si="58"/>
        <v>424.17</v>
      </c>
      <c r="L326" s="13">
        <f t="shared" si="59"/>
        <v>948.871</v>
      </c>
      <c r="M326" s="75">
        <v>0</v>
      </c>
      <c r="N326" s="75">
        <f t="shared" si="60"/>
        <v>226.9</v>
      </c>
      <c r="O326" s="75">
        <f t="shared" si="61"/>
        <v>8.51</v>
      </c>
      <c r="P326" s="45">
        <f t="shared" si="62"/>
        <v>99.81</v>
      </c>
      <c r="Q326" s="75">
        <f t="shared" si="63"/>
        <v>335.22</v>
      </c>
      <c r="R326" s="68">
        <f t="shared" si="64"/>
        <v>1284.091</v>
      </c>
      <c r="S326" s="83"/>
    </row>
    <row r="327" ht="20" customHeight="1" spans="1:19">
      <c r="A327" s="75">
        <f t="shared" si="65"/>
        <v>324</v>
      </c>
      <c r="B327" s="85"/>
      <c r="C327" s="45" t="s">
        <v>692</v>
      </c>
      <c r="D327" s="89" t="s">
        <v>693</v>
      </c>
      <c r="E327" s="11">
        <v>2836.2</v>
      </c>
      <c r="F327" s="11">
        <v>2837</v>
      </c>
      <c r="G327" s="45">
        <v>4990.25</v>
      </c>
      <c r="H327" s="75">
        <f t="shared" si="55"/>
        <v>51.05</v>
      </c>
      <c r="I327" s="11">
        <f t="shared" si="56"/>
        <v>453.792</v>
      </c>
      <c r="J327" s="11">
        <f t="shared" si="57"/>
        <v>19.859</v>
      </c>
      <c r="K327" s="45">
        <f t="shared" si="58"/>
        <v>424.17</v>
      </c>
      <c r="L327" s="13">
        <f t="shared" si="59"/>
        <v>948.871</v>
      </c>
      <c r="M327" s="75">
        <v>0</v>
      </c>
      <c r="N327" s="75">
        <f t="shared" si="60"/>
        <v>226.9</v>
      </c>
      <c r="O327" s="75">
        <f t="shared" si="61"/>
        <v>8.51</v>
      </c>
      <c r="P327" s="45">
        <f t="shared" si="62"/>
        <v>99.81</v>
      </c>
      <c r="Q327" s="75">
        <f t="shared" si="63"/>
        <v>335.22</v>
      </c>
      <c r="R327" s="68">
        <f t="shared" si="64"/>
        <v>1284.091</v>
      </c>
      <c r="S327" s="83"/>
    </row>
    <row r="328" ht="20" customHeight="1" spans="1:19">
      <c r="A328" s="75">
        <f t="shared" si="65"/>
        <v>325</v>
      </c>
      <c r="B328" s="85"/>
      <c r="C328" s="45" t="s">
        <v>694</v>
      </c>
      <c r="D328" s="89" t="s">
        <v>695</v>
      </c>
      <c r="E328" s="11">
        <v>2836.2</v>
      </c>
      <c r="F328" s="11">
        <v>2837</v>
      </c>
      <c r="G328" s="45">
        <v>4990.25</v>
      </c>
      <c r="H328" s="75">
        <f t="shared" si="55"/>
        <v>51.05</v>
      </c>
      <c r="I328" s="11">
        <f t="shared" si="56"/>
        <v>453.792</v>
      </c>
      <c r="J328" s="11">
        <f t="shared" si="57"/>
        <v>19.859</v>
      </c>
      <c r="K328" s="45">
        <f t="shared" si="58"/>
        <v>424.17</v>
      </c>
      <c r="L328" s="13">
        <f t="shared" si="59"/>
        <v>948.871</v>
      </c>
      <c r="M328" s="75">
        <v>0</v>
      </c>
      <c r="N328" s="75">
        <f t="shared" si="60"/>
        <v>226.9</v>
      </c>
      <c r="O328" s="75">
        <f t="shared" si="61"/>
        <v>8.51</v>
      </c>
      <c r="P328" s="45">
        <f t="shared" si="62"/>
        <v>99.81</v>
      </c>
      <c r="Q328" s="75">
        <f t="shared" si="63"/>
        <v>335.22</v>
      </c>
      <c r="R328" s="68">
        <f t="shared" si="64"/>
        <v>1284.091</v>
      </c>
      <c r="S328" s="83"/>
    </row>
    <row r="329" ht="20" customHeight="1" spans="1:19">
      <c r="A329" s="75">
        <f t="shared" si="65"/>
        <v>326</v>
      </c>
      <c r="B329" s="85"/>
      <c r="C329" s="45" t="s">
        <v>696</v>
      </c>
      <c r="D329" s="89" t="s">
        <v>697</v>
      </c>
      <c r="E329" s="11">
        <v>2836.2</v>
      </c>
      <c r="F329" s="11">
        <v>2837</v>
      </c>
      <c r="G329" s="45">
        <v>4990.25</v>
      </c>
      <c r="H329" s="75">
        <f t="shared" si="55"/>
        <v>51.05</v>
      </c>
      <c r="I329" s="11">
        <f t="shared" si="56"/>
        <v>453.792</v>
      </c>
      <c r="J329" s="11">
        <f t="shared" si="57"/>
        <v>19.859</v>
      </c>
      <c r="K329" s="45">
        <f t="shared" si="58"/>
        <v>424.17</v>
      </c>
      <c r="L329" s="13">
        <f t="shared" si="59"/>
        <v>948.871</v>
      </c>
      <c r="M329" s="75">
        <v>0</v>
      </c>
      <c r="N329" s="75">
        <f t="shared" si="60"/>
        <v>226.9</v>
      </c>
      <c r="O329" s="75">
        <f t="shared" si="61"/>
        <v>8.51</v>
      </c>
      <c r="P329" s="45">
        <f t="shared" si="62"/>
        <v>99.81</v>
      </c>
      <c r="Q329" s="75">
        <f t="shared" si="63"/>
        <v>335.22</v>
      </c>
      <c r="R329" s="68">
        <f t="shared" si="64"/>
        <v>1284.091</v>
      </c>
      <c r="S329" s="83"/>
    </row>
    <row r="330" ht="20" customHeight="1" spans="1:19">
      <c r="A330" s="75">
        <f t="shared" si="65"/>
        <v>327</v>
      </c>
      <c r="B330" s="85"/>
      <c r="C330" s="45" t="s">
        <v>698</v>
      </c>
      <c r="D330" s="89" t="s">
        <v>699</v>
      </c>
      <c r="E330" s="11">
        <v>2836.2</v>
      </c>
      <c r="F330" s="11">
        <v>2837</v>
      </c>
      <c r="G330" s="45">
        <v>4990.25</v>
      </c>
      <c r="H330" s="75">
        <f t="shared" si="55"/>
        <v>51.05</v>
      </c>
      <c r="I330" s="11">
        <f t="shared" si="56"/>
        <v>453.792</v>
      </c>
      <c r="J330" s="11">
        <f t="shared" si="57"/>
        <v>19.859</v>
      </c>
      <c r="K330" s="45">
        <f t="shared" si="58"/>
        <v>424.17</v>
      </c>
      <c r="L330" s="13">
        <f t="shared" si="59"/>
        <v>948.871</v>
      </c>
      <c r="M330" s="75">
        <v>0</v>
      </c>
      <c r="N330" s="75">
        <f t="shared" si="60"/>
        <v>226.9</v>
      </c>
      <c r="O330" s="75">
        <f t="shared" si="61"/>
        <v>8.51</v>
      </c>
      <c r="P330" s="45">
        <f t="shared" si="62"/>
        <v>99.81</v>
      </c>
      <c r="Q330" s="75">
        <f t="shared" si="63"/>
        <v>335.22</v>
      </c>
      <c r="R330" s="68">
        <f t="shared" si="64"/>
        <v>1284.091</v>
      </c>
      <c r="S330" s="83"/>
    </row>
    <row r="331" ht="20" customHeight="1" spans="1:19">
      <c r="A331" s="75">
        <f t="shared" si="65"/>
        <v>328</v>
      </c>
      <c r="B331" s="85"/>
      <c r="C331" s="45" t="s">
        <v>700</v>
      </c>
      <c r="D331" s="89" t="s">
        <v>701</v>
      </c>
      <c r="E331" s="11">
        <v>2836.2</v>
      </c>
      <c r="F331" s="11">
        <v>2837</v>
      </c>
      <c r="G331" s="45">
        <v>4990.25</v>
      </c>
      <c r="H331" s="75">
        <f t="shared" si="55"/>
        <v>51.05</v>
      </c>
      <c r="I331" s="11">
        <f t="shared" si="56"/>
        <v>453.792</v>
      </c>
      <c r="J331" s="11">
        <f t="shared" si="57"/>
        <v>19.859</v>
      </c>
      <c r="K331" s="45">
        <f t="shared" si="58"/>
        <v>424.17</v>
      </c>
      <c r="L331" s="13">
        <f t="shared" si="59"/>
        <v>948.871</v>
      </c>
      <c r="M331" s="75">
        <v>0</v>
      </c>
      <c r="N331" s="75">
        <f t="shared" si="60"/>
        <v>226.9</v>
      </c>
      <c r="O331" s="75">
        <f t="shared" si="61"/>
        <v>8.51</v>
      </c>
      <c r="P331" s="45">
        <f t="shared" si="62"/>
        <v>99.81</v>
      </c>
      <c r="Q331" s="75">
        <f t="shared" si="63"/>
        <v>335.22</v>
      </c>
      <c r="R331" s="68">
        <f t="shared" si="64"/>
        <v>1284.091</v>
      </c>
      <c r="S331" s="83"/>
    </row>
    <row r="332" ht="20" customHeight="1" spans="1:19">
      <c r="A332" s="75">
        <f t="shared" si="65"/>
        <v>329</v>
      </c>
      <c r="B332" s="85"/>
      <c r="C332" s="107" t="s">
        <v>702</v>
      </c>
      <c r="D332" s="89" t="s">
        <v>703</v>
      </c>
      <c r="E332" s="11">
        <v>2836.2</v>
      </c>
      <c r="F332" s="11">
        <v>2837</v>
      </c>
      <c r="G332" s="45">
        <v>4990.25</v>
      </c>
      <c r="H332" s="75">
        <f t="shared" si="55"/>
        <v>51.05</v>
      </c>
      <c r="I332" s="11">
        <f t="shared" si="56"/>
        <v>453.792</v>
      </c>
      <c r="J332" s="11">
        <f t="shared" si="57"/>
        <v>19.859</v>
      </c>
      <c r="K332" s="45">
        <f t="shared" si="58"/>
        <v>424.17</v>
      </c>
      <c r="L332" s="13">
        <f t="shared" si="59"/>
        <v>948.871</v>
      </c>
      <c r="M332" s="75">
        <v>0</v>
      </c>
      <c r="N332" s="75">
        <f t="shared" si="60"/>
        <v>226.9</v>
      </c>
      <c r="O332" s="75">
        <f t="shared" si="61"/>
        <v>8.51</v>
      </c>
      <c r="P332" s="45">
        <f t="shared" si="62"/>
        <v>99.81</v>
      </c>
      <c r="Q332" s="75">
        <f t="shared" si="63"/>
        <v>335.22</v>
      </c>
      <c r="R332" s="68">
        <f t="shared" si="64"/>
        <v>1284.091</v>
      </c>
      <c r="S332" s="83"/>
    </row>
    <row r="333" ht="20" customHeight="1" spans="1:19">
      <c r="A333" s="75">
        <f t="shared" si="65"/>
        <v>330</v>
      </c>
      <c r="B333" s="85"/>
      <c r="C333" s="93" t="s">
        <v>704</v>
      </c>
      <c r="D333" s="89" t="s">
        <v>705</v>
      </c>
      <c r="E333" s="11">
        <v>2836.2</v>
      </c>
      <c r="F333" s="11">
        <v>2837</v>
      </c>
      <c r="G333" s="45">
        <v>4990.25</v>
      </c>
      <c r="H333" s="75">
        <f t="shared" si="55"/>
        <v>51.05</v>
      </c>
      <c r="I333" s="11">
        <f t="shared" si="56"/>
        <v>453.792</v>
      </c>
      <c r="J333" s="11">
        <f t="shared" si="57"/>
        <v>19.859</v>
      </c>
      <c r="K333" s="45">
        <f t="shared" si="58"/>
        <v>424.17</v>
      </c>
      <c r="L333" s="13">
        <f t="shared" si="59"/>
        <v>948.871</v>
      </c>
      <c r="M333" s="75">
        <v>0</v>
      </c>
      <c r="N333" s="75">
        <f t="shared" si="60"/>
        <v>226.9</v>
      </c>
      <c r="O333" s="75">
        <f t="shared" si="61"/>
        <v>8.51</v>
      </c>
      <c r="P333" s="45">
        <f t="shared" si="62"/>
        <v>99.81</v>
      </c>
      <c r="Q333" s="75">
        <f t="shared" si="63"/>
        <v>335.22</v>
      </c>
      <c r="R333" s="68">
        <f t="shared" si="64"/>
        <v>1284.091</v>
      </c>
      <c r="S333" s="83"/>
    </row>
    <row r="334" ht="20" customHeight="1" spans="1:19">
      <c r="A334" s="75">
        <f t="shared" si="65"/>
        <v>331</v>
      </c>
      <c r="B334" s="85"/>
      <c r="C334" s="93" t="s">
        <v>706</v>
      </c>
      <c r="D334" s="89" t="s">
        <v>707</v>
      </c>
      <c r="E334" s="11">
        <v>2836.2</v>
      </c>
      <c r="F334" s="11">
        <v>2837</v>
      </c>
      <c r="G334" s="45">
        <v>4990.25</v>
      </c>
      <c r="H334" s="75">
        <f t="shared" si="55"/>
        <v>51.05</v>
      </c>
      <c r="I334" s="11">
        <f t="shared" si="56"/>
        <v>453.792</v>
      </c>
      <c r="J334" s="11">
        <f t="shared" si="57"/>
        <v>19.859</v>
      </c>
      <c r="K334" s="45">
        <f t="shared" si="58"/>
        <v>424.17</v>
      </c>
      <c r="L334" s="13">
        <f t="shared" si="59"/>
        <v>948.871</v>
      </c>
      <c r="M334" s="75">
        <v>0</v>
      </c>
      <c r="N334" s="75">
        <f t="shared" si="60"/>
        <v>226.9</v>
      </c>
      <c r="O334" s="75">
        <f t="shared" si="61"/>
        <v>8.51</v>
      </c>
      <c r="P334" s="45">
        <f t="shared" si="62"/>
        <v>99.81</v>
      </c>
      <c r="Q334" s="75">
        <f t="shared" si="63"/>
        <v>335.22</v>
      </c>
      <c r="R334" s="68">
        <f t="shared" si="64"/>
        <v>1284.091</v>
      </c>
      <c r="S334" s="83"/>
    </row>
    <row r="335" ht="20" customHeight="1" spans="1:19">
      <c r="A335" s="75">
        <f t="shared" si="65"/>
        <v>332</v>
      </c>
      <c r="B335" s="85"/>
      <c r="C335" s="93" t="s">
        <v>708</v>
      </c>
      <c r="D335" s="89" t="s">
        <v>709</v>
      </c>
      <c r="E335" s="11">
        <v>2836.2</v>
      </c>
      <c r="F335" s="11">
        <v>2837</v>
      </c>
      <c r="G335" s="45">
        <v>4990.25</v>
      </c>
      <c r="H335" s="75">
        <f t="shared" si="55"/>
        <v>51.05</v>
      </c>
      <c r="I335" s="11">
        <f t="shared" si="56"/>
        <v>453.792</v>
      </c>
      <c r="J335" s="11">
        <f t="shared" si="57"/>
        <v>19.859</v>
      </c>
      <c r="K335" s="45">
        <f t="shared" si="58"/>
        <v>424.17</v>
      </c>
      <c r="L335" s="13">
        <f t="shared" si="59"/>
        <v>948.871</v>
      </c>
      <c r="M335" s="75">
        <v>0</v>
      </c>
      <c r="N335" s="75">
        <f t="shared" si="60"/>
        <v>226.9</v>
      </c>
      <c r="O335" s="75">
        <f t="shared" si="61"/>
        <v>8.51</v>
      </c>
      <c r="P335" s="45">
        <f t="shared" si="62"/>
        <v>99.81</v>
      </c>
      <c r="Q335" s="75">
        <f t="shared" si="63"/>
        <v>335.22</v>
      </c>
      <c r="R335" s="68">
        <f t="shared" si="64"/>
        <v>1284.091</v>
      </c>
      <c r="S335" s="83"/>
    </row>
    <row r="336" ht="20" customHeight="1" spans="1:19">
      <c r="A336" s="75">
        <f t="shared" si="65"/>
        <v>333</v>
      </c>
      <c r="B336" s="108"/>
      <c r="C336" s="45" t="s">
        <v>710</v>
      </c>
      <c r="D336" s="89" t="s">
        <v>711</v>
      </c>
      <c r="E336" s="11">
        <v>2836.2</v>
      </c>
      <c r="F336" s="11">
        <v>2837</v>
      </c>
      <c r="G336" s="45">
        <v>4990.25</v>
      </c>
      <c r="H336" s="75">
        <f t="shared" si="55"/>
        <v>51.05</v>
      </c>
      <c r="I336" s="11">
        <f t="shared" si="56"/>
        <v>453.792</v>
      </c>
      <c r="J336" s="11">
        <f t="shared" si="57"/>
        <v>19.859</v>
      </c>
      <c r="K336" s="45">
        <f t="shared" si="58"/>
        <v>424.17</v>
      </c>
      <c r="L336" s="13">
        <f t="shared" si="59"/>
        <v>948.871</v>
      </c>
      <c r="M336" s="75">
        <v>0</v>
      </c>
      <c r="N336" s="75">
        <f t="shared" si="60"/>
        <v>226.9</v>
      </c>
      <c r="O336" s="75">
        <f t="shared" si="61"/>
        <v>8.51</v>
      </c>
      <c r="P336" s="45">
        <f t="shared" si="62"/>
        <v>99.81</v>
      </c>
      <c r="Q336" s="75">
        <f t="shared" si="63"/>
        <v>335.22</v>
      </c>
      <c r="R336" s="68">
        <f t="shared" si="64"/>
        <v>1284.091</v>
      </c>
      <c r="S336" s="83"/>
    </row>
    <row r="337" s="3" customFormat="1" spans="1:19">
      <c r="A337" s="97" t="s">
        <v>16</v>
      </c>
      <c r="B337" s="52" t="s">
        <v>712</v>
      </c>
      <c r="C337" s="52"/>
      <c r="D337" s="54"/>
      <c r="E337" s="55">
        <f t="shared" ref="E337:R337" si="66">SUM(E4:E336)</f>
        <v>963764.129999995</v>
      </c>
      <c r="F337" s="55">
        <f t="shared" si="66"/>
        <v>964020.23</v>
      </c>
      <c r="G337" s="55">
        <f t="shared" si="66"/>
        <v>1661753.25</v>
      </c>
      <c r="H337" s="55">
        <f t="shared" si="66"/>
        <v>17347.3599999999</v>
      </c>
      <c r="I337" s="55">
        <f t="shared" si="66"/>
        <v>154202.2608</v>
      </c>
      <c r="J337" s="55">
        <f t="shared" si="66"/>
        <v>6748.14161000004</v>
      </c>
      <c r="K337" s="55">
        <f t="shared" si="66"/>
        <v>141248.61</v>
      </c>
      <c r="L337" s="55">
        <f t="shared" si="66"/>
        <v>319546.372410001</v>
      </c>
      <c r="M337" s="55">
        <f t="shared" si="66"/>
        <v>0</v>
      </c>
      <c r="N337" s="55">
        <f t="shared" si="66"/>
        <v>77102.22</v>
      </c>
      <c r="O337" s="55">
        <f t="shared" si="66"/>
        <v>2891.79000000002</v>
      </c>
      <c r="P337" s="55">
        <f t="shared" si="66"/>
        <v>33236.7300000002</v>
      </c>
      <c r="Q337" s="55">
        <f t="shared" si="66"/>
        <v>113230.74</v>
      </c>
      <c r="R337" s="55">
        <f t="shared" si="66"/>
        <v>432777.112410001</v>
      </c>
      <c r="S337" s="101"/>
    </row>
    <row r="338" spans="1:4">
      <c r="A338" s="98"/>
      <c r="B338" s="98"/>
      <c r="C338" s="98"/>
      <c r="D338" s="98"/>
    </row>
    <row r="339" spans="1:4">
      <c r="A339" s="99" t="s">
        <v>713</v>
      </c>
      <c r="B339" s="99"/>
      <c r="C339" s="99">
        <f>H337</f>
        <v>17347.3599999999</v>
      </c>
      <c r="D339" s="99"/>
    </row>
    <row r="340" spans="1:4">
      <c r="A340" s="99" t="s">
        <v>714</v>
      </c>
      <c r="B340" s="99"/>
      <c r="C340" s="58">
        <f>I337+N337</f>
        <v>231304.4808</v>
      </c>
      <c r="D340" s="58"/>
    </row>
    <row r="341" spans="1:4">
      <c r="A341" s="99" t="s">
        <v>715</v>
      </c>
      <c r="B341" s="99"/>
      <c r="C341" s="58">
        <f>J337+O337</f>
        <v>9639.93161000006</v>
      </c>
      <c r="D341" s="58"/>
    </row>
    <row r="342" spans="1:4">
      <c r="A342" s="100" t="s">
        <v>716</v>
      </c>
      <c r="B342" s="100"/>
      <c r="C342" s="100">
        <f>K337+P337</f>
        <v>174485.34</v>
      </c>
      <c r="D342" s="100"/>
    </row>
    <row r="345" spans="1:18">
      <c r="A345" s="102" t="s">
        <v>717</v>
      </c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</row>
    <row r="346" spans="1:18">
      <c r="A346" s="102"/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</row>
    <row r="347" spans="1:18">
      <c r="A347" s="102"/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</row>
    <row r="348" spans="1:18">
      <c r="A348" s="102"/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</row>
    <row r="349" spans="1:18">
      <c r="A349" s="102"/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</row>
    <row r="355" spans="1:3">
      <c r="A355" s="103" t="s">
        <v>718</v>
      </c>
      <c r="B355" s="103"/>
      <c r="C355" s="103"/>
    </row>
    <row r="356" ht="20" customHeight="1" spans="1:20">
      <c r="A356" s="75">
        <v>1</v>
      </c>
      <c r="B356" s="75" t="s">
        <v>99</v>
      </c>
      <c r="C356" s="75" t="s">
        <v>719</v>
      </c>
      <c r="D356" s="75" t="s">
        <v>720</v>
      </c>
      <c r="E356" s="11">
        <v>2836.2</v>
      </c>
      <c r="F356" s="11">
        <v>2837</v>
      </c>
      <c r="G356" s="45">
        <v>4990.25</v>
      </c>
      <c r="H356" s="75">
        <v>51.05</v>
      </c>
      <c r="I356" s="11">
        <v>453.792</v>
      </c>
      <c r="J356" s="11">
        <v>19.859</v>
      </c>
      <c r="K356" s="45">
        <v>424.17</v>
      </c>
      <c r="L356" s="13">
        <v>948.871</v>
      </c>
      <c r="M356" s="75">
        <v>0</v>
      </c>
      <c r="N356" s="75">
        <v>226.9</v>
      </c>
      <c r="O356" s="75">
        <v>8.51</v>
      </c>
      <c r="P356" s="45">
        <v>99.81</v>
      </c>
      <c r="Q356" s="75">
        <v>335.22</v>
      </c>
      <c r="R356" s="68">
        <v>1284.091</v>
      </c>
      <c r="S356" s="83"/>
      <c r="T356" t="e">
        <v>#N/A</v>
      </c>
    </row>
    <row r="357" ht="20" customHeight="1" spans="1:20">
      <c r="A357" s="75">
        <v>2</v>
      </c>
      <c r="B357" s="75" t="s">
        <v>155</v>
      </c>
      <c r="C357" s="75" t="s">
        <v>721</v>
      </c>
      <c r="D357" s="75" t="s">
        <v>722</v>
      </c>
      <c r="E357" s="11">
        <v>3042.05</v>
      </c>
      <c r="F357" s="11">
        <v>3043</v>
      </c>
      <c r="G357" s="45">
        <v>4990.25</v>
      </c>
      <c r="H357" s="75">
        <v>54.76</v>
      </c>
      <c r="I357" s="11">
        <v>486.728</v>
      </c>
      <c r="J357" s="11">
        <v>21.301</v>
      </c>
      <c r="K357" s="45">
        <v>424.17</v>
      </c>
      <c r="L357" s="13">
        <v>986.959</v>
      </c>
      <c r="M357" s="75">
        <v>0</v>
      </c>
      <c r="N357" s="75">
        <v>243.36</v>
      </c>
      <c r="O357" s="75">
        <v>9.13</v>
      </c>
      <c r="P357" s="45">
        <v>99.81</v>
      </c>
      <c r="Q357" s="75">
        <v>352.3</v>
      </c>
      <c r="R357" s="68">
        <v>1339.259</v>
      </c>
      <c r="S357" s="83"/>
      <c r="T357" t="e">
        <v>#N/A</v>
      </c>
    </row>
    <row r="358" ht="20" customHeight="1" spans="1:20">
      <c r="A358" s="75">
        <v>3</v>
      </c>
      <c r="B358" s="75" t="s">
        <v>293</v>
      </c>
      <c r="C358" s="75" t="s">
        <v>723</v>
      </c>
      <c r="D358" s="75" t="s">
        <v>724</v>
      </c>
      <c r="E358" s="11">
        <v>2836.2</v>
      </c>
      <c r="F358" s="11">
        <v>2837</v>
      </c>
      <c r="G358" s="45">
        <v>4990.25</v>
      </c>
      <c r="H358" s="75">
        <v>51.05</v>
      </c>
      <c r="I358" s="11">
        <v>453.792</v>
      </c>
      <c r="J358" s="11">
        <v>19.859</v>
      </c>
      <c r="K358" s="45">
        <v>424.17</v>
      </c>
      <c r="L358" s="13">
        <v>948.871</v>
      </c>
      <c r="M358" s="75">
        <v>0</v>
      </c>
      <c r="N358" s="75">
        <v>226.9</v>
      </c>
      <c r="O358" s="75">
        <v>8.51</v>
      </c>
      <c r="P358" s="45">
        <v>99.81</v>
      </c>
      <c r="Q358" s="75">
        <v>335.22</v>
      </c>
      <c r="R358" s="68">
        <v>1284.091</v>
      </c>
      <c r="S358" s="83"/>
      <c r="T358" t="e">
        <v>#N/A</v>
      </c>
    </row>
    <row r="359" ht="20" customHeight="1" spans="1:20">
      <c r="A359" s="75">
        <v>4</v>
      </c>
      <c r="B359" s="75" t="s">
        <v>293</v>
      </c>
      <c r="C359" s="75" t="s">
        <v>725</v>
      </c>
      <c r="D359" s="75" t="s">
        <v>726</v>
      </c>
      <c r="E359" s="11">
        <v>2836.2</v>
      </c>
      <c r="F359" s="11">
        <v>2837</v>
      </c>
      <c r="G359" s="45">
        <v>4990.25</v>
      </c>
      <c r="H359" s="75">
        <v>51.05</v>
      </c>
      <c r="I359" s="11">
        <v>453.792</v>
      </c>
      <c r="J359" s="11">
        <v>19.859</v>
      </c>
      <c r="K359" s="45">
        <v>424.17</v>
      </c>
      <c r="L359" s="13">
        <v>948.871</v>
      </c>
      <c r="M359" s="75">
        <v>0</v>
      </c>
      <c r="N359" s="75">
        <v>226.9</v>
      </c>
      <c r="O359" s="75">
        <v>8.51</v>
      </c>
      <c r="P359" s="45">
        <v>99.81</v>
      </c>
      <c r="Q359" s="75">
        <v>335.22</v>
      </c>
      <c r="R359" s="68">
        <v>1284.091</v>
      </c>
      <c r="S359" s="83"/>
      <c r="T359" t="e">
        <v>#N/A</v>
      </c>
    </row>
    <row r="360" ht="20" customHeight="1" spans="1:20">
      <c r="A360" s="75">
        <v>5</v>
      </c>
      <c r="B360" s="75" t="s">
        <v>391</v>
      </c>
      <c r="C360" s="75" t="s">
        <v>727</v>
      </c>
      <c r="D360" s="75" t="s">
        <v>728</v>
      </c>
      <c r="E360" s="11">
        <v>2836.2</v>
      </c>
      <c r="F360" s="11">
        <v>2837</v>
      </c>
      <c r="G360" s="45">
        <v>4990.25</v>
      </c>
      <c r="H360" s="75">
        <v>51.05</v>
      </c>
      <c r="I360" s="11">
        <v>453.792</v>
      </c>
      <c r="J360" s="11">
        <v>19.859</v>
      </c>
      <c r="K360" s="45">
        <v>424.17</v>
      </c>
      <c r="L360" s="13">
        <v>948.871</v>
      </c>
      <c r="M360" s="75">
        <v>0</v>
      </c>
      <c r="N360" s="75">
        <v>226.9</v>
      </c>
      <c r="O360" s="75">
        <v>8.51</v>
      </c>
      <c r="P360" s="45">
        <v>99.81</v>
      </c>
      <c r="Q360" s="75">
        <v>335.22</v>
      </c>
      <c r="R360" s="68">
        <v>1284.091</v>
      </c>
      <c r="S360" s="83"/>
      <c r="T360" t="e">
        <v>#N/A</v>
      </c>
    </row>
    <row r="361" ht="20" customHeight="1" spans="1:20">
      <c r="A361" s="75">
        <v>6</v>
      </c>
      <c r="B361" s="75" t="s">
        <v>391</v>
      </c>
      <c r="C361" s="75" t="s">
        <v>729</v>
      </c>
      <c r="D361" s="75" t="s">
        <v>730</v>
      </c>
      <c r="E361" s="11">
        <v>2836.2</v>
      </c>
      <c r="F361" s="11">
        <v>2837</v>
      </c>
      <c r="G361" s="45">
        <v>4990.25</v>
      </c>
      <c r="H361" s="75">
        <v>51.05</v>
      </c>
      <c r="I361" s="11">
        <v>453.792</v>
      </c>
      <c r="J361" s="11">
        <v>19.859</v>
      </c>
      <c r="K361" s="45">
        <v>424.17</v>
      </c>
      <c r="L361" s="13">
        <v>948.871</v>
      </c>
      <c r="M361" s="75">
        <v>0</v>
      </c>
      <c r="N361" s="75">
        <v>226.9</v>
      </c>
      <c r="O361" s="75">
        <v>8.51</v>
      </c>
      <c r="P361" s="45">
        <v>99.81</v>
      </c>
      <c r="Q361" s="75">
        <v>335.22</v>
      </c>
      <c r="R361" s="68">
        <v>1284.091</v>
      </c>
      <c r="S361" s="83"/>
      <c r="T361" t="e">
        <v>#N/A</v>
      </c>
    </row>
    <row r="362" ht="20" customHeight="1" spans="1:19">
      <c r="A362" s="75">
        <v>7</v>
      </c>
      <c r="B362" s="82" t="s">
        <v>509</v>
      </c>
      <c r="C362" s="75" t="s">
        <v>731</v>
      </c>
      <c r="D362" s="75" t="s">
        <v>732</v>
      </c>
      <c r="E362" s="11">
        <v>2836.2</v>
      </c>
      <c r="F362" s="11">
        <v>2837</v>
      </c>
      <c r="G362" s="45">
        <v>4990.25</v>
      </c>
      <c r="H362" s="75">
        <f t="shared" ref="H362:H368" si="67">ROUND(E362*0.018,2)</f>
        <v>51.05</v>
      </c>
      <c r="I362" s="11">
        <f t="shared" ref="I362:I368" si="68">E362*0.16</f>
        <v>453.792</v>
      </c>
      <c r="J362" s="11">
        <f t="shared" ref="J362:J368" si="69">F362*0.007</f>
        <v>19.859</v>
      </c>
      <c r="K362" s="45">
        <f t="shared" ref="K362:K368" si="70">ROUND(G362*0.085,2)</f>
        <v>424.17</v>
      </c>
      <c r="L362" s="13">
        <f t="shared" ref="L362:L368" si="71">SUM(H362:K362)</f>
        <v>948.871</v>
      </c>
      <c r="M362" s="75">
        <v>0</v>
      </c>
      <c r="N362" s="75">
        <f t="shared" ref="N362:N368" si="72">ROUND(E362*0.08,2)</f>
        <v>226.9</v>
      </c>
      <c r="O362" s="75">
        <f t="shared" ref="O362:O368" si="73">ROUND(F362*0.003,2)</f>
        <v>8.51</v>
      </c>
      <c r="P362" s="45">
        <f t="shared" ref="P362:P368" si="74">ROUND(G362*0.02,2)</f>
        <v>99.81</v>
      </c>
      <c r="Q362" s="75">
        <f t="shared" ref="Q362:Q368" si="75">SUM(M362:P362)</f>
        <v>335.22</v>
      </c>
      <c r="R362" s="68">
        <f t="shared" ref="R362:R368" si="76">L362+Q362</f>
        <v>1284.091</v>
      </c>
      <c r="S362" s="83"/>
    </row>
    <row r="363" ht="20" customHeight="1" spans="1:19">
      <c r="A363" s="75">
        <v>8</v>
      </c>
      <c r="B363" s="82" t="s">
        <v>293</v>
      </c>
      <c r="C363" s="75" t="s">
        <v>733</v>
      </c>
      <c r="D363" s="75" t="s">
        <v>734</v>
      </c>
      <c r="E363" s="11">
        <v>2836.2</v>
      </c>
      <c r="F363" s="11">
        <v>2837</v>
      </c>
      <c r="G363" s="45">
        <v>4990.25</v>
      </c>
      <c r="H363" s="75">
        <f t="shared" si="67"/>
        <v>51.05</v>
      </c>
      <c r="I363" s="11">
        <f t="shared" si="68"/>
        <v>453.792</v>
      </c>
      <c r="J363" s="11">
        <f t="shared" si="69"/>
        <v>19.859</v>
      </c>
      <c r="K363" s="45">
        <f t="shared" si="70"/>
        <v>424.17</v>
      </c>
      <c r="L363" s="13">
        <f t="shared" si="71"/>
        <v>948.871</v>
      </c>
      <c r="M363" s="75">
        <v>0</v>
      </c>
      <c r="N363" s="75">
        <f t="shared" si="72"/>
        <v>226.9</v>
      </c>
      <c r="O363" s="75">
        <f t="shared" si="73"/>
        <v>8.51</v>
      </c>
      <c r="P363" s="45">
        <f t="shared" si="74"/>
        <v>99.81</v>
      </c>
      <c r="Q363" s="75">
        <f t="shared" si="75"/>
        <v>335.22</v>
      </c>
      <c r="R363" s="68">
        <f t="shared" si="76"/>
        <v>1284.091</v>
      </c>
      <c r="S363" s="83"/>
    </row>
    <row r="364" ht="20" customHeight="1" spans="1:19">
      <c r="A364" s="75">
        <v>9</v>
      </c>
      <c r="B364" s="82" t="s">
        <v>155</v>
      </c>
      <c r="C364" s="75" t="s">
        <v>735</v>
      </c>
      <c r="D364" s="75" t="s">
        <v>736</v>
      </c>
      <c r="E364" s="11">
        <v>2836.2</v>
      </c>
      <c r="F364" s="11">
        <v>2837</v>
      </c>
      <c r="G364" s="45">
        <v>4990.25</v>
      </c>
      <c r="H364" s="75">
        <f t="shared" si="67"/>
        <v>51.05</v>
      </c>
      <c r="I364" s="11">
        <f t="shared" si="68"/>
        <v>453.792</v>
      </c>
      <c r="J364" s="11">
        <f t="shared" si="69"/>
        <v>19.859</v>
      </c>
      <c r="K364" s="45">
        <f t="shared" si="70"/>
        <v>424.17</v>
      </c>
      <c r="L364" s="13">
        <f t="shared" si="71"/>
        <v>948.871</v>
      </c>
      <c r="M364" s="75">
        <v>0</v>
      </c>
      <c r="N364" s="75">
        <f t="shared" si="72"/>
        <v>226.9</v>
      </c>
      <c r="O364" s="75">
        <f t="shared" si="73"/>
        <v>8.51</v>
      </c>
      <c r="P364" s="45">
        <f t="shared" si="74"/>
        <v>99.81</v>
      </c>
      <c r="Q364" s="75">
        <f t="shared" si="75"/>
        <v>335.22</v>
      </c>
      <c r="R364" s="68">
        <f t="shared" si="76"/>
        <v>1284.091</v>
      </c>
      <c r="S364" s="83"/>
    </row>
    <row r="365" ht="20" customHeight="1" spans="1:19">
      <c r="A365" s="75">
        <v>10</v>
      </c>
      <c r="B365" s="75" t="s">
        <v>391</v>
      </c>
      <c r="C365" s="75" t="s">
        <v>737</v>
      </c>
      <c r="D365" s="75" t="s">
        <v>738</v>
      </c>
      <c r="E365" s="11">
        <v>2836.2</v>
      </c>
      <c r="F365" s="11">
        <v>2837</v>
      </c>
      <c r="G365" s="45">
        <v>4990.25</v>
      </c>
      <c r="H365" s="75">
        <f t="shared" si="67"/>
        <v>51.05</v>
      </c>
      <c r="I365" s="11">
        <f t="shared" si="68"/>
        <v>453.792</v>
      </c>
      <c r="J365" s="11">
        <f t="shared" si="69"/>
        <v>19.859</v>
      </c>
      <c r="K365" s="45">
        <f t="shared" si="70"/>
        <v>424.17</v>
      </c>
      <c r="L365" s="13">
        <f t="shared" si="71"/>
        <v>948.871</v>
      </c>
      <c r="M365" s="75">
        <v>0</v>
      </c>
      <c r="N365" s="75">
        <f t="shared" si="72"/>
        <v>226.9</v>
      </c>
      <c r="O365" s="75">
        <f t="shared" si="73"/>
        <v>8.51</v>
      </c>
      <c r="P365" s="45">
        <f t="shared" si="74"/>
        <v>99.81</v>
      </c>
      <c r="Q365" s="75">
        <f t="shared" si="75"/>
        <v>335.22</v>
      </c>
      <c r="R365" s="68">
        <f t="shared" si="76"/>
        <v>1284.091</v>
      </c>
      <c r="S365" s="83"/>
    </row>
    <row r="366" ht="20" customHeight="1" spans="1:19">
      <c r="A366" s="75">
        <v>11</v>
      </c>
      <c r="B366" s="75" t="s">
        <v>391</v>
      </c>
      <c r="C366" s="75" t="s">
        <v>739</v>
      </c>
      <c r="D366" s="75" t="s">
        <v>740</v>
      </c>
      <c r="E366" s="11">
        <v>2836.2</v>
      </c>
      <c r="F366" s="11">
        <v>2837</v>
      </c>
      <c r="G366" s="45">
        <v>4990.25</v>
      </c>
      <c r="H366" s="75">
        <f t="shared" si="67"/>
        <v>51.05</v>
      </c>
      <c r="I366" s="11">
        <f t="shared" si="68"/>
        <v>453.792</v>
      </c>
      <c r="J366" s="11">
        <f t="shared" si="69"/>
        <v>19.859</v>
      </c>
      <c r="K366" s="45">
        <f t="shared" si="70"/>
        <v>424.17</v>
      </c>
      <c r="L366" s="13">
        <f t="shared" si="71"/>
        <v>948.871</v>
      </c>
      <c r="M366" s="75">
        <v>0</v>
      </c>
      <c r="N366" s="75">
        <f t="shared" si="72"/>
        <v>226.9</v>
      </c>
      <c r="O366" s="75">
        <f t="shared" si="73"/>
        <v>8.51</v>
      </c>
      <c r="P366" s="45">
        <f t="shared" si="74"/>
        <v>99.81</v>
      </c>
      <c r="Q366" s="75">
        <f t="shared" si="75"/>
        <v>335.22</v>
      </c>
      <c r="R366" s="68">
        <f t="shared" si="76"/>
        <v>1284.091</v>
      </c>
      <c r="S366" s="83"/>
    </row>
    <row r="367" ht="20" customHeight="1" spans="1:19">
      <c r="A367" s="75">
        <v>12</v>
      </c>
      <c r="B367" s="75" t="s">
        <v>391</v>
      </c>
      <c r="C367" s="75" t="s">
        <v>741</v>
      </c>
      <c r="D367" s="75" t="s">
        <v>742</v>
      </c>
      <c r="E367" s="11">
        <v>2836.2</v>
      </c>
      <c r="F367" s="11">
        <v>2837</v>
      </c>
      <c r="G367" s="45">
        <v>4990.25</v>
      </c>
      <c r="H367" s="75">
        <f t="shared" si="67"/>
        <v>51.05</v>
      </c>
      <c r="I367" s="11">
        <f t="shared" si="68"/>
        <v>453.792</v>
      </c>
      <c r="J367" s="11">
        <f t="shared" si="69"/>
        <v>19.859</v>
      </c>
      <c r="K367" s="45">
        <f t="shared" si="70"/>
        <v>424.17</v>
      </c>
      <c r="L367" s="13">
        <f t="shared" si="71"/>
        <v>948.871</v>
      </c>
      <c r="M367" s="75">
        <v>0</v>
      </c>
      <c r="N367" s="75">
        <f t="shared" si="72"/>
        <v>226.9</v>
      </c>
      <c r="O367" s="75">
        <f t="shared" si="73"/>
        <v>8.51</v>
      </c>
      <c r="P367" s="45">
        <f t="shared" si="74"/>
        <v>99.81</v>
      </c>
      <c r="Q367" s="75">
        <f t="shared" si="75"/>
        <v>335.22</v>
      </c>
      <c r="R367" s="68">
        <f t="shared" si="76"/>
        <v>1284.091</v>
      </c>
      <c r="S367" s="83"/>
    </row>
    <row r="368" ht="20" customHeight="1" spans="1:19">
      <c r="A368" s="75">
        <v>13</v>
      </c>
      <c r="B368" s="75" t="s">
        <v>391</v>
      </c>
      <c r="C368" s="75" t="s">
        <v>743</v>
      </c>
      <c r="D368" s="75" t="s">
        <v>744</v>
      </c>
      <c r="E368" s="11">
        <v>2836.2</v>
      </c>
      <c r="F368" s="11">
        <v>2837</v>
      </c>
      <c r="G368" s="45">
        <v>4990.25</v>
      </c>
      <c r="H368" s="75">
        <f t="shared" si="67"/>
        <v>51.05</v>
      </c>
      <c r="I368" s="11">
        <f t="shared" si="68"/>
        <v>453.792</v>
      </c>
      <c r="J368" s="11">
        <f t="shared" si="69"/>
        <v>19.859</v>
      </c>
      <c r="K368" s="45">
        <f t="shared" si="70"/>
        <v>424.17</v>
      </c>
      <c r="L368" s="13">
        <f t="shared" si="71"/>
        <v>948.871</v>
      </c>
      <c r="M368" s="75">
        <v>0</v>
      </c>
      <c r="N368" s="75">
        <f t="shared" si="72"/>
        <v>226.9</v>
      </c>
      <c r="O368" s="75">
        <f t="shared" si="73"/>
        <v>8.51</v>
      </c>
      <c r="P368" s="45">
        <f t="shared" si="74"/>
        <v>99.81</v>
      </c>
      <c r="Q368" s="75">
        <f t="shared" si="75"/>
        <v>335.22</v>
      </c>
      <c r="R368" s="68">
        <f t="shared" si="76"/>
        <v>1284.091</v>
      </c>
      <c r="S368" s="83"/>
    </row>
  </sheetData>
  <mergeCells count="46">
    <mergeCell ref="A1:R1"/>
    <mergeCell ref="H2:L2"/>
    <mergeCell ref="M2:Q2"/>
    <mergeCell ref="B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55:C355"/>
    <mergeCell ref="A2:A3"/>
    <mergeCell ref="B2:B3"/>
    <mergeCell ref="B5:B6"/>
    <mergeCell ref="B7:B16"/>
    <mergeCell ref="B17:B22"/>
    <mergeCell ref="B23:B26"/>
    <mergeCell ref="B27:B34"/>
    <mergeCell ref="B35:B38"/>
    <mergeCell ref="B39:B44"/>
    <mergeCell ref="B45:B53"/>
    <mergeCell ref="B54:B60"/>
    <mergeCell ref="B61:B64"/>
    <mergeCell ref="B65:B97"/>
    <mergeCell ref="B98:B107"/>
    <mergeCell ref="B108:B114"/>
    <mergeCell ref="B115:B131"/>
    <mergeCell ref="B132:B179"/>
    <mergeCell ref="B180:B196"/>
    <mergeCell ref="B197:B202"/>
    <mergeCell ref="B203:B210"/>
    <mergeCell ref="B211:B236"/>
    <mergeCell ref="B237:B266"/>
    <mergeCell ref="B267:B336"/>
    <mergeCell ref="C2:C3"/>
    <mergeCell ref="D2:D3"/>
    <mergeCell ref="E2:E3"/>
    <mergeCell ref="F2:F3"/>
    <mergeCell ref="G2:G3"/>
    <mergeCell ref="R2:R3"/>
    <mergeCell ref="S2:S3"/>
    <mergeCell ref="A345:R3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5"/>
  <sheetViews>
    <sheetView workbookViewId="0">
      <selection activeCell="C22" sqref="C22"/>
    </sheetView>
  </sheetViews>
  <sheetFormatPr defaultColWidth="9" defaultRowHeight="13.5"/>
  <cols>
    <col min="1" max="1" width="6.375" customWidth="1"/>
    <col min="4" max="4" width="17.875" customWidth="1"/>
    <col min="5" max="6" width="10.375" customWidth="1"/>
    <col min="7" max="7" width="11.5" customWidth="1"/>
    <col min="8" max="8" width="11.625"/>
    <col min="9" max="9" width="10.625" customWidth="1"/>
    <col min="10" max="10" width="11.5"/>
    <col min="11" max="12" width="12.875"/>
    <col min="13" max="13" width="7.875" customWidth="1"/>
    <col min="14" max="14" width="11.625"/>
    <col min="15" max="15" width="10.375"/>
    <col min="16" max="16" width="11.625"/>
    <col min="17" max="18" width="12.875"/>
  </cols>
  <sheetData>
    <row r="1" customFormat="1" ht="20" customHeight="1" spans="1:18">
      <c r="A1" s="72" t="s">
        <v>745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customFormat="1" ht="20" customHeight="1" spans="1:19">
      <c r="A2" s="73" t="s">
        <v>1</v>
      </c>
      <c r="B2" s="73" t="s">
        <v>2</v>
      </c>
      <c r="C2" s="73" t="s">
        <v>3</v>
      </c>
      <c r="D2" s="73" t="s">
        <v>4</v>
      </c>
      <c r="E2" s="74" t="s">
        <v>5</v>
      </c>
      <c r="F2" s="74" t="s">
        <v>6</v>
      </c>
      <c r="G2" s="73" t="s">
        <v>7</v>
      </c>
      <c r="H2" s="73" t="s">
        <v>8</v>
      </c>
      <c r="I2" s="73"/>
      <c r="J2" s="73"/>
      <c r="K2" s="73"/>
      <c r="L2" s="73"/>
      <c r="M2" s="73" t="s">
        <v>9</v>
      </c>
      <c r="N2" s="73"/>
      <c r="O2" s="73"/>
      <c r="P2" s="73"/>
      <c r="Q2" s="73"/>
      <c r="R2" s="82" t="s">
        <v>10</v>
      </c>
      <c r="S2" s="82" t="s">
        <v>11</v>
      </c>
    </row>
    <row r="3" customFormat="1" ht="20" customHeight="1" spans="1:19">
      <c r="A3" s="73"/>
      <c r="B3" s="73"/>
      <c r="C3" s="73"/>
      <c r="D3" s="73"/>
      <c r="E3" s="74"/>
      <c r="F3" s="74"/>
      <c r="G3" s="73"/>
      <c r="H3" s="73" t="s">
        <v>12</v>
      </c>
      <c r="I3" s="35" t="s">
        <v>13</v>
      </c>
      <c r="J3" s="35" t="s">
        <v>14</v>
      </c>
      <c r="K3" s="73" t="s">
        <v>15</v>
      </c>
      <c r="L3" s="35" t="s">
        <v>16</v>
      </c>
      <c r="M3" s="73" t="s">
        <v>17</v>
      </c>
      <c r="N3" s="73" t="s">
        <v>18</v>
      </c>
      <c r="O3" s="73" t="s">
        <v>19</v>
      </c>
      <c r="P3" s="73" t="s">
        <v>20</v>
      </c>
      <c r="Q3" s="73" t="s">
        <v>16</v>
      </c>
      <c r="R3" s="82"/>
      <c r="S3" s="82"/>
    </row>
    <row r="4" customFormat="1" ht="20" customHeight="1" spans="1:19">
      <c r="A4" s="75">
        <v>1</v>
      </c>
      <c r="B4" s="75" t="s">
        <v>21</v>
      </c>
      <c r="C4" s="76" t="s">
        <v>22</v>
      </c>
      <c r="D4" s="75" t="s">
        <v>23</v>
      </c>
      <c r="E4" s="11">
        <v>2836.2</v>
      </c>
      <c r="F4" s="11">
        <v>2837</v>
      </c>
      <c r="G4" s="45">
        <v>4990.25</v>
      </c>
      <c r="H4" s="75">
        <v>51.05</v>
      </c>
      <c r="I4" s="11">
        <v>453.792</v>
      </c>
      <c r="J4" s="11">
        <v>19.859</v>
      </c>
      <c r="K4" s="45">
        <v>424.17</v>
      </c>
      <c r="L4" s="13">
        <v>948.871</v>
      </c>
      <c r="M4" s="75">
        <v>0</v>
      </c>
      <c r="N4" s="75">
        <v>226.9</v>
      </c>
      <c r="O4" s="75">
        <v>8.51</v>
      </c>
      <c r="P4" s="45">
        <v>99.81</v>
      </c>
      <c r="Q4" s="75">
        <v>335.22</v>
      </c>
      <c r="R4" s="68">
        <v>1284.091</v>
      </c>
      <c r="S4" s="83"/>
    </row>
    <row r="5" customFormat="1" ht="20" customHeight="1" spans="1:19">
      <c r="A5" s="75">
        <v>2</v>
      </c>
      <c r="B5" s="77" t="s">
        <v>24</v>
      </c>
      <c r="C5" s="76" t="s">
        <v>25</v>
      </c>
      <c r="D5" s="75" t="s">
        <v>26</v>
      </c>
      <c r="E5" s="11">
        <v>2836.2</v>
      </c>
      <c r="F5" s="11">
        <v>2837</v>
      </c>
      <c r="G5" s="45">
        <v>4990.25</v>
      </c>
      <c r="H5" s="75">
        <v>51.05</v>
      </c>
      <c r="I5" s="11">
        <v>453.792</v>
      </c>
      <c r="J5" s="11">
        <v>19.859</v>
      </c>
      <c r="K5" s="45">
        <v>424.17</v>
      </c>
      <c r="L5" s="13">
        <v>948.871</v>
      </c>
      <c r="M5" s="75">
        <v>0</v>
      </c>
      <c r="N5" s="75">
        <v>226.9</v>
      </c>
      <c r="O5" s="75">
        <v>8.51</v>
      </c>
      <c r="P5" s="45">
        <v>99.81</v>
      </c>
      <c r="Q5" s="75">
        <v>335.22</v>
      </c>
      <c r="R5" s="68">
        <v>1284.091</v>
      </c>
      <c r="S5" s="83"/>
    </row>
    <row r="6" customFormat="1" ht="20" customHeight="1" spans="1:19">
      <c r="A6" s="75">
        <v>3</v>
      </c>
      <c r="B6" s="78"/>
      <c r="C6" s="76" t="s">
        <v>27</v>
      </c>
      <c r="D6" s="75" t="s">
        <v>28</v>
      </c>
      <c r="E6" s="11">
        <v>2836.2</v>
      </c>
      <c r="F6" s="11">
        <v>2837</v>
      </c>
      <c r="G6" s="45">
        <v>4990.25</v>
      </c>
      <c r="H6" s="75">
        <v>51.05</v>
      </c>
      <c r="I6" s="11">
        <v>453.792</v>
      </c>
      <c r="J6" s="11">
        <v>19.859</v>
      </c>
      <c r="K6" s="45">
        <v>424.17</v>
      </c>
      <c r="L6" s="13">
        <v>948.871</v>
      </c>
      <c r="M6" s="75">
        <v>0</v>
      </c>
      <c r="N6" s="75">
        <v>226.9</v>
      </c>
      <c r="O6" s="75">
        <v>8.51</v>
      </c>
      <c r="P6" s="45">
        <v>99.81</v>
      </c>
      <c r="Q6" s="75">
        <v>335.22</v>
      </c>
      <c r="R6" s="68">
        <v>1284.091</v>
      </c>
      <c r="S6" s="83"/>
    </row>
    <row r="7" customFormat="1" ht="20" customHeight="1" spans="1:19">
      <c r="A7" s="75">
        <v>4</v>
      </c>
      <c r="B7" s="77" t="s">
        <v>29</v>
      </c>
      <c r="C7" s="76" t="s">
        <v>30</v>
      </c>
      <c r="D7" s="75" t="s">
        <v>31</v>
      </c>
      <c r="E7" s="11">
        <v>2836.2</v>
      </c>
      <c r="F7" s="11">
        <v>2837</v>
      </c>
      <c r="G7" s="45">
        <v>4990.25</v>
      </c>
      <c r="H7" s="75">
        <v>51.05</v>
      </c>
      <c r="I7" s="11">
        <v>453.792</v>
      </c>
      <c r="J7" s="11">
        <v>19.859</v>
      </c>
      <c r="K7" s="45">
        <v>424.17</v>
      </c>
      <c r="L7" s="13">
        <v>948.871</v>
      </c>
      <c r="M7" s="75">
        <v>0</v>
      </c>
      <c r="N7" s="75">
        <v>226.9</v>
      </c>
      <c r="O7" s="75">
        <v>8.51</v>
      </c>
      <c r="P7" s="45">
        <v>99.81</v>
      </c>
      <c r="Q7" s="75">
        <v>335.22</v>
      </c>
      <c r="R7" s="68">
        <v>1284.091</v>
      </c>
      <c r="S7" s="83"/>
    </row>
    <row r="8" customFormat="1" ht="20" customHeight="1" spans="1:19">
      <c r="A8" s="75">
        <v>5</v>
      </c>
      <c r="B8" s="79"/>
      <c r="C8" s="76" t="s">
        <v>32</v>
      </c>
      <c r="D8" s="75" t="s">
        <v>33</v>
      </c>
      <c r="E8" s="11">
        <v>2836.2</v>
      </c>
      <c r="F8" s="11">
        <v>2837</v>
      </c>
      <c r="G8" s="45">
        <v>4990.25</v>
      </c>
      <c r="H8" s="75">
        <v>51.05</v>
      </c>
      <c r="I8" s="11">
        <v>453.792</v>
      </c>
      <c r="J8" s="11">
        <v>19.859</v>
      </c>
      <c r="K8" s="45">
        <v>424.17</v>
      </c>
      <c r="L8" s="13">
        <v>948.871</v>
      </c>
      <c r="M8" s="75">
        <v>0</v>
      </c>
      <c r="N8" s="75">
        <v>226.9</v>
      </c>
      <c r="O8" s="75">
        <v>8.51</v>
      </c>
      <c r="P8" s="45">
        <v>99.81</v>
      </c>
      <c r="Q8" s="75">
        <v>335.22</v>
      </c>
      <c r="R8" s="68">
        <v>1284.091</v>
      </c>
      <c r="S8" s="83"/>
    </row>
    <row r="9" customFormat="1" ht="20" customHeight="1" spans="1:19">
      <c r="A9" s="75">
        <v>6</v>
      </c>
      <c r="B9" s="79"/>
      <c r="C9" s="76" t="s">
        <v>34</v>
      </c>
      <c r="D9" s="75" t="s">
        <v>35</v>
      </c>
      <c r="E9" s="11">
        <v>2836.2</v>
      </c>
      <c r="F9" s="11">
        <v>2837</v>
      </c>
      <c r="G9" s="45">
        <v>4990.25</v>
      </c>
      <c r="H9" s="75">
        <v>51.05</v>
      </c>
      <c r="I9" s="11">
        <v>453.792</v>
      </c>
      <c r="J9" s="11">
        <v>19.859</v>
      </c>
      <c r="K9" s="45">
        <v>424.17</v>
      </c>
      <c r="L9" s="13">
        <v>948.871</v>
      </c>
      <c r="M9" s="75">
        <v>0</v>
      </c>
      <c r="N9" s="75">
        <v>226.9</v>
      </c>
      <c r="O9" s="75">
        <v>8.51</v>
      </c>
      <c r="P9" s="45">
        <v>99.81</v>
      </c>
      <c r="Q9" s="75">
        <v>335.22</v>
      </c>
      <c r="R9" s="68">
        <v>1284.091</v>
      </c>
      <c r="S9" s="83"/>
    </row>
    <row r="10" customFormat="1" ht="20" customHeight="1" spans="1:19">
      <c r="A10" s="75">
        <v>7</v>
      </c>
      <c r="B10" s="79"/>
      <c r="C10" s="76" t="s">
        <v>36</v>
      </c>
      <c r="D10" s="75" t="s">
        <v>37</v>
      </c>
      <c r="E10" s="11">
        <v>3820</v>
      </c>
      <c r="F10" s="11">
        <v>3820</v>
      </c>
      <c r="G10" s="45">
        <v>4990.25</v>
      </c>
      <c r="H10" s="75">
        <v>68.76</v>
      </c>
      <c r="I10" s="11">
        <v>611.2</v>
      </c>
      <c r="J10" s="11">
        <v>26.74</v>
      </c>
      <c r="K10" s="45">
        <v>424.17</v>
      </c>
      <c r="L10" s="13">
        <v>1130.87</v>
      </c>
      <c r="M10" s="75">
        <v>0</v>
      </c>
      <c r="N10" s="75">
        <v>305.6</v>
      </c>
      <c r="O10" s="75">
        <v>11.46</v>
      </c>
      <c r="P10" s="45">
        <v>99.81</v>
      </c>
      <c r="Q10" s="75">
        <v>416.87</v>
      </c>
      <c r="R10" s="68">
        <v>1547.74</v>
      </c>
      <c r="S10" s="83"/>
    </row>
    <row r="11" customFormat="1" ht="20" customHeight="1" spans="1:19">
      <c r="A11" s="75">
        <v>8</v>
      </c>
      <c r="B11" s="79"/>
      <c r="C11" s="76" t="s">
        <v>38</v>
      </c>
      <c r="D11" s="75" t="s">
        <v>39</v>
      </c>
      <c r="E11" s="11">
        <v>2836.2</v>
      </c>
      <c r="F11" s="11">
        <v>2837</v>
      </c>
      <c r="G11" s="45">
        <v>4990.25</v>
      </c>
      <c r="H11" s="75">
        <v>51.05</v>
      </c>
      <c r="I11" s="11">
        <v>453.792</v>
      </c>
      <c r="J11" s="11">
        <v>19.859</v>
      </c>
      <c r="K11" s="45">
        <v>424.17</v>
      </c>
      <c r="L11" s="13">
        <v>948.871</v>
      </c>
      <c r="M11" s="75">
        <v>0</v>
      </c>
      <c r="N11" s="75">
        <v>226.9</v>
      </c>
      <c r="O11" s="75">
        <v>8.51</v>
      </c>
      <c r="P11" s="45">
        <v>99.81</v>
      </c>
      <c r="Q11" s="75">
        <v>335.22</v>
      </c>
      <c r="R11" s="68">
        <v>1284.091</v>
      </c>
      <c r="S11" s="83"/>
    </row>
    <row r="12" customFormat="1" ht="20" customHeight="1" spans="1:19">
      <c r="A12" s="75">
        <v>9</v>
      </c>
      <c r="B12" s="79"/>
      <c r="C12" s="76" t="s">
        <v>40</v>
      </c>
      <c r="D12" s="75" t="s">
        <v>41</v>
      </c>
      <c r="E12" s="11">
        <v>2836.2</v>
      </c>
      <c r="F12" s="11">
        <v>2837</v>
      </c>
      <c r="G12" s="45">
        <v>4990.25</v>
      </c>
      <c r="H12" s="75">
        <v>51.05</v>
      </c>
      <c r="I12" s="11">
        <v>453.792</v>
      </c>
      <c r="J12" s="11">
        <v>19.859</v>
      </c>
      <c r="K12" s="45">
        <v>424.17</v>
      </c>
      <c r="L12" s="13">
        <v>948.871</v>
      </c>
      <c r="M12" s="75">
        <v>0</v>
      </c>
      <c r="N12" s="75">
        <v>226.9</v>
      </c>
      <c r="O12" s="75">
        <v>8.51</v>
      </c>
      <c r="P12" s="45">
        <v>99.81</v>
      </c>
      <c r="Q12" s="75">
        <v>335.22</v>
      </c>
      <c r="R12" s="68">
        <v>1284.091</v>
      </c>
      <c r="S12" s="83"/>
    </row>
    <row r="13" customFormat="1" ht="20" customHeight="1" spans="1:19">
      <c r="A13" s="75">
        <v>10</v>
      </c>
      <c r="B13" s="79"/>
      <c r="C13" s="76" t="s">
        <v>42</v>
      </c>
      <c r="D13" s="75" t="s">
        <v>43</v>
      </c>
      <c r="E13" s="11">
        <v>2836.2</v>
      </c>
      <c r="F13" s="11">
        <v>2837</v>
      </c>
      <c r="G13" s="45">
        <v>4990.25</v>
      </c>
      <c r="H13" s="75">
        <v>51.05</v>
      </c>
      <c r="I13" s="11">
        <v>453.792</v>
      </c>
      <c r="J13" s="11">
        <v>19.859</v>
      </c>
      <c r="K13" s="45">
        <v>424.17</v>
      </c>
      <c r="L13" s="13">
        <v>948.871</v>
      </c>
      <c r="M13" s="75">
        <v>0</v>
      </c>
      <c r="N13" s="75">
        <v>226.9</v>
      </c>
      <c r="O13" s="75">
        <v>8.51</v>
      </c>
      <c r="P13" s="45">
        <v>99.81</v>
      </c>
      <c r="Q13" s="75">
        <v>335.22</v>
      </c>
      <c r="R13" s="68">
        <v>1284.091</v>
      </c>
      <c r="S13" s="83"/>
    </row>
    <row r="14" customFormat="1" ht="20" customHeight="1" spans="1:19">
      <c r="A14" s="75">
        <v>11</v>
      </c>
      <c r="B14" s="79"/>
      <c r="C14" s="76" t="s">
        <v>44</v>
      </c>
      <c r="D14" s="75" t="s">
        <v>45</v>
      </c>
      <c r="E14" s="11">
        <v>2836.2</v>
      </c>
      <c r="F14" s="11">
        <v>2837</v>
      </c>
      <c r="G14" s="45">
        <v>4990.25</v>
      </c>
      <c r="H14" s="75">
        <v>51.05</v>
      </c>
      <c r="I14" s="11">
        <v>453.792</v>
      </c>
      <c r="J14" s="11">
        <v>19.859</v>
      </c>
      <c r="K14" s="45">
        <v>424.17</v>
      </c>
      <c r="L14" s="13">
        <v>948.871</v>
      </c>
      <c r="M14" s="75">
        <v>0</v>
      </c>
      <c r="N14" s="75">
        <v>226.9</v>
      </c>
      <c r="O14" s="75">
        <v>8.51</v>
      </c>
      <c r="P14" s="45">
        <v>99.81</v>
      </c>
      <c r="Q14" s="75">
        <v>335.22</v>
      </c>
      <c r="R14" s="68">
        <v>1284.091</v>
      </c>
      <c r="S14" s="83"/>
    </row>
    <row r="15" customFormat="1" ht="20" customHeight="1" spans="1:19">
      <c r="A15" s="75">
        <v>12</v>
      </c>
      <c r="B15" s="79"/>
      <c r="C15" s="76" t="s">
        <v>46</v>
      </c>
      <c r="D15" s="75" t="s">
        <v>47</v>
      </c>
      <c r="E15" s="11">
        <v>2836.2</v>
      </c>
      <c r="F15" s="11">
        <v>2837</v>
      </c>
      <c r="G15" s="45">
        <v>4990.25</v>
      </c>
      <c r="H15" s="75">
        <v>51.05</v>
      </c>
      <c r="I15" s="11">
        <v>453.792</v>
      </c>
      <c r="J15" s="11">
        <v>19.859</v>
      </c>
      <c r="K15" s="45">
        <v>424.17</v>
      </c>
      <c r="L15" s="13">
        <v>948.871</v>
      </c>
      <c r="M15" s="75">
        <v>0</v>
      </c>
      <c r="N15" s="75">
        <v>226.9</v>
      </c>
      <c r="O15" s="75">
        <v>8.51</v>
      </c>
      <c r="P15" s="45">
        <v>99.81</v>
      </c>
      <c r="Q15" s="75">
        <v>335.22</v>
      </c>
      <c r="R15" s="68">
        <v>1284.091</v>
      </c>
      <c r="S15" s="83"/>
    </row>
    <row r="16" customFormat="1" ht="20" customHeight="1" spans="1:19">
      <c r="A16" s="75">
        <v>13</v>
      </c>
      <c r="B16" s="79"/>
      <c r="C16" s="76" t="s">
        <v>48</v>
      </c>
      <c r="D16" s="75" t="s">
        <v>49</v>
      </c>
      <c r="E16" s="11">
        <v>3820</v>
      </c>
      <c r="F16" s="11">
        <v>3820</v>
      </c>
      <c r="G16" s="45">
        <v>4990.25</v>
      </c>
      <c r="H16" s="75">
        <v>68.76</v>
      </c>
      <c r="I16" s="11">
        <v>611.2</v>
      </c>
      <c r="J16" s="11">
        <v>26.74</v>
      </c>
      <c r="K16" s="45">
        <v>424.17</v>
      </c>
      <c r="L16" s="13">
        <v>1130.87</v>
      </c>
      <c r="M16" s="75">
        <v>0</v>
      </c>
      <c r="N16" s="75">
        <v>305.6</v>
      </c>
      <c r="O16" s="75">
        <v>11.46</v>
      </c>
      <c r="P16" s="45">
        <v>99.81</v>
      </c>
      <c r="Q16" s="75">
        <v>416.87</v>
      </c>
      <c r="R16" s="68">
        <v>1547.74</v>
      </c>
      <c r="S16" s="83"/>
    </row>
    <row r="17" customFormat="1" ht="20" customHeight="1" spans="1:19">
      <c r="A17" s="75">
        <v>14</v>
      </c>
      <c r="B17" s="77" t="s">
        <v>51</v>
      </c>
      <c r="C17" s="76" t="s">
        <v>52</v>
      </c>
      <c r="D17" s="75" t="s">
        <v>53</v>
      </c>
      <c r="E17" s="11">
        <v>2836.2</v>
      </c>
      <c r="F17" s="11">
        <v>2837</v>
      </c>
      <c r="G17" s="45">
        <v>4990.25</v>
      </c>
      <c r="H17" s="75">
        <v>51.05</v>
      </c>
      <c r="I17" s="11">
        <v>453.792</v>
      </c>
      <c r="J17" s="11">
        <v>19.859</v>
      </c>
      <c r="K17" s="45">
        <v>424.17</v>
      </c>
      <c r="L17" s="13">
        <v>948.871</v>
      </c>
      <c r="M17" s="75">
        <v>0</v>
      </c>
      <c r="N17" s="75">
        <v>226.9</v>
      </c>
      <c r="O17" s="75">
        <v>8.51</v>
      </c>
      <c r="P17" s="45">
        <v>99.81</v>
      </c>
      <c r="Q17" s="75">
        <v>335.22</v>
      </c>
      <c r="R17" s="68">
        <v>1284.091</v>
      </c>
      <c r="S17" s="83"/>
    </row>
    <row r="18" customFormat="1" ht="20" customHeight="1" spans="1:19">
      <c r="A18" s="75">
        <v>15</v>
      </c>
      <c r="B18" s="79"/>
      <c r="C18" s="76" t="s">
        <v>54</v>
      </c>
      <c r="D18" s="75" t="s">
        <v>55</v>
      </c>
      <c r="E18" s="11">
        <v>2836.2</v>
      </c>
      <c r="F18" s="11">
        <v>2837</v>
      </c>
      <c r="G18" s="45">
        <v>4990.25</v>
      </c>
      <c r="H18" s="75">
        <v>51.05</v>
      </c>
      <c r="I18" s="11">
        <v>453.792</v>
      </c>
      <c r="J18" s="11">
        <v>19.859</v>
      </c>
      <c r="K18" s="45">
        <v>424.17</v>
      </c>
      <c r="L18" s="13">
        <v>948.871</v>
      </c>
      <c r="M18" s="75">
        <v>0</v>
      </c>
      <c r="N18" s="75">
        <v>226.9</v>
      </c>
      <c r="O18" s="75">
        <v>8.51</v>
      </c>
      <c r="P18" s="45">
        <v>99.81</v>
      </c>
      <c r="Q18" s="75">
        <v>335.22</v>
      </c>
      <c r="R18" s="68">
        <v>1284.091</v>
      </c>
      <c r="S18" s="83"/>
    </row>
    <row r="19" customFormat="1" ht="20" customHeight="1" spans="1:19">
      <c r="A19" s="75">
        <v>16</v>
      </c>
      <c r="B19" s="79"/>
      <c r="C19" s="76" t="s">
        <v>56</v>
      </c>
      <c r="D19" s="75" t="s">
        <v>57</v>
      </c>
      <c r="E19" s="11">
        <v>2836.2</v>
      </c>
      <c r="F19" s="11">
        <v>2837</v>
      </c>
      <c r="G19" s="45">
        <v>4990.25</v>
      </c>
      <c r="H19" s="75">
        <v>51.05</v>
      </c>
      <c r="I19" s="11">
        <v>453.792</v>
      </c>
      <c r="J19" s="11">
        <v>19.859</v>
      </c>
      <c r="K19" s="45">
        <v>424.17</v>
      </c>
      <c r="L19" s="13">
        <v>948.871</v>
      </c>
      <c r="M19" s="75">
        <v>0</v>
      </c>
      <c r="N19" s="75">
        <v>226.9</v>
      </c>
      <c r="O19" s="75">
        <v>8.51</v>
      </c>
      <c r="P19" s="45">
        <v>99.81</v>
      </c>
      <c r="Q19" s="75">
        <v>335.22</v>
      </c>
      <c r="R19" s="68">
        <v>1284.091</v>
      </c>
      <c r="S19" s="83"/>
    </row>
    <row r="20" customFormat="1" ht="20" customHeight="1" spans="1:19">
      <c r="A20" s="75">
        <v>17</v>
      </c>
      <c r="B20" s="79"/>
      <c r="C20" s="76" t="s">
        <v>58</v>
      </c>
      <c r="D20" s="75" t="s">
        <v>59</v>
      </c>
      <c r="E20" s="11">
        <v>2836.2</v>
      </c>
      <c r="F20" s="11">
        <v>2837</v>
      </c>
      <c r="G20" s="45">
        <v>4990.25</v>
      </c>
      <c r="H20" s="75">
        <v>51.05</v>
      </c>
      <c r="I20" s="11">
        <v>453.792</v>
      </c>
      <c r="J20" s="11">
        <v>19.859</v>
      </c>
      <c r="K20" s="45">
        <v>424.17</v>
      </c>
      <c r="L20" s="13">
        <v>948.871</v>
      </c>
      <c r="M20" s="75">
        <v>0</v>
      </c>
      <c r="N20" s="75">
        <v>226.9</v>
      </c>
      <c r="O20" s="75">
        <v>8.51</v>
      </c>
      <c r="P20" s="45">
        <v>99.81</v>
      </c>
      <c r="Q20" s="75">
        <v>335.22</v>
      </c>
      <c r="R20" s="68">
        <v>1284.091</v>
      </c>
      <c r="S20" s="83"/>
    </row>
    <row r="21" customFormat="1" ht="20" customHeight="1" spans="1:19">
      <c r="A21" s="75">
        <v>18</v>
      </c>
      <c r="B21" s="79"/>
      <c r="C21" s="76" t="s">
        <v>60</v>
      </c>
      <c r="D21" s="75" t="s">
        <v>61</v>
      </c>
      <c r="E21" s="11">
        <v>2836.2</v>
      </c>
      <c r="F21" s="11">
        <v>2837</v>
      </c>
      <c r="G21" s="45">
        <v>4990.25</v>
      </c>
      <c r="H21" s="75">
        <v>51.05</v>
      </c>
      <c r="I21" s="11">
        <v>453.792</v>
      </c>
      <c r="J21" s="11">
        <v>19.859</v>
      </c>
      <c r="K21" s="45">
        <v>424.17</v>
      </c>
      <c r="L21" s="13">
        <v>948.871</v>
      </c>
      <c r="M21" s="75">
        <v>0</v>
      </c>
      <c r="N21" s="75">
        <v>226.9</v>
      </c>
      <c r="O21" s="75">
        <v>8.51</v>
      </c>
      <c r="P21" s="45">
        <v>99.81</v>
      </c>
      <c r="Q21" s="75">
        <v>335.22</v>
      </c>
      <c r="R21" s="68">
        <v>1284.091</v>
      </c>
      <c r="S21" s="83"/>
    </row>
    <row r="22" customFormat="1" ht="20" customHeight="1" spans="1:19">
      <c r="A22" s="75">
        <v>19</v>
      </c>
      <c r="B22" s="78"/>
      <c r="C22" s="76" t="s">
        <v>62</v>
      </c>
      <c r="D22" s="75" t="s">
        <v>63</v>
      </c>
      <c r="E22" s="11">
        <v>2849.73</v>
      </c>
      <c r="F22" s="11">
        <v>2849.73</v>
      </c>
      <c r="G22" s="45">
        <v>4990.25</v>
      </c>
      <c r="H22" s="75">
        <v>51.3</v>
      </c>
      <c r="I22" s="11">
        <v>455.9568</v>
      </c>
      <c r="J22" s="11">
        <v>19.94811</v>
      </c>
      <c r="K22" s="45">
        <v>424.17</v>
      </c>
      <c r="L22" s="13">
        <v>951.37491</v>
      </c>
      <c r="M22" s="75">
        <v>0</v>
      </c>
      <c r="N22" s="75">
        <v>227.98</v>
      </c>
      <c r="O22" s="75">
        <v>8.55</v>
      </c>
      <c r="P22" s="45">
        <v>99.81</v>
      </c>
      <c r="Q22" s="75">
        <v>336.34</v>
      </c>
      <c r="R22" s="68">
        <v>1287.71491</v>
      </c>
      <c r="S22" s="83"/>
    </row>
    <row r="23" customFormat="1" ht="20" customHeight="1" spans="1:19">
      <c r="A23" s="75">
        <v>20</v>
      </c>
      <c r="B23" s="80" t="s">
        <v>64</v>
      </c>
      <c r="C23" s="76" t="s">
        <v>67</v>
      </c>
      <c r="D23" s="75" t="s">
        <v>68</v>
      </c>
      <c r="E23" s="11">
        <v>2836.2</v>
      </c>
      <c r="F23" s="11">
        <v>2837</v>
      </c>
      <c r="G23" s="45">
        <v>4990.25</v>
      </c>
      <c r="H23" s="75">
        <v>51.05</v>
      </c>
      <c r="I23" s="11">
        <v>453.792</v>
      </c>
      <c r="J23" s="11">
        <v>19.859</v>
      </c>
      <c r="K23" s="45">
        <v>424.17</v>
      </c>
      <c r="L23" s="13">
        <v>948.871</v>
      </c>
      <c r="M23" s="75">
        <v>0</v>
      </c>
      <c r="N23" s="75">
        <v>226.9</v>
      </c>
      <c r="O23" s="75">
        <v>8.51</v>
      </c>
      <c r="P23" s="45">
        <v>99.81</v>
      </c>
      <c r="Q23" s="75">
        <v>335.22</v>
      </c>
      <c r="R23" s="68">
        <v>1284.091</v>
      </c>
      <c r="S23" s="83"/>
    </row>
    <row r="24" customFormat="1" ht="20" customHeight="1" spans="1:19">
      <c r="A24" s="75">
        <v>21</v>
      </c>
      <c r="B24" s="80"/>
      <c r="C24" s="76" t="s">
        <v>69</v>
      </c>
      <c r="D24" s="75" t="s">
        <v>70</v>
      </c>
      <c r="E24" s="11">
        <v>2836.2</v>
      </c>
      <c r="F24" s="11">
        <v>2837</v>
      </c>
      <c r="G24" s="45">
        <v>4990.25</v>
      </c>
      <c r="H24" s="75">
        <v>51.05</v>
      </c>
      <c r="I24" s="11">
        <v>453.792</v>
      </c>
      <c r="J24" s="11">
        <v>19.859</v>
      </c>
      <c r="K24" s="45">
        <v>424.17</v>
      </c>
      <c r="L24" s="13">
        <v>948.871</v>
      </c>
      <c r="M24" s="75">
        <v>0</v>
      </c>
      <c r="N24" s="75">
        <v>226.9</v>
      </c>
      <c r="O24" s="75">
        <v>8.51</v>
      </c>
      <c r="P24" s="45">
        <v>99.81</v>
      </c>
      <c r="Q24" s="75">
        <v>335.22</v>
      </c>
      <c r="R24" s="68">
        <v>1284.091</v>
      </c>
      <c r="S24" s="83"/>
    </row>
    <row r="25" customFormat="1" ht="20" customHeight="1" spans="1:19">
      <c r="A25" s="75">
        <v>22</v>
      </c>
      <c r="B25" s="81"/>
      <c r="C25" s="76" t="s">
        <v>71</v>
      </c>
      <c r="D25" s="75" t="s">
        <v>72</v>
      </c>
      <c r="E25" s="11">
        <v>2836.2</v>
      </c>
      <c r="F25" s="11">
        <v>2837</v>
      </c>
      <c r="G25" s="45">
        <v>4990.25</v>
      </c>
      <c r="H25" s="75">
        <v>51.05</v>
      </c>
      <c r="I25" s="11">
        <v>453.792</v>
      </c>
      <c r="J25" s="11">
        <v>19.859</v>
      </c>
      <c r="K25" s="45">
        <v>424.17</v>
      </c>
      <c r="L25" s="13">
        <v>948.871</v>
      </c>
      <c r="M25" s="75">
        <v>0</v>
      </c>
      <c r="N25" s="75">
        <v>226.9</v>
      </c>
      <c r="O25" s="75">
        <v>8.51</v>
      </c>
      <c r="P25" s="45">
        <v>99.81</v>
      </c>
      <c r="Q25" s="75">
        <v>335.22</v>
      </c>
      <c r="R25" s="68">
        <v>1284.091</v>
      </c>
      <c r="S25" s="83"/>
    </row>
    <row r="26" customFormat="1" ht="20" customHeight="1" spans="1:19">
      <c r="A26" s="75">
        <v>23</v>
      </c>
      <c r="B26" s="77" t="s">
        <v>73</v>
      </c>
      <c r="C26" s="76" t="s">
        <v>74</v>
      </c>
      <c r="D26" s="75" t="s">
        <v>75</v>
      </c>
      <c r="E26" s="11">
        <v>2836.2</v>
      </c>
      <c r="F26" s="11">
        <v>2837</v>
      </c>
      <c r="G26" s="45">
        <v>4990.25</v>
      </c>
      <c r="H26" s="75">
        <v>51.05</v>
      </c>
      <c r="I26" s="11">
        <v>453.792</v>
      </c>
      <c r="J26" s="11">
        <v>19.859</v>
      </c>
      <c r="K26" s="45">
        <v>424.17</v>
      </c>
      <c r="L26" s="13">
        <v>948.871</v>
      </c>
      <c r="M26" s="75">
        <v>0</v>
      </c>
      <c r="N26" s="75">
        <v>226.9</v>
      </c>
      <c r="O26" s="75">
        <v>8.51</v>
      </c>
      <c r="P26" s="45">
        <v>99.81</v>
      </c>
      <c r="Q26" s="75">
        <v>335.22</v>
      </c>
      <c r="R26" s="68">
        <v>1284.091</v>
      </c>
      <c r="S26" s="83"/>
    </row>
    <row r="27" customFormat="1" ht="20" customHeight="1" spans="1:19">
      <c r="A27" s="75">
        <v>24</v>
      </c>
      <c r="B27" s="79"/>
      <c r="C27" s="76" t="s">
        <v>76</v>
      </c>
      <c r="D27" s="75" t="s">
        <v>77</v>
      </c>
      <c r="E27" s="11">
        <v>2836.2</v>
      </c>
      <c r="F27" s="11">
        <v>2837</v>
      </c>
      <c r="G27" s="45">
        <v>4990.25</v>
      </c>
      <c r="H27" s="75">
        <v>51.05</v>
      </c>
      <c r="I27" s="11">
        <v>453.792</v>
      </c>
      <c r="J27" s="11">
        <v>19.859</v>
      </c>
      <c r="K27" s="45">
        <v>424.17</v>
      </c>
      <c r="L27" s="13">
        <v>948.871</v>
      </c>
      <c r="M27" s="75">
        <v>0</v>
      </c>
      <c r="N27" s="75">
        <v>226.9</v>
      </c>
      <c r="O27" s="75">
        <v>8.51</v>
      </c>
      <c r="P27" s="45">
        <v>99.81</v>
      </c>
      <c r="Q27" s="75">
        <v>335.22</v>
      </c>
      <c r="R27" s="68">
        <v>1284.091</v>
      </c>
      <c r="S27" s="83"/>
    </row>
    <row r="28" customFormat="1" ht="20" customHeight="1" spans="1:19">
      <c r="A28" s="75">
        <v>25</v>
      </c>
      <c r="B28" s="79"/>
      <c r="C28" s="76" t="s">
        <v>78</v>
      </c>
      <c r="D28" s="75" t="s">
        <v>79</v>
      </c>
      <c r="E28" s="11">
        <v>2836.2</v>
      </c>
      <c r="F28" s="11">
        <v>2837</v>
      </c>
      <c r="G28" s="45">
        <v>4990.25</v>
      </c>
      <c r="H28" s="75">
        <v>51.05</v>
      </c>
      <c r="I28" s="11">
        <v>453.792</v>
      </c>
      <c r="J28" s="11">
        <v>19.859</v>
      </c>
      <c r="K28" s="45">
        <v>424.17</v>
      </c>
      <c r="L28" s="13">
        <v>948.871</v>
      </c>
      <c r="M28" s="75">
        <v>0</v>
      </c>
      <c r="N28" s="75">
        <v>226.9</v>
      </c>
      <c r="O28" s="75">
        <v>8.51</v>
      </c>
      <c r="P28" s="45">
        <v>99.81</v>
      </c>
      <c r="Q28" s="75">
        <v>335.22</v>
      </c>
      <c r="R28" s="68">
        <v>1284.091</v>
      </c>
      <c r="S28" s="83"/>
    </row>
    <row r="29" customFormat="1" ht="20" customHeight="1" spans="1:19">
      <c r="A29" s="75">
        <v>26</v>
      </c>
      <c r="B29" s="79"/>
      <c r="C29" s="76" t="s">
        <v>80</v>
      </c>
      <c r="D29" s="75" t="s">
        <v>81</v>
      </c>
      <c r="E29" s="11">
        <v>2836.2</v>
      </c>
      <c r="F29" s="11">
        <v>2837</v>
      </c>
      <c r="G29" s="45">
        <v>4990.25</v>
      </c>
      <c r="H29" s="75">
        <v>51.05</v>
      </c>
      <c r="I29" s="11">
        <v>453.792</v>
      </c>
      <c r="J29" s="11">
        <v>19.859</v>
      </c>
      <c r="K29" s="45">
        <v>424.17</v>
      </c>
      <c r="L29" s="13">
        <v>948.871</v>
      </c>
      <c r="M29" s="75">
        <v>0</v>
      </c>
      <c r="N29" s="75">
        <v>226.9</v>
      </c>
      <c r="O29" s="75">
        <v>8.51</v>
      </c>
      <c r="P29" s="45">
        <v>99.81</v>
      </c>
      <c r="Q29" s="75">
        <v>335.22</v>
      </c>
      <c r="R29" s="68">
        <v>1284.091</v>
      </c>
      <c r="S29" s="83"/>
    </row>
    <row r="30" customFormat="1" ht="20" customHeight="1" spans="1:19">
      <c r="A30" s="75">
        <v>27</v>
      </c>
      <c r="B30" s="79"/>
      <c r="C30" s="76" t="s">
        <v>82</v>
      </c>
      <c r="D30" s="75" t="s">
        <v>83</v>
      </c>
      <c r="E30" s="11">
        <v>2836.2</v>
      </c>
      <c r="F30" s="11">
        <v>2837</v>
      </c>
      <c r="G30" s="45">
        <v>4990.25</v>
      </c>
      <c r="H30" s="75">
        <v>51.05</v>
      </c>
      <c r="I30" s="11">
        <v>453.792</v>
      </c>
      <c r="J30" s="11">
        <v>19.859</v>
      </c>
      <c r="K30" s="45">
        <v>424.17</v>
      </c>
      <c r="L30" s="13">
        <v>948.871</v>
      </c>
      <c r="M30" s="75">
        <v>0</v>
      </c>
      <c r="N30" s="75">
        <v>226.9</v>
      </c>
      <c r="O30" s="75">
        <v>8.51</v>
      </c>
      <c r="P30" s="45">
        <v>99.81</v>
      </c>
      <c r="Q30" s="75">
        <v>335.22</v>
      </c>
      <c r="R30" s="68">
        <v>1284.091</v>
      </c>
      <c r="S30" s="83"/>
    </row>
    <row r="31" customFormat="1" ht="20" customHeight="1" spans="1:19">
      <c r="A31" s="75">
        <v>28</v>
      </c>
      <c r="B31" s="79"/>
      <c r="C31" s="76" t="s">
        <v>84</v>
      </c>
      <c r="D31" s="75" t="s">
        <v>85</v>
      </c>
      <c r="E31" s="11">
        <v>2836.2</v>
      </c>
      <c r="F31" s="11">
        <v>2837</v>
      </c>
      <c r="G31" s="45">
        <v>4990.25</v>
      </c>
      <c r="H31" s="75">
        <v>51.05</v>
      </c>
      <c r="I31" s="11">
        <v>453.792</v>
      </c>
      <c r="J31" s="11">
        <v>19.859</v>
      </c>
      <c r="K31" s="45">
        <v>424.17</v>
      </c>
      <c r="L31" s="13">
        <v>948.871</v>
      </c>
      <c r="M31" s="75">
        <v>0</v>
      </c>
      <c r="N31" s="75">
        <v>226.9</v>
      </c>
      <c r="O31" s="75">
        <v>8.51</v>
      </c>
      <c r="P31" s="45">
        <v>99.81</v>
      </c>
      <c r="Q31" s="75">
        <v>335.22</v>
      </c>
      <c r="R31" s="68">
        <v>1284.091</v>
      </c>
      <c r="S31" s="83"/>
    </row>
    <row r="32" customFormat="1" ht="20" customHeight="1" spans="1:19">
      <c r="A32" s="75">
        <v>29</v>
      </c>
      <c r="B32" s="79"/>
      <c r="C32" s="76" t="s">
        <v>86</v>
      </c>
      <c r="D32" s="75" t="s">
        <v>87</v>
      </c>
      <c r="E32" s="11">
        <v>2836.2</v>
      </c>
      <c r="F32" s="11">
        <v>2837</v>
      </c>
      <c r="G32" s="45">
        <v>4990.25</v>
      </c>
      <c r="H32" s="75">
        <v>51.05</v>
      </c>
      <c r="I32" s="11">
        <v>453.792</v>
      </c>
      <c r="J32" s="11">
        <v>19.859</v>
      </c>
      <c r="K32" s="45">
        <v>424.17</v>
      </c>
      <c r="L32" s="13">
        <v>948.871</v>
      </c>
      <c r="M32" s="75">
        <v>0</v>
      </c>
      <c r="N32" s="75">
        <v>226.9</v>
      </c>
      <c r="O32" s="75">
        <v>8.51</v>
      </c>
      <c r="P32" s="45">
        <v>99.81</v>
      </c>
      <c r="Q32" s="75">
        <v>335.22</v>
      </c>
      <c r="R32" s="68">
        <v>1284.091</v>
      </c>
      <c r="S32" s="83"/>
    </row>
    <row r="33" customFormat="1" ht="20" customHeight="1" spans="1:19">
      <c r="A33" s="75">
        <v>30</v>
      </c>
      <c r="B33" s="78"/>
      <c r="C33" s="76" t="s">
        <v>88</v>
      </c>
      <c r="D33" s="75" t="s">
        <v>89</v>
      </c>
      <c r="E33" s="11">
        <v>3042.05</v>
      </c>
      <c r="F33" s="11">
        <v>3043</v>
      </c>
      <c r="G33" s="45">
        <v>4990.25</v>
      </c>
      <c r="H33" s="75">
        <v>54.76</v>
      </c>
      <c r="I33" s="11">
        <v>486.728</v>
      </c>
      <c r="J33" s="11">
        <v>21.301</v>
      </c>
      <c r="K33" s="45">
        <v>424.17</v>
      </c>
      <c r="L33" s="13">
        <v>986.959</v>
      </c>
      <c r="M33" s="75">
        <v>0</v>
      </c>
      <c r="N33" s="75">
        <v>243.36</v>
      </c>
      <c r="O33" s="75">
        <v>9.13</v>
      </c>
      <c r="P33" s="45">
        <v>99.81</v>
      </c>
      <c r="Q33" s="75">
        <v>352.3</v>
      </c>
      <c r="R33" s="68">
        <v>1339.259</v>
      </c>
      <c r="S33" s="83"/>
    </row>
    <row r="34" customFormat="1" ht="20" customHeight="1" spans="1:19">
      <c r="A34" s="75">
        <v>31</v>
      </c>
      <c r="B34" s="77" t="s">
        <v>90</v>
      </c>
      <c r="C34" s="76" t="s">
        <v>91</v>
      </c>
      <c r="D34" s="75" t="s">
        <v>92</v>
      </c>
      <c r="E34" s="11">
        <v>2836.2</v>
      </c>
      <c r="F34" s="11">
        <v>2837</v>
      </c>
      <c r="G34" s="45">
        <v>4990.25</v>
      </c>
      <c r="H34" s="75">
        <v>51.05</v>
      </c>
      <c r="I34" s="11">
        <v>453.792</v>
      </c>
      <c r="J34" s="11">
        <v>19.859</v>
      </c>
      <c r="K34" s="45">
        <v>424.17</v>
      </c>
      <c r="L34" s="13">
        <v>948.871</v>
      </c>
      <c r="M34" s="75">
        <v>0</v>
      </c>
      <c r="N34" s="75">
        <v>226.9</v>
      </c>
      <c r="O34" s="75">
        <v>8.51</v>
      </c>
      <c r="P34" s="45">
        <v>99.81</v>
      </c>
      <c r="Q34" s="75">
        <v>335.22</v>
      </c>
      <c r="R34" s="68">
        <v>1284.091</v>
      </c>
      <c r="S34" s="83"/>
    </row>
    <row r="35" customFormat="1" ht="20" customHeight="1" spans="1:19">
      <c r="A35" s="75">
        <v>32</v>
      </c>
      <c r="B35" s="79"/>
      <c r="C35" s="76" t="s">
        <v>93</v>
      </c>
      <c r="D35" s="75" t="s">
        <v>94</v>
      </c>
      <c r="E35" s="11">
        <v>2836.2</v>
      </c>
      <c r="F35" s="11">
        <v>2837</v>
      </c>
      <c r="G35" s="45">
        <v>4990.25</v>
      </c>
      <c r="H35" s="75">
        <v>51.05</v>
      </c>
      <c r="I35" s="11">
        <v>453.792</v>
      </c>
      <c r="J35" s="11">
        <v>19.859</v>
      </c>
      <c r="K35" s="45">
        <v>424.17</v>
      </c>
      <c r="L35" s="13">
        <v>948.871</v>
      </c>
      <c r="M35" s="75">
        <v>0</v>
      </c>
      <c r="N35" s="75">
        <v>226.9</v>
      </c>
      <c r="O35" s="75">
        <v>8.51</v>
      </c>
      <c r="P35" s="45">
        <v>99.81</v>
      </c>
      <c r="Q35" s="75">
        <v>335.22</v>
      </c>
      <c r="R35" s="68">
        <v>1284.091</v>
      </c>
      <c r="S35" s="83"/>
    </row>
    <row r="36" customFormat="1" ht="20" customHeight="1" spans="1:19">
      <c r="A36" s="75">
        <v>33</v>
      </c>
      <c r="B36" s="79"/>
      <c r="C36" s="76" t="s">
        <v>95</v>
      </c>
      <c r="D36" s="75" t="s">
        <v>96</v>
      </c>
      <c r="E36" s="11">
        <v>2836.2</v>
      </c>
      <c r="F36" s="11">
        <v>2837</v>
      </c>
      <c r="G36" s="45">
        <v>4990.25</v>
      </c>
      <c r="H36" s="75">
        <v>51.05</v>
      </c>
      <c r="I36" s="11">
        <v>453.792</v>
      </c>
      <c r="J36" s="11">
        <v>19.859</v>
      </c>
      <c r="K36" s="45">
        <v>424.17</v>
      </c>
      <c r="L36" s="13">
        <v>948.871</v>
      </c>
      <c r="M36" s="75">
        <v>0</v>
      </c>
      <c r="N36" s="75">
        <v>226.9</v>
      </c>
      <c r="O36" s="75">
        <v>8.51</v>
      </c>
      <c r="P36" s="45">
        <v>99.81</v>
      </c>
      <c r="Q36" s="75">
        <v>335.22</v>
      </c>
      <c r="R36" s="68">
        <v>1284.091</v>
      </c>
      <c r="S36" s="83"/>
    </row>
    <row r="37" customFormat="1" ht="20" customHeight="1" spans="1:19">
      <c r="A37" s="75">
        <v>34</v>
      </c>
      <c r="B37" s="78"/>
      <c r="C37" s="76" t="s">
        <v>97</v>
      </c>
      <c r="D37" s="75" t="s">
        <v>98</v>
      </c>
      <c r="E37" s="11">
        <v>2836.2</v>
      </c>
      <c r="F37" s="11">
        <v>2837</v>
      </c>
      <c r="G37" s="45">
        <v>4990.25</v>
      </c>
      <c r="H37" s="75">
        <v>51.05</v>
      </c>
      <c r="I37" s="11">
        <v>453.792</v>
      </c>
      <c r="J37" s="11">
        <v>19.859</v>
      </c>
      <c r="K37" s="45">
        <v>424.17</v>
      </c>
      <c r="L37" s="13">
        <v>948.871</v>
      </c>
      <c r="M37" s="75">
        <v>0</v>
      </c>
      <c r="N37" s="75">
        <v>226.9</v>
      </c>
      <c r="O37" s="75">
        <v>8.51</v>
      </c>
      <c r="P37" s="45">
        <v>99.81</v>
      </c>
      <c r="Q37" s="75">
        <v>335.22</v>
      </c>
      <c r="R37" s="68">
        <v>1284.091</v>
      </c>
      <c r="S37" s="83"/>
    </row>
    <row r="38" customFormat="1" ht="20" customHeight="1" spans="1:19">
      <c r="A38" s="75">
        <v>35</v>
      </c>
      <c r="B38" s="79" t="s">
        <v>99</v>
      </c>
      <c r="C38" s="76" t="s">
        <v>102</v>
      </c>
      <c r="D38" s="75" t="s">
        <v>103</v>
      </c>
      <c r="E38" s="11">
        <v>2836.2</v>
      </c>
      <c r="F38" s="11">
        <v>2837</v>
      </c>
      <c r="G38" s="45">
        <v>4990.25</v>
      </c>
      <c r="H38" s="75">
        <v>51.05</v>
      </c>
      <c r="I38" s="11">
        <v>453.792</v>
      </c>
      <c r="J38" s="11">
        <v>19.859</v>
      </c>
      <c r="K38" s="45">
        <v>424.17</v>
      </c>
      <c r="L38" s="13">
        <v>948.871</v>
      </c>
      <c r="M38" s="75">
        <v>0</v>
      </c>
      <c r="N38" s="75">
        <v>226.9</v>
      </c>
      <c r="O38" s="75">
        <v>8.51</v>
      </c>
      <c r="P38" s="45">
        <v>99.81</v>
      </c>
      <c r="Q38" s="75">
        <v>335.22</v>
      </c>
      <c r="R38" s="68">
        <v>1284.091</v>
      </c>
      <c r="S38" s="83"/>
    </row>
    <row r="39" customFormat="1" ht="20" customHeight="1" spans="1:19">
      <c r="A39" s="75">
        <v>36</v>
      </c>
      <c r="B39" s="79"/>
      <c r="C39" s="76" t="s">
        <v>104</v>
      </c>
      <c r="D39" s="75" t="s">
        <v>105</v>
      </c>
      <c r="E39" s="11">
        <v>2836.2</v>
      </c>
      <c r="F39" s="11">
        <v>2837</v>
      </c>
      <c r="G39" s="45">
        <v>4990.25</v>
      </c>
      <c r="H39" s="75">
        <v>51.05</v>
      </c>
      <c r="I39" s="11">
        <v>453.792</v>
      </c>
      <c r="J39" s="11">
        <v>19.859</v>
      </c>
      <c r="K39" s="45">
        <v>424.17</v>
      </c>
      <c r="L39" s="13">
        <v>948.871</v>
      </c>
      <c r="M39" s="75">
        <v>0</v>
      </c>
      <c r="N39" s="75">
        <v>226.9</v>
      </c>
      <c r="O39" s="75">
        <v>8.51</v>
      </c>
      <c r="P39" s="45">
        <v>99.81</v>
      </c>
      <c r="Q39" s="75">
        <v>335.22</v>
      </c>
      <c r="R39" s="68">
        <v>1284.091</v>
      </c>
      <c r="S39" s="83"/>
    </row>
    <row r="40" customFormat="1" ht="20" customHeight="1" spans="1:19">
      <c r="A40" s="75">
        <v>37</v>
      </c>
      <c r="B40" s="79"/>
      <c r="C40" s="76" t="s">
        <v>106</v>
      </c>
      <c r="D40" s="75" t="s">
        <v>107</v>
      </c>
      <c r="E40" s="11">
        <v>2836.2</v>
      </c>
      <c r="F40" s="11">
        <v>2837</v>
      </c>
      <c r="G40" s="45">
        <v>4990.25</v>
      </c>
      <c r="H40" s="75">
        <v>51.05</v>
      </c>
      <c r="I40" s="11">
        <v>453.792</v>
      </c>
      <c r="J40" s="11">
        <v>19.859</v>
      </c>
      <c r="K40" s="45">
        <v>424.17</v>
      </c>
      <c r="L40" s="13">
        <v>948.871</v>
      </c>
      <c r="M40" s="75">
        <v>0</v>
      </c>
      <c r="N40" s="75">
        <v>226.9</v>
      </c>
      <c r="O40" s="75">
        <v>8.51</v>
      </c>
      <c r="P40" s="45">
        <v>99.81</v>
      </c>
      <c r="Q40" s="75">
        <v>335.22</v>
      </c>
      <c r="R40" s="68">
        <v>1284.091</v>
      </c>
      <c r="S40" s="83"/>
    </row>
    <row r="41" customFormat="1" ht="20" customHeight="1" spans="1:19">
      <c r="A41" s="75">
        <v>38</v>
      </c>
      <c r="B41" s="79"/>
      <c r="C41" s="76" t="s">
        <v>108</v>
      </c>
      <c r="D41" s="75" t="s">
        <v>109</v>
      </c>
      <c r="E41" s="11">
        <v>2836.2</v>
      </c>
      <c r="F41" s="11">
        <v>2837</v>
      </c>
      <c r="G41" s="45">
        <v>4990.25</v>
      </c>
      <c r="H41" s="75">
        <v>51.05</v>
      </c>
      <c r="I41" s="11">
        <v>453.792</v>
      </c>
      <c r="J41" s="11">
        <v>19.859</v>
      </c>
      <c r="K41" s="45">
        <v>424.17</v>
      </c>
      <c r="L41" s="13">
        <v>948.871</v>
      </c>
      <c r="M41" s="75">
        <v>0</v>
      </c>
      <c r="N41" s="75">
        <v>226.9</v>
      </c>
      <c r="O41" s="75">
        <v>8.51</v>
      </c>
      <c r="P41" s="45">
        <v>99.81</v>
      </c>
      <c r="Q41" s="75">
        <v>335.22</v>
      </c>
      <c r="R41" s="68">
        <v>1284.091</v>
      </c>
      <c r="S41" s="83"/>
    </row>
    <row r="42" customFormat="1" ht="20" customHeight="1" spans="1:19">
      <c r="A42" s="75">
        <v>39</v>
      </c>
      <c r="B42" s="79"/>
      <c r="C42" s="76" t="s">
        <v>110</v>
      </c>
      <c r="D42" s="75" t="s">
        <v>111</v>
      </c>
      <c r="E42" s="11">
        <v>2836.2</v>
      </c>
      <c r="F42" s="11">
        <v>2837</v>
      </c>
      <c r="G42" s="45">
        <v>4990.25</v>
      </c>
      <c r="H42" s="75">
        <v>51.05</v>
      </c>
      <c r="I42" s="11">
        <v>453.792</v>
      </c>
      <c r="J42" s="11">
        <v>19.859</v>
      </c>
      <c r="K42" s="45">
        <v>424.17</v>
      </c>
      <c r="L42" s="13">
        <v>948.871</v>
      </c>
      <c r="M42" s="75">
        <v>0</v>
      </c>
      <c r="N42" s="75">
        <v>226.9</v>
      </c>
      <c r="O42" s="75">
        <v>8.51</v>
      </c>
      <c r="P42" s="45">
        <v>99.81</v>
      </c>
      <c r="Q42" s="75">
        <v>335.22</v>
      </c>
      <c r="R42" s="68">
        <v>1284.091</v>
      </c>
      <c r="S42" s="83"/>
    </row>
    <row r="43" customFormat="1" ht="20" customHeight="1" spans="1:19">
      <c r="A43" s="75">
        <v>40</v>
      </c>
      <c r="B43" s="77" t="s">
        <v>112</v>
      </c>
      <c r="C43" s="76" t="s">
        <v>113</v>
      </c>
      <c r="D43" s="75" t="s">
        <v>114</v>
      </c>
      <c r="E43" s="11">
        <v>2836.2</v>
      </c>
      <c r="F43" s="11">
        <v>2837</v>
      </c>
      <c r="G43" s="45">
        <v>4990.25</v>
      </c>
      <c r="H43" s="75">
        <v>51.05</v>
      </c>
      <c r="I43" s="11">
        <v>453.792</v>
      </c>
      <c r="J43" s="11">
        <v>19.859</v>
      </c>
      <c r="K43" s="45">
        <v>424.17</v>
      </c>
      <c r="L43" s="13">
        <v>948.871</v>
      </c>
      <c r="M43" s="75">
        <v>0</v>
      </c>
      <c r="N43" s="75">
        <v>226.9</v>
      </c>
      <c r="O43" s="75">
        <v>8.51</v>
      </c>
      <c r="P43" s="45">
        <v>99.81</v>
      </c>
      <c r="Q43" s="75">
        <v>335.22</v>
      </c>
      <c r="R43" s="68">
        <v>1284.091</v>
      </c>
      <c r="S43" s="83"/>
    </row>
    <row r="44" customFormat="1" ht="20" customHeight="1" spans="1:19">
      <c r="A44" s="75">
        <v>41</v>
      </c>
      <c r="B44" s="79"/>
      <c r="C44" s="76" t="s">
        <v>115</v>
      </c>
      <c r="D44" s="75" t="s">
        <v>116</v>
      </c>
      <c r="E44" s="11">
        <v>2836.2</v>
      </c>
      <c r="F44" s="11">
        <v>2837</v>
      </c>
      <c r="G44" s="45">
        <v>4990.25</v>
      </c>
      <c r="H44" s="75">
        <v>51.05</v>
      </c>
      <c r="I44" s="11">
        <v>453.792</v>
      </c>
      <c r="J44" s="11">
        <v>19.859</v>
      </c>
      <c r="K44" s="45">
        <v>424.17</v>
      </c>
      <c r="L44" s="13">
        <v>948.871</v>
      </c>
      <c r="M44" s="75">
        <v>0</v>
      </c>
      <c r="N44" s="75">
        <v>226.9</v>
      </c>
      <c r="O44" s="75">
        <v>8.51</v>
      </c>
      <c r="P44" s="45">
        <v>99.81</v>
      </c>
      <c r="Q44" s="75">
        <v>335.22</v>
      </c>
      <c r="R44" s="68">
        <v>1284.091</v>
      </c>
      <c r="S44" s="83"/>
    </row>
    <row r="45" customFormat="1" ht="20" customHeight="1" spans="1:19">
      <c r="A45" s="75">
        <v>42</v>
      </c>
      <c r="B45" s="79"/>
      <c r="C45" s="76" t="s">
        <v>117</v>
      </c>
      <c r="D45" s="75" t="s">
        <v>118</v>
      </c>
      <c r="E45" s="11">
        <v>2836.2</v>
      </c>
      <c r="F45" s="11">
        <v>2837</v>
      </c>
      <c r="G45" s="45">
        <v>4990.25</v>
      </c>
      <c r="H45" s="75">
        <v>51.05</v>
      </c>
      <c r="I45" s="11">
        <v>453.792</v>
      </c>
      <c r="J45" s="11">
        <v>19.859</v>
      </c>
      <c r="K45" s="45">
        <v>424.17</v>
      </c>
      <c r="L45" s="13">
        <v>948.871</v>
      </c>
      <c r="M45" s="75">
        <v>0</v>
      </c>
      <c r="N45" s="75">
        <v>226.9</v>
      </c>
      <c r="O45" s="75">
        <v>8.51</v>
      </c>
      <c r="P45" s="45">
        <v>99.81</v>
      </c>
      <c r="Q45" s="75">
        <v>335.22</v>
      </c>
      <c r="R45" s="68">
        <v>1284.091</v>
      </c>
      <c r="S45" s="83"/>
    </row>
    <row r="46" customFormat="1" ht="20" customHeight="1" spans="1:19">
      <c r="A46" s="75">
        <v>43</v>
      </c>
      <c r="B46" s="79"/>
      <c r="C46" s="76" t="s">
        <v>119</v>
      </c>
      <c r="D46" s="75" t="s">
        <v>120</v>
      </c>
      <c r="E46" s="11">
        <v>3820</v>
      </c>
      <c r="F46" s="11">
        <v>3820</v>
      </c>
      <c r="G46" s="45">
        <v>4990.25</v>
      </c>
      <c r="H46" s="75">
        <v>68.76</v>
      </c>
      <c r="I46" s="11">
        <v>611.2</v>
      </c>
      <c r="J46" s="11">
        <v>26.74</v>
      </c>
      <c r="K46" s="45">
        <v>424.17</v>
      </c>
      <c r="L46" s="13">
        <v>1130.87</v>
      </c>
      <c r="M46" s="75">
        <v>0</v>
      </c>
      <c r="N46" s="75">
        <v>305.6</v>
      </c>
      <c r="O46" s="75">
        <v>11.46</v>
      </c>
      <c r="P46" s="45">
        <v>99.81</v>
      </c>
      <c r="Q46" s="75">
        <v>416.87</v>
      </c>
      <c r="R46" s="68">
        <v>1547.74</v>
      </c>
      <c r="S46" s="83"/>
    </row>
    <row r="47" customFormat="1" ht="20" customHeight="1" spans="1:19">
      <c r="A47" s="75">
        <v>44</v>
      </c>
      <c r="B47" s="79"/>
      <c r="C47" s="76" t="s">
        <v>121</v>
      </c>
      <c r="D47" s="75" t="s">
        <v>122</v>
      </c>
      <c r="E47" s="11">
        <v>2836.2</v>
      </c>
      <c r="F47" s="11">
        <v>2837</v>
      </c>
      <c r="G47" s="45">
        <v>4990.25</v>
      </c>
      <c r="H47" s="75">
        <v>51.05</v>
      </c>
      <c r="I47" s="11">
        <v>453.792</v>
      </c>
      <c r="J47" s="11">
        <v>19.859</v>
      </c>
      <c r="K47" s="45">
        <v>424.17</v>
      </c>
      <c r="L47" s="13">
        <v>948.871</v>
      </c>
      <c r="M47" s="75">
        <v>0</v>
      </c>
      <c r="N47" s="75">
        <v>226.9</v>
      </c>
      <c r="O47" s="75">
        <v>8.51</v>
      </c>
      <c r="P47" s="45">
        <v>99.81</v>
      </c>
      <c r="Q47" s="75">
        <v>335.22</v>
      </c>
      <c r="R47" s="68">
        <v>1284.091</v>
      </c>
      <c r="S47" s="83"/>
    </row>
    <row r="48" customFormat="1" ht="20" customHeight="1" spans="1:19">
      <c r="A48" s="75">
        <v>45</v>
      </c>
      <c r="B48" s="79"/>
      <c r="C48" s="76" t="s">
        <v>123</v>
      </c>
      <c r="D48" s="75" t="s">
        <v>124</v>
      </c>
      <c r="E48" s="11">
        <v>2836.2</v>
      </c>
      <c r="F48" s="11">
        <v>2837</v>
      </c>
      <c r="G48" s="45">
        <v>4990.25</v>
      </c>
      <c r="H48" s="75">
        <v>51.05</v>
      </c>
      <c r="I48" s="11">
        <v>453.792</v>
      </c>
      <c r="J48" s="11">
        <v>19.859</v>
      </c>
      <c r="K48" s="45">
        <v>424.17</v>
      </c>
      <c r="L48" s="13">
        <v>948.871</v>
      </c>
      <c r="M48" s="75">
        <v>0</v>
      </c>
      <c r="N48" s="75">
        <v>226.9</v>
      </c>
      <c r="O48" s="75">
        <v>8.51</v>
      </c>
      <c r="P48" s="45">
        <v>99.81</v>
      </c>
      <c r="Q48" s="75">
        <v>335.22</v>
      </c>
      <c r="R48" s="68">
        <v>1284.091</v>
      </c>
      <c r="S48" s="83"/>
    </row>
    <row r="49" customFormat="1" ht="20" customHeight="1" spans="1:19">
      <c r="A49" s="75">
        <v>46</v>
      </c>
      <c r="B49" s="79"/>
      <c r="C49" s="76" t="s">
        <v>125</v>
      </c>
      <c r="D49" s="75" t="s">
        <v>126</v>
      </c>
      <c r="E49" s="11">
        <v>3820</v>
      </c>
      <c r="F49" s="11">
        <v>3820</v>
      </c>
      <c r="G49" s="45">
        <v>4990.25</v>
      </c>
      <c r="H49" s="75">
        <v>68.76</v>
      </c>
      <c r="I49" s="11">
        <v>611.2</v>
      </c>
      <c r="J49" s="11">
        <v>26.74</v>
      </c>
      <c r="K49" s="45">
        <v>424.17</v>
      </c>
      <c r="L49" s="13">
        <v>1130.87</v>
      </c>
      <c r="M49" s="75">
        <v>0</v>
      </c>
      <c r="N49" s="75">
        <v>305.6</v>
      </c>
      <c r="O49" s="75">
        <v>11.46</v>
      </c>
      <c r="P49" s="45">
        <v>99.81</v>
      </c>
      <c r="Q49" s="75">
        <v>416.87</v>
      </c>
      <c r="R49" s="68">
        <v>1547.74</v>
      </c>
      <c r="S49" s="83"/>
    </row>
    <row r="50" customFormat="1" ht="20" customHeight="1" spans="1:19">
      <c r="A50" s="75">
        <v>47</v>
      </c>
      <c r="B50" s="79"/>
      <c r="C50" s="76" t="s">
        <v>127</v>
      </c>
      <c r="D50" s="75" t="s">
        <v>128</v>
      </c>
      <c r="E50" s="11">
        <v>3042.05</v>
      </c>
      <c r="F50" s="11">
        <v>3043</v>
      </c>
      <c r="G50" s="45">
        <v>4990.25</v>
      </c>
      <c r="H50" s="75">
        <v>54.76</v>
      </c>
      <c r="I50" s="11">
        <v>486.728</v>
      </c>
      <c r="J50" s="11">
        <v>21.301</v>
      </c>
      <c r="K50" s="45">
        <v>424.17</v>
      </c>
      <c r="L50" s="13">
        <v>986.959</v>
      </c>
      <c r="M50" s="75">
        <v>0</v>
      </c>
      <c r="N50" s="75">
        <v>243.36</v>
      </c>
      <c r="O50" s="75">
        <v>9.13</v>
      </c>
      <c r="P50" s="45">
        <v>99.81</v>
      </c>
      <c r="Q50" s="75">
        <v>352.3</v>
      </c>
      <c r="R50" s="68">
        <v>1339.259</v>
      </c>
      <c r="S50" s="83"/>
    </row>
    <row r="51" customFormat="1" ht="20" customHeight="1" spans="1:19">
      <c r="A51" s="75">
        <v>48</v>
      </c>
      <c r="B51" s="79"/>
      <c r="C51" s="76" t="s">
        <v>129</v>
      </c>
      <c r="D51" s="75" t="s">
        <v>130</v>
      </c>
      <c r="E51" s="11">
        <v>3042.05</v>
      </c>
      <c r="F51" s="11">
        <v>3043</v>
      </c>
      <c r="G51" s="45">
        <v>4990.25</v>
      </c>
      <c r="H51" s="75">
        <v>54.76</v>
      </c>
      <c r="I51" s="11">
        <v>486.728</v>
      </c>
      <c r="J51" s="11">
        <v>21.301</v>
      </c>
      <c r="K51" s="45">
        <v>424.17</v>
      </c>
      <c r="L51" s="13">
        <v>986.959</v>
      </c>
      <c r="M51" s="75">
        <v>0</v>
      </c>
      <c r="N51" s="75">
        <v>243.36</v>
      </c>
      <c r="O51" s="75">
        <v>9.13</v>
      </c>
      <c r="P51" s="45">
        <v>99.81</v>
      </c>
      <c r="Q51" s="75">
        <v>352.3</v>
      </c>
      <c r="R51" s="68">
        <v>1339.259</v>
      </c>
      <c r="S51" s="83"/>
    </row>
    <row r="52" customFormat="1" ht="20" customHeight="1" spans="1:19">
      <c r="A52" s="75">
        <v>49</v>
      </c>
      <c r="B52" s="77" t="s">
        <v>131</v>
      </c>
      <c r="C52" s="76" t="s">
        <v>132</v>
      </c>
      <c r="D52" s="75" t="s">
        <v>133</v>
      </c>
      <c r="E52" s="11">
        <v>2836.2</v>
      </c>
      <c r="F52" s="11">
        <v>2837</v>
      </c>
      <c r="G52" s="45">
        <v>4990.25</v>
      </c>
      <c r="H52" s="75">
        <v>51.05</v>
      </c>
      <c r="I52" s="11">
        <v>453.792</v>
      </c>
      <c r="J52" s="11">
        <v>19.859</v>
      </c>
      <c r="K52" s="45">
        <v>424.17</v>
      </c>
      <c r="L52" s="13">
        <v>948.871</v>
      </c>
      <c r="M52" s="75">
        <v>0</v>
      </c>
      <c r="N52" s="75">
        <v>226.9</v>
      </c>
      <c r="O52" s="75">
        <v>8.51</v>
      </c>
      <c r="P52" s="45">
        <v>99.81</v>
      </c>
      <c r="Q52" s="75">
        <v>335.22</v>
      </c>
      <c r="R52" s="68">
        <v>1284.091</v>
      </c>
      <c r="S52" s="83"/>
    </row>
    <row r="53" customFormat="1" ht="20" customHeight="1" spans="1:19">
      <c r="A53" s="75">
        <v>50</v>
      </c>
      <c r="B53" s="79"/>
      <c r="C53" s="76" t="s">
        <v>134</v>
      </c>
      <c r="D53" s="75" t="s">
        <v>135</v>
      </c>
      <c r="E53" s="11">
        <v>2836.2</v>
      </c>
      <c r="F53" s="11">
        <v>2837</v>
      </c>
      <c r="G53" s="45">
        <v>4990.25</v>
      </c>
      <c r="H53" s="75">
        <v>51.05</v>
      </c>
      <c r="I53" s="11">
        <v>453.792</v>
      </c>
      <c r="J53" s="11">
        <v>19.859</v>
      </c>
      <c r="K53" s="45">
        <v>424.17</v>
      </c>
      <c r="L53" s="13">
        <v>948.871</v>
      </c>
      <c r="M53" s="75">
        <v>0</v>
      </c>
      <c r="N53" s="75">
        <v>226.9</v>
      </c>
      <c r="O53" s="75">
        <v>8.51</v>
      </c>
      <c r="P53" s="45">
        <v>99.81</v>
      </c>
      <c r="Q53" s="75">
        <v>335.22</v>
      </c>
      <c r="R53" s="68">
        <v>1284.091</v>
      </c>
      <c r="S53" s="83"/>
    </row>
    <row r="54" customFormat="1" ht="20" customHeight="1" spans="1:19">
      <c r="A54" s="75">
        <v>51</v>
      </c>
      <c r="B54" s="79"/>
      <c r="C54" s="76" t="s">
        <v>136</v>
      </c>
      <c r="D54" s="75" t="s">
        <v>137</v>
      </c>
      <c r="E54" s="11">
        <v>2836.2</v>
      </c>
      <c r="F54" s="11">
        <v>2837</v>
      </c>
      <c r="G54" s="45">
        <v>4990.25</v>
      </c>
      <c r="H54" s="75">
        <v>51.05</v>
      </c>
      <c r="I54" s="11">
        <v>453.792</v>
      </c>
      <c r="J54" s="11">
        <v>19.859</v>
      </c>
      <c r="K54" s="45">
        <v>424.17</v>
      </c>
      <c r="L54" s="13">
        <v>948.871</v>
      </c>
      <c r="M54" s="75">
        <v>0</v>
      </c>
      <c r="N54" s="75">
        <v>226.9</v>
      </c>
      <c r="O54" s="75">
        <v>8.51</v>
      </c>
      <c r="P54" s="45">
        <v>99.81</v>
      </c>
      <c r="Q54" s="75">
        <v>335.22</v>
      </c>
      <c r="R54" s="68">
        <v>1284.091</v>
      </c>
      <c r="S54" s="83"/>
    </row>
    <row r="55" customFormat="1" ht="20" customHeight="1" spans="1:19">
      <c r="A55" s="75">
        <v>52</v>
      </c>
      <c r="B55" s="79"/>
      <c r="C55" s="76" t="s">
        <v>138</v>
      </c>
      <c r="D55" s="75" t="s">
        <v>139</v>
      </c>
      <c r="E55" s="11">
        <v>2836.2</v>
      </c>
      <c r="F55" s="11">
        <v>2837</v>
      </c>
      <c r="G55" s="45">
        <v>4990.25</v>
      </c>
      <c r="H55" s="75">
        <v>51.05</v>
      </c>
      <c r="I55" s="11">
        <v>453.792</v>
      </c>
      <c r="J55" s="11">
        <v>19.859</v>
      </c>
      <c r="K55" s="45">
        <v>424.17</v>
      </c>
      <c r="L55" s="13">
        <v>948.871</v>
      </c>
      <c r="M55" s="75">
        <v>0</v>
      </c>
      <c r="N55" s="75">
        <v>226.9</v>
      </c>
      <c r="O55" s="75">
        <v>8.51</v>
      </c>
      <c r="P55" s="45">
        <v>99.81</v>
      </c>
      <c r="Q55" s="75">
        <v>335.22</v>
      </c>
      <c r="R55" s="68">
        <v>1284.091</v>
      </c>
      <c r="S55" s="83"/>
    </row>
    <row r="56" customFormat="1" ht="20" customHeight="1" spans="1:19">
      <c r="A56" s="75">
        <v>53</v>
      </c>
      <c r="B56" s="79"/>
      <c r="C56" s="76" t="s">
        <v>140</v>
      </c>
      <c r="D56" s="75" t="s">
        <v>141</v>
      </c>
      <c r="E56" s="11">
        <v>2836.2</v>
      </c>
      <c r="F56" s="11">
        <v>2837</v>
      </c>
      <c r="G56" s="45">
        <v>4990.25</v>
      </c>
      <c r="H56" s="75">
        <v>51.05</v>
      </c>
      <c r="I56" s="11">
        <v>453.792</v>
      </c>
      <c r="J56" s="11">
        <v>19.859</v>
      </c>
      <c r="K56" s="45">
        <v>424.17</v>
      </c>
      <c r="L56" s="13">
        <v>948.871</v>
      </c>
      <c r="M56" s="75">
        <v>0</v>
      </c>
      <c r="N56" s="75">
        <v>226.9</v>
      </c>
      <c r="O56" s="75">
        <v>8.51</v>
      </c>
      <c r="P56" s="45">
        <v>99.81</v>
      </c>
      <c r="Q56" s="75">
        <v>335.22</v>
      </c>
      <c r="R56" s="68">
        <v>1284.091</v>
      </c>
      <c r="S56" s="83"/>
    </row>
    <row r="57" customFormat="1" ht="20" customHeight="1" spans="1:19">
      <c r="A57" s="75">
        <v>54</v>
      </c>
      <c r="B57" s="79"/>
      <c r="C57" s="76" t="s">
        <v>142</v>
      </c>
      <c r="D57" s="75" t="s">
        <v>143</v>
      </c>
      <c r="E57" s="11">
        <v>2836.2</v>
      </c>
      <c r="F57" s="11">
        <v>2837</v>
      </c>
      <c r="G57" s="45">
        <v>4990.25</v>
      </c>
      <c r="H57" s="75">
        <v>51.05</v>
      </c>
      <c r="I57" s="11">
        <v>453.792</v>
      </c>
      <c r="J57" s="11">
        <v>19.859</v>
      </c>
      <c r="K57" s="45">
        <v>424.17</v>
      </c>
      <c r="L57" s="13">
        <v>948.871</v>
      </c>
      <c r="M57" s="75">
        <v>0</v>
      </c>
      <c r="N57" s="75">
        <v>226.9</v>
      </c>
      <c r="O57" s="75">
        <v>8.51</v>
      </c>
      <c r="P57" s="45">
        <v>99.81</v>
      </c>
      <c r="Q57" s="75">
        <v>335.22</v>
      </c>
      <c r="R57" s="68">
        <v>1284.091</v>
      </c>
      <c r="S57" s="83"/>
    </row>
    <row r="58" customFormat="1" ht="20" customHeight="1" spans="1:19">
      <c r="A58" s="75">
        <v>55</v>
      </c>
      <c r="B58" s="78"/>
      <c r="C58" s="76" t="s">
        <v>144</v>
      </c>
      <c r="D58" s="75" t="s">
        <v>145</v>
      </c>
      <c r="E58" s="11">
        <v>2836.2</v>
      </c>
      <c r="F58" s="11">
        <v>2837</v>
      </c>
      <c r="G58" s="45">
        <v>4990.25</v>
      </c>
      <c r="H58" s="75">
        <v>51.05</v>
      </c>
      <c r="I58" s="11">
        <v>453.792</v>
      </c>
      <c r="J58" s="11">
        <v>19.859</v>
      </c>
      <c r="K58" s="45">
        <v>424.17</v>
      </c>
      <c r="L58" s="13">
        <v>948.871</v>
      </c>
      <c r="M58" s="75">
        <v>0</v>
      </c>
      <c r="N58" s="75">
        <v>226.9</v>
      </c>
      <c r="O58" s="75">
        <v>8.51</v>
      </c>
      <c r="P58" s="45">
        <v>99.81</v>
      </c>
      <c r="Q58" s="75">
        <v>335.22</v>
      </c>
      <c r="R58" s="68">
        <v>1284.091</v>
      </c>
      <c r="S58" s="83"/>
    </row>
    <row r="59" customFormat="1" ht="20" customHeight="1" spans="1:19">
      <c r="A59" s="75">
        <v>56</v>
      </c>
      <c r="B59" s="77" t="s">
        <v>146</v>
      </c>
      <c r="C59" s="76" t="s">
        <v>147</v>
      </c>
      <c r="D59" s="75" t="s">
        <v>148</v>
      </c>
      <c r="E59" s="11">
        <v>3820</v>
      </c>
      <c r="F59" s="11">
        <v>3820</v>
      </c>
      <c r="G59" s="45">
        <v>4990.25</v>
      </c>
      <c r="H59" s="75">
        <v>68.76</v>
      </c>
      <c r="I59" s="11">
        <v>611.2</v>
      </c>
      <c r="J59" s="11">
        <v>26.74</v>
      </c>
      <c r="K59" s="45">
        <v>424.17</v>
      </c>
      <c r="L59" s="13">
        <v>1130.87</v>
      </c>
      <c r="M59" s="75">
        <v>0</v>
      </c>
      <c r="N59" s="75">
        <v>305.6</v>
      </c>
      <c r="O59" s="75">
        <v>11.46</v>
      </c>
      <c r="P59" s="45">
        <v>99.81</v>
      </c>
      <c r="Q59" s="75">
        <v>416.87</v>
      </c>
      <c r="R59" s="68">
        <v>1547.74</v>
      </c>
      <c r="S59" s="83"/>
    </row>
    <row r="60" customFormat="1" ht="20" customHeight="1" spans="1:19">
      <c r="A60" s="75">
        <v>57</v>
      </c>
      <c r="B60" s="79"/>
      <c r="C60" s="76" t="s">
        <v>149</v>
      </c>
      <c r="D60" s="75" t="s">
        <v>150</v>
      </c>
      <c r="E60" s="11">
        <v>2836.2</v>
      </c>
      <c r="F60" s="11">
        <v>2837</v>
      </c>
      <c r="G60" s="45">
        <v>4990.25</v>
      </c>
      <c r="H60" s="75">
        <v>51.05</v>
      </c>
      <c r="I60" s="11">
        <v>453.792</v>
      </c>
      <c r="J60" s="11">
        <v>19.859</v>
      </c>
      <c r="K60" s="45">
        <v>424.17</v>
      </c>
      <c r="L60" s="13">
        <v>948.871</v>
      </c>
      <c r="M60" s="75">
        <v>0</v>
      </c>
      <c r="N60" s="75">
        <v>226.9</v>
      </c>
      <c r="O60" s="75">
        <v>8.51</v>
      </c>
      <c r="P60" s="45">
        <v>99.81</v>
      </c>
      <c r="Q60" s="75">
        <v>335.22</v>
      </c>
      <c r="R60" s="68">
        <v>1284.091</v>
      </c>
      <c r="S60" s="83"/>
    </row>
    <row r="61" customFormat="1" ht="20" customHeight="1" spans="1:19">
      <c r="A61" s="75">
        <v>58</v>
      </c>
      <c r="B61" s="78"/>
      <c r="C61" s="76" t="s">
        <v>153</v>
      </c>
      <c r="D61" s="75" t="s">
        <v>154</v>
      </c>
      <c r="E61" s="11">
        <v>2836.2</v>
      </c>
      <c r="F61" s="11">
        <v>2837</v>
      </c>
      <c r="G61" s="45">
        <v>4990.25</v>
      </c>
      <c r="H61" s="75">
        <v>51.05</v>
      </c>
      <c r="I61" s="11">
        <v>453.792</v>
      </c>
      <c r="J61" s="11">
        <v>19.859</v>
      </c>
      <c r="K61" s="45">
        <v>424.17</v>
      </c>
      <c r="L61" s="13">
        <v>948.871</v>
      </c>
      <c r="M61" s="75">
        <v>0</v>
      </c>
      <c r="N61" s="75">
        <v>226.9</v>
      </c>
      <c r="O61" s="75">
        <v>8.51</v>
      </c>
      <c r="P61" s="45">
        <v>99.81</v>
      </c>
      <c r="Q61" s="75">
        <v>335.22</v>
      </c>
      <c r="R61" s="68">
        <v>1284.091</v>
      </c>
      <c r="S61" s="83"/>
    </row>
    <row r="62" customFormat="1" ht="20" customHeight="1" spans="1:19">
      <c r="A62" s="75">
        <v>59</v>
      </c>
      <c r="B62" s="77" t="s">
        <v>155</v>
      </c>
      <c r="C62" s="76" t="s">
        <v>156</v>
      </c>
      <c r="D62" s="75" t="s">
        <v>157</v>
      </c>
      <c r="E62" s="11">
        <v>2836.2</v>
      </c>
      <c r="F62" s="11">
        <v>2837</v>
      </c>
      <c r="G62" s="45">
        <v>4990.25</v>
      </c>
      <c r="H62" s="75">
        <v>51.05</v>
      </c>
      <c r="I62" s="11">
        <v>453.792</v>
      </c>
      <c r="J62" s="11">
        <v>19.859</v>
      </c>
      <c r="K62" s="45">
        <v>424.17</v>
      </c>
      <c r="L62" s="13">
        <v>948.871</v>
      </c>
      <c r="M62" s="75">
        <v>0</v>
      </c>
      <c r="N62" s="75">
        <v>226.9</v>
      </c>
      <c r="O62" s="75">
        <v>8.51</v>
      </c>
      <c r="P62" s="45">
        <v>99.81</v>
      </c>
      <c r="Q62" s="75">
        <v>335.22</v>
      </c>
      <c r="R62" s="68">
        <v>1284.091</v>
      </c>
      <c r="S62" s="83"/>
    </row>
    <row r="63" customFormat="1" ht="20" customHeight="1" spans="1:19">
      <c r="A63" s="75">
        <v>60</v>
      </c>
      <c r="B63" s="79"/>
      <c r="C63" s="76" t="s">
        <v>158</v>
      </c>
      <c r="D63" s="75" t="s">
        <v>159</v>
      </c>
      <c r="E63" s="11">
        <v>3820</v>
      </c>
      <c r="F63" s="11">
        <v>3820</v>
      </c>
      <c r="G63" s="45">
        <v>4990.25</v>
      </c>
      <c r="H63" s="75">
        <v>68.76</v>
      </c>
      <c r="I63" s="11">
        <v>611.2</v>
      </c>
      <c r="J63" s="11">
        <v>26.74</v>
      </c>
      <c r="K63" s="45">
        <v>424.17</v>
      </c>
      <c r="L63" s="13">
        <v>1130.87</v>
      </c>
      <c r="M63" s="75">
        <v>0</v>
      </c>
      <c r="N63" s="75">
        <v>305.6</v>
      </c>
      <c r="O63" s="75">
        <v>11.46</v>
      </c>
      <c r="P63" s="45">
        <v>99.81</v>
      </c>
      <c r="Q63" s="75">
        <v>416.87</v>
      </c>
      <c r="R63" s="68">
        <v>1547.74</v>
      </c>
      <c r="S63" s="83"/>
    </row>
    <row r="64" customFormat="1" ht="20" customHeight="1" spans="1:19">
      <c r="A64" s="75">
        <v>61</v>
      </c>
      <c r="B64" s="79"/>
      <c r="C64" s="76" t="s">
        <v>160</v>
      </c>
      <c r="D64" s="75" t="s">
        <v>161</v>
      </c>
      <c r="E64" s="11">
        <v>2836.2</v>
      </c>
      <c r="F64" s="11">
        <v>2837</v>
      </c>
      <c r="G64" s="45">
        <v>4990.25</v>
      </c>
      <c r="H64" s="75">
        <v>51.05</v>
      </c>
      <c r="I64" s="11">
        <v>453.792</v>
      </c>
      <c r="J64" s="11">
        <v>19.859</v>
      </c>
      <c r="K64" s="45">
        <v>424.17</v>
      </c>
      <c r="L64" s="13">
        <v>948.871</v>
      </c>
      <c r="M64" s="75">
        <v>0</v>
      </c>
      <c r="N64" s="75">
        <v>226.9</v>
      </c>
      <c r="O64" s="75">
        <v>8.51</v>
      </c>
      <c r="P64" s="45">
        <v>99.81</v>
      </c>
      <c r="Q64" s="75">
        <v>335.22</v>
      </c>
      <c r="R64" s="68">
        <v>1284.091</v>
      </c>
      <c r="S64" s="83"/>
    </row>
    <row r="65" customFormat="1" ht="20" customHeight="1" spans="1:19">
      <c r="A65" s="75">
        <v>62</v>
      </c>
      <c r="B65" s="79"/>
      <c r="C65" s="76" t="s">
        <v>162</v>
      </c>
      <c r="D65" s="75" t="s">
        <v>163</v>
      </c>
      <c r="E65" s="11">
        <v>2836.2</v>
      </c>
      <c r="F65" s="11">
        <v>2837</v>
      </c>
      <c r="G65" s="45">
        <v>4990.25</v>
      </c>
      <c r="H65" s="75">
        <v>51.05</v>
      </c>
      <c r="I65" s="11">
        <v>453.792</v>
      </c>
      <c r="J65" s="11">
        <v>19.859</v>
      </c>
      <c r="K65" s="45">
        <v>424.17</v>
      </c>
      <c r="L65" s="13">
        <v>948.871</v>
      </c>
      <c r="M65" s="75">
        <v>0</v>
      </c>
      <c r="N65" s="75">
        <v>226.9</v>
      </c>
      <c r="O65" s="75">
        <v>8.51</v>
      </c>
      <c r="P65" s="45">
        <v>99.81</v>
      </c>
      <c r="Q65" s="75">
        <v>335.22</v>
      </c>
      <c r="R65" s="68">
        <v>1284.091</v>
      </c>
      <c r="S65" s="83"/>
    </row>
    <row r="66" customFormat="1" ht="20" customHeight="1" spans="1:19">
      <c r="A66" s="75">
        <v>63</v>
      </c>
      <c r="B66" s="79"/>
      <c r="C66" s="76" t="s">
        <v>164</v>
      </c>
      <c r="D66" s="75" t="s">
        <v>165</v>
      </c>
      <c r="E66" s="11">
        <v>2836.2</v>
      </c>
      <c r="F66" s="11">
        <v>2837</v>
      </c>
      <c r="G66" s="45">
        <v>4990.25</v>
      </c>
      <c r="H66" s="75">
        <v>51.05</v>
      </c>
      <c r="I66" s="11">
        <v>453.792</v>
      </c>
      <c r="J66" s="11">
        <v>19.859</v>
      </c>
      <c r="K66" s="45">
        <v>424.17</v>
      </c>
      <c r="L66" s="13">
        <v>948.871</v>
      </c>
      <c r="M66" s="75">
        <v>0</v>
      </c>
      <c r="N66" s="75">
        <v>226.9</v>
      </c>
      <c r="O66" s="75">
        <v>8.51</v>
      </c>
      <c r="P66" s="45">
        <v>99.81</v>
      </c>
      <c r="Q66" s="75">
        <v>335.22</v>
      </c>
      <c r="R66" s="68">
        <v>1284.091</v>
      </c>
      <c r="S66" s="83"/>
    </row>
    <row r="67" customFormat="1" ht="20" customHeight="1" spans="1:19">
      <c r="A67" s="75">
        <v>64</v>
      </c>
      <c r="B67" s="79"/>
      <c r="C67" s="76" t="s">
        <v>166</v>
      </c>
      <c r="D67" s="75" t="s">
        <v>167</v>
      </c>
      <c r="E67" s="11">
        <v>2836.2</v>
      </c>
      <c r="F67" s="11">
        <v>2837</v>
      </c>
      <c r="G67" s="45">
        <v>4990.25</v>
      </c>
      <c r="H67" s="75">
        <v>51.05</v>
      </c>
      <c r="I67" s="11">
        <v>453.792</v>
      </c>
      <c r="J67" s="11">
        <v>19.859</v>
      </c>
      <c r="K67" s="45">
        <v>424.17</v>
      </c>
      <c r="L67" s="13">
        <v>948.871</v>
      </c>
      <c r="M67" s="75">
        <v>0</v>
      </c>
      <c r="N67" s="75">
        <v>226.9</v>
      </c>
      <c r="O67" s="75">
        <v>8.51</v>
      </c>
      <c r="P67" s="45">
        <v>99.81</v>
      </c>
      <c r="Q67" s="75">
        <v>335.22</v>
      </c>
      <c r="R67" s="68">
        <v>1284.091</v>
      </c>
      <c r="S67" s="83"/>
    </row>
    <row r="68" customFormat="1" ht="20" customHeight="1" spans="1:19">
      <c r="A68" s="75">
        <v>65</v>
      </c>
      <c r="B68" s="79"/>
      <c r="C68" s="76" t="s">
        <v>168</v>
      </c>
      <c r="D68" s="75" t="s">
        <v>169</v>
      </c>
      <c r="E68" s="11">
        <v>2836.2</v>
      </c>
      <c r="F68" s="11">
        <v>2837</v>
      </c>
      <c r="G68" s="45">
        <v>4990.25</v>
      </c>
      <c r="H68" s="75">
        <v>51.05</v>
      </c>
      <c r="I68" s="11">
        <v>453.792</v>
      </c>
      <c r="J68" s="11">
        <v>19.859</v>
      </c>
      <c r="K68" s="45">
        <v>424.17</v>
      </c>
      <c r="L68" s="13">
        <v>948.871</v>
      </c>
      <c r="M68" s="75">
        <v>0</v>
      </c>
      <c r="N68" s="75">
        <v>226.9</v>
      </c>
      <c r="O68" s="75">
        <v>8.51</v>
      </c>
      <c r="P68" s="45">
        <v>99.81</v>
      </c>
      <c r="Q68" s="75">
        <v>335.22</v>
      </c>
      <c r="R68" s="68">
        <v>1284.091</v>
      </c>
      <c r="S68" s="83"/>
    </row>
    <row r="69" customFormat="1" ht="20" customHeight="1" spans="1:19">
      <c r="A69" s="75">
        <v>66</v>
      </c>
      <c r="B69" s="79"/>
      <c r="C69" s="76" t="s">
        <v>170</v>
      </c>
      <c r="D69" s="75" t="s">
        <v>171</v>
      </c>
      <c r="E69" s="11">
        <v>2836.2</v>
      </c>
      <c r="F69" s="11">
        <v>2837</v>
      </c>
      <c r="G69" s="45">
        <v>4990.25</v>
      </c>
      <c r="H69" s="75">
        <v>51.05</v>
      </c>
      <c r="I69" s="11">
        <v>453.792</v>
      </c>
      <c r="J69" s="11">
        <v>19.859</v>
      </c>
      <c r="K69" s="45">
        <v>424.17</v>
      </c>
      <c r="L69" s="13">
        <v>948.871</v>
      </c>
      <c r="M69" s="75">
        <v>0</v>
      </c>
      <c r="N69" s="75">
        <v>226.9</v>
      </c>
      <c r="O69" s="75">
        <v>8.51</v>
      </c>
      <c r="P69" s="45">
        <v>99.81</v>
      </c>
      <c r="Q69" s="75">
        <v>335.22</v>
      </c>
      <c r="R69" s="68">
        <v>1284.091</v>
      </c>
      <c r="S69" s="83"/>
    </row>
    <row r="70" customFormat="1" ht="20" customHeight="1" spans="1:19">
      <c r="A70" s="75">
        <v>67</v>
      </c>
      <c r="B70" s="79"/>
      <c r="C70" s="76" t="s">
        <v>172</v>
      </c>
      <c r="D70" s="75" t="s">
        <v>173</v>
      </c>
      <c r="E70" s="11">
        <v>2836.2</v>
      </c>
      <c r="F70" s="11">
        <v>2837</v>
      </c>
      <c r="G70" s="45">
        <v>4990.25</v>
      </c>
      <c r="H70" s="75">
        <v>51.05</v>
      </c>
      <c r="I70" s="11">
        <v>453.792</v>
      </c>
      <c r="J70" s="11">
        <v>19.859</v>
      </c>
      <c r="K70" s="45">
        <v>424.17</v>
      </c>
      <c r="L70" s="13">
        <v>948.871</v>
      </c>
      <c r="M70" s="75">
        <v>0</v>
      </c>
      <c r="N70" s="75">
        <v>226.9</v>
      </c>
      <c r="O70" s="75">
        <v>8.51</v>
      </c>
      <c r="P70" s="45">
        <v>99.81</v>
      </c>
      <c r="Q70" s="75">
        <v>335.22</v>
      </c>
      <c r="R70" s="68">
        <v>1284.091</v>
      </c>
      <c r="S70" s="83"/>
    </row>
    <row r="71" customFormat="1" ht="20" customHeight="1" spans="1:19">
      <c r="A71" s="75">
        <v>68</v>
      </c>
      <c r="B71" s="79"/>
      <c r="C71" s="76" t="s">
        <v>174</v>
      </c>
      <c r="D71" s="75" t="s">
        <v>175</v>
      </c>
      <c r="E71" s="11">
        <v>2836.2</v>
      </c>
      <c r="F71" s="11">
        <v>2837</v>
      </c>
      <c r="G71" s="45">
        <v>4990.25</v>
      </c>
      <c r="H71" s="75">
        <v>51.05</v>
      </c>
      <c r="I71" s="11">
        <v>453.792</v>
      </c>
      <c r="J71" s="11">
        <v>19.859</v>
      </c>
      <c r="K71" s="45">
        <v>424.17</v>
      </c>
      <c r="L71" s="13">
        <v>948.871</v>
      </c>
      <c r="M71" s="75">
        <v>0</v>
      </c>
      <c r="N71" s="75">
        <v>226.9</v>
      </c>
      <c r="O71" s="75">
        <v>8.51</v>
      </c>
      <c r="P71" s="45">
        <v>99.81</v>
      </c>
      <c r="Q71" s="75">
        <v>335.22</v>
      </c>
      <c r="R71" s="68">
        <v>1284.091</v>
      </c>
      <c r="S71" s="83"/>
    </row>
    <row r="72" customFormat="1" ht="20" customHeight="1" spans="1:19">
      <c r="A72" s="75">
        <v>69</v>
      </c>
      <c r="B72" s="79"/>
      <c r="C72" s="76" t="s">
        <v>176</v>
      </c>
      <c r="D72" s="75" t="s">
        <v>177</v>
      </c>
      <c r="E72" s="11">
        <v>2836.2</v>
      </c>
      <c r="F72" s="11">
        <v>2837</v>
      </c>
      <c r="G72" s="45">
        <v>4990.25</v>
      </c>
      <c r="H72" s="75">
        <v>51.05</v>
      </c>
      <c r="I72" s="11">
        <v>453.792</v>
      </c>
      <c r="J72" s="11">
        <v>19.859</v>
      </c>
      <c r="K72" s="45">
        <v>424.17</v>
      </c>
      <c r="L72" s="13">
        <v>948.871</v>
      </c>
      <c r="M72" s="75">
        <v>0</v>
      </c>
      <c r="N72" s="75">
        <v>226.9</v>
      </c>
      <c r="O72" s="75">
        <v>8.51</v>
      </c>
      <c r="P72" s="45">
        <v>99.81</v>
      </c>
      <c r="Q72" s="75">
        <v>335.22</v>
      </c>
      <c r="R72" s="68">
        <v>1284.091</v>
      </c>
      <c r="S72" s="83"/>
    </row>
    <row r="73" customFormat="1" ht="20" customHeight="1" spans="1:19">
      <c r="A73" s="75">
        <v>70</v>
      </c>
      <c r="B73" s="79"/>
      <c r="C73" s="76" t="s">
        <v>178</v>
      </c>
      <c r="D73" s="75" t="s">
        <v>179</v>
      </c>
      <c r="E73" s="11">
        <v>2836.2</v>
      </c>
      <c r="F73" s="11">
        <v>2837</v>
      </c>
      <c r="G73" s="45">
        <v>4990.25</v>
      </c>
      <c r="H73" s="75">
        <v>51.05</v>
      </c>
      <c r="I73" s="11">
        <v>453.792</v>
      </c>
      <c r="J73" s="11">
        <v>19.859</v>
      </c>
      <c r="K73" s="45">
        <v>424.17</v>
      </c>
      <c r="L73" s="13">
        <v>948.871</v>
      </c>
      <c r="M73" s="75">
        <v>0</v>
      </c>
      <c r="N73" s="75">
        <v>226.9</v>
      </c>
      <c r="O73" s="75">
        <v>8.51</v>
      </c>
      <c r="P73" s="45">
        <v>99.81</v>
      </c>
      <c r="Q73" s="75">
        <v>335.22</v>
      </c>
      <c r="R73" s="68">
        <v>1284.091</v>
      </c>
      <c r="S73" s="83"/>
    </row>
    <row r="74" customFormat="1" ht="20" customHeight="1" spans="1:19">
      <c r="A74" s="75">
        <v>71</v>
      </c>
      <c r="B74" s="79"/>
      <c r="C74" s="76" t="s">
        <v>180</v>
      </c>
      <c r="D74" s="75" t="s">
        <v>181</v>
      </c>
      <c r="E74" s="11">
        <v>2836.2</v>
      </c>
      <c r="F74" s="11">
        <v>2837</v>
      </c>
      <c r="G74" s="45">
        <v>4990.25</v>
      </c>
      <c r="H74" s="75">
        <v>51.05</v>
      </c>
      <c r="I74" s="11">
        <v>453.792</v>
      </c>
      <c r="J74" s="11">
        <v>19.859</v>
      </c>
      <c r="K74" s="45">
        <v>424.17</v>
      </c>
      <c r="L74" s="13">
        <v>948.871</v>
      </c>
      <c r="M74" s="75">
        <v>0</v>
      </c>
      <c r="N74" s="75">
        <v>226.9</v>
      </c>
      <c r="O74" s="75">
        <v>8.51</v>
      </c>
      <c r="P74" s="45">
        <v>99.81</v>
      </c>
      <c r="Q74" s="75">
        <v>335.22</v>
      </c>
      <c r="R74" s="68">
        <v>1284.091</v>
      </c>
      <c r="S74" s="83"/>
    </row>
    <row r="75" customFormat="1" ht="20" customHeight="1" spans="1:19">
      <c r="A75" s="75">
        <v>72</v>
      </c>
      <c r="B75" s="79"/>
      <c r="C75" s="76" t="s">
        <v>182</v>
      </c>
      <c r="D75" s="75" t="s">
        <v>183</v>
      </c>
      <c r="E75" s="11">
        <v>2836.2</v>
      </c>
      <c r="F75" s="11">
        <v>2837</v>
      </c>
      <c r="G75" s="45">
        <v>4990.25</v>
      </c>
      <c r="H75" s="75">
        <v>51.05</v>
      </c>
      <c r="I75" s="11">
        <v>453.792</v>
      </c>
      <c r="J75" s="11">
        <v>19.859</v>
      </c>
      <c r="K75" s="45">
        <v>424.17</v>
      </c>
      <c r="L75" s="13">
        <v>948.871</v>
      </c>
      <c r="M75" s="75">
        <v>0</v>
      </c>
      <c r="N75" s="75">
        <v>226.9</v>
      </c>
      <c r="O75" s="75">
        <v>8.51</v>
      </c>
      <c r="P75" s="45">
        <v>99.81</v>
      </c>
      <c r="Q75" s="75">
        <v>335.22</v>
      </c>
      <c r="R75" s="68">
        <v>1284.091</v>
      </c>
      <c r="S75" s="83"/>
    </row>
    <row r="76" customFormat="1" ht="20" customHeight="1" spans="1:19">
      <c r="A76" s="75">
        <v>73</v>
      </c>
      <c r="B76" s="79"/>
      <c r="C76" s="76" t="s">
        <v>184</v>
      </c>
      <c r="D76" s="75" t="s">
        <v>185</v>
      </c>
      <c r="E76" s="11">
        <v>2836.2</v>
      </c>
      <c r="F76" s="11">
        <v>2837</v>
      </c>
      <c r="G76" s="45">
        <v>4990.25</v>
      </c>
      <c r="H76" s="75">
        <v>51.05</v>
      </c>
      <c r="I76" s="11">
        <v>453.792</v>
      </c>
      <c r="J76" s="11">
        <v>19.859</v>
      </c>
      <c r="K76" s="45">
        <v>424.17</v>
      </c>
      <c r="L76" s="13">
        <v>948.871</v>
      </c>
      <c r="M76" s="75">
        <v>0</v>
      </c>
      <c r="N76" s="75">
        <v>226.9</v>
      </c>
      <c r="O76" s="75">
        <v>8.51</v>
      </c>
      <c r="P76" s="45">
        <v>99.81</v>
      </c>
      <c r="Q76" s="75">
        <v>335.22</v>
      </c>
      <c r="R76" s="68">
        <v>1284.091</v>
      </c>
      <c r="S76" s="83"/>
    </row>
    <row r="77" customFormat="1" ht="20" customHeight="1" spans="1:19">
      <c r="A77" s="75">
        <v>74</v>
      </c>
      <c r="B77" s="79"/>
      <c r="C77" s="76" t="s">
        <v>186</v>
      </c>
      <c r="D77" s="75" t="s">
        <v>187</v>
      </c>
      <c r="E77" s="11">
        <v>2836.2</v>
      </c>
      <c r="F77" s="11">
        <v>2837</v>
      </c>
      <c r="G77" s="45">
        <v>4990.25</v>
      </c>
      <c r="H77" s="75">
        <v>51.05</v>
      </c>
      <c r="I77" s="11">
        <v>453.792</v>
      </c>
      <c r="J77" s="11">
        <v>19.859</v>
      </c>
      <c r="K77" s="45">
        <v>424.17</v>
      </c>
      <c r="L77" s="13">
        <v>948.871</v>
      </c>
      <c r="M77" s="75">
        <v>0</v>
      </c>
      <c r="N77" s="75">
        <v>226.9</v>
      </c>
      <c r="O77" s="75">
        <v>8.51</v>
      </c>
      <c r="P77" s="45">
        <v>99.81</v>
      </c>
      <c r="Q77" s="75">
        <v>335.22</v>
      </c>
      <c r="R77" s="68">
        <v>1284.091</v>
      </c>
      <c r="S77" s="83"/>
    </row>
    <row r="78" customFormat="1" ht="20" customHeight="1" spans="1:19">
      <c r="A78" s="75">
        <v>75</v>
      </c>
      <c r="B78" s="79"/>
      <c r="C78" s="76" t="s">
        <v>188</v>
      </c>
      <c r="D78" s="75" t="s">
        <v>189</v>
      </c>
      <c r="E78" s="11">
        <v>2836.2</v>
      </c>
      <c r="F78" s="11">
        <v>2837</v>
      </c>
      <c r="G78" s="45">
        <v>4990.25</v>
      </c>
      <c r="H78" s="75">
        <v>51.05</v>
      </c>
      <c r="I78" s="11">
        <v>453.792</v>
      </c>
      <c r="J78" s="11">
        <v>19.859</v>
      </c>
      <c r="K78" s="45">
        <v>424.17</v>
      </c>
      <c r="L78" s="13">
        <v>948.871</v>
      </c>
      <c r="M78" s="75">
        <v>0</v>
      </c>
      <c r="N78" s="75">
        <v>226.9</v>
      </c>
      <c r="O78" s="75">
        <v>8.51</v>
      </c>
      <c r="P78" s="45">
        <v>99.81</v>
      </c>
      <c r="Q78" s="75">
        <v>335.22</v>
      </c>
      <c r="R78" s="68">
        <v>1284.091</v>
      </c>
      <c r="S78" s="83"/>
    </row>
    <row r="79" customFormat="1" ht="20" customHeight="1" spans="1:19">
      <c r="A79" s="75">
        <v>76</v>
      </c>
      <c r="B79" s="79"/>
      <c r="C79" s="76" t="s">
        <v>190</v>
      </c>
      <c r="D79" s="75" t="s">
        <v>191</v>
      </c>
      <c r="E79" s="11">
        <v>2836.2</v>
      </c>
      <c r="F79" s="11">
        <v>2837</v>
      </c>
      <c r="G79" s="45">
        <v>4990.25</v>
      </c>
      <c r="H79" s="75">
        <v>51.05</v>
      </c>
      <c r="I79" s="11">
        <v>453.792</v>
      </c>
      <c r="J79" s="11">
        <v>19.859</v>
      </c>
      <c r="K79" s="45">
        <v>424.17</v>
      </c>
      <c r="L79" s="13">
        <v>948.871</v>
      </c>
      <c r="M79" s="75">
        <v>0</v>
      </c>
      <c r="N79" s="75">
        <v>226.9</v>
      </c>
      <c r="O79" s="75">
        <v>8.51</v>
      </c>
      <c r="P79" s="45">
        <v>99.81</v>
      </c>
      <c r="Q79" s="75">
        <v>335.22</v>
      </c>
      <c r="R79" s="68">
        <v>1284.091</v>
      </c>
      <c r="S79" s="83"/>
    </row>
    <row r="80" customFormat="1" ht="20" customHeight="1" spans="1:19">
      <c r="A80" s="75">
        <v>77</v>
      </c>
      <c r="B80" s="79"/>
      <c r="C80" s="76" t="s">
        <v>192</v>
      </c>
      <c r="D80" s="75" t="s">
        <v>193</v>
      </c>
      <c r="E80" s="11">
        <v>3820</v>
      </c>
      <c r="F80" s="11">
        <v>3820</v>
      </c>
      <c r="G80" s="45">
        <v>4990.25</v>
      </c>
      <c r="H80" s="75">
        <v>68.76</v>
      </c>
      <c r="I80" s="11">
        <v>611.2</v>
      </c>
      <c r="J80" s="11">
        <v>26.74</v>
      </c>
      <c r="K80" s="45">
        <v>424.17</v>
      </c>
      <c r="L80" s="13">
        <v>1130.87</v>
      </c>
      <c r="M80" s="75">
        <v>0</v>
      </c>
      <c r="N80" s="75">
        <v>305.6</v>
      </c>
      <c r="O80" s="75">
        <v>11.46</v>
      </c>
      <c r="P80" s="45">
        <v>99.81</v>
      </c>
      <c r="Q80" s="75">
        <v>416.87</v>
      </c>
      <c r="R80" s="68">
        <v>1547.74</v>
      </c>
      <c r="S80" s="83"/>
    </row>
    <row r="81" customFormat="1" ht="20" customHeight="1" spans="1:19">
      <c r="A81" s="75">
        <v>78</v>
      </c>
      <c r="B81" s="79"/>
      <c r="C81" s="76" t="s">
        <v>194</v>
      </c>
      <c r="D81" s="75" t="s">
        <v>195</v>
      </c>
      <c r="E81" s="11">
        <v>3820</v>
      </c>
      <c r="F81" s="11">
        <v>3820</v>
      </c>
      <c r="G81" s="45">
        <v>4990.25</v>
      </c>
      <c r="H81" s="75">
        <v>68.76</v>
      </c>
      <c r="I81" s="11">
        <v>611.2</v>
      </c>
      <c r="J81" s="11">
        <v>26.74</v>
      </c>
      <c r="K81" s="45">
        <v>424.17</v>
      </c>
      <c r="L81" s="13">
        <v>1130.87</v>
      </c>
      <c r="M81" s="75">
        <v>0</v>
      </c>
      <c r="N81" s="75">
        <v>305.6</v>
      </c>
      <c r="O81" s="75">
        <v>11.46</v>
      </c>
      <c r="P81" s="45">
        <v>99.81</v>
      </c>
      <c r="Q81" s="75">
        <v>416.87</v>
      </c>
      <c r="R81" s="68">
        <v>1547.74</v>
      </c>
      <c r="S81" s="83"/>
    </row>
    <row r="82" customFormat="1" ht="20" customHeight="1" spans="1:19">
      <c r="A82" s="75">
        <v>79</v>
      </c>
      <c r="B82" s="79"/>
      <c r="C82" s="76" t="s">
        <v>196</v>
      </c>
      <c r="D82" s="75" t="s">
        <v>197</v>
      </c>
      <c r="E82" s="11">
        <v>2836.2</v>
      </c>
      <c r="F82" s="11">
        <v>2837</v>
      </c>
      <c r="G82" s="45">
        <v>4990.25</v>
      </c>
      <c r="H82" s="75">
        <v>51.05</v>
      </c>
      <c r="I82" s="11">
        <v>453.792</v>
      </c>
      <c r="J82" s="11">
        <v>19.859</v>
      </c>
      <c r="K82" s="45">
        <v>424.17</v>
      </c>
      <c r="L82" s="13">
        <v>948.871</v>
      </c>
      <c r="M82" s="75">
        <v>0</v>
      </c>
      <c r="N82" s="75">
        <v>226.9</v>
      </c>
      <c r="O82" s="75">
        <v>8.51</v>
      </c>
      <c r="P82" s="45">
        <v>99.81</v>
      </c>
      <c r="Q82" s="75">
        <v>335.22</v>
      </c>
      <c r="R82" s="68">
        <v>1284.091</v>
      </c>
      <c r="S82" s="83"/>
    </row>
    <row r="83" customFormat="1" ht="20" customHeight="1" spans="1:19">
      <c r="A83" s="75">
        <v>80</v>
      </c>
      <c r="B83" s="79"/>
      <c r="C83" s="76" t="s">
        <v>198</v>
      </c>
      <c r="D83" s="75" t="s">
        <v>199</v>
      </c>
      <c r="E83" s="11">
        <v>2836.2</v>
      </c>
      <c r="F83" s="11">
        <v>2837</v>
      </c>
      <c r="G83" s="45">
        <v>4990.25</v>
      </c>
      <c r="H83" s="75">
        <v>51.05</v>
      </c>
      <c r="I83" s="11">
        <v>453.792</v>
      </c>
      <c r="J83" s="11">
        <v>19.859</v>
      </c>
      <c r="K83" s="45">
        <v>424.17</v>
      </c>
      <c r="L83" s="13">
        <v>948.871</v>
      </c>
      <c r="M83" s="75">
        <v>0</v>
      </c>
      <c r="N83" s="75">
        <v>226.9</v>
      </c>
      <c r="O83" s="75">
        <v>8.51</v>
      </c>
      <c r="P83" s="45">
        <v>99.81</v>
      </c>
      <c r="Q83" s="75">
        <v>335.22</v>
      </c>
      <c r="R83" s="68">
        <v>1284.091</v>
      </c>
      <c r="S83" s="83"/>
    </row>
    <row r="84" customFormat="1" ht="20" customHeight="1" spans="1:19">
      <c r="A84" s="75">
        <v>81</v>
      </c>
      <c r="B84" s="79"/>
      <c r="C84" s="76" t="s">
        <v>202</v>
      </c>
      <c r="D84" s="75" t="s">
        <v>203</v>
      </c>
      <c r="E84" s="11">
        <v>2836.2</v>
      </c>
      <c r="F84" s="11">
        <v>2837</v>
      </c>
      <c r="G84" s="45">
        <v>4990.25</v>
      </c>
      <c r="H84" s="75">
        <v>51.05</v>
      </c>
      <c r="I84" s="11">
        <v>453.792</v>
      </c>
      <c r="J84" s="11">
        <v>19.859</v>
      </c>
      <c r="K84" s="45">
        <v>424.17</v>
      </c>
      <c r="L84" s="13">
        <v>948.871</v>
      </c>
      <c r="M84" s="75">
        <v>0</v>
      </c>
      <c r="N84" s="75">
        <v>226.9</v>
      </c>
      <c r="O84" s="75">
        <v>8.51</v>
      </c>
      <c r="P84" s="45">
        <v>99.81</v>
      </c>
      <c r="Q84" s="75">
        <v>335.22</v>
      </c>
      <c r="R84" s="68">
        <v>1284.091</v>
      </c>
      <c r="S84" s="83"/>
    </row>
    <row r="85" customFormat="1" ht="20" customHeight="1" spans="1:19">
      <c r="A85" s="75">
        <v>82</v>
      </c>
      <c r="B85" s="79"/>
      <c r="C85" s="76" t="s">
        <v>204</v>
      </c>
      <c r="D85" s="75" t="s">
        <v>205</v>
      </c>
      <c r="E85" s="11">
        <v>2836.2</v>
      </c>
      <c r="F85" s="11">
        <v>2837</v>
      </c>
      <c r="G85" s="45">
        <v>4990.25</v>
      </c>
      <c r="H85" s="75">
        <v>51.05</v>
      </c>
      <c r="I85" s="11">
        <v>453.792</v>
      </c>
      <c r="J85" s="11">
        <v>19.859</v>
      </c>
      <c r="K85" s="45">
        <v>424.17</v>
      </c>
      <c r="L85" s="13">
        <v>948.871</v>
      </c>
      <c r="M85" s="75">
        <v>0</v>
      </c>
      <c r="N85" s="75">
        <v>226.9</v>
      </c>
      <c r="O85" s="75">
        <v>8.51</v>
      </c>
      <c r="P85" s="45">
        <v>99.81</v>
      </c>
      <c r="Q85" s="75">
        <v>335.22</v>
      </c>
      <c r="R85" s="68">
        <v>1284.091</v>
      </c>
      <c r="S85" s="83"/>
    </row>
    <row r="86" customFormat="1" ht="20" customHeight="1" spans="1:19">
      <c r="A86" s="75">
        <v>83</v>
      </c>
      <c r="B86" s="79"/>
      <c r="C86" s="76" t="s">
        <v>206</v>
      </c>
      <c r="D86" s="75" t="s">
        <v>207</v>
      </c>
      <c r="E86" s="11">
        <v>2836.2</v>
      </c>
      <c r="F86" s="11">
        <v>2837</v>
      </c>
      <c r="G86" s="45">
        <v>4990.25</v>
      </c>
      <c r="H86" s="75">
        <v>51.05</v>
      </c>
      <c r="I86" s="11">
        <v>453.792</v>
      </c>
      <c r="J86" s="11">
        <v>19.859</v>
      </c>
      <c r="K86" s="45">
        <v>424.17</v>
      </c>
      <c r="L86" s="13">
        <v>948.871</v>
      </c>
      <c r="M86" s="75">
        <v>0</v>
      </c>
      <c r="N86" s="75">
        <v>226.9</v>
      </c>
      <c r="O86" s="75">
        <v>8.51</v>
      </c>
      <c r="P86" s="45">
        <v>99.81</v>
      </c>
      <c r="Q86" s="75">
        <v>335.22</v>
      </c>
      <c r="R86" s="68">
        <v>1284.091</v>
      </c>
      <c r="S86" s="83"/>
    </row>
    <row r="87" customFormat="1" ht="20" customHeight="1" spans="1:19">
      <c r="A87" s="75">
        <v>84</v>
      </c>
      <c r="B87" s="79"/>
      <c r="C87" s="76" t="s">
        <v>208</v>
      </c>
      <c r="D87" s="75" t="s">
        <v>209</v>
      </c>
      <c r="E87" s="11">
        <v>2836.2</v>
      </c>
      <c r="F87" s="11">
        <v>2837</v>
      </c>
      <c r="G87" s="45">
        <v>4990.25</v>
      </c>
      <c r="H87" s="75">
        <v>51.05</v>
      </c>
      <c r="I87" s="11">
        <v>453.792</v>
      </c>
      <c r="J87" s="11">
        <v>19.859</v>
      </c>
      <c r="K87" s="45">
        <v>424.17</v>
      </c>
      <c r="L87" s="13">
        <v>948.871</v>
      </c>
      <c r="M87" s="75">
        <v>0</v>
      </c>
      <c r="N87" s="75">
        <v>226.9</v>
      </c>
      <c r="O87" s="75">
        <v>8.51</v>
      </c>
      <c r="P87" s="45">
        <v>99.81</v>
      </c>
      <c r="Q87" s="75">
        <v>335.22</v>
      </c>
      <c r="R87" s="68">
        <v>1284.091</v>
      </c>
      <c r="S87" s="83"/>
    </row>
    <row r="88" customFormat="1" ht="20" customHeight="1" spans="1:19">
      <c r="A88" s="75">
        <v>85</v>
      </c>
      <c r="B88" s="79"/>
      <c r="C88" s="76" t="s">
        <v>210</v>
      </c>
      <c r="D88" s="75" t="s">
        <v>211</v>
      </c>
      <c r="E88" s="11">
        <v>2836.2</v>
      </c>
      <c r="F88" s="11">
        <v>2837</v>
      </c>
      <c r="G88" s="45">
        <v>4990.25</v>
      </c>
      <c r="H88" s="75">
        <v>51.05</v>
      </c>
      <c r="I88" s="11">
        <v>453.792</v>
      </c>
      <c r="J88" s="11">
        <v>19.859</v>
      </c>
      <c r="K88" s="45">
        <v>424.17</v>
      </c>
      <c r="L88" s="13">
        <v>948.871</v>
      </c>
      <c r="M88" s="75">
        <v>0</v>
      </c>
      <c r="N88" s="75">
        <v>226.9</v>
      </c>
      <c r="O88" s="75">
        <v>8.51</v>
      </c>
      <c r="P88" s="45">
        <v>99.81</v>
      </c>
      <c r="Q88" s="75">
        <v>335.22</v>
      </c>
      <c r="R88" s="68">
        <v>1284.091</v>
      </c>
      <c r="S88" s="83"/>
    </row>
    <row r="89" customFormat="1" ht="20" customHeight="1" spans="1:19">
      <c r="A89" s="75">
        <v>86</v>
      </c>
      <c r="B89" s="79"/>
      <c r="C89" s="76" t="s">
        <v>214</v>
      </c>
      <c r="D89" s="75" t="s">
        <v>215</v>
      </c>
      <c r="E89" s="11">
        <v>2836.2</v>
      </c>
      <c r="F89" s="11">
        <v>2837</v>
      </c>
      <c r="G89" s="45">
        <v>4990.25</v>
      </c>
      <c r="H89" s="75">
        <v>51.05</v>
      </c>
      <c r="I89" s="11">
        <v>453.792</v>
      </c>
      <c r="J89" s="11">
        <v>19.859</v>
      </c>
      <c r="K89" s="45">
        <v>424.17</v>
      </c>
      <c r="L89" s="13">
        <v>948.871</v>
      </c>
      <c r="M89" s="75">
        <v>0</v>
      </c>
      <c r="N89" s="75">
        <v>226.9</v>
      </c>
      <c r="O89" s="75">
        <v>8.51</v>
      </c>
      <c r="P89" s="45">
        <v>99.81</v>
      </c>
      <c r="Q89" s="75">
        <v>335.22</v>
      </c>
      <c r="R89" s="68">
        <v>1284.091</v>
      </c>
      <c r="S89" s="83"/>
    </row>
    <row r="90" customFormat="1" ht="20" customHeight="1" spans="1:19">
      <c r="A90" s="75">
        <v>87</v>
      </c>
      <c r="B90" s="79"/>
      <c r="C90" s="76" t="s">
        <v>216</v>
      </c>
      <c r="D90" s="75" t="s">
        <v>217</v>
      </c>
      <c r="E90" s="11">
        <v>3042.05</v>
      </c>
      <c r="F90" s="11">
        <v>3043</v>
      </c>
      <c r="G90" s="45">
        <v>4990.25</v>
      </c>
      <c r="H90" s="75">
        <v>54.76</v>
      </c>
      <c r="I90" s="11">
        <v>486.728</v>
      </c>
      <c r="J90" s="11">
        <v>21.301</v>
      </c>
      <c r="K90" s="45">
        <v>424.17</v>
      </c>
      <c r="L90" s="13">
        <v>986.959</v>
      </c>
      <c r="M90" s="75">
        <v>0</v>
      </c>
      <c r="N90" s="75">
        <v>243.36</v>
      </c>
      <c r="O90" s="75">
        <v>9.13</v>
      </c>
      <c r="P90" s="45">
        <v>99.81</v>
      </c>
      <c r="Q90" s="75">
        <v>352.3</v>
      </c>
      <c r="R90" s="68">
        <v>1339.259</v>
      </c>
      <c r="S90" s="83"/>
    </row>
    <row r="91" customFormat="1" ht="20" customHeight="1" spans="1:19">
      <c r="A91" s="75">
        <v>88</v>
      </c>
      <c r="B91" s="79"/>
      <c r="C91" s="76" t="s">
        <v>218</v>
      </c>
      <c r="D91" s="75" t="s">
        <v>219</v>
      </c>
      <c r="E91" s="11">
        <v>3042.05</v>
      </c>
      <c r="F91" s="11">
        <v>3043</v>
      </c>
      <c r="G91" s="45">
        <v>4990.25</v>
      </c>
      <c r="H91" s="75">
        <v>54.76</v>
      </c>
      <c r="I91" s="11">
        <v>486.728</v>
      </c>
      <c r="J91" s="11">
        <v>21.301</v>
      </c>
      <c r="K91" s="45">
        <v>424.17</v>
      </c>
      <c r="L91" s="13">
        <v>986.959</v>
      </c>
      <c r="M91" s="75">
        <v>0</v>
      </c>
      <c r="N91" s="75">
        <v>243.36</v>
      </c>
      <c r="O91" s="75">
        <v>9.13</v>
      </c>
      <c r="P91" s="45">
        <v>99.81</v>
      </c>
      <c r="Q91" s="75">
        <v>352.3</v>
      </c>
      <c r="R91" s="68">
        <v>1339.259</v>
      </c>
      <c r="S91" s="83"/>
    </row>
    <row r="92" customFormat="1" ht="20" customHeight="1" spans="1:19">
      <c r="A92" s="75">
        <v>89</v>
      </c>
      <c r="B92" s="79"/>
      <c r="C92" s="76" t="s">
        <v>220</v>
      </c>
      <c r="D92" s="75" t="s">
        <v>221</v>
      </c>
      <c r="E92" s="11">
        <v>3042.05</v>
      </c>
      <c r="F92" s="11">
        <v>3043</v>
      </c>
      <c r="G92" s="45">
        <v>4990.25</v>
      </c>
      <c r="H92" s="75">
        <v>54.76</v>
      </c>
      <c r="I92" s="11">
        <v>486.728</v>
      </c>
      <c r="J92" s="11">
        <v>21.301</v>
      </c>
      <c r="K92" s="45">
        <v>424.17</v>
      </c>
      <c r="L92" s="13">
        <v>986.959</v>
      </c>
      <c r="M92" s="75">
        <v>0</v>
      </c>
      <c r="N92" s="75">
        <v>243.36</v>
      </c>
      <c r="O92" s="75">
        <v>9.13</v>
      </c>
      <c r="P92" s="45">
        <v>99.81</v>
      </c>
      <c r="Q92" s="75">
        <v>352.3</v>
      </c>
      <c r="R92" s="68">
        <v>1339.259</v>
      </c>
      <c r="S92" s="83"/>
    </row>
    <row r="93" customFormat="1" ht="20" customHeight="1" spans="1:19">
      <c r="A93" s="75">
        <v>90</v>
      </c>
      <c r="B93" s="79"/>
      <c r="C93" s="84" t="s">
        <v>746</v>
      </c>
      <c r="D93" s="75" t="s">
        <v>747</v>
      </c>
      <c r="E93" s="11">
        <v>3042.05</v>
      </c>
      <c r="F93" s="11">
        <v>3043</v>
      </c>
      <c r="G93" s="45">
        <v>4990.25</v>
      </c>
      <c r="H93" s="75">
        <v>54.76</v>
      </c>
      <c r="I93" s="11">
        <v>486.728</v>
      </c>
      <c r="J93" s="11">
        <v>21.301</v>
      </c>
      <c r="K93" s="45">
        <v>424.17</v>
      </c>
      <c r="L93" s="13">
        <v>986.959</v>
      </c>
      <c r="M93" s="75"/>
      <c r="N93" s="75">
        <v>243.36</v>
      </c>
      <c r="O93" s="75">
        <v>9.13</v>
      </c>
      <c r="P93" s="45">
        <v>99.81</v>
      </c>
      <c r="Q93" s="75">
        <v>352.3</v>
      </c>
      <c r="R93" s="68">
        <v>1339.259</v>
      </c>
      <c r="S93" s="83" t="s">
        <v>50</v>
      </c>
    </row>
    <row r="94" customFormat="1" ht="20" customHeight="1" spans="1:19">
      <c r="A94" s="75">
        <v>91</v>
      </c>
      <c r="B94" s="79"/>
      <c r="C94" s="84" t="s">
        <v>748</v>
      </c>
      <c r="D94" s="75" t="s">
        <v>749</v>
      </c>
      <c r="E94" s="11">
        <v>3042.05</v>
      </c>
      <c r="F94" s="11">
        <v>3043</v>
      </c>
      <c r="G94" s="45">
        <v>4990.25</v>
      </c>
      <c r="H94" s="75">
        <v>54.76</v>
      </c>
      <c r="I94" s="11">
        <v>486.728</v>
      </c>
      <c r="J94" s="11">
        <v>21.301</v>
      </c>
      <c r="K94" s="45">
        <v>424.17</v>
      </c>
      <c r="L94" s="13">
        <v>986.959</v>
      </c>
      <c r="M94" s="75">
        <v>0</v>
      </c>
      <c r="N94" s="75">
        <v>243.36</v>
      </c>
      <c r="O94" s="75">
        <v>9.13</v>
      </c>
      <c r="P94" s="45">
        <v>99.81</v>
      </c>
      <c r="Q94" s="75">
        <v>352.3</v>
      </c>
      <c r="R94" s="68">
        <v>1339.259</v>
      </c>
      <c r="S94" s="83" t="s">
        <v>50</v>
      </c>
    </row>
    <row r="95" customFormat="1" ht="20" customHeight="1" spans="1:19">
      <c r="A95" s="75">
        <v>92</v>
      </c>
      <c r="B95" s="79"/>
      <c r="C95" s="84" t="s">
        <v>750</v>
      </c>
      <c r="D95" s="75" t="s">
        <v>751</v>
      </c>
      <c r="E95" s="11">
        <v>3042.05</v>
      </c>
      <c r="F95" s="11">
        <v>3043</v>
      </c>
      <c r="G95" s="45">
        <v>4990.25</v>
      </c>
      <c r="H95" s="75">
        <v>54.76</v>
      </c>
      <c r="I95" s="11">
        <v>486.728</v>
      </c>
      <c r="J95" s="11">
        <v>21.301</v>
      </c>
      <c r="K95" s="45">
        <v>424.17</v>
      </c>
      <c r="L95" s="13">
        <v>986.959</v>
      </c>
      <c r="M95" s="75">
        <v>0</v>
      </c>
      <c r="N95" s="75">
        <v>243.36</v>
      </c>
      <c r="O95" s="75">
        <v>9.13</v>
      </c>
      <c r="P95" s="45">
        <v>99.81</v>
      </c>
      <c r="Q95" s="75">
        <v>352.3</v>
      </c>
      <c r="R95" s="68">
        <v>1339.259</v>
      </c>
      <c r="S95" s="83" t="s">
        <v>50</v>
      </c>
    </row>
    <row r="96" customFormat="1" ht="20" customHeight="1" spans="1:19">
      <c r="A96" s="75">
        <v>93</v>
      </c>
      <c r="B96" s="77" t="s">
        <v>222</v>
      </c>
      <c r="C96" s="76" t="s">
        <v>223</v>
      </c>
      <c r="D96" s="75" t="s">
        <v>224</v>
      </c>
      <c r="E96" s="11">
        <v>3820</v>
      </c>
      <c r="F96" s="11">
        <v>3820</v>
      </c>
      <c r="G96" s="45">
        <v>4990.25</v>
      </c>
      <c r="H96" s="75">
        <v>68.76</v>
      </c>
      <c r="I96" s="11">
        <v>611.2</v>
      </c>
      <c r="J96" s="11">
        <v>26.74</v>
      </c>
      <c r="K96" s="45">
        <v>424.17</v>
      </c>
      <c r="L96" s="13">
        <v>1130.87</v>
      </c>
      <c r="M96" s="75">
        <v>0</v>
      </c>
      <c r="N96" s="75">
        <v>305.6</v>
      </c>
      <c r="O96" s="75">
        <v>11.46</v>
      </c>
      <c r="P96" s="45">
        <v>99.81</v>
      </c>
      <c r="Q96" s="75">
        <v>416.87</v>
      </c>
      <c r="R96" s="68">
        <v>1547.74</v>
      </c>
      <c r="S96" s="83"/>
    </row>
    <row r="97" customFormat="1" ht="20" customHeight="1" spans="1:19">
      <c r="A97" s="75">
        <v>94</v>
      </c>
      <c r="B97" s="79"/>
      <c r="C97" s="76" t="s">
        <v>225</v>
      </c>
      <c r="D97" s="75" t="s">
        <v>226</v>
      </c>
      <c r="E97" s="11">
        <v>2836.2</v>
      </c>
      <c r="F97" s="11">
        <v>2837</v>
      </c>
      <c r="G97" s="45">
        <v>4990.25</v>
      </c>
      <c r="H97" s="75">
        <v>51.05</v>
      </c>
      <c r="I97" s="11">
        <v>453.792</v>
      </c>
      <c r="J97" s="11">
        <v>19.859</v>
      </c>
      <c r="K97" s="45">
        <v>424.17</v>
      </c>
      <c r="L97" s="13">
        <v>948.871</v>
      </c>
      <c r="M97" s="75">
        <v>0</v>
      </c>
      <c r="N97" s="75">
        <v>226.9</v>
      </c>
      <c r="O97" s="75">
        <v>8.51</v>
      </c>
      <c r="P97" s="45">
        <v>99.81</v>
      </c>
      <c r="Q97" s="75">
        <v>335.22</v>
      </c>
      <c r="R97" s="68">
        <v>1284.091</v>
      </c>
      <c r="S97" s="83"/>
    </row>
    <row r="98" customFormat="1" ht="20" customHeight="1" spans="1:19">
      <c r="A98" s="75">
        <v>95</v>
      </c>
      <c r="B98" s="79"/>
      <c r="C98" s="76" t="s">
        <v>227</v>
      </c>
      <c r="D98" s="75" t="s">
        <v>228</v>
      </c>
      <c r="E98" s="11">
        <v>2836.2</v>
      </c>
      <c r="F98" s="11">
        <v>2837</v>
      </c>
      <c r="G98" s="45">
        <v>4990.25</v>
      </c>
      <c r="H98" s="75">
        <v>51.05</v>
      </c>
      <c r="I98" s="11">
        <v>453.792</v>
      </c>
      <c r="J98" s="11">
        <v>19.859</v>
      </c>
      <c r="K98" s="45">
        <v>424.17</v>
      </c>
      <c r="L98" s="13">
        <v>948.871</v>
      </c>
      <c r="M98" s="75">
        <v>0</v>
      </c>
      <c r="N98" s="75">
        <v>226.9</v>
      </c>
      <c r="O98" s="75">
        <v>8.51</v>
      </c>
      <c r="P98" s="45">
        <v>99.81</v>
      </c>
      <c r="Q98" s="75">
        <v>335.22</v>
      </c>
      <c r="R98" s="68">
        <v>1284.091</v>
      </c>
      <c r="S98" s="83"/>
    </row>
    <row r="99" customFormat="1" ht="20" customHeight="1" spans="1:19">
      <c r="A99" s="75">
        <v>96</v>
      </c>
      <c r="B99" s="79"/>
      <c r="C99" s="76" t="s">
        <v>229</v>
      </c>
      <c r="D99" s="75" t="s">
        <v>230</v>
      </c>
      <c r="E99" s="11">
        <v>2836.2</v>
      </c>
      <c r="F99" s="11">
        <v>2837</v>
      </c>
      <c r="G99" s="45">
        <v>4990.25</v>
      </c>
      <c r="H99" s="75">
        <v>51.05</v>
      </c>
      <c r="I99" s="11">
        <v>453.792</v>
      </c>
      <c r="J99" s="11">
        <v>19.859</v>
      </c>
      <c r="K99" s="45">
        <v>424.17</v>
      </c>
      <c r="L99" s="13">
        <v>948.871</v>
      </c>
      <c r="M99" s="75">
        <v>0</v>
      </c>
      <c r="N99" s="75">
        <v>226.9</v>
      </c>
      <c r="O99" s="75">
        <v>8.51</v>
      </c>
      <c r="P99" s="45">
        <v>99.81</v>
      </c>
      <c r="Q99" s="75">
        <v>335.22</v>
      </c>
      <c r="R99" s="68">
        <v>1284.091</v>
      </c>
      <c r="S99" s="83"/>
    </row>
    <row r="100" customFormat="1" ht="20" customHeight="1" spans="1:19">
      <c r="A100" s="75">
        <v>97</v>
      </c>
      <c r="B100" s="79"/>
      <c r="C100" s="76" t="s">
        <v>233</v>
      </c>
      <c r="D100" s="75" t="s">
        <v>234</v>
      </c>
      <c r="E100" s="11">
        <v>3820</v>
      </c>
      <c r="F100" s="11">
        <v>3820</v>
      </c>
      <c r="G100" s="45">
        <v>4990.25</v>
      </c>
      <c r="H100" s="75">
        <v>68.76</v>
      </c>
      <c r="I100" s="11">
        <v>611.2</v>
      </c>
      <c r="J100" s="11">
        <v>26.74</v>
      </c>
      <c r="K100" s="45">
        <v>424.17</v>
      </c>
      <c r="L100" s="13">
        <v>1130.87</v>
      </c>
      <c r="M100" s="75">
        <v>0</v>
      </c>
      <c r="N100" s="75">
        <v>305.6</v>
      </c>
      <c r="O100" s="75">
        <v>11.46</v>
      </c>
      <c r="P100" s="45">
        <v>99.81</v>
      </c>
      <c r="Q100" s="75">
        <v>416.87</v>
      </c>
      <c r="R100" s="68">
        <v>1547.74</v>
      </c>
      <c r="S100" s="83"/>
    </row>
    <row r="101" customFormat="1" ht="20" customHeight="1" spans="1:19">
      <c r="A101" s="75">
        <v>98</v>
      </c>
      <c r="B101" s="79"/>
      <c r="C101" s="76" t="s">
        <v>235</v>
      </c>
      <c r="D101" s="75" t="s">
        <v>236</v>
      </c>
      <c r="E101" s="11">
        <v>2836.2</v>
      </c>
      <c r="F101" s="11">
        <v>2837</v>
      </c>
      <c r="G101" s="45">
        <v>4990.25</v>
      </c>
      <c r="H101" s="75">
        <v>51.05</v>
      </c>
      <c r="I101" s="11">
        <v>453.792</v>
      </c>
      <c r="J101" s="11">
        <v>19.859</v>
      </c>
      <c r="K101" s="45">
        <v>424.17</v>
      </c>
      <c r="L101" s="13">
        <v>948.871</v>
      </c>
      <c r="M101" s="75">
        <v>0</v>
      </c>
      <c r="N101" s="75">
        <v>226.9</v>
      </c>
      <c r="O101" s="75">
        <v>8.51</v>
      </c>
      <c r="P101" s="45">
        <v>99.81</v>
      </c>
      <c r="Q101" s="75">
        <v>335.22</v>
      </c>
      <c r="R101" s="68">
        <v>1284.091</v>
      </c>
      <c r="S101" s="83"/>
    </row>
    <row r="102" customFormat="1" ht="20" customHeight="1" spans="1:19">
      <c r="A102" s="75">
        <v>99</v>
      </c>
      <c r="B102" s="79"/>
      <c r="C102" s="76" t="s">
        <v>237</v>
      </c>
      <c r="D102" s="75" t="s">
        <v>238</v>
      </c>
      <c r="E102" s="11">
        <v>2836.2</v>
      </c>
      <c r="F102" s="11">
        <v>2837</v>
      </c>
      <c r="G102" s="45">
        <v>4990.25</v>
      </c>
      <c r="H102" s="75">
        <v>51.05</v>
      </c>
      <c r="I102" s="11">
        <v>453.792</v>
      </c>
      <c r="J102" s="11">
        <v>19.859</v>
      </c>
      <c r="K102" s="45">
        <v>424.17</v>
      </c>
      <c r="L102" s="13">
        <v>948.871</v>
      </c>
      <c r="M102" s="75">
        <v>0</v>
      </c>
      <c r="N102" s="75">
        <v>226.9</v>
      </c>
      <c r="O102" s="75">
        <v>8.51</v>
      </c>
      <c r="P102" s="45">
        <v>99.81</v>
      </c>
      <c r="Q102" s="75">
        <v>335.22</v>
      </c>
      <c r="R102" s="68">
        <v>1284.091</v>
      </c>
      <c r="S102" s="83"/>
    </row>
    <row r="103" customFormat="1" ht="20" customHeight="1" spans="1:19">
      <c r="A103" s="75">
        <v>100</v>
      </c>
      <c r="B103" s="79"/>
      <c r="C103" s="76" t="s">
        <v>239</v>
      </c>
      <c r="D103" s="75" t="s">
        <v>240</v>
      </c>
      <c r="E103" s="11">
        <v>3042.05</v>
      </c>
      <c r="F103" s="11">
        <v>3043</v>
      </c>
      <c r="G103" s="45">
        <v>4990.25</v>
      </c>
      <c r="H103" s="75">
        <v>54.76</v>
      </c>
      <c r="I103" s="11">
        <v>486.728</v>
      </c>
      <c r="J103" s="11">
        <v>21.301</v>
      </c>
      <c r="K103" s="45">
        <v>424.17</v>
      </c>
      <c r="L103" s="13">
        <v>986.959</v>
      </c>
      <c r="M103" s="75">
        <v>0</v>
      </c>
      <c r="N103" s="75">
        <v>243.36</v>
      </c>
      <c r="O103" s="75">
        <v>9.13</v>
      </c>
      <c r="P103" s="45">
        <v>99.81</v>
      </c>
      <c r="Q103" s="75">
        <v>352.3</v>
      </c>
      <c r="R103" s="68">
        <v>1339.259</v>
      </c>
      <c r="S103" s="83"/>
    </row>
    <row r="104" customFormat="1" ht="20" customHeight="1" spans="1:19">
      <c r="A104" s="75">
        <v>101</v>
      </c>
      <c r="B104" s="79"/>
      <c r="C104" s="76" t="s">
        <v>241</v>
      </c>
      <c r="D104" s="75" t="s">
        <v>242</v>
      </c>
      <c r="E104" s="11">
        <v>3820</v>
      </c>
      <c r="F104" s="11">
        <v>3820</v>
      </c>
      <c r="G104" s="45">
        <v>4990.25</v>
      </c>
      <c r="H104" s="75">
        <v>68.76</v>
      </c>
      <c r="I104" s="11">
        <v>611.2</v>
      </c>
      <c r="J104" s="11">
        <v>26.74</v>
      </c>
      <c r="K104" s="45">
        <v>424.17</v>
      </c>
      <c r="L104" s="13">
        <v>1130.87</v>
      </c>
      <c r="M104" s="75">
        <v>0</v>
      </c>
      <c r="N104" s="75">
        <v>305.6</v>
      </c>
      <c r="O104" s="75">
        <v>11.46</v>
      </c>
      <c r="P104" s="45">
        <v>99.81</v>
      </c>
      <c r="Q104" s="75">
        <v>416.87</v>
      </c>
      <c r="R104" s="68">
        <v>1547.74</v>
      </c>
      <c r="S104" s="83"/>
    </row>
    <row r="105" customFormat="1" ht="20" customHeight="1" spans="1:19">
      <c r="A105" s="75">
        <v>102</v>
      </c>
      <c r="B105" s="79"/>
      <c r="C105" s="84" t="s">
        <v>752</v>
      </c>
      <c r="D105" s="75" t="s">
        <v>753</v>
      </c>
      <c r="E105" s="11">
        <v>3042.05</v>
      </c>
      <c r="F105" s="11">
        <v>3043</v>
      </c>
      <c r="G105" s="45">
        <v>4990.25</v>
      </c>
      <c r="H105" s="75">
        <v>54.76</v>
      </c>
      <c r="I105" s="11">
        <v>486.728</v>
      </c>
      <c r="J105" s="11">
        <v>21.301</v>
      </c>
      <c r="K105" s="45">
        <v>424.17</v>
      </c>
      <c r="L105" s="13">
        <v>986.959</v>
      </c>
      <c r="M105" s="75">
        <v>0</v>
      </c>
      <c r="N105" s="75">
        <v>243.36</v>
      </c>
      <c r="O105" s="75">
        <v>9.13</v>
      </c>
      <c r="P105" s="45">
        <v>99.81</v>
      </c>
      <c r="Q105" s="75">
        <v>352.3</v>
      </c>
      <c r="R105" s="68">
        <v>1339.259</v>
      </c>
      <c r="S105" s="83" t="s">
        <v>50</v>
      </c>
    </row>
    <row r="106" customFormat="1" ht="20" customHeight="1" spans="1:19">
      <c r="A106" s="75">
        <v>103</v>
      </c>
      <c r="B106" s="77" t="s">
        <v>243</v>
      </c>
      <c r="C106" s="76" t="s">
        <v>244</v>
      </c>
      <c r="D106" s="75" t="s">
        <v>245</v>
      </c>
      <c r="E106" s="11">
        <v>2836.2</v>
      </c>
      <c r="F106" s="11">
        <v>2837</v>
      </c>
      <c r="G106" s="45">
        <v>4990.25</v>
      </c>
      <c r="H106" s="75">
        <v>51.05</v>
      </c>
      <c r="I106" s="11">
        <v>453.792</v>
      </c>
      <c r="J106" s="11">
        <v>19.859</v>
      </c>
      <c r="K106" s="45">
        <v>424.17</v>
      </c>
      <c r="L106" s="13">
        <v>948.871</v>
      </c>
      <c r="M106" s="75">
        <v>0</v>
      </c>
      <c r="N106" s="75">
        <v>226.9</v>
      </c>
      <c r="O106" s="75">
        <v>8.51</v>
      </c>
      <c r="P106" s="45">
        <v>99.81</v>
      </c>
      <c r="Q106" s="75">
        <v>335.22</v>
      </c>
      <c r="R106" s="68">
        <v>1284.091</v>
      </c>
      <c r="S106" s="83"/>
    </row>
    <row r="107" customFormat="1" ht="20" customHeight="1" spans="1:19">
      <c r="A107" s="75">
        <v>104</v>
      </c>
      <c r="B107" s="79"/>
      <c r="C107" s="76" t="s">
        <v>246</v>
      </c>
      <c r="D107" s="75" t="s">
        <v>247</v>
      </c>
      <c r="E107" s="11">
        <v>2836.2</v>
      </c>
      <c r="F107" s="11">
        <v>2837</v>
      </c>
      <c r="G107" s="45">
        <v>4990.25</v>
      </c>
      <c r="H107" s="75">
        <v>51.05</v>
      </c>
      <c r="I107" s="11">
        <v>453.792</v>
      </c>
      <c r="J107" s="11">
        <v>19.859</v>
      </c>
      <c r="K107" s="45">
        <v>424.17</v>
      </c>
      <c r="L107" s="13">
        <v>948.871</v>
      </c>
      <c r="M107" s="75">
        <v>0</v>
      </c>
      <c r="N107" s="75">
        <v>226.9</v>
      </c>
      <c r="O107" s="75">
        <v>8.51</v>
      </c>
      <c r="P107" s="45">
        <v>99.81</v>
      </c>
      <c r="Q107" s="75">
        <v>335.22</v>
      </c>
      <c r="R107" s="68">
        <v>1284.091</v>
      </c>
      <c r="S107" s="83"/>
    </row>
    <row r="108" customFormat="1" ht="20" customHeight="1" spans="1:19">
      <c r="A108" s="75">
        <v>105</v>
      </c>
      <c r="B108" s="79"/>
      <c r="C108" s="76" t="s">
        <v>248</v>
      </c>
      <c r="D108" s="75" t="s">
        <v>249</v>
      </c>
      <c r="E108" s="11">
        <v>2836.2</v>
      </c>
      <c r="F108" s="11">
        <v>2837</v>
      </c>
      <c r="G108" s="45">
        <v>4990.25</v>
      </c>
      <c r="H108" s="75">
        <v>51.05</v>
      </c>
      <c r="I108" s="11">
        <v>453.792</v>
      </c>
      <c r="J108" s="11">
        <v>19.859</v>
      </c>
      <c r="K108" s="45">
        <v>424.17</v>
      </c>
      <c r="L108" s="13">
        <v>948.871</v>
      </c>
      <c r="M108" s="75">
        <v>0</v>
      </c>
      <c r="N108" s="75">
        <v>226.9</v>
      </c>
      <c r="O108" s="75">
        <v>8.51</v>
      </c>
      <c r="P108" s="45">
        <v>99.81</v>
      </c>
      <c r="Q108" s="75">
        <v>335.22</v>
      </c>
      <c r="R108" s="68">
        <v>1284.091</v>
      </c>
      <c r="S108" s="83"/>
    </row>
    <row r="109" customFormat="1" ht="20" customHeight="1" spans="1:19">
      <c r="A109" s="75">
        <v>106</v>
      </c>
      <c r="B109" s="79"/>
      <c r="C109" s="76" t="s">
        <v>250</v>
      </c>
      <c r="D109" s="75" t="s">
        <v>251</v>
      </c>
      <c r="E109" s="11">
        <v>2836.2</v>
      </c>
      <c r="F109" s="11">
        <v>2837</v>
      </c>
      <c r="G109" s="45">
        <v>4990.25</v>
      </c>
      <c r="H109" s="75">
        <v>51.05</v>
      </c>
      <c r="I109" s="11">
        <v>453.792</v>
      </c>
      <c r="J109" s="11">
        <v>19.859</v>
      </c>
      <c r="K109" s="45">
        <v>424.17</v>
      </c>
      <c r="L109" s="13">
        <v>948.871</v>
      </c>
      <c r="M109" s="75">
        <v>0</v>
      </c>
      <c r="N109" s="75">
        <v>226.9</v>
      </c>
      <c r="O109" s="75">
        <v>8.51</v>
      </c>
      <c r="P109" s="45">
        <v>99.81</v>
      </c>
      <c r="Q109" s="75">
        <v>335.22</v>
      </c>
      <c r="R109" s="68">
        <v>1284.091</v>
      </c>
      <c r="S109" s="83"/>
    </row>
    <row r="110" customFormat="1" ht="20" customHeight="1" spans="1:19">
      <c r="A110" s="75">
        <v>107</v>
      </c>
      <c r="B110" s="79"/>
      <c r="C110" s="76" t="s">
        <v>254</v>
      </c>
      <c r="D110" s="75" t="s">
        <v>255</v>
      </c>
      <c r="E110" s="11">
        <v>2836.2</v>
      </c>
      <c r="F110" s="11">
        <v>2837</v>
      </c>
      <c r="G110" s="45">
        <v>4990.25</v>
      </c>
      <c r="H110" s="75">
        <v>51.05</v>
      </c>
      <c r="I110" s="11">
        <v>453.792</v>
      </c>
      <c r="J110" s="11">
        <v>19.859</v>
      </c>
      <c r="K110" s="45">
        <v>424.17</v>
      </c>
      <c r="L110" s="13">
        <v>948.871</v>
      </c>
      <c r="M110" s="75">
        <v>0</v>
      </c>
      <c r="N110" s="75">
        <v>226.9</v>
      </c>
      <c r="O110" s="75">
        <v>8.51</v>
      </c>
      <c r="P110" s="45">
        <v>99.81</v>
      </c>
      <c r="Q110" s="75">
        <v>335.22</v>
      </c>
      <c r="R110" s="68">
        <v>1284.091</v>
      </c>
      <c r="S110" s="83"/>
    </row>
    <row r="111" customFormat="1" ht="20" customHeight="1" spans="1:19">
      <c r="A111" s="75">
        <v>108</v>
      </c>
      <c r="B111" s="79"/>
      <c r="C111" s="76" t="s">
        <v>256</v>
      </c>
      <c r="D111" s="75" t="s">
        <v>257</v>
      </c>
      <c r="E111" s="11">
        <v>3042.05</v>
      </c>
      <c r="F111" s="11">
        <v>3043</v>
      </c>
      <c r="G111" s="45">
        <v>4990.25</v>
      </c>
      <c r="H111" s="75">
        <v>54.76</v>
      </c>
      <c r="I111" s="11">
        <v>486.728</v>
      </c>
      <c r="J111" s="11">
        <v>21.301</v>
      </c>
      <c r="K111" s="45">
        <v>424.17</v>
      </c>
      <c r="L111" s="13">
        <v>986.959</v>
      </c>
      <c r="M111" s="75">
        <v>0</v>
      </c>
      <c r="N111" s="75">
        <v>243.36</v>
      </c>
      <c r="O111" s="75">
        <v>9.13</v>
      </c>
      <c r="P111" s="45">
        <v>99.81</v>
      </c>
      <c r="Q111" s="75">
        <v>352.3</v>
      </c>
      <c r="R111" s="68">
        <v>1339.259</v>
      </c>
      <c r="S111" s="83"/>
    </row>
    <row r="112" customFormat="1" ht="20" customHeight="1" spans="1:19">
      <c r="A112" s="75">
        <v>109</v>
      </c>
      <c r="B112" s="77" t="s">
        <v>258</v>
      </c>
      <c r="C112" s="76" t="s">
        <v>259</v>
      </c>
      <c r="D112" s="75" t="s">
        <v>260</v>
      </c>
      <c r="E112" s="11">
        <v>2836.2</v>
      </c>
      <c r="F112" s="11">
        <v>2837</v>
      </c>
      <c r="G112" s="45">
        <v>4990.25</v>
      </c>
      <c r="H112" s="75">
        <v>51.05</v>
      </c>
      <c r="I112" s="11">
        <v>453.792</v>
      </c>
      <c r="J112" s="11">
        <v>19.859</v>
      </c>
      <c r="K112" s="45">
        <v>424.17</v>
      </c>
      <c r="L112" s="13">
        <v>948.871</v>
      </c>
      <c r="M112" s="75">
        <v>0</v>
      </c>
      <c r="N112" s="75">
        <v>226.9</v>
      </c>
      <c r="O112" s="75">
        <v>8.51</v>
      </c>
      <c r="P112" s="45">
        <v>99.81</v>
      </c>
      <c r="Q112" s="75">
        <v>335.22</v>
      </c>
      <c r="R112" s="68">
        <v>1284.091</v>
      </c>
      <c r="S112" s="83"/>
    </row>
    <row r="113" customFormat="1" ht="20" customHeight="1" spans="1:19">
      <c r="A113" s="75">
        <v>110</v>
      </c>
      <c r="B113" s="79"/>
      <c r="C113" s="76" t="s">
        <v>261</v>
      </c>
      <c r="D113" s="75" t="s">
        <v>262</v>
      </c>
      <c r="E113" s="11">
        <v>2836.2</v>
      </c>
      <c r="F113" s="11">
        <v>2837</v>
      </c>
      <c r="G113" s="45">
        <v>4990.25</v>
      </c>
      <c r="H113" s="75">
        <v>51.05</v>
      </c>
      <c r="I113" s="11">
        <v>453.792</v>
      </c>
      <c r="J113" s="11">
        <v>19.859</v>
      </c>
      <c r="K113" s="45">
        <v>424.17</v>
      </c>
      <c r="L113" s="13">
        <v>948.871</v>
      </c>
      <c r="M113" s="75">
        <v>0</v>
      </c>
      <c r="N113" s="75">
        <v>226.9</v>
      </c>
      <c r="O113" s="75">
        <v>8.51</v>
      </c>
      <c r="P113" s="45">
        <v>99.81</v>
      </c>
      <c r="Q113" s="75">
        <v>335.22</v>
      </c>
      <c r="R113" s="68">
        <v>1284.091</v>
      </c>
      <c r="S113" s="83"/>
    </row>
    <row r="114" customFormat="1" ht="20" customHeight="1" spans="1:19">
      <c r="A114" s="75">
        <v>111</v>
      </c>
      <c r="B114" s="79"/>
      <c r="C114" s="76" t="s">
        <v>263</v>
      </c>
      <c r="D114" s="75" t="s">
        <v>264</v>
      </c>
      <c r="E114" s="11">
        <v>2836.2</v>
      </c>
      <c r="F114" s="11">
        <v>2837</v>
      </c>
      <c r="G114" s="45">
        <v>4990.25</v>
      </c>
      <c r="H114" s="75">
        <v>51.05</v>
      </c>
      <c r="I114" s="11">
        <v>453.792</v>
      </c>
      <c r="J114" s="11">
        <v>19.859</v>
      </c>
      <c r="K114" s="45">
        <v>424.17</v>
      </c>
      <c r="L114" s="13">
        <v>948.871</v>
      </c>
      <c r="M114" s="75">
        <v>0</v>
      </c>
      <c r="N114" s="75">
        <v>226.9</v>
      </c>
      <c r="O114" s="75">
        <v>8.51</v>
      </c>
      <c r="P114" s="45">
        <v>99.81</v>
      </c>
      <c r="Q114" s="75">
        <v>335.22</v>
      </c>
      <c r="R114" s="68">
        <v>1284.091</v>
      </c>
      <c r="S114" s="83"/>
    </row>
    <row r="115" customFormat="1" ht="20" customHeight="1" spans="1:19">
      <c r="A115" s="75">
        <v>112</v>
      </c>
      <c r="B115" s="79"/>
      <c r="C115" s="76" t="s">
        <v>265</v>
      </c>
      <c r="D115" s="75" t="s">
        <v>266</v>
      </c>
      <c r="E115" s="11">
        <v>2836.2</v>
      </c>
      <c r="F115" s="11">
        <v>2837</v>
      </c>
      <c r="G115" s="45">
        <v>4990.25</v>
      </c>
      <c r="H115" s="75">
        <v>51.05</v>
      </c>
      <c r="I115" s="11">
        <v>453.792</v>
      </c>
      <c r="J115" s="11">
        <v>19.859</v>
      </c>
      <c r="K115" s="45">
        <v>424.17</v>
      </c>
      <c r="L115" s="13">
        <v>948.871</v>
      </c>
      <c r="M115" s="75">
        <v>0</v>
      </c>
      <c r="N115" s="75">
        <v>226.9</v>
      </c>
      <c r="O115" s="75">
        <v>8.51</v>
      </c>
      <c r="P115" s="45">
        <v>99.81</v>
      </c>
      <c r="Q115" s="75">
        <v>335.22</v>
      </c>
      <c r="R115" s="68">
        <v>1284.091</v>
      </c>
      <c r="S115" s="83"/>
    </row>
    <row r="116" customFormat="1" ht="20" customHeight="1" spans="1:19">
      <c r="A116" s="75">
        <v>113</v>
      </c>
      <c r="B116" s="79"/>
      <c r="C116" s="76" t="s">
        <v>267</v>
      </c>
      <c r="D116" s="75" t="s">
        <v>268</v>
      </c>
      <c r="E116" s="11">
        <v>2836.2</v>
      </c>
      <c r="F116" s="11">
        <v>2837</v>
      </c>
      <c r="G116" s="45">
        <v>4990.25</v>
      </c>
      <c r="H116" s="75">
        <v>51.05</v>
      </c>
      <c r="I116" s="11">
        <v>453.792</v>
      </c>
      <c r="J116" s="11">
        <v>19.859</v>
      </c>
      <c r="K116" s="45">
        <v>424.17</v>
      </c>
      <c r="L116" s="13">
        <v>948.871</v>
      </c>
      <c r="M116" s="75">
        <v>0</v>
      </c>
      <c r="N116" s="75">
        <v>226.9</v>
      </c>
      <c r="O116" s="75">
        <v>8.51</v>
      </c>
      <c r="P116" s="45">
        <v>99.81</v>
      </c>
      <c r="Q116" s="75">
        <v>335.22</v>
      </c>
      <c r="R116" s="68">
        <v>1284.091</v>
      </c>
      <c r="S116" s="83"/>
    </row>
    <row r="117" customFormat="1" ht="20" customHeight="1" spans="1:19">
      <c r="A117" s="75">
        <v>114</v>
      </c>
      <c r="B117" s="79"/>
      <c r="C117" s="76" t="s">
        <v>269</v>
      </c>
      <c r="D117" s="75" t="s">
        <v>270</v>
      </c>
      <c r="E117" s="11">
        <v>2836.2</v>
      </c>
      <c r="F117" s="11">
        <v>2837</v>
      </c>
      <c r="G117" s="45">
        <v>4990.25</v>
      </c>
      <c r="H117" s="75">
        <v>51.05</v>
      </c>
      <c r="I117" s="11">
        <v>453.792</v>
      </c>
      <c r="J117" s="11">
        <v>19.859</v>
      </c>
      <c r="K117" s="45">
        <v>424.17</v>
      </c>
      <c r="L117" s="13">
        <v>948.871</v>
      </c>
      <c r="M117" s="75">
        <v>0</v>
      </c>
      <c r="N117" s="75">
        <v>226.9</v>
      </c>
      <c r="O117" s="75">
        <v>8.51</v>
      </c>
      <c r="P117" s="45">
        <v>99.81</v>
      </c>
      <c r="Q117" s="75">
        <v>335.22</v>
      </c>
      <c r="R117" s="68">
        <v>1284.091</v>
      </c>
      <c r="S117" s="83"/>
    </row>
    <row r="118" customFormat="1" ht="20" customHeight="1" spans="1:19">
      <c r="A118" s="75">
        <v>115</v>
      </c>
      <c r="B118" s="79"/>
      <c r="C118" s="76" t="s">
        <v>271</v>
      </c>
      <c r="D118" s="75" t="s">
        <v>272</v>
      </c>
      <c r="E118" s="11">
        <v>2836.2</v>
      </c>
      <c r="F118" s="11">
        <v>2837</v>
      </c>
      <c r="G118" s="45">
        <v>4990.25</v>
      </c>
      <c r="H118" s="75">
        <v>51.05</v>
      </c>
      <c r="I118" s="11">
        <v>453.792</v>
      </c>
      <c r="J118" s="11">
        <v>19.859</v>
      </c>
      <c r="K118" s="45">
        <v>424.17</v>
      </c>
      <c r="L118" s="13">
        <v>948.871</v>
      </c>
      <c r="M118" s="75">
        <v>0</v>
      </c>
      <c r="N118" s="75">
        <v>226.9</v>
      </c>
      <c r="O118" s="75">
        <v>8.51</v>
      </c>
      <c r="P118" s="45">
        <v>99.81</v>
      </c>
      <c r="Q118" s="75">
        <v>335.22</v>
      </c>
      <c r="R118" s="68">
        <v>1284.091</v>
      </c>
      <c r="S118" s="83"/>
    </row>
    <row r="119" customFormat="1" ht="20" customHeight="1" spans="1:19">
      <c r="A119" s="75">
        <v>116</v>
      </c>
      <c r="B119" s="79"/>
      <c r="C119" s="76" t="s">
        <v>275</v>
      </c>
      <c r="D119" s="75" t="s">
        <v>276</v>
      </c>
      <c r="E119" s="11">
        <v>2836.2</v>
      </c>
      <c r="F119" s="11">
        <v>2837</v>
      </c>
      <c r="G119" s="45">
        <v>4990.25</v>
      </c>
      <c r="H119" s="75">
        <v>51.05</v>
      </c>
      <c r="I119" s="11">
        <v>453.792</v>
      </c>
      <c r="J119" s="11">
        <v>19.859</v>
      </c>
      <c r="K119" s="45">
        <v>424.17</v>
      </c>
      <c r="L119" s="13">
        <v>948.871</v>
      </c>
      <c r="M119" s="75">
        <v>0</v>
      </c>
      <c r="N119" s="75">
        <v>226.9</v>
      </c>
      <c r="O119" s="75">
        <v>8.51</v>
      </c>
      <c r="P119" s="45">
        <v>99.81</v>
      </c>
      <c r="Q119" s="75">
        <v>335.22</v>
      </c>
      <c r="R119" s="68">
        <v>1284.091</v>
      </c>
      <c r="S119" s="83"/>
    </row>
    <row r="120" customFormat="1" ht="20" customHeight="1" spans="1:19">
      <c r="A120" s="75">
        <v>117</v>
      </c>
      <c r="B120" s="79"/>
      <c r="C120" s="76" t="s">
        <v>277</v>
      </c>
      <c r="D120" s="75" t="s">
        <v>278</v>
      </c>
      <c r="E120" s="11">
        <v>2836.2</v>
      </c>
      <c r="F120" s="11">
        <v>2837</v>
      </c>
      <c r="G120" s="45">
        <v>4990.25</v>
      </c>
      <c r="H120" s="75">
        <v>51.05</v>
      </c>
      <c r="I120" s="11">
        <v>453.792</v>
      </c>
      <c r="J120" s="11">
        <v>19.859</v>
      </c>
      <c r="K120" s="45">
        <v>424.17</v>
      </c>
      <c r="L120" s="13">
        <v>948.871</v>
      </c>
      <c r="M120" s="75">
        <v>0</v>
      </c>
      <c r="N120" s="75">
        <v>226.9</v>
      </c>
      <c r="O120" s="75">
        <v>8.51</v>
      </c>
      <c r="P120" s="45">
        <v>99.81</v>
      </c>
      <c r="Q120" s="75">
        <v>335.22</v>
      </c>
      <c r="R120" s="68">
        <v>1284.091</v>
      </c>
      <c r="S120" s="83"/>
    </row>
    <row r="121" customFormat="1" ht="20" customHeight="1" spans="1:19">
      <c r="A121" s="75">
        <v>118</v>
      </c>
      <c r="B121" s="79"/>
      <c r="C121" s="76" t="s">
        <v>279</v>
      </c>
      <c r="D121" s="75" t="s">
        <v>280</v>
      </c>
      <c r="E121" s="11">
        <v>2836.2</v>
      </c>
      <c r="F121" s="11">
        <v>2837</v>
      </c>
      <c r="G121" s="45">
        <v>4990.25</v>
      </c>
      <c r="H121" s="75">
        <v>51.05</v>
      </c>
      <c r="I121" s="11">
        <v>453.792</v>
      </c>
      <c r="J121" s="11">
        <v>19.859</v>
      </c>
      <c r="K121" s="45">
        <v>424.17</v>
      </c>
      <c r="L121" s="13">
        <v>948.871</v>
      </c>
      <c r="M121" s="75">
        <v>0</v>
      </c>
      <c r="N121" s="75">
        <v>226.9</v>
      </c>
      <c r="O121" s="75">
        <v>8.51</v>
      </c>
      <c r="P121" s="45">
        <v>99.81</v>
      </c>
      <c r="Q121" s="75">
        <v>335.22</v>
      </c>
      <c r="R121" s="68">
        <v>1284.091</v>
      </c>
      <c r="S121" s="83"/>
    </row>
    <row r="122" customFormat="1" ht="20" customHeight="1" spans="1:19">
      <c r="A122" s="75">
        <v>119</v>
      </c>
      <c r="B122" s="79"/>
      <c r="C122" s="76" t="s">
        <v>281</v>
      </c>
      <c r="D122" s="75" t="s">
        <v>282</v>
      </c>
      <c r="E122" s="11">
        <v>2836.2</v>
      </c>
      <c r="F122" s="11">
        <v>2837</v>
      </c>
      <c r="G122" s="45">
        <v>4990.25</v>
      </c>
      <c r="H122" s="75">
        <v>51.05</v>
      </c>
      <c r="I122" s="11">
        <v>453.792</v>
      </c>
      <c r="J122" s="11">
        <v>19.859</v>
      </c>
      <c r="K122" s="45">
        <v>424.17</v>
      </c>
      <c r="L122" s="13">
        <v>948.871</v>
      </c>
      <c r="M122" s="75">
        <v>0</v>
      </c>
      <c r="N122" s="75">
        <v>226.9</v>
      </c>
      <c r="O122" s="75">
        <v>8.51</v>
      </c>
      <c r="P122" s="45">
        <v>99.81</v>
      </c>
      <c r="Q122" s="75">
        <v>335.22</v>
      </c>
      <c r="R122" s="68">
        <v>1284.091</v>
      </c>
      <c r="S122" s="83"/>
    </row>
    <row r="123" customFormat="1" ht="20" customHeight="1" spans="1:19">
      <c r="A123" s="75">
        <v>120</v>
      </c>
      <c r="B123" s="79"/>
      <c r="C123" s="76" t="s">
        <v>283</v>
      </c>
      <c r="D123" s="75" t="s">
        <v>284</v>
      </c>
      <c r="E123" s="11">
        <v>2836.2</v>
      </c>
      <c r="F123" s="11">
        <v>2837</v>
      </c>
      <c r="G123" s="45">
        <v>4990.25</v>
      </c>
      <c r="H123" s="75">
        <v>51.05</v>
      </c>
      <c r="I123" s="11">
        <v>453.792</v>
      </c>
      <c r="J123" s="11">
        <v>19.859</v>
      </c>
      <c r="K123" s="45">
        <v>424.17</v>
      </c>
      <c r="L123" s="13">
        <v>948.871</v>
      </c>
      <c r="M123" s="75">
        <v>0</v>
      </c>
      <c r="N123" s="75">
        <v>226.9</v>
      </c>
      <c r="O123" s="75">
        <v>8.51</v>
      </c>
      <c r="P123" s="45">
        <v>99.81</v>
      </c>
      <c r="Q123" s="75">
        <v>335.22</v>
      </c>
      <c r="R123" s="68">
        <v>1284.091</v>
      </c>
      <c r="S123" s="83"/>
    </row>
    <row r="124" customFormat="1" ht="20" customHeight="1" spans="1:19">
      <c r="A124" s="75">
        <v>121</v>
      </c>
      <c r="B124" s="79"/>
      <c r="C124" s="76" t="s">
        <v>285</v>
      </c>
      <c r="D124" s="75" t="s">
        <v>286</v>
      </c>
      <c r="E124" s="11">
        <v>2836.2</v>
      </c>
      <c r="F124" s="11">
        <v>2837</v>
      </c>
      <c r="G124" s="45">
        <v>4990.25</v>
      </c>
      <c r="H124" s="75">
        <v>51.05</v>
      </c>
      <c r="I124" s="11">
        <v>453.792</v>
      </c>
      <c r="J124" s="11">
        <v>19.859</v>
      </c>
      <c r="K124" s="45">
        <v>424.17</v>
      </c>
      <c r="L124" s="13">
        <v>948.871</v>
      </c>
      <c r="M124" s="75">
        <v>0</v>
      </c>
      <c r="N124" s="75">
        <v>226.9</v>
      </c>
      <c r="O124" s="75">
        <v>8.51</v>
      </c>
      <c r="P124" s="45">
        <v>99.81</v>
      </c>
      <c r="Q124" s="75">
        <v>335.22</v>
      </c>
      <c r="R124" s="68">
        <v>1284.091</v>
      </c>
      <c r="S124" s="83"/>
    </row>
    <row r="125" customFormat="1" ht="20" customHeight="1" spans="1:19">
      <c r="A125" s="75">
        <v>122</v>
      </c>
      <c r="B125" s="79"/>
      <c r="C125" s="76" t="s">
        <v>287</v>
      </c>
      <c r="D125" s="75" t="s">
        <v>288</v>
      </c>
      <c r="E125" s="11">
        <v>2836.2</v>
      </c>
      <c r="F125" s="11">
        <v>2837</v>
      </c>
      <c r="G125" s="45">
        <v>4990.25</v>
      </c>
      <c r="H125" s="75">
        <v>51.05</v>
      </c>
      <c r="I125" s="11">
        <v>453.792</v>
      </c>
      <c r="J125" s="11">
        <v>19.859</v>
      </c>
      <c r="K125" s="45">
        <v>424.17</v>
      </c>
      <c r="L125" s="13">
        <v>948.871</v>
      </c>
      <c r="M125" s="75">
        <v>0</v>
      </c>
      <c r="N125" s="75">
        <v>226.9</v>
      </c>
      <c r="O125" s="75">
        <v>8.51</v>
      </c>
      <c r="P125" s="45">
        <v>99.81</v>
      </c>
      <c r="Q125" s="75">
        <v>335.22</v>
      </c>
      <c r="R125" s="68">
        <v>1284.091</v>
      </c>
      <c r="S125" s="83"/>
    </row>
    <row r="126" customFormat="1" ht="20" customHeight="1" spans="1:19">
      <c r="A126" s="75">
        <v>123</v>
      </c>
      <c r="B126" s="79"/>
      <c r="C126" s="76" t="s">
        <v>289</v>
      </c>
      <c r="D126" s="75" t="s">
        <v>290</v>
      </c>
      <c r="E126" s="11">
        <v>3042.05</v>
      </c>
      <c r="F126" s="11">
        <v>3043</v>
      </c>
      <c r="G126" s="45">
        <v>4990.25</v>
      </c>
      <c r="H126" s="75">
        <v>54.76</v>
      </c>
      <c r="I126" s="11">
        <v>486.728</v>
      </c>
      <c r="J126" s="11">
        <v>21.301</v>
      </c>
      <c r="K126" s="45">
        <v>424.17</v>
      </c>
      <c r="L126" s="13">
        <v>986.959</v>
      </c>
      <c r="M126" s="75">
        <v>0</v>
      </c>
      <c r="N126" s="75">
        <v>243.36</v>
      </c>
      <c r="O126" s="75">
        <v>9.13</v>
      </c>
      <c r="P126" s="45">
        <v>99.81</v>
      </c>
      <c r="Q126" s="75">
        <v>352.3</v>
      </c>
      <c r="R126" s="68">
        <v>1339.259</v>
      </c>
      <c r="S126" s="83"/>
    </row>
    <row r="127" customFormat="1" ht="20" customHeight="1" spans="1:19">
      <c r="A127" s="75">
        <v>124</v>
      </c>
      <c r="B127" s="77" t="s">
        <v>293</v>
      </c>
      <c r="C127" s="76" t="s">
        <v>294</v>
      </c>
      <c r="D127" s="75" t="s">
        <v>295</v>
      </c>
      <c r="E127" s="11">
        <v>2836.2</v>
      </c>
      <c r="F127" s="11">
        <v>2837</v>
      </c>
      <c r="G127" s="45">
        <v>4990.25</v>
      </c>
      <c r="H127" s="75">
        <v>51.05</v>
      </c>
      <c r="I127" s="11">
        <v>453.792</v>
      </c>
      <c r="J127" s="11">
        <v>19.859</v>
      </c>
      <c r="K127" s="45">
        <v>424.17</v>
      </c>
      <c r="L127" s="13">
        <v>948.871</v>
      </c>
      <c r="M127" s="75">
        <v>0</v>
      </c>
      <c r="N127" s="75">
        <v>226.9</v>
      </c>
      <c r="O127" s="75">
        <v>8.51</v>
      </c>
      <c r="P127" s="45">
        <v>99.81</v>
      </c>
      <c r="Q127" s="75">
        <v>335.22</v>
      </c>
      <c r="R127" s="68">
        <v>1284.091</v>
      </c>
      <c r="S127" s="83"/>
    </row>
    <row r="128" customFormat="1" ht="20" customHeight="1" spans="1:19">
      <c r="A128" s="75">
        <v>125</v>
      </c>
      <c r="B128" s="79"/>
      <c r="C128" s="76" t="s">
        <v>298</v>
      </c>
      <c r="D128" s="75" t="s">
        <v>299</v>
      </c>
      <c r="E128" s="11">
        <v>2836.2</v>
      </c>
      <c r="F128" s="11">
        <v>2837</v>
      </c>
      <c r="G128" s="45">
        <v>4990.25</v>
      </c>
      <c r="H128" s="75">
        <v>51.05</v>
      </c>
      <c r="I128" s="11">
        <v>453.792</v>
      </c>
      <c r="J128" s="11">
        <v>19.859</v>
      </c>
      <c r="K128" s="45">
        <v>424.17</v>
      </c>
      <c r="L128" s="13">
        <v>948.871</v>
      </c>
      <c r="M128" s="75">
        <v>0</v>
      </c>
      <c r="N128" s="75">
        <v>226.9</v>
      </c>
      <c r="O128" s="75">
        <v>8.51</v>
      </c>
      <c r="P128" s="45">
        <v>99.81</v>
      </c>
      <c r="Q128" s="75">
        <v>335.22</v>
      </c>
      <c r="R128" s="68">
        <v>1284.091</v>
      </c>
      <c r="S128" s="83"/>
    </row>
    <row r="129" customFormat="1" ht="20" customHeight="1" spans="1:19">
      <c r="A129" s="75">
        <v>126</v>
      </c>
      <c r="B129" s="79"/>
      <c r="C129" s="76" t="s">
        <v>300</v>
      </c>
      <c r="D129" s="75" t="s">
        <v>301</v>
      </c>
      <c r="E129" s="11">
        <v>2836.2</v>
      </c>
      <c r="F129" s="11">
        <v>2837</v>
      </c>
      <c r="G129" s="45">
        <v>4990.25</v>
      </c>
      <c r="H129" s="75">
        <v>51.05</v>
      </c>
      <c r="I129" s="11">
        <v>453.792</v>
      </c>
      <c r="J129" s="11">
        <v>19.859</v>
      </c>
      <c r="K129" s="45">
        <v>424.17</v>
      </c>
      <c r="L129" s="13">
        <v>948.871</v>
      </c>
      <c r="M129" s="75">
        <v>0</v>
      </c>
      <c r="N129" s="75">
        <v>226.9</v>
      </c>
      <c r="O129" s="75">
        <v>8.51</v>
      </c>
      <c r="P129" s="45">
        <v>99.81</v>
      </c>
      <c r="Q129" s="75">
        <v>335.22</v>
      </c>
      <c r="R129" s="68">
        <v>1284.091</v>
      </c>
      <c r="S129" s="83"/>
    </row>
    <row r="130" customFormat="1" ht="20" customHeight="1" spans="1:19">
      <c r="A130" s="75">
        <v>127</v>
      </c>
      <c r="B130" s="79"/>
      <c r="C130" s="76" t="s">
        <v>302</v>
      </c>
      <c r="D130" s="75" t="s">
        <v>303</v>
      </c>
      <c r="E130" s="11">
        <v>2836.2</v>
      </c>
      <c r="F130" s="11">
        <v>2837</v>
      </c>
      <c r="G130" s="45">
        <v>4990.25</v>
      </c>
      <c r="H130" s="75">
        <v>51.05</v>
      </c>
      <c r="I130" s="11">
        <v>453.792</v>
      </c>
      <c r="J130" s="11">
        <v>19.859</v>
      </c>
      <c r="K130" s="45">
        <v>424.17</v>
      </c>
      <c r="L130" s="13">
        <v>948.871</v>
      </c>
      <c r="M130" s="75">
        <v>0</v>
      </c>
      <c r="N130" s="75">
        <v>226.9</v>
      </c>
      <c r="O130" s="75">
        <v>8.51</v>
      </c>
      <c r="P130" s="45">
        <v>99.81</v>
      </c>
      <c r="Q130" s="75">
        <v>335.22</v>
      </c>
      <c r="R130" s="68">
        <v>1284.091</v>
      </c>
      <c r="S130" s="83"/>
    </row>
    <row r="131" customFormat="1" ht="20" customHeight="1" spans="1:19">
      <c r="A131" s="75">
        <v>128</v>
      </c>
      <c r="B131" s="79"/>
      <c r="C131" s="76" t="s">
        <v>304</v>
      </c>
      <c r="D131" s="75" t="s">
        <v>305</v>
      </c>
      <c r="E131" s="11">
        <v>2836.2</v>
      </c>
      <c r="F131" s="11">
        <v>2837</v>
      </c>
      <c r="G131" s="45">
        <v>4990.25</v>
      </c>
      <c r="H131" s="75">
        <v>51.05</v>
      </c>
      <c r="I131" s="11">
        <v>453.792</v>
      </c>
      <c r="J131" s="11">
        <v>19.859</v>
      </c>
      <c r="K131" s="45">
        <v>424.17</v>
      </c>
      <c r="L131" s="13">
        <v>948.871</v>
      </c>
      <c r="M131" s="75">
        <v>0</v>
      </c>
      <c r="N131" s="75">
        <v>226.9</v>
      </c>
      <c r="O131" s="75">
        <v>8.51</v>
      </c>
      <c r="P131" s="45">
        <v>99.81</v>
      </c>
      <c r="Q131" s="75">
        <v>335.22</v>
      </c>
      <c r="R131" s="68">
        <v>1284.091</v>
      </c>
      <c r="S131" s="83"/>
    </row>
    <row r="132" customFormat="1" ht="20" customHeight="1" spans="1:19">
      <c r="A132" s="75">
        <v>129</v>
      </c>
      <c r="B132" s="79"/>
      <c r="C132" s="76" t="s">
        <v>306</v>
      </c>
      <c r="D132" s="75" t="s">
        <v>307</v>
      </c>
      <c r="E132" s="11">
        <v>2836.2</v>
      </c>
      <c r="F132" s="11">
        <v>2837</v>
      </c>
      <c r="G132" s="45">
        <v>4990.25</v>
      </c>
      <c r="H132" s="75">
        <v>51.05</v>
      </c>
      <c r="I132" s="11">
        <v>453.792</v>
      </c>
      <c r="J132" s="11">
        <v>19.859</v>
      </c>
      <c r="K132" s="45">
        <v>424.17</v>
      </c>
      <c r="L132" s="13">
        <v>948.871</v>
      </c>
      <c r="M132" s="75">
        <v>0</v>
      </c>
      <c r="N132" s="75">
        <v>226.9</v>
      </c>
      <c r="O132" s="75">
        <v>8.51</v>
      </c>
      <c r="P132" s="45">
        <v>99.81</v>
      </c>
      <c r="Q132" s="75">
        <v>335.22</v>
      </c>
      <c r="R132" s="68">
        <v>1284.091</v>
      </c>
      <c r="S132" s="83"/>
    </row>
    <row r="133" customFormat="1" ht="20" customHeight="1" spans="1:19">
      <c r="A133" s="75">
        <v>130</v>
      </c>
      <c r="B133" s="79"/>
      <c r="C133" s="76" t="s">
        <v>308</v>
      </c>
      <c r="D133" s="75" t="s">
        <v>309</v>
      </c>
      <c r="E133" s="11">
        <v>2836.2</v>
      </c>
      <c r="F133" s="11">
        <v>2837</v>
      </c>
      <c r="G133" s="45">
        <v>4990.25</v>
      </c>
      <c r="H133" s="75">
        <v>51.05</v>
      </c>
      <c r="I133" s="11">
        <v>453.792</v>
      </c>
      <c r="J133" s="11">
        <v>19.859</v>
      </c>
      <c r="K133" s="45">
        <v>424.17</v>
      </c>
      <c r="L133" s="13">
        <v>948.871</v>
      </c>
      <c r="M133" s="75">
        <v>0</v>
      </c>
      <c r="N133" s="75">
        <v>226.9</v>
      </c>
      <c r="O133" s="75">
        <v>8.51</v>
      </c>
      <c r="P133" s="45">
        <v>99.81</v>
      </c>
      <c r="Q133" s="75">
        <v>335.22</v>
      </c>
      <c r="R133" s="68">
        <v>1284.091</v>
      </c>
      <c r="S133" s="83"/>
    </row>
    <row r="134" customFormat="1" ht="20" customHeight="1" spans="1:19">
      <c r="A134" s="75">
        <v>131</v>
      </c>
      <c r="B134" s="79"/>
      <c r="C134" s="76" t="s">
        <v>310</v>
      </c>
      <c r="D134" s="75" t="s">
        <v>311</v>
      </c>
      <c r="E134" s="11">
        <v>2836.2</v>
      </c>
      <c r="F134" s="11">
        <v>2837</v>
      </c>
      <c r="G134" s="45">
        <v>4990.25</v>
      </c>
      <c r="H134" s="75">
        <v>51.05</v>
      </c>
      <c r="I134" s="11">
        <v>453.792</v>
      </c>
      <c r="J134" s="11">
        <v>19.859</v>
      </c>
      <c r="K134" s="45">
        <v>424.17</v>
      </c>
      <c r="L134" s="13">
        <v>948.871</v>
      </c>
      <c r="M134" s="75">
        <v>0</v>
      </c>
      <c r="N134" s="75">
        <v>226.9</v>
      </c>
      <c r="O134" s="75">
        <v>8.51</v>
      </c>
      <c r="P134" s="45">
        <v>99.81</v>
      </c>
      <c r="Q134" s="75">
        <v>335.22</v>
      </c>
      <c r="R134" s="68">
        <v>1284.091</v>
      </c>
      <c r="S134" s="83"/>
    </row>
    <row r="135" customFormat="1" ht="20" customHeight="1" spans="1:19">
      <c r="A135" s="75">
        <v>132</v>
      </c>
      <c r="B135" s="79"/>
      <c r="C135" s="76" t="s">
        <v>312</v>
      </c>
      <c r="D135" s="75" t="s">
        <v>313</v>
      </c>
      <c r="E135" s="11">
        <v>2836.2</v>
      </c>
      <c r="F135" s="11">
        <v>2837</v>
      </c>
      <c r="G135" s="45">
        <v>4990.25</v>
      </c>
      <c r="H135" s="75">
        <v>51.05</v>
      </c>
      <c r="I135" s="11">
        <v>453.792</v>
      </c>
      <c r="J135" s="11">
        <v>19.859</v>
      </c>
      <c r="K135" s="45">
        <v>424.17</v>
      </c>
      <c r="L135" s="13">
        <v>948.871</v>
      </c>
      <c r="M135" s="75">
        <v>0</v>
      </c>
      <c r="N135" s="75">
        <v>226.9</v>
      </c>
      <c r="O135" s="75">
        <v>8.51</v>
      </c>
      <c r="P135" s="45">
        <v>99.81</v>
      </c>
      <c r="Q135" s="75">
        <v>335.22</v>
      </c>
      <c r="R135" s="68">
        <v>1284.091</v>
      </c>
      <c r="S135" s="83"/>
    </row>
    <row r="136" customFormat="1" ht="20" customHeight="1" spans="1:19">
      <c r="A136" s="75">
        <v>133</v>
      </c>
      <c r="B136" s="79"/>
      <c r="C136" s="76" t="s">
        <v>314</v>
      </c>
      <c r="D136" s="75" t="s">
        <v>315</v>
      </c>
      <c r="E136" s="11">
        <v>2836.2</v>
      </c>
      <c r="F136" s="11">
        <v>2837</v>
      </c>
      <c r="G136" s="45">
        <v>4990.25</v>
      </c>
      <c r="H136" s="75">
        <v>51.05</v>
      </c>
      <c r="I136" s="11">
        <v>453.792</v>
      </c>
      <c r="J136" s="11">
        <v>19.859</v>
      </c>
      <c r="K136" s="45">
        <v>424.17</v>
      </c>
      <c r="L136" s="13">
        <v>948.871</v>
      </c>
      <c r="M136" s="75">
        <v>0</v>
      </c>
      <c r="N136" s="75">
        <v>226.9</v>
      </c>
      <c r="O136" s="75">
        <v>8.51</v>
      </c>
      <c r="P136" s="45">
        <v>99.81</v>
      </c>
      <c r="Q136" s="75">
        <v>335.22</v>
      </c>
      <c r="R136" s="68">
        <v>1284.091</v>
      </c>
      <c r="S136" s="83"/>
    </row>
    <row r="137" customFormat="1" ht="20" customHeight="1" spans="1:19">
      <c r="A137" s="75">
        <v>134</v>
      </c>
      <c r="B137" s="79"/>
      <c r="C137" s="76" t="s">
        <v>316</v>
      </c>
      <c r="D137" s="75" t="s">
        <v>317</v>
      </c>
      <c r="E137" s="11">
        <v>2836.2</v>
      </c>
      <c r="F137" s="11">
        <v>2837</v>
      </c>
      <c r="G137" s="45">
        <v>4990.25</v>
      </c>
      <c r="H137" s="75">
        <v>51.05</v>
      </c>
      <c r="I137" s="11">
        <v>453.792</v>
      </c>
      <c r="J137" s="11">
        <v>19.859</v>
      </c>
      <c r="K137" s="45">
        <v>424.17</v>
      </c>
      <c r="L137" s="13">
        <v>948.871</v>
      </c>
      <c r="M137" s="75">
        <v>0</v>
      </c>
      <c r="N137" s="75">
        <v>226.9</v>
      </c>
      <c r="O137" s="75">
        <v>8.51</v>
      </c>
      <c r="P137" s="45">
        <v>99.81</v>
      </c>
      <c r="Q137" s="75">
        <v>335.22</v>
      </c>
      <c r="R137" s="68">
        <v>1284.091</v>
      </c>
      <c r="S137" s="83"/>
    </row>
    <row r="138" customFormat="1" ht="20" customHeight="1" spans="1:19">
      <c r="A138" s="75">
        <v>135</v>
      </c>
      <c r="B138" s="79"/>
      <c r="C138" s="76" t="s">
        <v>318</v>
      </c>
      <c r="D138" s="75" t="s">
        <v>319</v>
      </c>
      <c r="E138" s="11">
        <v>2836.2</v>
      </c>
      <c r="F138" s="11">
        <v>2837</v>
      </c>
      <c r="G138" s="45">
        <v>4990.25</v>
      </c>
      <c r="H138" s="75">
        <v>51.05</v>
      </c>
      <c r="I138" s="11">
        <v>453.792</v>
      </c>
      <c r="J138" s="11">
        <v>19.859</v>
      </c>
      <c r="K138" s="45">
        <v>424.17</v>
      </c>
      <c r="L138" s="13">
        <v>948.871</v>
      </c>
      <c r="M138" s="75">
        <v>0</v>
      </c>
      <c r="N138" s="75">
        <v>226.9</v>
      </c>
      <c r="O138" s="75">
        <v>8.51</v>
      </c>
      <c r="P138" s="45">
        <v>99.81</v>
      </c>
      <c r="Q138" s="75">
        <v>335.22</v>
      </c>
      <c r="R138" s="68">
        <v>1284.091</v>
      </c>
      <c r="S138" s="83"/>
    </row>
    <row r="139" customFormat="1" ht="20" customHeight="1" spans="1:19">
      <c r="A139" s="75">
        <v>136</v>
      </c>
      <c r="B139" s="79"/>
      <c r="C139" s="76" t="s">
        <v>320</v>
      </c>
      <c r="D139" s="75" t="s">
        <v>321</v>
      </c>
      <c r="E139" s="11">
        <v>2836.2</v>
      </c>
      <c r="F139" s="11">
        <v>2837</v>
      </c>
      <c r="G139" s="45">
        <v>4990.25</v>
      </c>
      <c r="H139" s="75">
        <v>51.05</v>
      </c>
      <c r="I139" s="11">
        <v>453.792</v>
      </c>
      <c r="J139" s="11">
        <v>19.859</v>
      </c>
      <c r="K139" s="45">
        <v>424.17</v>
      </c>
      <c r="L139" s="13">
        <v>948.871</v>
      </c>
      <c r="M139" s="75">
        <v>0</v>
      </c>
      <c r="N139" s="75">
        <v>226.9</v>
      </c>
      <c r="O139" s="75">
        <v>8.51</v>
      </c>
      <c r="P139" s="45">
        <v>99.81</v>
      </c>
      <c r="Q139" s="75">
        <v>335.22</v>
      </c>
      <c r="R139" s="68">
        <v>1284.091</v>
      </c>
      <c r="S139" s="83"/>
    </row>
    <row r="140" customFormat="1" ht="20" customHeight="1" spans="1:19">
      <c r="A140" s="75">
        <v>137</v>
      </c>
      <c r="B140" s="79"/>
      <c r="C140" s="76" t="s">
        <v>322</v>
      </c>
      <c r="D140" s="75" t="s">
        <v>323</v>
      </c>
      <c r="E140" s="11">
        <v>2836.2</v>
      </c>
      <c r="F140" s="11">
        <v>2837</v>
      </c>
      <c r="G140" s="45">
        <v>4990.25</v>
      </c>
      <c r="H140" s="75">
        <v>51.05</v>
      </c>
      <c r="I140" s="11">
        <v>453.792</v>
      </c>
      <c r="J140" s="11">
        <v>19.859</v>
      </c>
      <c r="K140" s="45">
        <v>424.17</v>
      </c>
      <c r="L140" s="13">
        <v>948.871</v>
      </c>
      <c r="M140" s="75">
        <v>0</v>
      </c>
      <c r="N140" s="75">
        <v>226.9</v>
      </c>
      <c r="O140" s="75">
        <v>8.51</v>
      </c>
      <c r="P140" s="45">
        <v>99.81</v>
      </c>
      <c r="Q140" s="75">
        <v>335.22</v>
      </c>
      <c r="R140" s="68">
        <v>1284.091</v>
      </c>
      <c r="S140" s="83"/>
    </row>
    <row r="141" customFormat="1" ht="20" customHeight="1" spans="1:19">
      <c r="A141" s="75">
        <v>138</v>
      </c>
      <c r="B141" s="79"/>
      <c r="C141" s="76" t="s">
        <v>324</v>
      </c>
      <c r="D141" s="75" t="s">
        <v>325</v>
      </c>
      <c r="E141" s="11">
        <v>2836.2</v>
      </c>
      <c r="F141" s="11">
        <v>2837</v>
      </c>
      <c r="G141" s="45">
        <v>4990.25</v>
      </c>
      <c r="H141" s="75">
        <v>51.05</v>
      </c>
      <c r="I141" s="11">
        <v>453.792</v>
      </c>
      <c r="J141" s="11">
        <v>19.859</v>
      </c>
      <c r="K141" s="45">
        <v>424.17</v>
      </c>
      <c r="L141" s="13">
        <v>948.871</v>
      </c>
      <c r="M141" s="75">
        <v>0</v>
      </c>
      <c r="N141" s="75">
        <v>226.9</v>
      </c>
      <c r="O141" s="75">
        <v>8.51</v>
      </c>
      <c r="P141" s="45">
        <v>99.81</v>
      </c>
      <c r="Q141" s="75">
        <v>335.22</v>
      </c>
      <c r="R141" s="68">
        <v>1284.091</v>
      </c>
      <c r="S141" s="83"/>
    </row>
    <row r="142" customFormat="1" ht="20" customHeight="1" spans="1:19">
      <c r="A142" s="75">
        <v>139</v>
      </c>
      <c r="B142" s="79"/>
      <c r="C142" s="76" t="s">
        <v>326</v>
      </c>
      <c r="D142" s="75" t="s">
        <v>327</v>
      </c>
      <c r="E142" s="11">
        <v>2836.2</v>
      </c>
      <c r="F142" s="11">
        <v>2837</v>
      </c>
      <c r="G142" s="45">
        <v>4990.25</v>
      </c>
      <c r="H142" s="75">
        <v>51.05</v>
      </c>
      <c r="I142" s="11">
        <v>453.792</v>
      </c>
      <c r="J142" s="11">
        <v>19.859</v>
      </c>
      <c r="K142" s="45">
        <v>424.17</v>
      </c>
      <c r="L142" s="13">
        <v>948.871</v>
      </c>
      <c r="M142" s="75">
        <v>0</v>
      </c>
      <c r="N142" s="75">
        <v>226.9</v>
      </c>
      <c r="O142" s="75">
        <v>8.51</v>
      </c>
      <c r="P142" s="45">
        <v>99.81</v>
      </c>
      <c r="Q142" s="75">
        <v>335.22</v>
      </c>
      <c r="R142" s="68">
        <v>1284.091</v>
      </c>
      <c r="S142" s="83"/>
    </row>
    <row r="143" customFormat="1" ht="20" customHeight="1" spans="1:19">
      <c r="A143" s="75">
        <v>140</v>
      </c>
      <c r="B143" s="79"/>
      <c r="C143" s="76" t="s">
        <v>328</v>
      </c>
      <c r="D143" s="75" t="s">
        <v>329</v>
      </c>
      <c r="E143" s="11">
        <v>2836.2</v>
      </c>
      <c r="F143" s="11">
        <v>2837</v>
      </c>
      <c r="G143" s="45">
        <v>4990.25</v>
      </c>
      <c r="H143" s="75">
        <v>51.05</v>
      </c>
      <c r="I143" s="11">
        <v>453.792</v>
      </c>
      <c r="J143" s="11">
        <v>19.859</v>
      </c>
      <c r="K143" s="45">
        <v>424.17</v>
      </c>
      <c r="L143" s="13">
        <v>948.871</v>
      </c>
      <c r="M143" s="75">
        <v>0</v>
      </c>
      <c r="N143" s="75">
        <v>226.9</v>
      </c>
      <c r="O143" s="75">
        <v>8.51</v>
      </c>
      <c r="P143" s="45">
        <v>99.81</v>
      </c>
      <c r="Q143" s="75">
        <v>335.22</v>
      </c>
      <c r="R143" s="68">
        <v>1284.091</v>
      </c>
      <c r="S143" s="83"/>
    </row>
    <row r="144" customFormat="1" ht="20" customHeight="1" spans="1:19">
      <c r="A144" s="75">
        <v>141</v>
      </c>
      <c r="B144" s="79"/>
      <c r="C144" s="76" t="s">
        <v>330</v>
      </c>
      <c r="D144" s="75" t="s">
        <v>331</v>
      </c>
      <c r="E144" s="11">
        <v>2836.2</v>
      </c>
      <c r="F144" s="11">
        <v>2837</v>
      </c>
      <c r="G144" s="45">
        <v>4990.25</v>
      </c>
      <c r="H144" s="75">
        <v>51.05</v>
      </c>
      <c r="I144" s="11">
        <v>453.792</v>
      </c>
      <c r="J144" s="11">
        <v>19.859</v>
      </c>
      <c r="K144" s="45">
        <v>424.17</v>
      </c>
      <c r="L144" s="13">
        <v>948.871</v>
      </c>
      <c r="M144" s="75">
        <v>0</v>
      </c>
      <c r="N144" s="75">
        <v>226.9</v>
      </c>
      <c r="O144" s="75">
        <v>8.51</v>
      </c>
      <c r="P144" s="45">
        <v>99.81</v>
      </c>
      <c r="Q144" s="75">
        <v>335.22</v>
      </c>
      <c r="R144" s="68">
        <v>1284.091</v>
      </c>
      <c r="S144" s="83"/>
    </row>
    <row r="145" customFormat="1" ht="20" customHeight="1" spans="1:19">
      <c r="A145" s="75">
        <v>142</v>
      </c>
      <c r="B145" s="79"/>
      <c r="C145" s="76" t="s">
        <v>332</v>
      </c>
      <c r="D145" s="75" t="s">
        <v>333</v>
      </c>
      <c r="E145" s="11">
        <v>2836.2</v>
      </c>
      <c r="F145" s="11">
        <v>2837</v>
      </c>
      <c r="G145" s="45">
        <v>4990.25</v>
      </c>
      <c r="H145" s="75">
        <v>51.05</v>
      </c>
      <c r="I145" s="11">
        <v>453.792</v>
      </c>
      <c r="J145" s="11">
        <v>19.859</v>
      </c>
      <c r="K145" s="45">
        <v>424.17</v>
      </c>
      <c r="L145" s="13">
        <v>948.871</v>
      </c>
      <c r="M145" s="75">
        <v>0</v>
      </c>
      <c r="N145" s="75">
        <v>226.9</v>
      </c>
      <c r="O145" s="75">
        <v>8.51</v>
      </c>
      <c r="P145" s="45">
        <v>99.81</v>
      </c>
      <c r="Q145" s="75">
        <v>335.22</v>
      </c>
      <c r="R145" s="68">
        <v>1284.091</v>
      </c>
      <c r="S145" s="83"/>
    </row>
    <row r="146" customFormat="1" ht="20" customHeight="1" spans="1:19">
      <c r="A146" s="75">
        <v>143</v>
      </c>
      <c r="B146" s="79"/>
      <c r="C146" s="76" t="s">
        <v>334</v>
      </c>
      <c r="D146" s="75" t="s">
        <v>335</v>
      </c>
      <c r="E146" s="11">
        <v>2836.2</v>
      </c>
      <c r="F146" s="11">
        <v>2837</v>
      </c>
      <c r="G146" s="45">
        <v>4990.25</v>
      </c>
      <c r="H146" s="75">
        <v>51.05</v>
      </c>
      <c r="I146" s="11">
        <v>453.792</v>
      </c>
      <c r="J146" s="11">
        <v>19.859</v>
      </c>
      <c r="K146" s="45">
        <v>424.17</v>
      </c>
      <c r="L146" s="13">
        <v>948.871</v>
      </c>
      <c r="M146" s="75">
        <v>0</v>
      </c>
      <c r="N146" s="75">
        <v>226.9</v>
      </c>
      <c r="O146" s="75">
        <v>8.51</v>
      </c>
      <c r="P146" s="45">
        <v>99.81</v>
      </c>
      <c r="Q146" s="75">
        <v>335.22</v>
      </c>
      <c r="R146" s="68">
        <v>1284.091</v>
      </c>
      <c r="S146" s="83"/>
    </row>
    <row r="147" customFormat="1" ht="20" customHeight="1" spans="1:19">
      <c r="A147" s="75">
        <v>144</v>
      </c>
      <c r="B147" s="79"/>
      <c r="C147" s="76" t="s">
        <v>336</v>
      </c>
      <c r="D147" s="75" t="s">
        <v>337</v>
      </c>
      <c r="E147" s="11">
        <v>2836.2</v>
      </c>
      <c r="F147" s="11">
        <v>2837</v>
      </c>
      <c r="G147" s="45">
        <v>4990.25</v>
      </c>
      <c r="H147" s="75">
        <v>51.05</v>
      </c>
      <c r="I147" s="11">
        <v>453.792</v>
      </c>
      <c r="J147" s="11">
        <v>19.859</v>
      </c>
      <c r="K147" s="45">
        <v>424.17</v>
      </c>
      <c r="L147" s="13">
        <v>948.871</v>
      </c>
      <c r="M147" s="75">
        <v>0</v>
      </c>
      <c r="N147" s="75">
        <v>226.9</v>
      </c>
      <c r="O147" s="75">
        <v>8.51</v>
      </c>
      <c r="P147" s="45">
        <v>99.81</v>
      </c>
      <c r="Q147" s="75">
        <v>335.22</v>
      </c>
      <c r="R147" s="68">
        <v>1284.091</v>
      </c>
      <c r="S147" s="83"/>
    </row>
    <row r="148" customFormat="1" ht="20" customHeight="1" spans="1:19">
      <c r="A148" s="75">
        <v>145</v>
      </c>
      <c r="B148" s="79"/>
      <c r="C148" s="76" t="s">
        <v>338</v>
      </c>
      <c r="D148" s="75" t="s">
        <v>339</v>
      </c>
      <c r="E148" s="11">
        <v>2836.2</v>
      </c>
      <c r="F148" s="11">
        <v>2837</v>
      </c>
      <c r="G148" s="45">
        <v>4990.25</v>
      </c>
      <c r="H148" s="75">
        <v>51.05</v>
      </c>
      <c r="I148" s="11">
        <v>453.792</v>
      </c>
      <c r="J148" s="11">
        <v>19.859</v>
      </c>
      <c r="K148" s="45">
        <v>424.17</v>
      </c>
      <c r="L148" s="13">
        <v>948.871</v>
      </c>
      <c r="M148" s="75">
        <v>0</v>
      </c>
      <c r="N148" s="75">
        <v>226.9</v>
      </c>
      <c r="O148" s="75">
        <v>8.51</v>
      </c>
      <c r="P148" s="45">
        <v>99.81</v>
      </c>
      <c r="Q148" s="75">
        <v>335.22</v>
      </c>
      <c r="R148" s="68">
        <v>1284.091</v>
      </c>
      <c r="S148" s="83"/>
    </row>
    <row r="149" customFormat="1" ht="20" customHeight="1" spans="1:19">
      <c r="A149" s="75">
        <v>146</v>
      </c>
      <c r="B149" s="79"/>
      <c r="C149" s="76" t="s">
        <v>340</v>
      </c>
      <c r="D149" s="75" t="s">
        <v>341</v>
      </c>
      <c r="E149" s="11">
        <v>2836.2</v>
      </c>
      <c r="F149" s="11">
        <v>2837</v>
      </c>
      <c r="G149" s="45">
        <v>4990.25</v>
      </c>
      <c r="H149" s="75">
        <v>51.05</v>
      </c>
      <c r="I149" s="11">
        <v>453.792</v>
      </c>
      <c r="J149" s="11">
        <v>19.859</v>
      </c>
      <c r="K149" s="45">
        <v>424.17</v>
      </c>
      <c r="L149" s="13">
        <v>948.871</v>
      </c>
      <c r="M149" s="75">
        <v>0</v>
      </c>
      <c r="N149" s="75">
        <v>226.9</v>
      </c>
      <c r="O149" s="75">
        <v>8.51</v>
      </c>
      <c r="P149" s="45">
        <v>99.81</v>
      </c>
      <c r="Q149" s="75">
        <v>335.22</v>
      </c>
      <c r="R149" s="68">
        <v>1284.091</v>
      </c>
      <c r="S149" s="83"/>
    </row>
    <row r="150" customFormat="1" ht="20" customHeight="1" spans="1:19">
      <c r="A150" s="75">
        <v>147</v>
      </c>
      <c r="B150" s="79"/>
      <c r="C150" s="76" t="s">
        <v>342</v>
      </c>
      <c r="D150" s="75" t="s">
        <v>343</v>
      </c>
      <c r="E150" s="11">
        <v>2836.2</v>
      </c>
      <c r="F150" s="11">
        <v>2837</v>
      </c>
      <c r="G150" s="45">
        <v>4990.25</v>
      </c>
      <c r="H150" s="75">
        <v>51.05</v>
      </c>
      <c r="I150" s="11">
        <v>453.792</v>
      </c>
      <c r="J150" s="11">
        <v>19.859</v>
      </c>
      <c r="K150" s="45">
        <v>424.17</v>
      </c>
      <c r="L150" s="13">
        <v>948.871</v>
      </c>
      <c r="M150" s="75">
        <v>0</v>
      </c>
      <c r="N150" s="75">
        <v>226.9</v>
      </c>
      <c r="O150" s="75">
        <v>8.51</v>
      </c>
      <c r="P150" s="45">
        <v>99.81</v>
      </c>
      <c r="Q150" s="75">
        <v>335.22</v>
      </c>
      <c r="R150" s="68">
        <v>1284.091</v>
      </c>
      <c r="S150" s="83"/>
    </row>
    <row r="151" customFormat="1" ht="20" customHeight="1" spans="1:19">
      <c r="A151" s="75">
        <v>148</v>
      </c>
      <c r="B151" s="79"/>
      <c r="C151" s="76" t="s">
        <v>346</v>
      </c>
      <c r="D151" s="75" t="s">
        <v>347</v>
      </c>
      <c r="E151" s="11">
        <v>2836.2</v>
      </c>
      <c r="F151" s="11">
        <v>2837</v>
      </c>
      <c r="G151" s="45">
        <v>4990.25</v>
      </c>
      <c r="H151" s="75">
        <v>51.05</v>
      </c>
      <c r="I151" s="11">
        <v>453.792</v>
      </c>
      <c r="J151" s="11">
        <v>19.859</v>
      </c>
      <c r="K151" s="45">
        <v>424.17</v>
      </c>
      <c r="L151" s="13">
        <v>948.871</v>
      </c>
      <c r="M151" s="75">
        <v>0</v>
      </c>
      <c r="N151" s="75">
        <v>226.9</v>
      </c>
      <c r="O151" s="75">
        <v>8.51</v>
      </c>
      <c r="P151" s="45">
        <v>99.81</v>
      </c>
      <c r="Q151" s="75">
        <v>335.22</v>
      </c>
      <c r="R151" s="68">
        <v>1284.091</v>
      </c>
      <c r="S151" s="83"/>
    </row>
    <row r="152" customFormat="1" ht="20" customHeight="1" spans="1:19">
      <c r="A152" s="75">
        <v>149</v>
      </c>
      <c r="B152" s="79"/>
      <c r="C152" s="76" t="s">
        <v>348</v>
      </c>
      <c r="D152" s="75" t="s">
        <v>349</v>
      </c>
      <c r="E152" s="11">
        <v>2836.2</v>
      </c>
      <c r="F152" s="11">
        <v>2837</v>
      </c>
      <c r="G152" s="45">
        <v>4990.25</v>
      </c>
      <c r="H152" s="75">
        <v>51.05</v>
      </c>
      <c r="I152" s="11">
        <v>453.792</v>
      </c>
      <c r="J152" s="11">
        <v>19.859</v>
      </c>
      <c r="K152" s="45">
        <v>424.17</v>
      </c>
      <c r="L152" s="13">
        <v>948.871</v>
      </c>
      <c r="M152" s="75">
        <v>0</v>
      </c>
      <c r="N152" s="75">
        <v>226.9</v>
      </c>
      <c r="O152" s="75">
        <v>8.51</v>
      </c>
      <c r="P152" s="45">
        <v>99.81</v>
      </c>
      <c r="Q152" s="75">
        <v>335.22</v>
      </c>
      <c r="R152" s="68">
        <v>1284.091</v>
      </c>
      <c r="S152" s="83"/>
    </row>
    <row r="153" customFormat="1" ht="20" customHeight="1" spans="1:19">
      <c r="A153" s="75">
        <v>150</v>
      </c>
      <c r="B153" s="79"/>
      <c r="C153" s="76" t="s">
        <v>350</v>
      </c>
      <c r="D153" s="75" t="s">
        <v>351</v>
      </c>
      <c r="E153" s="11">
        <v>2836.2</v>
      </c>
      <c r="F153" s="11">
        <v>2837</v>
      </c>
      <c r="G153" s="45">
        <v>4990.25</v>
      </c>
      <c r="H153" s="75">
        <v>51.05</v>
      </c>
      <c r="I153" s="11">
        <v>453.792</v>
      </c>
      <c r="J153" s="11">
        <v>19.859</v>
      </c>
      <c r="K153" s="45">
        <v>424.17</v>
      </c>
      <c r="L153" s="13">
        <v>948.871</v>
      </c>
      <c r="M153" s="75">
        <v>0</v>
      </c>
      <c r="N153" s="75">
        <v>226.9</v>
      </c>
      <c r="O153" s="75">
        <v>8.51</v>
      </c>
      <c r="P153" s="45">
        <v>99.81</v>
      </c>
      <c r="Q153" s="75">
        <v>335.22</v>
      </c>
      <c r="R153" s="68">
        <v>1284.091</v>
      </c>
      <c r="S153" s="83"/>
    </row>
    <row r="154" customFormat="1" ht="20" customHeight="1" spans="1:19">
      <c r="A154" s="75">
        <v>151</v>
      </c>
      <c r="B154" s="79"/>
      <c r="C154" s="76" t="s">
        <v>352</v>
      </c>
      <c r="D154" s="75" t="s">
        <v>353</v>
      </c>
      <c r="E154" s="11">
        <v>2836.2</v>
      </c>
      <c r="F154" s="11">
        <v>2837</v>
      </c>
      <c r="G154" s="45">
        <v>4990.25</v>
      </c>
      <c r="H154" s="75">
        <v>51.05</v>
      </c>
      <c r="I154" s="11">
        <v>453.792</v>
      </c>
      <c r="J154" s="11">
        <v>19.859</v>
      </c>
      <c r="K154" s="45">
        <v>424.17</v>
      </c>
      <c r="L154" s="13">
        <v>948.871</v>
      </c>
      <c r="M154" s="75">
        <v>0</v>
      </c>
      <c r="N154" s="75">
        <v>226.9</v>
      </c>
      <c r="O154" s="75">
        <v>8.51</v>
      </c>
      <c r="P154" s="45">
        <v>99.81</v>
      </c>
      <c r="Q154" s="75">
        <v>335.22</v>
      </c>
      <c r="R154" s="68">
        <v>1284.091</v>
      </c>
      <c r="S154" s="83"/>
    </row>
    <row r="155" customFormat="1" ht="20" customHeight="1" spans="1:19">
      <c r="A155" s="75">
        <v>152</v>
      </c>
      <c r="B155" s="79"/>
      <c r="C155" s="76" t="s">
        <v>354</v>
      </c>
      <c r="D155" s="75" t="s">
        <v>355</v>
      </c>
      <c r="E155" s="11">
        <v>2836.2</v>
      </c>
      <c r="F155" s="11">
        <v>2837</v>
      </c>
      <c r="G155" s="45">
        <v>4990.25</v>
      </c>
      <c r="H155" s="75">
        <v>51.05</v>
      </c>
      <c r="I155" s="11">
        <v>453.792</v>
      </c>
      <c r="J155" s="11">
        <v>19.859</v>
      </c>
      <c r="K155" s="45">
        <v>424.17</v>
      </c>
      <c r="L155" s="13">
        <v>948.871</v>
      </c>
      <c r="M155" s="75">
        <v>0</v>
      </c>
      <c r="N155" s="75">
        <v>226.9</v>
      </c>
      <c r="O155" s="75">
        <v>8.51</v>
      </c>
      <c r="P155" s="45">
        <v>99.81</v>
      </c>
      <c r="Q155" s="75">
        <v>335.22</v>
      </c>
      <c r="R155" s="68">
        <v>1284.091</v>
      </c>
      <c r="S155" s="83"/>
    </row>
    <row r="156" customFormat="1" ht="20" customHeight="1" spans="1:19">
      <c r="A156" s="75">
        <v>153</v>
      </c>
      <c r="B156" s="79"/>
      <c r="C156" s="76" t="s">
        <v>356</v>
      </c>
      <c r="D156" s="75" t="s">
        <v>357</v>
      </c>
      <c r="E156" s="11">
        <v>2836.2</v>
      </c>
      <c r="F156" s="11">
        <v>2837</v>
      </c>
      <c r="G156" s="45">
        <v>4990.25</v>
      </c>
      <c r="H156" s="75">
        <v>51.05</v>
      </c>
      <c r="I156" s="11">
        <v>453.792</v>
      </c>
      <c r="J156" s="11">
        <v>19.859</v>
      </c>
      <c r="K156" s="45">
        <v>424.17</v>
      </c>
      <c r="L156" s="13">
        <v>948.871</v>
      </c>
      <c r="M156" s="75">
        <v>0</v>
      </c>
      <c r="N156" s="75">
        <v>226.9</v>
      </c>
      <c r="O156" s="75">
        <v>8.51</v>
      </c>
      <c r="P156" s="45">
        <v>99.81</v>
      </c>
      <c r="Q156" s="75">
        <v>335.22</v>
      </c>
      <c r="R156" s="68">
        <v>1284.091</v>
      </c>
      <c r="S156" s="83"/>
    </row>
    <row r="157" customFormat="1" ht="20" customHeight="1" spans="1:19">
      <c r="A157" s="75">
        <v>154</v>
      </c>
      <c r="B157" s="79"/>
      <c r="C157" s="76" t="s">
        <v>360</v>
      </c>
      <c r="D157" s="75" t="s">
        <v>361</v>
      </c>
      <c r="E157" s="11">
        <v>2836.2</v>
      </c>
      <c r="F157" s="11">
        <v>2837</v>
      </c>
      <c r="G157" s="45">
        <v>4990.25</v>
      </c>
      <c r="H157" s="75">
        <v>51.05</v>
      </c>
      <c r="I157" s="11">
        <v>453.792</v>
      </c>
      <c r="J157" s="11">
        <v>19.859</v>
      </c>
      <c r="K157" s="45">
        <v>424.17</v>
      </c>
      <c r="L157" s="13">
        <v>948.871</v>
      </c>
      <c r="M157" s="75">
        <v>0</v>
      </c>
      <c r="N157" s="75">
        <v>226.9</v>
      </c>
      <c r="O157" s="75">
        <v>8.51</v>
      </c>
      <c r="P157" s="45">
        <v>99.81</v>
      </c>
      <c r="Q157" s="75">
        <v>335.22</v>
      </c>
      <c r="R157" s="68">
        <v>1284.091</v>
      </c>
      <c r="S157" s="83"/>
    </row>
    <row r="158" customFormat="1" ht="20" customHeight="1" spans="1:19">
      <c r="A158" s="75">
        <v>155</v>
      </c>
      <c r="B158" s="79"/>
      <c r="C158" s="76" t="s">
        <v>362</v>
      </c>
      <c r="D158" s="75" t="s">
        <v>363</v>
      </c>
      <c r="E158" s="11">
        <v>2836.2</v>
      </c>
      <c r="F158" s="11">
        <v>2837</v>
      </c>
      <c r="G158" s="45">
        <v>4990.25</v>
      </c>
      <c r="H158" s="75">
        <v>51.05</v>
      </c>
      <c r="I158" s="11">
        <v>453.792</v>
      </c>
      <c r="J158" s="11">
        <v>19.859</v>
      </c>
      <c r="K158" s="45">
        <v>424.17</v>
      </c>
      <c r="L158" s="13">
        <v>948.871</v>
      </c>
      <c r="M158" s="75">
        <v>0</v>
      </c>
      <c r="N158" s="75">
        <v>226.9</v>
      </c>
      <c r="O158" s="75">
        <v>8.51</v>
      </c>
      <c r="P158" s="45">
        <v>99.81</v>
      </c>
      <c r="Q158" s="75">
        <v>335.22</v>
      </c>
      <c r="R158" s="68">
        <v>1284.091</v>
      </c>
      <c r="S158" s="83"/>
    </row>
    <row r="159" customFormat="1" ht="20" customHeight="1" spans="1:19">
      <c r="A159" s="75">
        <v>156</v>
      </c>
      <c r="B159" s="79"/>
      <c r="C159" s="76" t="s">
        <v>364</v>
      </c>
      <c r="D159" s="75" t="s">
        <v>365</v>
      </c>
      <c r="E159" s="11">
        <v>2836.2</v>
      </c>
      <c r="F159" s="11">
        <v>2837</v>
      </c>
      <c r="G159" s="45">
        <v>4990.25</v>
      </c>
      <c r="H159" s="75">
        <v>51.05</v>
      </c>
      <c r="I159" s="11">
        <v>453.792</v>
      </c>
      <c r="J159" s="11">
        <v>19.859</v>
      </c>
      <c r="K159" s="45">
        <v>424.17</v>
      </c>
      <c r="L159" s="13">
        <v>948.871</v>
      </c>
      <c r="M159" s="75">
        <v>0</v>
      </c>
      <c r="N159" s="75">
        <v>226.9</v>
      </c>
      <c r="O159" s="75">
        <v>8.51</v>
      </c>
      <c r="P159" s="45">
        <v>99.81</v>
      </c>
      <c r="Q159" s="75">
        <v>335.22</v>
      </c>
      <c r="R159" s="68">
        <v>1284.091</v>
      </c>
      <c r="S159" s="83"/>
    </row>
    <row r="160" customFormat="1" ht="20" customHeight="1" spans="1:19">
      <c r="A160" s="75">
        <v>157</v>
      </c>
      <c r="B160" s="79"/>
      <c r="C160" s="76" t="s">
        <v>366</v>
      </c>
      <c r="D160" s="75" t="s">
        <v>367</v>
      </c>
      <c r="E160" s="11">
        <v>2836.2</v>
      </c>
      <c r="F160" s="11">
        <v>2837</v>
      </c>
      <c r="G160" s="45">
        <v>4990.25</v>
      </c>
      <c r="H160" s="75">
        <v>51.05</v>
      </c>
      <c r="I160" s="11">
        <v>453.792</v>
      </c>
      <c r="J160" s="11">
        <v>19.859</v>
      </c>
      <c r="K160" s="45">
        <v>424.17</v>
      </c>
      <c r="L160" s="13">
        <v>948.871</v>
      </c>
      <c r="M160" s="75">
        <v>0</v>
      </c>
      <c r="N160" s="75">
        <v>226.9</v>
      </c>
      <c r="O160" s="75">
        <v>8.51</v>
      </c>
      <c r="P160" s="45">
        <v>99.81</v>
      </c>
      <c r="Q160" s="75">
        <v>335.22</v>
      </c>
      <c r="R160" s="68">
        <v>1284.091</v>
      </c>
      <c r="S160" s="83"/>
    </row>
    <row r="161" customFormat="1" ht="20" customHeight="1" spans="1:19">
      <c r="A161" s="75">
        <v>158</v>
      </c>
      <c r="B161" s="79"/>
      <c r="C161" s="76" t="s">
        <v>370</v>
      </c>
      <c r="D161" s="75" t="s">
        <v>371</v>
      </c>
      <c r="E161" s="11">
        <v>2836.2</v>
      </c>
      <c r="F161" s="11">
        <v>2837</v>
      </c>
      <c r="G161" s="45">
        <v>4990.25</v>
      </c>
      <c r="H161" s="75">
        <v>51.05</v>
      </c>
      <c r="I161" s="11">
        <v>453.792</v>
      </c>
      <c r="J161" s="11">
        <v>19.859</v>
      </c>
      <c r="K161" s="45">
        <v>424.17</v>
      </c>
      <c r="L161" s="13">
        <v>948.871</v>
      </c>
      <c r="M161" s="75">
        <v>0</v>
      </c>
      <c r="N161" s="75">
        <v>226.9</v>
      </c>
      <c r="O161" s="75">
        <v>8.51</v>
      </c>
      <c r="P161" s="45">
        <v>99.81</v>
      </c>
      <c r="Q161" s="75">
        <v>335.22</v>
      </c>
      <c r="R161" s="68">
        <v>1284.091</v>
      </c>
      <c r="S161" s="83"/>
    </row>
    <row r="162" customFormat="1" ht="20" customHeight="1" spans="1:19">
      <c r="A162" s="75">
        <v>159</v>
      </c>
      <c r="B162" s="79"/>
      <c r="C162" s="76" t="s">
        <v>372</v>
      </c>
      <c r="D162" s="75" t="s">
        <v>373</v>
      </c>
      <c r="E162" s="11">
        <v>2836.2</v>
      </c>
      <c r="F162" s="11">
        <v>2837</v>
      </c>
      <c r="G162" s="45">
        <v>4990.25</v>
      </c>
      <c r="H162" s="75">
        <v>51.05</v>
      </c>
      <c r="I162" s="11">
        <v>453.792</v>
      </c>
      <c r="J162" s="11">
        <v>19.859</v>
      </c>
      <c r="K162" s="45">
        <v>424.17</v>
      </c>
      <c r="L162" s="13">
        <v>948.871</v>
      </c>
      <c r="M162" s="75">
        <v>0</v>
      </c>
      <c r="N162" s="75">
        <v>226.9</v>
      </c>
      <c r="O162" s="75">
        <v>8.51</v>
      </c>
      <c r="P162" s="45">
        <v>99.81</v>
      </c>
      <c r="Q162" s="75">
        <v>335.22</v>
      </c>
      <c r="R162" s="68">
        <v>1284.091</v>
      </c>
      <c r="S162" s="83"/>
    </row>
    <row r="163" customFormat="1" ht="20" customHeight="1" spans="1:19">
      <c r="A163" s="75">
        <v>160</v>
      </c>
      <c r="B163" s="79"/>
      <c r="C163" s="76" t="s">
        <v>378</v>
      </c>
      <c r="D163" s="75" t="s">
        <v>379</v>
      </c>
      <c r="E163" s="11">
        <v>2836.2</v>
      </c>
      <c r="F163" s="11">
        <v>2837</v>
      </c>
      <c r="G163" s="45">
        <v>4990.25</v>
      </c>
      <c r="H163" s="75">
        <v>51.05</v>
      </c>
      <c r="I163" s="11">
        <v>453.792</v>
      </c>
      <c r="J163" s="11">
        <v>19.859</v>
      </c>
      <c r="K163" s="45">
        <v>424.17</v>
      </c>
      <c r="L163" s="13">
        <v>948.871</v>
      </c>
      <c r="M163" s="75">
        <v>0</v>
      </c>
      <c r="N163" s="75">
        <v>226.9</v>
      </c>
      <c r="O163" s="75">
        <v>8.51</v>
      </c>
      <c r="P163" s="45">
        <v>99.81</v>
      </c>
      <c r="Q163" s="75">
        <v>335.22</v>
      </c>
      <c r="R163" s="68">
        <v>1284.091</v>
      </c>
      <c r="S163" s="83"/>
    </row>
    <row r="164" customFormat="1" ht="20" customHeight="1" spans="1:19">
      <c r="A164" s="75">
        <v>161</v>
      </c>
      <c r="B164" s="79"/>
      <c r="C164" s="76" t="s">
        <v>389</v>
      </c>
      <c r="D164" s="75" t="s">
        <v>390</v>
      </c>
      <c r="E164" s="11">
        <v>3042.05</v>
      </c>
      <c r="F164" s="11">
        <v>3043</v>
      </c>
      <c r="G164" s="45">
        <v>4990.25</v>
      </c>
      <c r="H164" s="75">
        <v>54.76</v>
      </c>
      <c r="I164" s="11">
        <v>486.728</v>
      </c>
      <c r="J164" s="11">
        <v>21.301</v>
      </c>
      <c r="K164" s="45">
        <v>424.17</v>
      </c>
      <c r="L164" s="13">
        <v>986.959</v>
      </c>
      <c r="M164" s="75">
        <v>0</v>
      </c>
      <c r="N164" s="75">
        <v>243.36</v>
      </c>
      <c r="O164" s="75">
        <v>9.13</v>
      </c>
      <c r="P164" s="45">
        <v>99.81</v>
      </c>
      <c r="Q164" s="75">
        <v>352.3</v>
      </c>
      <c r="R164" s="68">
        <v>1339.259</v>
      </c>
      <c r="S164" s="83"/>
    </row>
    <row r="165" customFormat="1" ht="20" customHeight="1" spans="1:19">
      <c r="A165" s="75">
        <v>162</v>
      </c>
      <c r="B165" s="77" t="s">
        <v>391</v>
      </c>
      <c r="C165" s="76" t="s">
        <v>392</v>
      </c>
      <c r="D165" s="75" t="s">
        <v>393</v>
      </c>
      <c r="E165" s="11">
        <v>2836.2</v>
      </c>
      <c r="F165" s="11">
        <v>2837</v>
      </c>
      <c r="G165" s="45">
        <v>4990.25</v>
      </c>
      <c r="H165" s="75">
        <v>51.05</v>
      </c>
      <c r="I165" s="11">
        <v>453.792</v>
      </c>
      <c r="J165" s="11">
        <v>19.859</v>
      </c>
      <c r="K165" s="45">
        <v>424.17</v>
      </c>
      <c r="L165" s="13">
        <v>948.871</v>
      </c>
      <c r="M165" s="75">
        <v>0</v>
      </c>
      <c r="N165" s="75">
        <v>226.9</v>
      </c>
      <c r="O165" s="75">
        <v>8.51</v>
      </c>
      <c r="P165" s="45">
        <v>99.81</v>
      </c>
      <c r="Q165" s="75">
        <v>335.22</v>
      </c>
      <c r="R165" s="68">
        <v>1284.091</v>
      </c>
      <c r="S165" s="83"/>
    </row>
    <row r="166" customFormat="1" ht="20" customHeight="1" spans="1:19">
      <c r="A166" s="75">
        <v>163</v>
      </c>
      <c r="B166" s="79"/>
      <c r="C166" s="76" t="s">
        <v>394</v>
      </c>
      <c r="D166" s="75" t="s">
        <v>395</v>
      </c>
      <c r="E166" s="11">
        <v>2836.2</v>
      </c>
      <c r="F166" s="11">
        <v>2837</v>
      </c>
      <c r="G166" s="45">
        <v>4990.25</v>
      </c>
      <c r="H166" s="75">
        <v>51.05</v>
      </c>
      <c r="I166" s="11">
        <v>453.792</v>
      </c>
      <c r="J166" s="11">
        <v>19.859</v>
      </c>
      <c r="K166" s="45">
        <v>424.17</v>
      </c>
      <c r="L166" s="13">
        <v>948.871</v>
      </c>
      <c r="M166" s="75">
        <v>0</v>
      </c>
      <c r="N166" s="75">
        <v>226.9</v>
      </c>
      <c r="O166" s="75">
        <v>8.51</v>
      </c>
      <c r="P166" s="45">
        <v>99.81</v>
      </c>
      <c r="Q166" s="75">
        <v>335.22</v>
      </c>
      <c r="R166" s="68">
        <v>1284.091</v>
      </c>
      <c r="S166" s="83"/>
    </row>
    <row r="167" customFormat="1" ht="20" customHeight="1" spans="1:19">
      <c r="A167" s="75">
        <v>164</v>
      </c>
      <c r="B167" s="79"/>
      <c r="C167" s="76" t="s">
        <v>396</v>
      </c>
      <c r="D167" s="75" t="s">
        <v>397</v>
      </c>
      <c r="E167" s="11">
        <v>2836.2</v>
      </c>
      <c r="F167" s="11">
        <v>2837</v>
      </c>
      <c r="G167" s="45">
        <v>4990.25</v>
      </c>
      <c r="H167" s="75">
        <v>51.05</v>
      </c>
      <c r="I167" s="11">
        <v>453.792</v>
      </c>
      <c r="J167" s="11">
        <v>19.859</v>
      </c>
      <c r="K167" s="45">
        <v>424.17</v>
      </c>
      <c r="L167" s="13">
        <v>948.871</v>
      </c>
      <c r="M167" s="75">
        <v>0</v>
      </c>
      <c r="N167" s="75">
        <v>226.9</v>
      </c>
      <c r="O167" s="75">
        <v>8.51</v>
      </c>
      <c r="P167" s="45">
        <v>99.81</v>
      </c>
      <c r="Q167" s="75">
        <v>335.22</v>
      </c>
      <c r="R167" s="68">
        <v>1284.091</v>
      </c>
      <c r="S167" s="83"/>
    </row>
    <row r="168" customFormat="1" ht="20" customHeight="1" spans="1:19">
      <c r="A168" s="75">
        <v>165</v>
      </c>
      <c r="B168" s="79"/>
      <c r="C168" s="76" t="s">
        <v>398</v>
      </c>
      <c r="D168" s="75" t="s">
        <v>399</v>
      </c>
      <c r="E168" s="11">
        <v>2836.2</v>
      </c>
      <c r="F168" s="11">
        <v>2837</v>
      </c>
      <c r="G168" s="45">
        <v>4990.25</v>
      </c>
      <c r="H168" s="75">
        <v>51.05</v>
      </c>
      <c r="I168" s="11">
        <v>453.792</v>
      </c>
      <c r="J168" s="11">
        <v>19.859</v>
      </c>
      <c r="K168" s="45">
        <v>424.17</v>
      </c>
      <c r="L168" s="13">
        <v>948.871</v>
      </c>
      <c r="M168" s="75">
        <v>0</v>
      </c>
      <c r="N168" s="75">
        <v>226.9</v>
      </c>
      <c r="O168" s="75">
        <v>8.51</v>
      </c>
      <c r="P168" s="45">
        <v>99.81</v>
      </c>
      <c r="Q168" s="75">
        <v>335.22</v>
      </c>
      <c r="R168" s="68">
        <v>1284.091</v>
      </c>
      <c r="S168" s="83"/>
    </row>
    <row r="169" customFormat="1" ht="20" customHeight="1" spans="1:19">
      <c r="A169" s="75">
        <v>166</v>
      </c>
      <c r="B169" s="79"/>
      <c r="C169" s="76" t="s">
        <v>402</v>
      </c>
      <c r="D169" s="75" t="s">
        <v>403</v>
      </c>
      <c r="E169" s="11">
        <v>2836.2</v>
      </c>
      <c r="F169" s="11">
        <v>2837</v>
      </c>
      <c r="G169" s="45">
        <v>4990.25</v>
      </c>
      <c r="H169" s="75">
        <v>51.05</v>
      </c>
      <c r="I169" s="11">
        <v>453.792</v>
      </c>
      <c r="J169" s="11">
        <v>19.859</v>
      </c>
      <c r="K169" s="45">
        <v>424.17</v>
      </c>
      <c r="L169" s="13">
        <v>948.871</v>
      </c>
      <c r="M169" s="75">
        <v>0</v>
      </c>
      <c r="N169" s="75">
        <v>226.9</v>
      </c>
      <c r="O169" s="75">
        <v>8.51</v>
      </c>
      <c r="P169" s="45">
        <v>99.81</v>
      </c>
      <c r="Q169" s="75">
        <v>335.22</v>
      </c>
      <c r="R169" s="68">
        <v>1284.091</v>
      </c>
      <c r="S169" s="83"/>
    </row>
    <row r="170" customFormat="1" ht="20" customHeight="1" spans="1:19">
      <c r="A170" s="75">
        <v>167</v>
      </c>
      <c r="B170" s="79"/>
      <c r="C170" s="76" t="s">
        <v>404</v>
      </c>
      <c r="D170" s="75" t="s">
        <v>405</v>
      </c>
      <c r="E170" s="11">
        <v>2836.2</v>
      </c>
      <c r="F170" s="11">
        <v>2837</v>
      </c>
      <c r="G170" s="45">
        <v>4990.25</v>
      </c>
      <c r="H170" s="75">
        <v>51.05</v>
      </c>
      <c r="I170" s="11">
        <v>453.792</v>
      </c>
      <c r="J170" s="11">
        <v>19.859</v>
      </c>
      <c r="K170" s="45">
        <v>424.17</v>
      </c>
      <c r="L170" s="13">
        <v>948.871</v>
      </c>
      <c r="M170" s="75">
        <v>0</v>
      </c>
      <c r="N170" s="75">
        <v>226.9</v>
      </c>
      <c r="O170" s="75">
        <v>8.51</v>
      </c>
      <c r="P170" s="45">
        <v>99.81</v>
      </c>
      <c r="Q170" s="75">
        <v>335.22</v>
      </c>
      <c r="R170" s="68">
        <v>1284.091</v>
      </c>
      <c r="S170" s="83"/>
    </row>
    <row r="171" customFormat="1" ht="20" customHeight="1" spans="1:19">
      <c r="A171" s="75">
        <v>168</v>
      </c>
      <c r="B171" s="79"/>
      <c r="C171" s="76" t="s">
        <v>408</v>
      </c>
      <c r="D171" s="75" t="s">
        <v>409</v>
      </c>
      <c r="E171" s="11">
        <v>2836.2</v>
      </c>
      <c r="F171" s="11">
        <v>2837</v>
      </c>
      <c r="G171" s="45">
        <v>4990.25</v>
      </c>
      <c r="H171" s="75">
        <v>51.05</v>
      </c>
      <c r="I171" s="11">
        <v>453.792</v>
      </c>
      <c r="J171" s="11">
        <v>19.859</v>
      </c>
      <c r="K171" s="45">
        <v>424.17</v>
      </c>
      <c r="L171" s="13">
        <v>948.871</v>
      </c>
      <c r="M171" s="75">
        <v>0</v>
      </c>
      <c r="N171" s="75">
        <v>226.9</v>
      </c>
      <c r="O171" s="75">
        <v>8.51</v>
      </c>
      <c r="P171" s="45">
        <v>99.81</v>
      </c>
      <c r="Q171" s="75">
        <v>335.22</v>
      </c>
      <c r="R171" s="68">
        <v>1284.091</v>
      </c>
      <c r="S171" s="83"/>
    </row>
    <row r="172" customFormat="1" ht="20" customHeight="1" spans="1:19">
      <c r="A172" s="75">
        <v>169</v>
      </c>
      <c r="B172" s="79"/>
      <c r="C172" s="76" t="s">
        <v>410</v>
      </c>
      <c r="D172" s="75" t="s">
        <v>411</v>
      </c>
      <c r="E172" s="11">
        <v>2836.2</v>
      </c>
      <c r="F172" s="11">
        <v>2837</v>
      </c>
      <c r="G172" s="45">
        <v>4990.25</v>
      </c>
      <c r="H172" s="75">
        <v>51.05</v>
      </c>
      <c r="I172" s="11">
        <v>453.792</v>
      </c>
      <c r="J172" s="11">
        <v>19.859</v>
      </c>
      <c r="K172" s="45">
        <v>424.17</v>
      </c>
      <c r="L172" s="13">
        <v>948.871</v>
      </c>
      <c r="M172" s="75">
        <v>0</v>
      </c>
      <c r="N172" s="75">
        <v>226.9</v>
      </c>
      <c r="O172" s="75">
        <v>8.51</v>
      </c>
      <c r="P172" s="45">
        <v>99.81</v>
      </c>
      <c r="Q172" s="75">
        <v>335.22</v>
      </c>
      <c r="R172" s="68">
        <v>1284.091</v>
      </c>
      <c r="S172" s="83"/>
    </row>
    <row r="173" customFormat="1" ht="20" customHeight="1" spans="1:19">
      <c r="A173" s="75">
        <v>170</v>
      </c>
      <c r="B173" s="79"/>
      <c r="C173" s="76" t="s">
        <v>412</v>
      </c>
      <c r="D173" s="75" t="s">
        <v>413</v>
      </c>
      <c r="E173" s="11">
        <v>2836.2</v>
      </c>
      <c r="F173" s="11">
        <v>2837</v>
      </c>
      <c r="G173" s="45">
        <v>4990.25</v>
      </c>
      <c r="H173" s="75">
        <v>51.05</v>
      </c>
      <c r="I173" s="11">
        <v>453.792</v>
      </c>
      <c r="J173" s="11">
        <v>19.859</v>
      </c>
      <c r="K173" s="45">
        <v>424.17</v>
      </c>
      <c r="L173" s="13">
        <v>948.871</v>
      </c>
      <c r="M173" s="75">
        <v>0</v>
      </c>
      <c r="N173" s="75">
        <v>226.9</v>
      </c>
      <c r="O173" s="75">
        <v>8.51</v>
      </c>
      <c r="P173" s="45">
        <v>99.81</v>
      </c>
      <c r="Q173" s="75">
        <v>335.22</v>
      </c>
      <c r="R173" s="68">
        <v>1284.091</v>
      </c>
      <c r="S173" s="83"/>
    </row>
    <row r="174" customFormat="1" ht="20" customHeight="1" spans="1:19">
      <c r="A174" s="75">
        <v>171</v>
      </c>
      <c r="B174" s="79"/>
      <c r="C174" s="76" t="s">
        <v>414</v>
      </c>
      <c r="D174" s="75" t="s">
        <v>415</v>
      </c>
      <c r="E174" s="11">
        <v>2836.2</v>
      </c>
      <c r="F174" s="11">
        <v>2837</v>
      </c>
      <c r="G174" s="45">
        <v>4990.25</v>
      </c>
      <c r="H174" s="75">
        <v>51.05</v>
      </c>
      <c r="I174" s="11">
        <v>453.792</v>
      </c>
      <c r="J174" s="11">
        <v>19.859</v>
      </c>
      <c r="K174" s="45">
        <v>424.17</v>
      </c>
      <c r="L174" s="13">
        <v>948.871</v>
      </c>
      <c r="M174" s="75">
        <v>0</v>
      </c>
      <c r="N174" s="75">
        <v>226.9</v>
      </c>
      <c r="O174" s="75">
        <v>8.51</v>
      </c>
      <c r="P174" s="45">
        <v>99.81</v>
      </c>
      <c r="Q174" s="75">
        <v>335.22</v>
      </c>
      <c r="R174" s="68">
        <v>1284.091</v>
      </c>
      <c r="S174" s="83"/>
    </row>
    <row r="175" customFormat="1" ht="20" customHeight="1" spans="1:19">
      <c r="A175" s="75">
        <v>172</v>
      </c>
      <c r="B175" s="79"/>
      <c r="C175" s="76" t="s">
        <v>416</v>
      </c>
      <c r="D175" s="75" t="s">
        <v>417</v>
      </c>
      <c r="E175" s="11">
        <v>2836.2</v>
      </c>
      <c r="F175" s="11">
        <v>2837</v>
      </c>
      <c r="G175" s="45">
        <v>4990.25</v>
      </c>
      <c r="H175" s="75">
        <v>51.05</v>
      </c>
      <c r="I175" s="11">
        <v>453.792</v>
      </c>
      <c r="J175" s="11">
        <v>19.859</v>
      </c>
      <c r="K175" s="45">
        <v>424.17</v>
      </c>
      <c r="L175" s="13">
        <v>948.871</v>
      </c>
      <c r="M175" s="75">
        <v>0</v>
      </c>
      <c r="N175" s="75">
        <v>226.9</v>
      </c>
      <c r="O175" s="75">
        <v>8.51</v>
      </c>
      <c r="P175" s="45">
        <v>99.81</v>
      </c>
      <c r="Q175" s="75">
        <v>335.22</v>
      </c>
      <c r="R175" s="68">
        <v>1284.091</v>
      </c>
      <c r="S175" s="83"/>
    </row>
    <row r="176" customFormat="1" ht="20" customHeight="1" spans="1:19">
      <c r="A176" s="75">
        <v>173</v>
      </c>
      <c r="B176" s="79"/>
      <c r="C176" s="76" t="s">
        <v>418</v>
      </c>
      <c r="D176" s="75" t="s">
        <v>419</v>
      </c>
      <c r="E176" s="11">
        <v>2836.2</v>
      </c>
      <c r="F176" s="11">
        <v>2837</v>
      </c>
      <c r="G176" s="45">
        <v>4990.25</v>
      </c>
      <c r="H176" s="75">
        <v>51.05</v>
      </c>
      <c r="I176" s="11">
        <v>453.792</v>
      </c>
      <c r="J176" s="11">
        <v>19.859</v>
      </c>
      <c r="K176" s="45">
        <v>424.17</v>
      </c>
      <c r="L176" s="13">
        <v>948.871</v>
      </c>
      <c r="M176" s="75">
        <v>0</v>
      </c>
      <c r="N176" s="75">
        <v>226.9</v>
      </c>
      <c r="O176" s="75">
        <v>8.51</v>
      </c>
      <c r="P176" s="45">
        <v>99.81</v>
      </c>
      <c r="Q176" s="75">
        <v>335.22</v>
      </c>
      <c r="R176" s="68">
        <v>1284.091</v>
      </c>
      <c r="S176" s="83"/>
    </row>
    <row r="177" customFormat="1" ht="20" customHeight="1" spans="1:19">
      <c r="A177" s="75">
        <v>174</v>
      </c>
      <c r="B177" s="79"/>
      <c r="C177" s="76" t="s">
        <v>420</v>
      </c>
      <c r="D177" s="75" t="s">
        <v>421</v>
      </c>
      <c r="E177" s="11">
        <v>2836.2</v>
      </c>
      <c r="F177" s="11">
        <v>2837</v>
      </c>
      <c r="G177" s="45">
        <v>4990.25</v>
      </c>
      <c r="H177" s="75">
        <v>51.05</v>
      </c>
      <c r="I177" s="11">
        <v>453.792</v>
      </c>
      <c r="J177" s="11">
        <v>19.859</v>
      </c>
      <c r="K177" s="45">
        <v>424.17</v>
      </c>
      <c r="L177" s="13">
        <v>948.871</v>
      </c>
      <c r="M177" s="75">
        <v>0</v>
      </c>
      <c r="N177" s="75">
        <v>226.9</v>
      </c>
      <c r="O177" s="75">
        <v>8.51</v>
      </c>
      <c r="P177" s="45">
        <v>99.81</v>
      </c>
      <c r="Q177" s="75">
        <v>335.22</v>
      </c>
      <c r="R177" s="68">
        <v>1284.091</v>
      </c>
      <c r="S177" s="83"/>
    </row>
    <row r="178" customFormat="1" ht="20" customHeight="1" spans="1:19">
      <c r="A178" s="75">
        <v>175</v>
      </c>
      <c r="B178" s="79"/>
      <c r="C178" s="76" t="s">
        <v>422</v>
      </c>
      <c r="D178" s="75" t="s">
        <v>423</v>
      </c>
      <c r="E178" s="11">
        <v>2836.2</v>
      </c>
      <c r="F178" s="11">
        <v>2837</v>
      </c>
      <c r="G178" s="45">
        <v>4990.25</v>
      </c>
      <c r="H178" s="75">
        <v>51.05</v>
      </c>
      <c r="I178" s="11">
        <v>453.792</v>
      </c>
      <c r="J178" s="11">
        <v>19.859</v>
      </c>
      <c r="K178" s="45">
        <v>424.17</v>
      </c>
      <c r="L178" s="13">
        <v>948.871</v>
      </c>
      <c r="M178" s="75">
        <v>0</v>
      </c>
      <c r="N178" s="75">
        <v>226.9</v>
      </c>
      <c r="O178" s="75">
        <v>8.51</v>
      </c>
      <c r="P178" s="45">
        <v>99.81</v>
      </c>
      <c r="Q178" s="75">
        <v>335.22</v>
      </c>
      <c r="R178" s="68">
        <v>1284.091</v>
      </c>
      <c r="S178" s="83"/>
    </row>
    <row r="179" customFormat="1" ht="20" customHeight="1" spans="1:19">
      <c r="A179" s="75">
        <v>176</v>
      </c>
      <c r="B179" s="78"/>
      <c r="C179" s="76" t="s">
        <v>424</v>
      </c>
      <c r="D179" s="75" t="s">
        <v>425</v>
      </c>
      <c r="E179" s="11">
        <v>2836.2</v>
      </c>
      <c r="F179" s="11">
        <v>2837</v>
      </c>
      <c r="G179" s="45">
        <v>4990.25</v>
      </c>
      <c r="H179" s="75">
        <v>51.05</v>
      </c>
      <c r="I179" s="11">
        <v>453.792</v>
      </c>
      <c r="J179" s="11">
        <v>19.859</v>
      </c>
      <c r="K179" s="45">
        <v>424.17</v>
      </c>
      <c r="L179" s="13">
        <v>948.871</v>
      </c>
      <c r="M179" s="75">
        <v>0</v>
      </c>
      <c r="N179" s="75">
        <v>226.9</v>
      </c>
      <c r="O179" s="75">
        <v>8.51</v>
      </c>
      <c r="P179" s="45">
        <v>99.81</v>
      </c>
      <c r="Q179" s="75">
        <v>335.22</v>
      </c>
      <c r="R179" s="68">
        <v>1284.091</v>
      </c>
      <c r="S179" s="83"/>
    </row>
    <row r="180" customFormat="1" ht="20" customHeight="1" spans="1:19">
      <c r="A180" s="75">
        <v>177</v>
      </c>
      <c r="B180" s="77" t="s">
        <v>426</v>
      </c>
      <c r="C180" s="76" t="s">
        <v>427</v>
      </c>
      <c r="D180" s="75" t="s">
        <v>428</v>
      </c>
      <c r="E180" s="11">
        <v>2836.2</v>
      </c>
      <c r="F180" s="11">
        <v>2837</v>
      </c>
      <c r="G180" s="45">
        <v>4990.25</v>
      </c>
      <c r="H180" s="75">
        <v>51.05</v>
      </c>
      <c r="I180" s="11">
        <v>453.792</v>
      </c>
      <c r="J180" s="11">
        <v>19.859</v>
      </c>
      <c r="K180" s="45">
        <v>424.17</v>
      </c>
      <c r="L180" s="13">
        <v>948.871</v>
      </c>
      <c r="M180" s="75">
        <v>0</v>
      </c>
      <c r="N180" s="75">
        <v>226.9</v>
      </c>
      <c r="O180" s="75">
        <v>8.51</v>
      </c>
      <c r="P180" s="45">
        <v>99.81</v>
      </c>
      <c r="Q180" s="75">
        <v>335.22</v>
      </c>
      <c r="R180" s="68">
        <v>1284.091</v>
      </c>
      <c r="S180" s="83"/>
    </row>
    <row r="181" customFormat="1" ht="20" customHeight="1" spans="1:19">
      <c r="A181" s="75">
        <v>178</v>
      </c>
      <c r="B181" s="79"/>
      <c r="C181" s="76" t="s">
        <v>429</v>
      </c>
      <c r="D181" s="75" t="s">
        <v>430</v>
      </c>
      <c r="E181" s="11">
        <v>2836.2</v>
      </c>
      <c r="F181" s="11">
        <v>2837</v>
      </c>
      <c r="G181" s="45">
        <v>4990.25</v>
      </c>
      <c r="H181" s="75">
        <v>51.05</v>
      </c>
      <c r="I181" s="11">
        <v>453.792</v>
      </c>
      <c r="J181" s="11">
        <v>19.859</v>
      </c>
      <c r="K181" s="45">
        <v>424.17</v>
      </c>
      <c r="L181" s="13">
        <v>948.871</v>
      </c>
      <c r="M181" s="75">
        <v>0</v>
      </c>
      <c r="N181" s="75">
        <v>226.9</v>
      </c>
      <c r="O181" s="75">
        <v>8.51</v>
      </c>
      <c r="P181" s="45">
        <v>99.81</v>
      </c>
      <c r="Q181" s="75">
        <v>335.22</v>
      </c>
      <c r="R181" s="68">
        <v>1284.091</v>
      </c>
      <c r="S181" s="83"/>
    </row>
    <row r="182" customFormat="1" ht="20" customHeight="1" spans="1:19">
      <c r="A182" s="75">
        <v>179</v>
      </c>
      <c r="B182" s="79"/>
      <c r="C182" s="76" t="s">
        <v>431</v>
      </c>
      <c r="D182" s="75" t="s">
        <v>432</v>
      </c>
      <c r="E182" s="11">
        <v>2836.2</v>
      </c>
      <c r="F182" s="11">
        <v>2837</v>
      </c>
      <c r="G182" s="45">
        <v>4990.25</v>
      </c>
      <c r="H182" s="75">
        <v>51.05</v>
      </c>
      <c r="I182" s="11">
        <v>453.792</v>
      </c>
      <c r="J182" s="11">
        <v>19.859</v>
      </c>
      <c r="K182" s="45">
        <v>424.17</v>
      </c>
      <c r="L182" s="13">
        <v>948.871</v>
      </c>
      <c r="M182" s="75">
        <v>0</v>
      </c>
      <c r="N182" s="75">
        <v>226.9</v>
      </c>
      <c r="O182" s="75">
        <v>8.51</v>
      </c>
      <c r="P182" s="45">
        <v>99.81</v>
      </c>
      <c r="Q182" s="75">
        <v>335.22</v>
      </c>
      <c r="R182" s="68">
        <v>1284.091</v>
      </c>
      <c r="S182" s="83"/>
    </row>
    <row r="183" customFormat="1" ht="20" customHeight="1" spans="1:19">
      <c r="A183" s="75">
        <v>180</v>
      </c>
      <c r="B183" s="79"/>
      <c r="C183" s="76" t="s">
        <v>433</v>
      </c>
      <c r="D183" s="75" t="s">
        <v>434</v>
      </c>
      <c r="E183" s="11">
        <v>2836.2</v>
      </c>
      <c r="F183" s="11">
        <v>2837</v>
      </c>
      <c r="G183" s="45">
        <v>4990.25</v>
      </c>
      <c r="H183" s="75">
        <v>51.05</v>
      </c>
      <c r="I183" s="11">
        <v>453.792</v>
      </c>
      <c r="J183" s="11">
        <v>19.859</v>
      </c>
      <c r="K183" s="45">
        <v>424.17</v>
      </c>
      <c r="L183" s="13">
        <v>948.871</v>
      </c>
      <c r="M183" s="75">
        <v>0</v>
      </c>
      <c r="N183" s="75">
        <v>226.9</v>
      </c>
      <c r="O183" s="75">
        <v>8.51</v>
      </c>
      <c r="P183" s="45">
        <v>99.81</v>
      </c>
      <c r="Q183" s="75">
        <v>335.22</v>
      </c>
      <c r="R183" s="68">
        <v>1284.091</v>
      </c>
      <c r="S183" s="83"/>
    </row>
    <row r="184" customFormat="1" ht="20" customHeight="1" spans="1:19">
      <c r="A184" s="75">
        <v>181</v>
      </c>
      <c r="B184" s="79"/>
      <c r="C184" s="76" t="s">
        <v>435</v>
      </c>
      <c r="D184" s="75" t="s">
        <v>436</v>
      </c>
      <c r="E184" s="11">
        <v>2836.2</v>
      </c>
      <c r="F184" s="11">
        <v>2837</v>
      </c>
      <c r="G184" s="45">
        <v>4990.25</v>
      </c>
      <c r="H184" s="75">
        <v>51.05</v>
      </c>
      <c r="I184" s="11">
        <v>453.792</v>
      </c>
      <c r="J184" s="11">
        <v>19.859</v>
      </c>
      <c r="K184" s="45">
        <v>424.17</v>
      </c>
      <c r="L184" s="13">
        <v>948.871</v>
      </c>
      <c r="M184" s="75">
        <v>0</v>
      </c>
      <c r="N184" s="75">
        <v>226.9</v>
      </c>
      <c r="O184" s="75">
        <v>8.51</v>
      </c>
      <c r="P184" s="45">
        <v>99.81</v>
      </c>
      <c r="Q184" s="75">
        <v>335.22</v>
      </c>
      <c r="R184" s="68">
        <v>1284.091</v>
      </c>
      <c r="S184" s="83"/>
    </row>
    <row r="185" customFormat="1" ht="20" customHeight="1" spans="1:19">
      <c r="A185" s="75">
        <v>182</v>
      </c>
      <c r="B185" s="77" t="s">
        <v>439</v>
      </c>
      <c r="C185" s="76" t="s">
        <v>440</v>
      </c>
      <c r="D185" s="75" t="s">
        <v>441</v>
      </c>
      <c r="E185" s="11">
        <v>2836.2</v>
      </c>
      <c r="F185" s="11">
        <v>2837</v>
      </c>
      <c r="G185" s="45">
        <v>4990.25</v>
      </c>
      <c r="H185" s="75">
        <v>51.05</v>
      </c>
      <c r="I185" s="11">
        <v>453.792</v>
      </c>
      <c r="J185" s="11">
        <v>19.859</v>
      </c>
      <c r="K185" s="45">
        <v>424.17</v>
      </c>
      <c r="L185" s="13">
        <v>948.871</v>
      </c>
      <c r="M185" s="75">
        <v>0</v>
      </c>
      <c r="N185" s="75">
        <v>226.9</v>
      </c>
      <c r="O185" s="75">
        <v>8.51</v>
      </c>
      <c r="P185" s="45">
        <v>99.81</v>
      </c>
      <c r="Q185" s="75">
        <v>335.22</v>
      </c>
      <c r="R185" s="68">
        <v>1284.091</v>
      </c>
      <c r="S185" s="83"/>
    </row>
    <row r="186" customFormat="1" ht="20" customHeight="1" spans="1:19">
      <c r="A186" s="75">
        <v>183</v>
      </c>
      <c r="B186" s="79"/>
      <c r="C186" s="76" t="s">
        <v>442</v>
      </c>
      <c r="D186" s="75" t="s">
        <v>443</v>
      </c>
      <c r="E186" s="11">
        <v>2836.2</v>
      </c>
      <c r="F186" s="11">
        <v>2837</v>
      </c>
      <c r="G186" s="45">
        <v>4990.25</v>
      </c>
      <c r="H186" s="75">
        <v>51.05</v>
      </c>
      <c r="I186" s="11">
        <v>453.792</v>
      </c>
      <c r="J186" s="11">
        <v>19.859</v>
      </c>
      <c r="K186" s="45">
        <v>424.17</v>
      </c>
      <c r="L186" s="13">
        <v>948.871</v>
      </c>
      <c r="M186" s="75">
        <v>0</v>
      </c>
      <c r="N186" s="75">
        <v>226.9</v>
      </c>
      <c r="O186" s="75">
        <v>8.51</v>
      </c>
      <c r="P186" s="45">
        <v>99.81</v>
      </c>
      <c r="Q186" s="75">
        <v>335.22</v>
      </c>
      <c r="R186" s="68">
        <v>1284.091</v>
      </c>
      <c r="S186" s="83"/>
    </row>
    <row r="187" customFormat="1" ht="20" customHeight="1" spans="1:19">
      <c r="A187" s="75">
        <v>184</v>
      </c>
      <c r="B187" s="79"/>
      <c r="C187" s="76" t="s">
        <v>444</v>
      </c>
      <c r="D187" s="75" t="s">
        <v>445</v>
      </c>
      <c r="E187" s="11">
        <v>2836.2</v>
      </c>
      <c r="F187" s="11">
        <v>2837</v>
      </c>
      <c r="G187" s="45">
        <v>4990.25</v>
      </c>
      <c r="H187" s="75">
        <v>51.05</v>
      </c>
      <c r="I187" s="11">
        <v>453.792</v>
      </c>
      <c r="J187" s="11">
        <v>19.859</v>
      </c>
      <c r="K187" s="45">
        <v>424.17</v>
      </c>
      <c r="L187" s="13">
        <v>948.871</v>
      </c>
      <c r="M187" s="75">
        <v>0</v>
      </c>
      <c r="N187" s="75">
        <v>226.9</v>
      </c>
      <c r="O187" s="75">
        <v>8.51</v>
      </c>
      <c r="P187" s="45">
        <v>99.81</v>
      </c>
      <c r="Q187" s="75">
        <v>335.22</v>
      </c>
      <c r="R187" s="68">
        <v>1284.091</v>
      </c>
      <c r="S187" s="83"/>
    </row>
    <row r="188" customFormat="1" ht="20" customHeight="1" spans="1:19">
      <c r="A188" s="75">
        <v>185</v>
      </c>
      <c r="B188" s="79"/>
      <c r="C188" s="76" t="s">
        <v>446</v>
      </c>
      <c r="D188" s="75" t="s">
        <v>447</v>
      </c>
      <c r="E188" s="11">
        <v>2836.2</v>
      </c>
      <c r="F188" s="11">
        <v>2837</v>
      </c>
      <c r="G188" s="45">
        <v>4990.25</v>
      </c>
      <c r="H188" s="75">
        <v>51.05</v>
      </c>
      <c r="I188" s="11">
        <v>453.792</v>
      </c>
      <c r="J188" s="11">
        <v>19.859</v>
      </c>
      <c r="K188" s="45">
        <v>424.17</v>
      </c>
      <c r="L188" s="13">
        <v>948.871</v>
      </c>
      <c r="M188" s="75">
        <v>0</v>
      </c>
      <c r="N188" s="75">
        <v>226.9</v>
      </c>
      <c r="O188" s="75">
        <v>8.51</v>
      </c>
      <c r="P188" s="45">
        <v>99.81</v>
      </c>
      <c r="Q188" s="75">
        <v>335.22</v>
      </c>
      <c r="R188" s="68">
        <v>1284.091</v>
      </c>
      <c r="S188" s="83"/>
    </row>
    <row r="189" customFormat="1" ht="20" customHeight="1" spans="1:19">
      <c r="A189" s="75">
        <v>186</v>
      </c>
      <c r="B189" s="79"/>
      <c r="C189" s="76" t="s">
        <v>448</v>
      </c>
      <c r="D189" s="75" t="s">
        <v>449</v>
      </c>
      <c r="E189" s="11">
        <v>2836.2</v>
      </c>
      <c r="F189" s="11">
        <v>2837</v>
      </c>
      <c r="G189" s="45">
        <v>4990.25</v>
      </c>
      <c r="H189" s="75">
        <v>51.05</v>
      </c>
      <c r="I189" s="11">
        <v>453.792</v>
      </c>
      <c r="J189" s="11">
        <v>19.859</v>
      </c>
      <c r="K189" s="45">
        <v>424.17</v>
      </c>
      <c r="L189" s="13">
        <v>948.871</v>
      </c>
      <c r="M189" s="75">
        <v>0</v>
      </c>
      <c r="N189" s="75">
        <v>226.9</v>
      </c>
      <c r="O189" s="75">
        <v>8.51</v>
      </c>
      <c r="P189" s="45">
        <v>99.81</v>
      </c>
      <c r="Q189" s="75">
        <v>335.22</v>
      </c>
      <c r="R189" s="68">
        <v>1284.091</v>
      </c>
      <c r="S189" s="83"/>
    </row>
    <row r="190" customFormat="1" ht="20" customHeight="1" spans="1:19">
      <c r="A190" s="75">
        <v>187</v>
      </c>
      <c r="B190" s="79"/>
      <c r="C190" s="76" t="s">
        <v>450</v>
      </c>
      <c r="D190" s="75" t="s">
        <v>451</v>
      </c>
      <c r="E190" s="11">
        <v>2836.2</v>
      </c>
      <c r="F190" s="11">
        <v>2837</v>
      </c>
      <c r="G190" s="45">
        <v>4990.25</v>
      </c>
      <c r="H190" s="75">
        <v>51.05</v>
      </c>
      <c r="I190" s="11">
        <v>453.792</v>
      </c>
      <c r="J190" s="11">
        <v>19.859</v>
      </c>
      <c r="K190" s="45">
        <v>424.17</v>
      </c>
      <c r="L190" s="13">
        <v>948.871</v>
      </c>
      <c r="M190" s="75">
        <v>0</v>
      </c>
      <c r="N190" s="75">
        <v>226.9</v>
      </c>
      <c r="O190" s="75">
        <v>8.51</v>
      </c>
      <c r="P190" s="45">
        <v>99.81</v>
      </c>
      <c r="Q190" s="75">
        <v>335.22</v>
      </c>
      <c r="R190" s="68">
        <v>1284.091</v>
      </c>
      <c r="S190" s="83"/>
    </row>
    <row r="191" customFormat="1" ht="20" customHeight="1" spans="1:19">
      <c r="A191" s="75">
        <v>188</v>
      </c>
      <c r="B191" s="79"/>
      <c r="C191" s="76" t="s">
        <v>452</v>
      </c>
      <c r="D191" s="75" t="s">
        <v>453</v>
      </c>
      <c r="E191" s="11">
        <v>2836.2</v>
      </c>
      <c r="F191" s="11">
        <v>2837</v>
      </c>
      <c r="G191" s="45">
        <v>4990.25</v>
      </c>
      <c r="H191" s="75">
        <v>51.05</v>
      </c>
      <c r="I191" s="11">
        <v>453.792</v>
      </c>
      <c r="J191" s="11">
        <v>19.859</v>
      </c>
      <c r="K191" s="45">
        <v>424.17</v>
      </c>
      <c r="L191" s="13">
        <v>948.871</v>
      </c>
      <c r="M191" s="75">
        <v>0</v>
      </c>
      <c r="N191" s="75">
        <v>226.9</v>
      </c>
      <c r="O191" s="75">
        <v>8.51</v>
      </c>
      <c r="P191" s="45">
        <v>99.81</v>
      </c>
      <c r="Q191" s="75">
        <v>335.22</v>
      </c>
      <c r="R191" s="68">
        <v>1284.091</v>
      </c>
      <c r="S191" s="83"/>
    </row>
    <row r="192" customFormat="1" ht="20" customHeight="1" spans="1:19">
      <c r="A192" s="75">
        <v>189</v>
      </c>
      <c r="B192" s="78"/>
      <c r="C192" s="76" t="s">
        <v>454</v>
      </c>
      <c r="D192" s="75" t="s">
        <v>455</v>
      </c>
      <c r="E192" s="11">
        <v>2836.2</v>
      </c>
      <c r="F192" s="11">
        <v>2837</v>
      </c>
      <c r="G192" s="45">
        <v>4990.25</v>
      </c>
      <c r="H192" s="75">
        <v>51.05</v>
      </c>
      <c r="I192" s="11">
        <v>453.792</v>
      </c>
      <c r="J192" s="11">
        <v>19.859</v>
      </c>
      <c r="K192" s="45">
        <v>424.17</v>
      </c>
      <c r="L192" s="13">
        <v>948.871</v>
      </c>
      <c r="M192" s="75">
        <v>0</v>
      </c>
      <c r="N192" s="75">
        <v>226.9</v>
      </c>
      <c r="O192" s="75">
        <v>8.51</v>
      </c>
      <c r="P192" s="45">
        <v>99.81</v>
      </c>
      <c r="Q192" s="75">
        <v>335.22</v>
      </c>
      <c r="R192" s="68">
        <v>1284.091</v>
      </c>
      <c r="S192" s="83"/>
    </row>
    <row r="193" customFormat="1" ht="20" customHeight="1" spans="1:19">
      <c r="A193" s="75">
        <v>190</v>
      </c>
      <c r="B193" s="77" t="s">
        <v>456</v>
      </c>
      <c r="C193" s="76" t="s">
        <v>457</v>
      </c>
      <c r="D193" s="75" t="s">
        <v>458</v>
      </c>
      <c r="E193" s="11">
        <v>2836.2</v>
      </c>
      <c r="F193" s="11">
        <v>2837</v>
      </c>
      <c r="G193" s="45">
        <v>4990.25</v>
      </c>
      <c r="H193" s="75">
        <v>51.05</v>
      </c>
      <c r="I193" s="11">
        <v>453.792</v>
      </c>
      <c r="J193" s="11">
        <v>19.859</v>
      </c>
      <c r="K193" s="45">
        <v>424.17</v>
      </c>
      <c r="L193" s="13">
        <v>948.871</v>
      </c>
      <c r="M193" s="75">
        <v>0</v>
      </c>
      <c r="N193" s="75">
        <v>226.9</v>
      </c>
      <c r="O193" s="75">
        <v>8.51</v>
      </c>
      <c r="P193" s="45">
        <v>99.81</v>
      </c>
      <c r="Q193" s="75">
        <v>335.22</v>
      </c>
      <c r="R193" s="68">
        <v>1284.091</v>
      </c>
      <c r="S193" s="83"/>
    </row>
    <row r="194" customFormat="1" ht="20" customHeight="1" spans="1:19">
      <c r="A194" s="75">
        <v>191</v>
      </c>
      <c r="B194" s="79"/>
      <c r="C194" s="76" t="s">
        <v>459</v>
      </c>
      <c r="D194" s="75" t="s">
        <v>460</v>
      </c>
      <c r="E194" s="11">
        <v>2836.2</v>
      </c>
      <c r="F194" s="11">
        <v>2837</v>
      </c>
      <c r="G194" s="45">
        <v>4990.25</v>
      </c>
      <c r="H194" s="75">
        <v>51.05</v>
      </c>
      <c r="I194" s="11">
        <v>453.792</v>
      </c>
      <c r="J194" s="11">
        <v>19.859</v>
      </c>
      <c r="K194" s="45">
        <v>424.17</v>
      </c>
      <c r="L194" s="13">
        <v>948.871</v>
      </c>
      <c r="M194" s="75">
        <v>0</v>
      </c>
      <c r="N194" s="75">
        <v>226.9</v>
      </c>
      <c r="O194" s="75">
        <v>8.51</v>
      </c>
      <c r="P194" s="45">
        <v>99.81</v>
      </c>
      <c r="Q194" s="75">
        <v>335.22</v>
      </c>
      <c r="R194" s="68">
        <v>1284.091</v>
      </c>
      <c r="S194" s="83"/>
    </row>
    <row r="195" customFormat="1" ht="20" customHeight="1" spans="1:19">
      <c r="A195" s="75">
        <v>192</v>
      </c>
      <c r="B195" s="79"/>
      <c r="C195" s="76" t="s">
        <v>461</v>
      </c>
      <c r="D195" s="75" t="s">
        <v>462</v>
      </c>
      <c r="E195" s="11">
        <v>2836.2</v>
      </c>
      <c r="F195" s="11">
        <v>2837</v>
      </c>
      <c r="G195" s="45">
        <v>4990.25</v>
      </c>
      <c r="H195" s="75">
        <v>51.05</v>
      </c>
      <c r="I195" s="11">
        <v>453.792</v>
      </c>
      <c r="J195" s="11">
        <v>19.859</v>
      </c>
      <c r="K195" s="45">
        <v>424.17</v>
      </c>
      <c r="L195" s="13">
        <v>948.871</v>
      </c>
      <c r="M195" s="75">
        <v>0</v>
      </c>
      <c r="N195" s="75">
        <v>226.9</v>
      </c>
      <c r="O195" s="75">
        <v>8.51</v>
      </c>
      <c r="P195" s="45">
        <v>99.81</v>
      </c>
      <c r="Q195" s="75">
        <v>335.22</v>
      </c>
      <c r="R195" s="68">
        <v>1284.091</v>
      </c>
      <c r="S195" s="83"/>
    </row>
    <row r="196" customFormat="1" ht="20" customHeight="1" spans="1:19">
      <c r="A196" s="75">
        <v>193</v>
      </c>
      <c r="B196" s="79"/>
      <c r="C196" s="76" t="s">
        <v>463</v>
      </c>
      <c r="D196" s="75" t="s">
        <v>464</v>
      </c>
      <c r="E196" s="11">
        <v>2836.2</v>
      </c>
      <c r="F196" s="11">
        <v>2837</v>
      </c>
      <c r="G196" s="45">
        <v>4990.25</v>
      </c>
      <c r="H196" s="75">
        <v>51.05</v>
      </c>
      <c r="I196" s="11">
        <v>453.792</v>
      </c>
      <c r="J196" s="11">
        <v>19.859</v>
      </c>
      <c r="K196" s="45">
        <v>424.17</v>
      </c>
      <c r="L196" s="13">
        <v>948.871</v>
      </c>
      <c r="M196" s="75">
        <v>0</v>
      </c>
      <c r="N196" s="75">
        <v>226.9</v>
      </c>
      <c r="O196" s="75">
        <v>8.51</v>
      </c>
      <c r="P196" s="45">
        <v>99.81</v>
      </c>
      <c r="Q196" s="75">
        <v>335.22</v>
      </c>
      <c r="R196" s="68">
        <v>1284.091</v>
      </c>
      <c r="S196" s="83"/>
    </row>
    <row r="197" customFormat="1" ht="20" customHeight="1" spans="1:19">
      <c r="A197" s="75">
        <v>194</v>
      </c>
      <c r="B197" s="79"/>
      <c r="C197" s="76" t="s">
        <v>465</v>
      </c>
      <c r="D197" s="75" t="s">
        <v>466</v>
      </c>
      <c r="E197" s="11">
        <v>2836.2</v>
      </c>
      <c r="F197" s="11">
        <v>2837</v>
      </c>
      <c r="G197" s="45">
        <v>4990.25</v>
      </c>
      <c r="H197" s="75">
        <v>51.05</v>
      </c>
      <c r="I197" s="11">
        <v>453.792</v>
      </c>
      <c r="J197" s="11">
        <v>19.859</v>
      </c>
      <c r="K197" s="45">
        <v>424.17</v>
      </c>
      <c r="L197" s="13">
        <v>948.871</v>
      </c>
      <c r="M197" s="75">
        <v>0</v>
      </c>
      <c r="N197" s="75">
        <v>226.9</v>
      </c>
      <c r="O197" s="75">
        <v>8.51</v>
      </c>
      <c r="P197" s="45">
        <v>99.81</v>
      </c>
      <c r="Q197" s="75">
        <v>335.22</v>
      </c>
      <c r="R197" s="68">
        <v>1284.091</v>
      </c>
      <c r="S197" s="83"/>
    </row>
    <row r="198" customFormat="1" ht="20" customHeight="1" spans="1:19">
      <c r="A198" s="75">
        <v>195</v>
      </c>
      <c r="B198" s="79"/>
      <c r="C198" s="76" t="s">
        <v>467</v>
      </c>
      <c r="D198" s="75" t="s">
        <v>468</v>
      </c>
      <c r="E198" s="11">
        <v>2836.2</v>
      </c>
      <c r="F198" s="11">
        <v>2837</v>
      </c>
      <c r="G198" s="45">
        <v>4990.25</v>
      </c>
      <c r="H198" s="75">
        <v>51.05</v>
      </c>
      <c r="I198" s="11">
        <v>453.792</v>
      </c>
      <c r="J198" s="11">
        <v>19.859</v>
      </c>
      <c r="K198" s="45">
        <v>424.17</v>
      </c>
      <c r="L198" s="13">
        <v>948.871</v>
      </c>
      <c r="M198" s="75">
        <v>0</v>
      </c>
      <c r="N198" s="75">
        <v>226.9</v>
      </c>
      <c r="O198" s="75">
        <v>8.51</v>
      </c>
      <c r="P198" s="45">
        <v>99.81</v>
      </c>
      <c r="Q198" s="75">
        <v>335.22</v>
      </c>
      <c r="R198" s="68">
        <v>1284.091</v>
      </c>
      <c r="S198" s="83"/>
    </row>
    <row r="199" customFormat="1" ht="20" customHeight="1" spans="1:19">
      <c r="A199" s="75">
        <v>196</v>
      </c>
      <c r="B199" s="79"/>
      <c r="C199" s="76" t="s">
        <v>469</v>
      </c>
      <c r="D199" s="75" t="s">
        <v>470</v>
      </c>
      <c r="E199" s="11">
        <v>2836.2</v>
      </c>
      <c r="F199" s="11">
        <v>2837</v>
      </c>
      <c r="G199" s="45">
        <v>4990.25</v>
      </c>
      <c r="H199" s="75">
        <v>51.05</v>
      </c>
      <c r="I199" s="11">
        <v>453.792</v>
      </c>
      <c r="J199" s="11">
        <v>19.859</v>
      </c>
      <c r="K199" s="45">
        <v>424.17</v>
      </c>
      <c r="L199" s="13">
        <v>948.871</v>
      </c>
      <c r="M199" s="75">
        <v>0</v>
      </c>
      <c r="N199" s="75">
        <v>226.9</v>
      </c>
      <c r="O199" s="75">
        <v>8.51</v>
      </c>
      <c r="P199" s="45">
        <v>99.81</v>
      </c>
      <c r="Q199" s="75">
        <v>335.22</v>
      </c>
      <c r="R199" s="68">
        <v>1284.091</v>
      </c>
      <c r="S199" s="83"/>
    </row>
    <row r="200" customFormat="1" ht="20" customHeight="1" spans="1:19">
      <c r="A200" s="75">
        <v>197</v>
      </c>
      <c r="B200" s="79"/>
      <c r="C200" s="76" t="s">
        <v>471</v>
      </c>
      <c r="D200" s="75" t="s">
        <v>472</v>
      </c>
      <c r="E200" s="11">
        <v>2836.2</v>
      </c>
      <c r="F200" s="11">
        <v>2837</v>
      </c>
      <c r="G200" s="45">
        <v>4990.25</v>
      </c>
      <c r="H200" s="75">
        <v>51.05</v>
      </c>
      <c r="I200" s="11">
        <v>453.792</v>
      </c>
      <c r="J200" s="11">
        <v>19.859</v>
      </c>
      <c r="K200" s="45">
        <v>424.17</v>
      </c>
      <c r="L200" s="13">
        <v>948.871</v>
      </c>
      <c r="M200" s="75">
        <v>0</v>
      </c>
      <c r="N200" s="75">
        <v>226.9</v>
      </c>
      <c r="O200" s="75">
        <v>8.51</v>
      </c>
      <c r="P200" s="45">
        <v>99.81</v>
      </c>
      <c r="Q200" s="75">
        <v>335.22</v>
      </c>
      <c r="R200" s="68">
        <v>1284.091</v>
      </c>
      <c r="S200" s="83"/>
    </row>
    <row r="201" customFormat="1" ht="20" customHeight="1" spans="1:19">
      <c r="A201" s="75">
        <v>198</v>
      </c>
      <c r="B201" s="79"/>
      <c r="C201" s="76" t="s">
        <v>473</v>
      </c>
      <c r="D201" s="75" t="s">
        <v>474</v>
      </c>
      <c r="E201" s="11">
        <v>2836.2</v>
      </c>
      <c r="F201" s="11">
        <v>2837</v>
      </c>
      <c r="G201" s="45">
        <v>4990.25</v>
      </c>
      <c r="H201" s="75">
        <v>51.05</v>
      </c>
      <c r="I201" s="11">
        <v>453.792</v>
      </c>
      <c r="J201" s="11">
        <v>19.859</v>
      </c>
      <c r="K201" s="45">
        <v>424.17</v>
      </c>
      <c r="L201" s="13">
        <v>948.871</v>
      </c>
      <c r="M201" s="75">
        <v>0</v>
      </c>
      <c r="N201" s="75">
        <v>226.9</v>
      </c>
      <c r="O201" s="75">
        <v>8.51</v>
      </c>
      <c r="P201" s="45">
        <v>99.81</v>
      </c>
      <c r="Q201" s="75">
        <v>335.22</v>
      </c>
      <c r="R201" s="68">
        <v>1284.091</v>
      </c>
      <c r="S201" s="83"/>
    </row>
    <row r="202" customFormat="1" ht="20" customHeight="1" spans="1:19">
      <c r="A202" s="75">
        <v>199</v>
      </c>
      <c r="B202" s="79"/>
      <c r="C202" s="76" t="s">
        <v>475</v>
      </c>
      <c r="D202" s="75" t="s">
        <v>476</v>
      </c>
      <c r="E202" s="11">
        <v>2836.2</v>
      </c>
      <c r="F202" s="11">
        <v>2837</v>
      </c>
      <c r="G202" s="45">
        <v>4990.25</v>
      </c>
      <c r="H202" s="75">
        <v>51.05</v>
      </c>
      <c r="I202" s="11">
        <v>453.792</v>
      </c>
      <c r="J202" s="11">
        <v>19.859</v>
      </c>
      <c r="K202" s="45">
        <v>424.17</v>
      </c>
      <c r="L202" s="13">
        <v>948.871</v>
      </c>
      <c r="M202" s="75">
        <v>0</v>
      </c>
      <c r="N202" s="75">
        <v>226.9</v>
      </c>
      <c r="O202" s="75">
        <v>8.51</v>
      </c>
      <c r="P202" s="45">
        <v>99.81</v>
      </c>
      <c r="Q202" s="75">
        <v>335.22</v>
      </c>
      <c r="R202" s="68">
        <v>1284.091</v>
      </c>
      <c r="S202" s="83"/>
    </row>
    <row r="203" customFormat="1" ht="20" customHeight="1" spans="1:19">
      <c r="A203" s="75">
        <v>200</v>
      </c>
      <c r="B203" s="79"/>
      <c r="C203" s="76" t="s">
        <v>477</v>
      </c>
      <c r="D203" s="75" t="s">
        <v>478</v>
      </c>
      <c r="E203" s="11">
        <v>2836.2</v>
      </c>
      <c r="F203" s="11">
        <v>2837</v>
      </c>
      <c r="G203" s="45">
        <v>4990.25</v>
      </c>
      <c r="H203" s="75">
        <v>51.05</v>
      </c>
      <c r="I203" s="11">
        <v>453.792</v>
      </c>
      <c r="J203" s="11">
        <v>19.859</v>
      </c>
      <c r="K203" s="45">
        <v>424.17</v>
      </c>
      <c r="L203" s="13">
        <v>948.871</v>
      </c>
      <c r="M203" s="75">
        <v>0</v>
      </c>
      <c r="N203" s="75">
        <v>226.9</v>
      </c>
      <c r="O203" s="75">
        <v>8.51</v>
      </c>
      <c r="P203" s="45">
        <v>99.81</v>
      </c>
      <c r="Q203" s="75">
        <v>335.22</v>
      </c>
      <c r="R203" s="68">
        <v>1284.091</v>
      </c>
      <c r="S203" s="83"/>
    </row>
    <row r="204" customFormat="1" ht="20" customHeight="1" spans="1:19">
      <c r="A204" s="75">
        <v>201</v>
      </c>
      <c r="B204" s="79"/>
      <c r="C204" s="76" t="s">
        <v>479</v>
      </c>
      <c r="D204" s="75" t="s">
        <v>480</v>
      </c>
      <c r="E204" s="11">
        <v>2836.2</v>
      </c>
      <c r="F204" s="11">
        <v>2837</v>
      </c>
      <c r="G204" s="45">
        <v>4990.25</v>
      </c>
      <c r="H204" s="75">
        <v>51.05</v>
      </c>
      <c r="I204" s="11">
        <v>453.792</v>
      </c>
      <c r="J204" s="11">
        <v>19.859</v>
      </c>
      <c r="K204" s="45">
        <v>424.17</v>
      </c>
      <c r="L204" s="13">
        <v>948.871</v>
      </c>
      <c r="M204" s="75">
        <v>0</v>
      </c>
      <c r="N204" s="75">
        <v>226.9</v>
      </c>
      <c r="O204" s="75">
        <v>8.51</v>
      </c>
      <c r="P204" s="45">
        <v>99.81</v>
      </c>
      <c r="Q204" s="75">
        <v>335.22</v>
      </c>
      <c r="R204" s="68">
        <v>1284.091</v>
      </c>
      <c r="S204" s="83"/>
    </row>
    <row r="205" customFormat="1" ht="20" customHeight="1" spans="1:19">
      <c r="A205" s="75">
        <v>202</v>
      </c>
      <c r="B205" s="79"/>
      <c r="C205" s="76" t="s">
        <v>481</v>
      </c>
      <c r="D205" s="75" t="s">
        <v>482</v>
      </c>
      <c r="E205" s="11">
        <v>2836.2</v>
      </c>
      <c r="F205" s="11">
        <v>2837</v>
      </c>
      <c r="G205" s="45">
        <v>4990.25</v>
      </c>
      <c r="H205" s="75">
        <v>51.05</v>
      </c>
      <c r="I205" s="11">
        <v>453.792</v>
      </c>
      <c r="J205" s="11">
        <v>19.859</v>
      </c>
      <c r="K205" s="45">
        <v>424.17</v>
      </c>
      <c r="L205" s="13">
        <v>948.871</v>
      </c>
      <c r="M205" s="75">
        <v>0</v>
      </c>
      <c r="N205" s="75">
        <v>226.9</v>
      </c>
      <c r="O205" s="75">
        <v>8.51</v>
      </c>
      <c r="P205" s="45">
        <v>99.81</v>
      </c>
      <c r="Q205" s="75">
        <v>335.22</v>
      </c>
      <c r="R205" s="68">
        <v>1284.091</v>
      </c>
      <c r="S205" s="83"/>
    </row>
    <row r="206" customFormat="1" ht="20" customHeight="1" spans="1:19">
      <c r="A206" s="75">
        <v>203</v>
      </c>
      <c r="B206" s="79"/>
      <c r="C206" s="76" t="s">
        <v>483</v>
      </c>
      <c r="D206" s="75" t="s">
        <v>484</v>
      </c>
      <c r="E206" s="11">
        <v>2836.2</v>
      </c>
      <c r="F206" s="11">
        <v>2837</v>
      </c>
      <c r="G206" s="45">
        <v>4990.25</v>
      </c>
      <c r="H206" s="75">
        <v>51.05</v>
      </c>
      <c r="I206" s="11">
        <v>453.792</v>
      </c>
      <c r="J206" s="11">
        <v>19.859</v>
      </c>
      <c r="K206" s="45">
        <v>424.17</v>
      </c>
      <c r="L206" s="13">
        <v>948.871</v>
      </c>
      <c r="M206" s="75">
        <v>0</v>
      </c>
      <c r="N206" s="75">
        <v>226.9</v>
      </c>
      <c r="O206" s="75">
        <v>8.51</v>
      </c>
      <c r="P206" s="45">
        <v>99.81</v>
      </c>
      <c r="Q206" s="75">
        <v>335.22</v>
      </c>
      <c r="R206" s="68">
        <v>1284.091</v>
      </c>
      <c r="S206" s="83"/>
    </row>
    <row r="207" customFormat="1" ht="20" customHeight="1" spans="1:19">
      <c r="A207" s="75">
        <v>204</v>
      </c>
      <c r="B207" s="79"/>
      <c r="C207" s="76" t="s">
        <v>487</v>
      </c>
      <c r="D207" s="75" t="s">
        <v>488</v>
      </c>
      <c r="E207" s="11">
        <v>2836.2</v>
      </c>
      <c r="F207" s="11">
        <v>2837</v>
      </c>
      <c r="G207" s="45">
        <v>4990.25</v>
      </c>
      <c r="H207" s="75">
        <v>51.05</v>
      </c>
      <c r="I207" s="11">
        <v>453.792</v>
      </c>
      <c r="J207" s="11">
        <v>19.859</v>
      </c>
      <c r="K207" s="45">
        <v>424.17</v>
      </c>
      <c r="L207" s="13">
        <v>948.871</v>
      </c>
      <c r="M207" s="75">
        <v>0</v>
      </c>
      <c r="N207" s="75">
        <v>226.9</v>
      </c>
      <c r="O207" s="75">
        <v>8.51</v>
      </c>
      <c r="P207" s="45">
        <v>99.81</v>
      </c>
      <c r="Q207" s="75">
        <v>335.22</v>
      </c>
      <c r="R207" s="68">
        <v>1284.091</v>
      </c>
      <c r="S207" s="83"/>
    </row>
    <row r="208" customFormat="1" ht="20" customHeight="1" spans="1:19">
      <c r="A208" s="75">
        <v>205</v>
      </c>
      <c r="B208" s="79"/>
      <c r="C208" s="76" t="s">
        <v>489</v>
      </c>
      <c r="D208" s="75" t="s">
        <v>490</v>
      </c>
      <c r="E208" s="11">
        <v>2836.2</v>
      </c>
      <c r="F208" s="11">
        <v>2837</v>
      </c>
      <c r="G208" s="45">
        <v>4990.25</v>
      </c>
      <c r="H208" s="75">
        <v>51.05</v>
      </c>
      <c r="I208" s="11">
        <v>453.792</v>
      </c>
      <c r="J208" s="11">
        <v>19.859</v>
      </c>
      <c r="K208" s="45">
        <v>424.17</v>
      </c>
      <c r="L208" s="13">
        <v>948.871</v>
      </c>
      <c r="M208" s="75">
        <v>0</v>
      </c>
      <c r="N208" s="75">
        <v>226.9</v>
      </c>
      <c r="O208" s="75">
        <v>8.51</v>
      </c>
      <c r="P208" s="45">
        <v>99.81</v>
      </c>
      <c r="Q208" s="75">
        <v>335.22</v>
      </c>
      <c r="R208" s="68">
        <v>1284.091</v>
      </c>
      <c r="S208" s="83"/>
    </row>
    <row r="209" customFormat="1" ht="20" customHeight="1" spans="1:19">
      <c r="A209" s="75">
        <v>206</v>
      </c>
      <c r="B209" s="79"/>
      <c r="C209" s="76" t="s">
        <v>491</v>
      </c>
      <c r="D209" s="75" t="s">
        <v>492</v>
      </c>
      <c r="E209" s="11">
        <v>2836.2</v>
      </c>
      <c r="F209" s="11">
        <v>2837</v>
      </c>
      <c r="G209" s="45">
        <v>4990.25</v>
      </c>
      <c r="H209" s="75">
        <v>51.05</v>
      </c>
      <c r="I209" s="11">
        <v>453.792</v>
      </c>
      <c r="J209" s="11">
        <v>19.859</v>
      </c>
      <c r="K209" s="45">
        <v>424.17</v>
      </c>
      <c r="L209" s="13">
        <v>948.871</v>
      </c>
      <c r="M209" s="75">
        <v>0</v>
      </c>
      <c r="N209" s="75">
        <v>226.9</v>
      </c>
      <c r="O209" s="75">
        <v>8.51</v>
      </c>
      <c r="P209" s="45">
        <v>99.81</v>
      </c>
      <c r="Q209" s="75">
        <v>335.22</v>
      </c>
      <c r="R209" s="68">
        <v>1284.091</v>
      </c>
      <c r="S209" s="83"/>
    </row>
    <row r="210" customFormat="1" ht="20" customHeight="1" spans="1:19">
      <c r="A210" s="75">
        <v>207</v>
      </c>
      <c r="B210" s="79"/>
      <c r="C210" s="76" t="s">
        <v>493</v>
      </c>
      <c r="D210" s="75" t="s">
        <v>494</v>
      </c>
      <c r="E210" s="11">
        <v>2836.2</v>
      </c>
      <c r="F210" s="11">
        <v>2837</v>
      </c>
      <c r="G210" s="45">
        <v>4990.25</v>
      </c>
      <c r="H210" s="75">
        <v>51.05</v>
      </c>
      <c r="I210" s="11">
        <v>453.792</v>
      </c>
      <c r="J210" s="11">
        <v>19.859</v>
      </c>
      <c r="K210" s="45">
        <v>424.17</v>
      </c>
      <c r="L210" s="13">
        <v>948.871</v>
      </c>
      <c r="M210" s="75">
        <v>0</v>
      </c>
      <c r="N210" s="75">
        <v>226.9</v>
      </c>
      <c r="O210" s="75">
        <v>8.51</v>
      </c>
      <c r="P210" s="45">
        <v>99.81</v>
      </c>
      <c r="Q210" s="75">
        <v>335.22</v>
      </c>
      <c r="R210" s="68">
        <v>1284.091</v>
      </c>
      <c r="S210" s="83"/>
    </row>
    <row r="211" customFormat="1" ht="20" customHeight="1" spans="1:19">
      <c r="A211" s="75">
        <v>208</v>
      </c>
      <c r="B211" s="79"/>
      <c r="C211" s="76" t="s">
        <v>495</v>
      </c>
      <c r="D211" s="75" t="s">
        <v>496</v>
      </c>
      <c r="E211" s="11">
        <v>2836.2</v>
      </c>
      <c r="F211" s="11">
        <v>2837</v>
      </c>
      <c r="G211" s="45">
        <v>4990.25</v>
      </c>
      <c r="H211" s="75">
        <v>51.05</v>
      </c>
      <c r="I211" s="11">
        <v>453.792</v>
      </c>
      <c r="J211" s="11">
        <v>19.859</v>
      </c>
      <c r="K211" s="45">
        <v>424.17</v>
      </c>
      <c r="L211" s="13">
        <v>948.871</v>
      </c>
      <c r="M211" s="75">
        <v>0</v>
      </c>
      <c r="N211" s="75">
        <v>226.9</v>
      </c>
      <c r="O211" s="75">
        <v>8.51</v>
      </c>
      <c r="P211" s="45">
        <v>99.81</v>
      </c>
      <c r="Q211" s="75">
        <v>335.22</v>
      </c>
      <c r="R211" s="68">
        <v>1284.091</v>
      </c>
      <c r="S211" s="83"/>
    </row>
    <row r="212" customFormat="1" ht="20" customHeight="1" spans="1:19">
      <c r="A212" s="75">
        <v>209</v>
      </c>
      <c r="B212" s="79"/>
      <c r="C212" s="76" t="s">
        <v>497</v>
      </c>
      <c r="D212" s="75" t="s">
        <v>498</v>
      </c>
      <c r="E212" s="11">
        <v>2836.2</v>
      </c>
      <c r="F212" s="11">
        <v>2837</v>
      </c>
      <c r="G212" s="45">
        <v>4990.25</v>
      </c>
      <c r="H212" s="75">
        <v>51.05</v>
      </c>
      <c r="I212" s="11">
        <v>453.792</v>
      </c>
      <c r="J212" s="11">
        <v>19.859</v>
      </c>
      <c r="K212" s="45">
        <v>424.17</v>
      </c>
      <c r="L212" s="13">
        <v>948.871</v>
      </c>
      <c r="M212" s="75">
        <v>0</v>
      </c>
      <c r="N212" s="75">
        <v>226.9</v>
      </c>
      <c r="O212" s="75">
        <v>8.51</v>
      </c>
      <c r="P212" s="45">
        <v>99.81</v>
      </c>
      <c r="Q212" s="75">
        <v>335.22</v>
      </c>
      <c r="R212" s="68">
        <v>1284.091</v>
      </c>
      <c r="S212" s="83"/>
    </row>
    <row r="213" customFormat="1" ht="20" customHeight="1" spans="1:19">
      <c r="A213" s="75">
        <v>210</v>
      </c>
      <c r="B213" s="79"/>
      <c r="C213" s="76" t="s">
        <v>499</v>
      </c>
      <c r="D213" s="75" t="s">
        <v>500</v>
      </c>
      <c r="E213" s="11">
        <v>2846.5</v>
      </c>
      <c r="F213" s="11">
        <v>2846.5</v>
      </c>
      <c r="G213" s="45">
        <v>4990.25</v>
      </c>
      <c r="H213" s="75">
        <v>51.24</v>
      </c>
      <c r="I213" s="11">
        <v>455.44</v>
      </c>
      <c r="J213" s="11">
        <v>19.9255</v>
      </c>
      <c r="K213" s="45">
        <v>424.17</v>
      </c>
      <c r="L213" s="13">
        <v>950.7755</v>
      </c>
      <c r="M213" s="75">
        <v>0</v>
      </c>
      <c r="N213" s="75">
        <v>227.72</v>
      </c>
      <c r="O213" s="75">
        <v>8.54</v>
      </c>
      <c r="P213" s="45">
        <v>99.81</v>
      </c>
      <c r="Q213" s="75">
        <v>336.07</v>
      </c>
      <c r="R213" s="68">
        <v>1286.8455</v>
      </c>
      <c r="S213" s="83"/>
    </row>
    <row r="214" customFormat="1" ht="20" customHeight="1" spans="1:19">
      <c r="A214" s="75">
        <v>211</v>
      </c>
      <c r="B214" s="79"/>
      <c r="C214" s="76" t="s">
        <v>501</v>
      </c>
      <c r="D214" s="75" t="s">
        <v>502</v>
      </c>
      <c r="E214" s="11">
        <v>2836.2</v>
      </c>
      <c r="F214" s="11">
        <v>2837</v>
      </c>
      <c r="G214" s="45">
        <v>4990.25</v>
      </c>
      <c r="H214" s="75">
        <v>51.05</v>
      </c>
      <c r="I214" s="11">
        <v>453.792</v>
      </c>
      <c r="J214" s="11">
        <v>19.859</v>
      </c>
      <c r="K214" s="45">
        <v>424.17</v>
      </c>
      <c r="L214" s="13">
        <v>948.871</v>
      </c>
      <c r="M214" s="75">
        <v>0</v>
      </c>
      <c r="N214" s="75">
        <v>226.9</v>
      </c>
      <c r="O214" s="75">
        <v>8.51</v>
      </c>
      <c r="P214" s="45">
        <v>99.81</v>
      </c>
      <c r="Q214" s="75">
        <v>335.22</v>
      </c>
      <c r="R214" s="68">
        <v>1284.091</v>
      </c>
      <c r="S214" s="83"/>
    </row>
    <row r="215" customFormat="1" ht="20" customHeight="1" spans="1:19">
      <c r="A215" s="75">
        <v>212</v>
      </c>
      <c r="B215" s="79"/>
      <c r="C215" s="76" t="s">
        <v>503</v>
      </c>
      <c r="D215" s="75" t="s">
        <v>504</v>
      </c>
      <c r="E215" s="11">
        <v>2836.2</v>
      </c>
      <c r="F215" s="11">
        <v>2837</v>
      </c>
      <c r="G215" s="45">
        <v>4990.25</v>
      </c>
      <c r="H215" s="75">
        <v>51.05</v>
      </c>
      <c r="I215" s="11">
        <v>453.792</v>
      </c>
      <c r="J215" s="11">
        <v>19.859</v>
      </c>
      <c r="K215" s="45">
        <v>424.17</v>
      </c>
      <c r="L215" s="13">
        <v>948.871</v>
      </c>
      <c r="M215" s="75">
        <v>0</v>
      </c>
      <c r="N215" s="75">
        <v>226.9</v>
      </c>
      <c r="O215" s="75">
        <v>8.51</v>
      </c>
      <c r="P215" s="45">
        <v>99.81</v>
      </c>
      <c r="Q215" s="75">
        <v>335.22</v>
      </c>
      <c r="R215" s="68">
        <v>1284.091</v>
      </c>
      <c r="S215" s="83"/>
    </row>
    <row r="216" customFormat="1" ht="20" customHeight="1" spans="1:19">
      <c r="A216" s="75">
        <v>213</v>
      </c>
      <c r="B216" s="79"/>
      <c r="C216" s="76" t="s">
        <v>505</v>
      </c>
      <c r="D216" s="75" t="s">
        <v>506</v>
      </c>
      <c r="E216" s="11">
        <v>2836.2</v>
      </c>
      <c r="F216" s="11">
        <v>2837</v>
      </c>
      <c r="G216" s="45">
        <v>4990.25</v>
      </c>
      <c r="H216" s="75">
        <v>51.05</v>
      </c>
      <c r="I216" s="11">
        <v>453.792</v>
      </c>
      <c r="J216" s="11">
        <v>19.859</v>
      </c>
      <c r="K216" s="45">
        <v>424.17</v>
      </c>
      <c r="L216" s="13">
        <v>948.871</v>
      </c>
      <c r="M216" s="75">
        <v>0</v>
      </c>
      <c r="N216" s="75">
        <v>226.9</v>
      </c>
      <c r="O216" s="75">
        <v>8.51</v>
      </c>
      <c r="P216" s="45">
        <v>99.81</v>
      </c>
      <c r="Q216" s="75">
        <v>335.22</v>
      </c>
      <c r="R216" s="68">
        <v>1284.091</v>
      </c>
      <c r="S216" s="83"/>
    </row>
    <row r="217" customFormat="1" ht="20" customHeight="1" spans="1:19">
      <c r="A217" s="75">
        <v>214</v>
      </c>
      <c r="B217" s="78"/>
      <c r="C217" s="76" t="s">
        <v>507</v>
      </c>
      <c r="D217" s="75" t="s">
        <v>508</v>
      </c>
      <c r="E217" s="11">
        <v>2836.2</v>
      </c>
      <c r="F217" s="11">
        <v>2837</v>
      </c>
      <c r="G217" s="45">
        <v>4990.25</v>
      </c>
      <c r="H217" s="75">
        <v>51.05</v>
      </c>
      <c r="I217" s="11">
        <v>453.792</v>
      </c>
      <c r="J217" s="11">
        <v>19.859</v>
      </c>
      <c r="K217" s="45">
        <v>424.17</v>
      </c>
      <c r="L217" s="13">
        <v>948.871</v>
      </c>
      <c r="M217" s="75">
        <v>0</v>
      </c>
      <c r="N217" s="75">
        <v>226.9</v>
      </c>
      <c r="O217" s="75">
        <v>8.51</v>
      </c>
      <c r="P217" s="45">
        <v>99.81</v>
      </c>
      <c r="Q217" s="75">
        <v>335.22</v>
      </c>
      <c r="R217" s="68">
        <v>1284.091</v>
      </c>
      <c r="S217" s="83"/>
    </row>
    <row r="218" customFormat="1" ht="20" customHeight="1" spans="1:19">
      <c r="A218" s="75">
        <v>215</v>
      </c>
      <c r="B218" s="75" t="s">
        <v>509</v>
      </c>
      <c r="C218" s="76" t="s">
        <v>510</v>
      </c>
      <c r="D218" s="75" t="s">
        <v>511</v>
      </c>
      <c r="E218" s="11">
        <v>2836.2</v>
      </c>
      <c r="F218" s="11">
        <v>2837</v>
      </c>
      <c r="G218" s="45">
        <v>4990.25</v>
      </c>
      <c r="H218" s="75">
        <v>51.05</v>
      </c>
      <c r="I218" s="11">
        <v>453.792</v>
      </c>
      <c r="J218" s="11">
        <v>19.859</v>
      </c>
      <c r="K218" s="45">
        <v>424.17</v>
      </c>
      <c r="L218" s="13">
        <v>948.871</v>
      </c>
      <c r="M218" s="75">
        <v>0</v>
      </c>
      <c r="N218" s="75">
        <v>226.9</v>
      </c>
      <c r="O218" s="75">
        <v>8.51</v>
      </c>
      <c r="P218" s="45">
        <v>99.81</v>
      </c>
      <c r="Q218" s="75">
        <v>335.22</v>
      </c>
      <c r="R218" s="68">
        <v>1284.091</v>
      </c>
      <c r="S218" s="83"/>
    </row>
    <row r="219" customFormat="1" ht="20" customHeight="1" spans="1:19">
      <c r="A219" s="75">
        <v>216</v>
      </c>
      <c r="B219" s="75"/>
      <c r="C219" s="76" t="s">
        <v>512</v>
      </c>
      <c r="D219" s="75" t="s">
        <v>513</v>
      </c>
      <c r="E219" s="11">
        <v>2836.2</v>
      </c>
      <c r="F219" s="11">
        <v>2837</v>
      </c>
      <c r="G219" s="45">
        <v>4990.25</v>
      </c>
      <c r="H219" s="75">
        <v>51.05</v>
      </c>
      <c r="I219" s="11">
        <v>453.792</v>
      </c>
      <c r="J219" s="11">
        <v>19.859</v>
      </c>
      <c r="K219" s="45">
        <v>424.17</v>
      </c>
      <c r="L219" s="13">
        <v>948.871</v>
      </c>
      <c r="M219" s="75">
        <v>0</v>
      </c>
      <c r="N219" s="75">
        <v>226.9</v>
      </c>
      <c r="O219" s="75">
        <v>8.51</v>
      </c>
      <c r="P219" s="45">
        <v>99.81</v>
      </c>
      <c r="Q219" s="75">
        <v>335.22</v>
      </c>
      <c r="R219" s="68">
        <v>1284.091</v>
      </c>
      <c r="S219" s="83"/>
    </row>
    <row r="220" customFormat="1" ht="20" customHeight="1" spans="1:19">
      <c r="A220" s="75">
        <v>217</v>
      </c>
      <c r="B220" s="75"/>
      <c r="C220" s="76" t="s">
        <v>514</v>
      </c>
      <c r="D220" s="75" t="s">
        <v>515</v>
      </c>
      <c r="E220" s="11">
        <v>2836.2</v>
      </c>
      <c r="F220" s="11">
        <v>2837</v>
      </c>
      <c r="G220" s="45">
        <v>4990.25</v>
      </c>
      <c r="H220" s="75">
        <v>51.05</v>
      </c>
      <c r="I220" s="11">
        <v>453.792</v>
      </c>
      <c r="J220" s="11">
        <v>19.859</v>
      </c>
      <c r="K220" s="45">
        <v>424.17</v>
      </c>
      <c r="L220" s="13">
        <v>948.871</v>
      </c>
      <c r="M220" s="75">
        <v>0</v>
      </c>
      <c r="N220" s="75">
        <v>226.9</v>
      </c>
      <c r="O220" s="75">
        <v>8.51</v>
      </c>
      <c r="P220" s="45">
        <v>99.81</v>
      </c>
      <c r="Q220" s="75">
        <v>335.22</v>
      </c>
      <c r="R220" s="68">
        <v>1284.091</v>
      </c>
      <c r="S220" s="83"/>
    </row>
    <row r="221" customFormat="1" ht="20" customHeight="1" spans="1:19">
      <c r="A221" s="75">
        <v>218</v>
      </c>
      <c r="B221" s="75"/>
      <c r="C221" s="76" t="s">
        <v>516</v>
      </c>
      <c r="D221" s="75" t="s">
        <v>517</v>
      </c>
      <c r="E221" s="11">
        <v>2836.2</v>
      </c>
      <c r="F221" s="11">
        <v>2837</v>
      </c>
      <c r="G221" s="45">
        <v>4990.25</v>
      </c>
      <c r="H221" s="75">
        <v>51.05</v>
      </c>
      <c r="I221" s="11">
        <v>453.792</v>
      </c>
      <c r="J221" s="11">
        <v>19.859</v>
      </c>
      <c r="K221" s="45">
        <v>424.17</v>
      </c>
      <c r="L221" s="13">
        <v>948.871</v>
      </c>
      <c r="M221" s="75">
        <v>0</v>
      </c>
      <c r="N221" s="75">
        <v>226.9</v>
      </c>
      <c r="O221" s="75">
        <v>8.51</v>
      </c>
      <c r="P221" s="45">
        <v>99.81</v>
      </c>
      <c r="Q221" s="75">
        <v>335.22</v>
      </c>
      <c r="R221" s="68">
        <v>1284.091</v>
      </c>
      <c r="S221" s="83"/>
    </row>
    <row r="222" customFormat="1" ht="20" customHeight="1" spans="1:19">
      <c r="A222" s="75">
        <v>219</v>
      </c>
      <c r="B222" s="75"/>
      <c r="C222" s="76" t="s">
        <v>518</v>
      </c>
      <c r="D222" s="75" t="s">
        <v>519</v>
      </c>
      <c r="E222" s="11">
        <v>2836.2</v>
      </c>
      <c r="F222" s="11">
        <v>2837</v>
      </c>
      <c r="G222" s="45">
        <v>4990.25</v>
      </c>
      <c r="H222" s="75">
        <v>51.05</v>
      </c>
      <c r="I222" s="11">
        <v>453.792</v>
      </c>
      <c r="J222" s="11">
        <v>19.859</v>
      </c>
      <c r="K222" s="45">
        <v>424.17</v>
      </c>
      <c r="L222" s="13">
        <v>948.871</v>
      </c>
      <c r="M222" s="75">
        <v>0</v>
      </c>
      <c r="N222" s="75">
        <v>226.9</v>
      </c>
      <c r="O222" s="75">
        <v>8.51</v>
      </c>
      <c r="P222" s="45">
        <v>99.81</v>
      </c>
      <c r="Q222" s="75">
        <v>335.22</v>
      </c>
      <c r="R222" s="68">
        <v>1284.091</v>
      </c>
      <c r="S222" s="83"/>
    </row>
    <row r="223" customFormat="1" ht="20" customHeight="1" spans="1:19">
      <c r="A223" s="75">
        <v>220</v>
      </c>
      <c r="B223" s="75"/>
      <c r="C223" s="76" t="s">
        <v>520</v>
      </c>
      <c r="D223" s="75" t="s">
        <v>521</v>
      </c>
      <c r="E223" s="11">
        <v>2836.2</v>
      </c>
      <c r="F223" s="11">
        <v>2837</v>
      </c>
      <c r="G223" s="45">
        <v>4990.25</v>
      </c>
      <c r="H223" s="75">
        <v>51.05</v>
      </c>
      <c r="I223" s="11">
        <v>453.792</v>
      </c>
      <c r="J223" s="11">
        <v>19.859</v>
      </c>
      <c r="K223" s="45">
        <v>424.17</v>
      </c>
      <c r="L223" s="13">
        <v>948.871</v>
      </c>
      <c r="M223" s="75">
        <v>0</v>
      </c>
      <c r="N223" s="75">
        <v>226.9</v>
      </c>
      <c r="O223" s="75">
        <v>8.51</v>
      </c>
      <c r="P223" s="45">
        <v>99.81</v>
      </c>
      <c r="Q223" s="75">
        <v>335.22</v>
      </c>
      <c r="R223" s="68">
        <v>1284.091</v>
      </c>
      <c r="S223" s="83"/>
    </row>
    <row r="224" customFormat="1" ht="20" customHeight="1" spans="1:19">
      <c r="A224" s="75">
        <v>221</v>
      </c>
      <c r="B224" s="75"/>
      <c r="C224" s="76" t="s">
        <v>522</v>
      </c>
      <c r="D224" s="75" t="s">
        <v>523</v>
      </c>
      <c r="E224" s="11">
        <v>2836.2</v>
      </c>
      <c r="F224" s="11">
        <v>2837</v>
      </c>
      <c r="G224" s="45">
        <v>4990.25</v>
      </c>
      <c r="H224" s="75">
        <v>51.05</v>
      </c>
      <c r="I224" s="11">
        <v>453.792</v>
      </c>
      <c r="J224" s="11">
        <v>19.859</v>
      </c>
      <c r="K224" s="45">
        <v>424.17</v>
      </c>
      <c r="L224" s="13">
        <v>948.871</v>
      </c>
      <c r="M224" s="75">
        <v>0</v>
      </c>
      <c r="N224" s="75">
        <v>226.9</v>
      </c>
      <c r="O224" s="75">
        <v>8.51</v>
      </c>
      <c r="P224" s="45">
        <v>99.81</v>
      </c>
      <c r="Q224" s="75">
        <v>335.22</v>
      </c>
      <c r="R224" s="68">
        <v>1284.091</v>
      </c>
      <c r="S224" s="83"/>
    </row>
    <row r="225" customFormat="1" ht="20" customHeight="1" spans="1:19">
      <c r="A225" s="75">
        <v>222</v>
      </c>
      <c r="B225" s="75"/>
      <c r="C225" s="76" t="s">
        <v>524</v>
      </c>
      <c r="D225" s="75" t="s">
        <v>525</v>
      </c>
      <c r="E225" s="11">
        <v>2836.2</v>
      </c>
      <c r="F225" s="11">
        <v>2837</v>
      </c>
      <c r="G225" s="45">
        <v>4990.25</v>
      </c>
      <c r="H225" s="75">
        <v>51.05</v>
      </c>
      <c r="I225" s="11">
        <v>453.792</v>
      </c>
      <c r="J225" s="11">
        <v>19.859</v>
      </c>
      <c r="K225" s="45">
        <v>424.17</v>
      </c>
      <c r="L225" s="13">
        <v>948.871</v>
      </c>
      <c r="M225" s="75">
        <v>0</v>
      </c>
      <c r="N225" s="75">
        <v>226.9</v>
      </c>
      <c r="O225" s="75">
        <v>8.51</v>
      </c>
      <c r="P225" s="45">
        <v>99.81</v>
      </c>
      <c r="Q225" s="75">
        <v>335.22</v>
      </c>
      <c r="R225" s="68">
        <v>1284.091</v>
      </c>
      <c r="S225" s="83"/>
    </row>
    <row r="226" customFormat="1" ht="20" customHeight="1" spans="1:19">
      <c r="A226" s="75">
        <v>223</v>
      </c>
      <c r="B226" s="75"/>
      <c r="C226" s="76" t="s">
        <v>526</v>
      </c>
      <c r="D226" s="75" t="s">
        <v>527</v>
      </c>
      <c r="E226" s="11">
        <v>2836.2</v>
      </c>
      <c r="F226" s="11">
        <v>2837</v>
      </c>
      <c r="G226" s="45">
        <v>4990.25</v>
      </c>
      <c r="H226" s="75">
        <v>51.05</v>
      </c>
      <c r="I226" s="11">
        <v>453.792</v>
      </c>
      <c r="J226" s="11">
        <v>19.859</v>
      </c>
      <c r="K226" s="45">
        <v>424.17</v>
      </c>
      <c r="L226" s="13">
        <v>948.871</v>
      </c>
      <c r="M226" s="75">
        <v>0</v>
      </c>
      <c r="N226" s="75">
        <v>226.9</v>
      </c>
      <c r="O226" s="75">
        <v>8.51</v>
      </c>
      <c r="P226" s="45">
        <v>99.81</v>
      </c>
      <c r="Q226" s="75">
        <v>335.22</v>
      </c>
      <c r="R226" s="68">
        <v>1284.091</v>
      </c>
      <c r="S226" s="83"/>
    </row>
    <row r="227" customFormat="1" ht="20" customHeight="1" spans="1:19">
      <c r="A227" s="75">
        <v>224</v>
      </c>
      <c r="B227" s="75"/>
      <c r="C227" s="76" t="s">
        <v>528</v>
      </c>
      <c r="D227" s="75" t="s">
        <v>529</v>
      </c>
      <c r="E227" s="11">
        <v>2836.2</v>
      </c>
      <c r="F227" s="11">
        <v>2837</v>
      </c>
      <c r="G227" s="45">
        <v>4990.25</v>
      </c>
      <c r="H227" s="75">
        <v>51.05</v>
      </c>
      <c r="I227" s="11">
        <v>453.792</v>
      </c>
      <c r="J227" s="11">
        <v>19.859</v>
      </c>
      <c r="K227" s="45">
        <v>424.17</v>
      </c>
      <c r="L227" s="13">
        <v>948.871</v>
      </c>
      <c r="M227" s="75">
        <v>0</v>
      </c>
      <c r="N227" s="75">
        <v>226.9</v>
      </c>
      <c r="O227" s="75">
        <v>8.51</v>
      </c>
      <c r="P227" s="45">
        <v>99.81</v>
      </c>
      <c r="Q227" s="75">
        <v>335.22</v>
      </c>
      <c r="R227" s="68">
        <v>1284.091</v>
      </c>
      <c r="S227" s="83"/>
    </row>
    <row r="228" customFormat="1" ht="20" customHeight="1" spans="1:19">
      <c r="A228" s="75">
        <v>225</v>
      </c>
      <c r="B228" s="75"/>
      <c r="C228" s="76" t="s">
        <v>530</v>
      </c>
      <c r="D228" s="75" t="s">
        <v>531</v>
      </c>
      <c r="E228" s="11">
        <v>2836.2</v>
      </c>
      <c r="F228" s="11">
        <v>2837</v>
      </c>
      <c r="G228" s="45">
        <v>4990.25</v>
      </c>
      <c r="H228" s="75">
        <v>51.05</v>
      </c>
      <c r="I228" s="11">
        <v>453.792</v>
      </c>
      <c r="J228" s="11">
        <v>19.859</v>
      </c>
      <c r="K228" s="45">
        <v>424.17</v>
      </c>
      <c r="L228" s="13">
        <v>948.871</v>
      </c>
      <c r="M228" s="75">
        <v>0</v>
      </c>
      <c r="N228" s="75">
        <v>226.9</v>
      </c>
      <c r="O228" s="75">
        <v>8.51</v>
      </c>
      <c r="P228" s="45">
        <v>99.81</v>
      </c>
      <c r="Q228" s="75">
        <v>335.22</v>
      </c>
      <c r="R228" s="68">
        <v>1284.091</v>
      </c>
      <c r="S228" s="83"/>
    </row>
    <row r="229" customFormat="1" ht="20" customHeight="1" spans="1:19">
      <c r="A229" s="75">
        <v>226</v>
      </c>
      <c r="B229" s="75"/>
      <c r="C229" s="76" t="s">
        <v>532</v>
      </c>
      <c r="D229" s="75" t="s">
        <v>533</v>
      </c>
      <c r="E229" s="11">
        <v>2836.2</v>
      </c>
      <c r="F229" s="11">
        <v>2837</v>
      </c>
      <c r="G229" s="45">
        <v>4990.25</v>
      </c>
      <c r="H229" s="75">
        <v>51.05</v>
      </c>
      <c r="I229" s="11">
        <v>453.792</v>
      </c>
      <c r="J229" s="11">
        <v>19.859</v>
      </c>
      <c r="K229" s="45">
        <v>424.17</v>
      </c>
      <c r="L229" s="13">
        <v>948.871</v>
      </c>
      <c r="M229" s="75">
        <v>0</v>
      </c>
      <c r="N229" s="75">
        <v>226.9</v>
      </c>
      <c r="O229" s="75">
        <v>8.51</v>
      </c>
      <c r="P229" s="45">
        <v>99.81</v>
      </c>
      <c r="Q229" s="75">
        <v>335.22</v>
      </c>
      <c r="R229" s="68">
        <v>1284.091</v>
      </c>
      <c r="S229" s="83"/>
    </row>
    <row r="230" customFormat="1" ht="20" customHeight="1" spans="1:19">
      <c r="A230" s="75">
        <v>227</v>
      </c>
      <c r="B230" s="75"/>
      <c r="C230" s="76" t="s">
        <v>534</v>
      </c>
      <c r="D230" s="75" t="s">
        <v>535</v>
      </c>
      <c r="E230" s="11">
        <v>2836.2</v>
      </c>
      <c r="F230" s="11">
        <v>2837</v>
      </c>
      <c r="G230" s="45">
        <v>4990.25</v>
      </c>
      <c r="H230" s="75">
        <v>51.05</v>
      </c>
      <c r="I230" s="11">
        <v>453.792</v>
      </c>
      <c r="J230" s="11">
        <v>19.859</v>
      </c>
      <c r="K230" s="45">
        <v>424.17</v>
      </c>
      <c r="L230" s="13">
        <v>948.871</v>
      </c>
      <c r="M230" s="75">
        <v>0</v>
      </c>
      <c r="N230" s="75">
        <v>226.9</v>
      </c>
      <c r="O230" s="75">
        <v>8.51</v>
      </c>
      <c r="P230" s="45">
        <v>99.81</v>
      </c>
      <c r="Q230" s="75">
        <v>335.22</v>
      </c>
      <c r="R230" s="68">
        <v>1284.091</v>
      </c>
      <c r="S230" s="83"/>
    </row>
    <row r="231" customFormat="1" ht="20" customHeight="1" spans="1:19">
      <c r="A231" s="75">
        <v>228</v>
      </c>
      <c r="B231" s="75"/>
      <c r="C231" s="76" t="s">
        <v>536</v>
      </c>
      <c r="D231" s="75" t="s">
        <v>537</v>
      </c>
      <c r="E231" s="11">
        <v>2836.2</v>
      </c>
      <c r="F231" s="11">
        <v>2837</v>
      </c>
      <c r="G231" s="45">
        <v>4990.25</v>
      </c>
      <c r="H231" s="75">
        <v>51.05</v>
      </c>
      <c r="I231" s="11">
        <v>453.792</v>
      </c>
      <c r="J231" s="11">
        <v>19.859</v>
      </c>
      <c r="K231" s="45">
        <v>424.17</v>
      </c>
      <c r="L231" s="13">
        <v>948.871</v>
      </c>
      <c r="M231" s="75">
        <v>0</v>
      </c>
      <c r="N231" s="75">
        <v>226.9</v>
      </c>
      <c r="O231" s="75">
        <v>8.51</v>
      </c>
      <c r="P231" s="45">
        <v>99.81</v>
      </c>
      <c r="Q231" s="75">
        <v>335.22</v>
      </c>
      <c r="R231" s="68">
        <v>1284.091</v>
      </c>
      <c r="S231" s="83"/>
    </row>
    <row r="232" customFormat="1" ht="20" customHeight="1" spans="1:19">
      <c r="A232" s="75">
        <v>229</v>
      </c>
      <c r="B232" s="75"/>
      <c r="C232" s="76" t="s">
        <v>538</v>
      </c>
      <c r="D232" s="75" t="s">
        <v>539</v>
      </c>
      <c r="E232" s="11">
        <v>2836.2</v>
      </c>
      <c r="F232" s="11">
        <v>2837</v>
      </c>
      <c r="G232" s="45">
        <v>4990.25</v>
      </c>
      <c r="H232" s="75">
        <v>51.05</v>
      </c>
      <c r="I232" s="11">
        <v>453.792</v>
      </c>
      <c r="J232" s="11">
        <v>19.859</v>
      </c>
      <c r="K232" s="45">
        <v>424.17</v>
      </c>
      <c r="L232" s="13">
        <v>948.871</v>
      </c>
      <c r="M232" s="75">
        <v>0</v>
      </c>
      <c r="N232" s="75">
        <v>226.9</v>
      </c>
      <c r="O232" s="75">
        <v>8.51</v>
      </c>
      <c r="P232" s="45">
        <v>99.81</v>
      </c>
      <c r="Q232" s="75">
        <v>335.22</v>
      </c>
      <c r="R232" s="68">
        <v>1284.091</v>
      </c>
      <c r="S232" s="83"/>
    </row>
    <row r="233" customFormat="1" ht="20" customHeight="1" spans="1:19">
      <c r="A233" s="75">
        <v>230</v>
      </c>
      <c r="B233" s="75"/>
      <c r="C233" s="76" t="s">
        <v>540</v>
      </c>
      <c r="D233" s="75" t="s">
        <v>541</v>
      </c>
      <c r="E233" s="11">
        <v>2836.2</v>
      </c>
      <c r="F233" s="11">
        <v>2837</v>
      </c>
      <c r="G233" s="45">
        <v>4990.25</v>
      </c>
      <c r="H233" s="75">
        <v>51.05</v>
      </c>
      <c r="I233" s="11">
        <v>453.792</v>
      </c>
      <c r="J233" s="11">
        <v>19.859</v>
      </c>
      <c r="K233" s="45">
        <v>424.17</v>
      </c>
      <c r="L233" s="13">
        <v>948.871</v>
      </c>
      <c r="M233" s="75">
        <v>0</v>
      </c>
      <c r="N233" s="75">
        <v>226.9</v>
      </c>
      <c r="O233" s="75">
        <v>8.51</v>
      </c>
      <c r="P233" s="45">
        <v>99.81</v>
      </c>
      <c r="Q233" s="75">
        <v>335.22</v>
      </c>
      <c r="R233" s="68">
        <v>1284.091</v>
      </c>
      <c r="S233" s="83"/>
    </row>
    <row r="234" customFormat="1" ht="20" customHeight="1" spans="1:19">
      <c r="A234" s="75">
        <v>231</v>
      </c>
      <c r="B234" s="75"/>
      <c r="C234" s="76" t="s">
        <v>542</v>
      </c>
      <c r="D234" s="75" t="s">
        <v>543</v>
      </c>
      <c r="E234" s="11">
        <v>2836.2</v>
      </c>
      <c r="F234" s="11">
        <v>2837</v>
      </c>
      <c r="G234" s="45">
        <v>4990.25</v>
      </c>
      <c r="H234" s="75">
        <v>51.05</v>
      </c>
      <c r="I234" s="11">
        <v>453.792</v>
      </c>
      <c r="J234" s="11">
        <v>19.859</v>
      </c>
      <c r="K234" s="45">
        <v>424.17</v>
      </c>
      <c r="L234" s="13">
        <v>948.871</v>
      </c>
      <c r="M234" s="75">
        <v>0</v>
      </c>
      <c r="N234" s="75">
        <v>226.9</v>
      </c>
      <c r="O234" s="75">
        <v>8.51</v>
      </c>
      <c r="P234" s="45">
        <v>99.81</v>
      </c>
      <c r="Q234" s="75">
        <v>335.22</v>
      </c>
      <c r="R234" s="68">
        <v>1284.091</v>
      </c>
      <c r="S234" s="83"/>
    </row>
    <row r="235" customFormat="1" ht="20" customHeight="1" spans="1:19">
      <c r="A235" s="75">
        <v>232</v>
      </c>
      <c r="B235" s="75"/>
      <c r="C235" s="76" t="s">
        <v>544</v>
      </c>
      <c r="D235" s="75" t="s">
        <v>545</v>
      </c>
      <c r="E235" s="11">
        <v>2836.2</v>
      </c>
      <c r="F235" s="11">
        <v>2837</v>
      </c>
      <c r="G235" s="45">
        <v>4990.25</v>
      </c>
      <c r="H235" s="75">
        <v>51.05</v>
      </c>
      <c r="I235" s="11">
        <v>453.792</v>
      </c>
      <c r="J235" s="11">
        <v>19.859</v>
      </c>
      <c r="K235" s="45">
        <v>424.17</v>
      </c>
      <c r="L235" s="13">
        <v>948.871</v>
      </c>
      <c r="M235" s="75">
        <v>0</v>
      </c>
      <c r="N235" s="75">
        <v>226.9</v>
      </c>
      <c r="O235" s="75">
        <v>8.51</v>
      </c>
      <c r="P235" s="45">
        <v>99.81</v>
      </c>
      <c r="Q235" s="75">
        <v>335.22</v>
      </c>
      <c r="R235" s="68">
        <v>1284.091</v>
      </c>
      <c r="S235" s="83"/>
    </row>
    <row r="236" customFormat="1" ht="20" customHeight="1" spans="1:19">
      <c r="A236" s="75">
        <v>233</v>
      </c>
      <c r="B236" s="75"/>
      <c r="C236" s="76" t="s">
        <v>546</v>
      </c>
      <c r="D236" s="75" t="s">
        <v>547</v>
      </c>
      <c r="E236" s="11">
        <v>2836.2</v>
      </c>
      <c r="F236" s="11">
        <v>2837</v>
      </c>
      <c r="G236" s="45">
        <v>4990.25</v>
      </c>
      <c r="H236" s="75">
        <v>51.05</v>
      </c>
      <c r="I236" s="11">
        <v>453.792</v>
      </c>
      <c r="J236" s="11">
        <v>19.859</v>
      </c>
      <c r="K236" s="45">
        <v>424.17</v>
      </c>
      <c r="L236" s="13">
        <v>948.871</v>
      </c>
      <c r="M236" s="75">
        <v>0</v>
      </c>
      <c r="N236" s="75">
        <v>226.9</v>
      </c>
      <c r="O236" s="75">
        <v>8.51</v>
      </c>
      <c r="P236" s="45">
        <v>99.81</v>
      </c>
      <c r="Q236" s="75">
        <v>335.22</v>
      </c>
      <c r="R236" s="68">
        <v>1284.091</v>
      </c>
      <c r="S236" s="83"/>
    </row>
    <row r="237" customFormat="1" ht="20" customHeight="1" spans="1:19">
      <c r="A237" s="75">
        <v>234</v>
      </c>
      <c r="B237" s="75"/>
      <c r="C237" s="76" t="s">
        <v>548</v>
      </c>
      <c r="D237" s="75" t="s">
        <v>549</v>
      </c>
      <c r="E237" s="11">
        <v>2836.2</v>
      </c>
      <c r="F237" s="11">
        <v>2837</v>
      </c>
      <c r="G237" s="45">
        <v>4990.25</v>
      </c>
      <c r="H237" s="75">
        <v>51.05</v>
      </c>
      <c r="I237" s="11">
        <v>453.792</v>
      </c>
      <c r="J237" s="11">
        <v>19.859</v>
      </c>
      <c r="K237" s="45">
        <v>424.17</v>
      </c>
      <c r="L237" s="13">
        <v>948.871</v>
      </c>
      <c r="M237" s="75">
        <v>0</v>
      </c>
      <c r="N237" s="75">
        <v>226.9</v>
      </c>
      <c r="O237" s="75">
        <v>8.51</v>
      </c>
      <c r="P237" s="45">
        <v>99.81</v>
      </c>
      <c r="Q237" s="75">
        <v>335.22</v>
      </c>
      <c r="R237" s="68">
        <v>1284.091</v>
      </c>
      <c r="S237" s="83"/>
    </row>
    <row r="238" customFormat="1" ht="20" customHeight="1" spans="1:19">
      <c r="A238" s="75">
        <v>235</v>
      </c>
      <c r="B238" s="75"/>
      <c r="C238" s="76" t="s">
        <v>550</v>
      </c>
      <c r="D238" s="75" t="s">
        <v>551</v>
      </c>
      <c r="E238" s="11">
        <v>2836.2</v>
      </c>
      <c r="F238" s="11">
        <v>2837</v>
      </c>
      <c r="G238" s="45">
        <v>4990.25</v>
      </c>
      <c r="H238" s="75">
        <v>51.05</v>
      </c>
      <c r="I238" s="11">
        <v>453.792</v>
      </c>
      <c r="J238" s="11">
        <v>19.859</v>
      </c>
      <c r="K238" s="45">
        <v>424.17</v>
      </c>
      <c r="L238" s="13">
        <v>948.871</v>
      </c>
      <c r="M238" s="75">
        <v>0</v>
      </c>
      <c r="N238" s="75">
        <v>226.9</v>
      </c>
      <c r="O238" s="75">
        <v>8.51</v>
      </c>
      <c r="P238" s="45">
        <v>99.81</v>
      </c>
      <c r="Q238" s="75">
        <v>335.22</v>
      </c>
      <c r="R238" s="68">
        <v>1284.091</v>
      </c>
      <c r="S238" s="83"/>
    </row>
    <row r="239" customFormat="1" ht="20" customHeight="1" spans="1:19">
      <c r="A239" s="75">
        <v>236</v>
      </c>
      <c r="B239" s="75"/>
      <c r="C239" s="76" t="s">
        <v>552</v>
      </c>
      <c r="D239" s="75" t="s">
        <v>553</v>
      </c>
      <c r="E239" s="11">
        <v>2836.2</v>
      </c>
      <c r="F239" s="11">
        <v>2837</v>
      </c>
      <c r="G239" s="45">
        <v>4990.25</v>
      </c>
      <c r="H239" s="75">
        <v>51.05</v>
      </c>
      <c r="I239" s="11">
        <v>453.792</v>
      </c>
      <c r="J239" s="11">
        <v>19.859</v>
      </c>
      <c r="K239" s="45">
        <v>424.17</v>
      </c>
      <c r="L239" s="13">
        <v>948.871</v>
      </c>
      <c r="M239" s="75">
        <v>0</v>
      </c>
      <c r="N239" s="75">
        <v>226.9</v>
      </c>
      <c r="O239" s="75">
        <v>8.51</v>
      </c>
      <c r="P239" s="45">
        <v>99.81</v>
      </c>
      <c r="Q239" s="75">
        <v>335.22</v>
      </c>
      <c r="R239" s="68">
        <v>1284.091</v>
      </c>
      <c r="S239" s="83"/>
    </row>
    <row r="240" customFormat="1" ht="20" customHeight="1" spans="1:19">
      <c r="A240" s="75">
        <v>237</v>
      </c>
      <c r="B240" s="75"/>
      <c r="C240" s="76" t="s">
        <v>554</v>
      </c>
      <c r="D240" s="75" t="s">
        <v>555</v>
      </c>
      <c r="E240" s="11">
        <v>2836.2</v>
      </c>
      <c r="F240" s="11">
        <v>2837</v>
      </c>
      <c r="G240" s="45">
        <v>4990.25</v>
      </c>
      <c r="H240" s="75">
        <v>51.05</v>
      </c>
      <c r="I240" s="11">
        <v>453.792</v>
      </c>
      <c r="J240" s="11">
        <v>19.859</v>
      </c>
      <c r="K240" s="45">
        <v>424.17</v>
      </c>
      <c r="L240" s="13">
        <v>948.871</v>
      </c>
      <c r="M240" s="75">
        <v>0</v>
      </c>
      <c r="N240" s="75">
        <v>226.9</v>
      </c>
      <c r="O240" s="75">
        <v>8.51</v>
      </c>
      <c r="P240" s="45">
        <v>99.81</v>
      </c>
      <c r="Q240" s="75">
        <v>335.22</v>
      </c>
      <c r="R240" s="68">
        <v>1284.091</v>
      </c>
      <c r="S240" s="83"/>
    </row>
    <row r="241" customFormat="1" ht="20" customHeight="1" spans="1:19">
      <c r="A241" s="75">
        <v>238</v>
      </c>
      <c r="B241" s="75"/>
      <c r="C241" s="76" t="s">
        <v>556</v>
      </c>
      <c r="D241" s="75" t="s">
        <v>557</v>
      </c>
      <c r="E241" s="11">
        <v>2836.2</v>
      </c>
      <c r="F241" s="11">
        <v>2837</v>
      </c>
      <c r="G241" s="45">
        <v>4990.25</v>
      </c>
      <c r="H241" s="75">
        <v>51.05</v>
      </c>
      <c r="I241" s="11">
        <v>453.792</v>
      </c>
      <c r="J241" s="11">
        <v>19.859</v>
      </c>
      <c r="K241" s="45">
        <v>424.17</v>
      </c>
      <c r="L241" s="13">
        <v>948.871</v>
      </c>
      <c r="M241" s="75">
        <v>0</v>
      </c>
      <c r="N241" s="75">
        <v>226.9</v>
      </c>
      <c r="O241" s="75">
        <v>8.51</v>
      </c>
      <c r="P241" s="45">
        <v>99.81</v>
      </c>
      <c r="Q241" s="75">
        <v>335.22</v>
      </c>
      <c r="R241" s="68">
        <v>1284.091</v>
      </c>
      <c r="S241" s="83"/>
    </row>
    <row r="242" customFormat="1" ht="20" customHeight="1" spans="1:19">
      <c r="A242" s="75">
        <v>239</v>
      </c>
      <c r="B242" s="75"/>
      <c r="C242" s="76" t="s">
        <v>558</v>
      </c>
      <c r="D242" s="75" t="s">
        <v>559</v>
      </c>
      <c r="E242" s="11">
        <v>3042.05</v>
      </c>
      <c r="F242" s="11">
        <v>3043</v>
      </c>
      <c r="G242" s="45">
        <v>4990.25</v>
      </c>
      <c r="H242" s="75">
        <v>54.76</v>
      </c>
      <c r="I242" s="11">
        <v>486.728</v>
      </c>
      <c r="J242" s="11">
        <v>21.301</v>
      </c>
      <c r="K242" s="45">
        <v>424.17</v>
      </c>
      <c r="L242" s="13">
        <v>986.959</v>
      </c>
      <c r="M242" s="75">
        <v>0</v>
      </c>
      <c r="N242" s="75">
        <v>243.36</v>
      </c>
      <c r="O242" s="75">
        <v>9.13</v>
      </c>
      <c r="P242" s="45">
        <v>99.81</v>
      </c>
      <c r="Q242" s="75">
        <v>352.3</v>
      </c>
      <c r="R242" s="68">
        <v>1339.259</v>
      </c>
      <c r="S242" s="90"/>
    </row>
    <row r="243" customFormat="1" ht="20" customHeight="1" spans="1:19">
      <c r="A243" s="75">
        <v>240</v>
      </c>
      <c r="B243" s="75"/>
      <c r="C243" s="76" t="s">
        <v>561</v>
      </c>
      <c r="D243" s="75" t="s">
        <v>562</v>
      </c>
      <c r="E243" s="11">
        <v>3042.05</v>
      </c>
      <c r="F243" s="11">
        <v>3043</v>
      </c>
      <c r="G243" s="45">
        <v>4990.25</v>
      </c>
      <c r="H243" s="75">
        <v>54.76</v>
      </c>
      <c r="I243" s="11">
        <v>486.728</v>
      </c>
      <c r="J243" s="11">
        <v>21.301</v>
      </c>
      <c r="K243" s="45">
        <v>424.17</v>
      </c>
      <c r="L243" s="13">
        <v>986.959</v>
      </c>
      <c r="M243" s="75">
        <v>0</v>
      </c>
      <c r="N243" s="75">
        <v>243.36</v>
      </c>
      <c r="O243" s="75">
        <v>9.13</v>
      </c>
      <c r="P243" s="45">
        <v>99.81</v>
      </c>
      <c r="Q243" s="75">
        <v>352.3</v>
      </c>
      <c r="R243" s="68">
        <v>1339.259</v>
      </c>
      <c r="S243" s="83"/>
    </row>
    <row r="244" customFormat="1" ht="20" customHeight="1" spans="1:19">
      <c r="A244" s="75">
        <v>241</v>
      </c>
      <c r="B244" s="75"/>
      <c r="C244" s="76" t="s">
        <v>563</v>
      </c>
      <c r="D244" s="75" t="s">
        <v>564</v>
      </c>
      <c r="E244" s="11">
        <v>3042.05</v>
      </c>
      <c r="F244" s="11">
        <v>3043</v>
      </c>
      <c r="G244" s="45">
        <v>4990.25</v>
      </c>
      <c r="H244" s="75">
        <v>54.76</v>
      </c>
      <c r="I244" s="11">
        <v>486.728</v>
      </c>
      <c r="J244" s="11">
        <v>21.301</v>
      </c>
      <c r="K244" s="45">
        <v>424.17</v>
      </c>
      <c r="L244" s="13">
        <v>986.959</v>
      </c>
      <c r="M244" s="75">
        <v>0</v>
      </c>
      <c r="N244" s="75">
        <v>243.36</v>
      </c>
      <c r="O244" s="75">
        <v>9.13</v>
      </c>
      <c r="P244" s="45">
        <v>99.81</v>
      </c>
      <c r="Q244" s="75">
        <v>352.3</v>
      </c>
      <c r="R244" s="68">
        <v>1339.259</v>
      </c>
      <c r="S244" s="83"/>
    </row>
    <row r="245" customFormat="1" ht="20" customHeight="1" spans="1:19">
      <c r="A245" s="75">
        <v>242</v>
      </c>
      <c r="B245" s="75"/>
      <c r="C245" s="76" t="s">
        <v>565</v>
      </c>
      <c r="D245" s="75" t="s">
        <v>566</v>
      </c>
      <c r="E245" s="11">
        <v>3042.05</v>
      </c>
      <c r="F245" s="11">
        <v>3043</v>
      </c>
      <c r="G245" s="45">
        <v>4990.25</v>
      </c>
      <c r="H245" s="75">
        <v>54.76</v>
      </c>
      <c r="I245" s="11">
        <v>486.728</v>
      </c>
      <c r="J245" s="11">
        <v>21.301</v>
      </c>
      <c r="K245" s="45">
        <v>424.17</v>
      </c>
      <c r="L245" s="13">
        <v>986.959</v>
      </c>
      <c r="M245" s="75">
        <v>0</v>
      </c>
      <c r="N245" s="75">
        <v>243.36</v>
      </c>
      <c r="O245" s="75">
        <v>9.13</v>
      </c>
      <c r="P245" s="45">
        <v>99.81</v>
      </c>
      <c r="Q245" s="75">
        <v>352.3</v>
      </c>
      <c r="R245" s="68">
        <v>1339.259</v>
      </c>
      <c r="S245" s="83"/>
    </row>
    <row r="246" customFormat="1" ht="20" customHeight="1" spans="1:19">
      <c r="A246" s="75">
        <v>243</v>
      </c>
      <c r="B246" s="75"/>
      <c r="C246" s="76" t="s">
        <v>567</v>
      </c>
      <c r="D246" s="75" t="s">
        <v>568</v>
      </c>
      <c r="E246" s="11">
        <v>3042.05</v>
      </c>
      <c r="F246" s="11">
        <v>3043</v>
      </c>
      <c r="G246" s="45">
        <v>4990.25</v>
      </c>
      <c r="H246" s="75">
        <v>54.76</v>
      </c>
      <c r="I246" s="11">
        <v>486.728</v>
      </c>
      <c r="J246" s="11">
        <v>21.301</v>
      </c>
      <c r="K246" s="45">
        <v>424.17</v>
      </c>
      <c r="L246" s="13">
        <v>986.959</v>
      </c>
      <c r="M246" s="75">
        <v>0</v>
      </c>
      <c r="N246" s="75">
        <v>243.36</v>
      </c>
      <c r="O246" s="75">
        <v>9.13</v>
      </c>
      <c r="P246" s="45">
        <v>99.81</v>
      </c>
      <c r="Q246" s="75">
        <v>352.3</v>
      </c>
      <c r="R246" s="68">
        <v>1339.259</v>
      </c>
      <c r="S246" s="83"/>
    </row>
    <row r="247" customFormat="1" ht="20" customHeight="1" spans="1:19">
      <c r="A247" s="75">
        <v>244</v>
      </c>
      <c r="B247" s="75"/>
      <c r="C247" s="76" t="s">
        <v>569</v>
      </c>
      <c r="D247" s="75" t="s">
        <v>570</v>
      </c>
      <c r="E247" s="11">
        <v>3042.05</v>
      </c>
      <c r="F247" s="11">
        <v>3043</v>
      </c>
      <c r="G247" s="45">
        <v>4990.25</v>
      </c>
      <c r="H247" s="75">
        <v>54.76</v>
      </c>
      <c r="I247" s="11">
        <v>486.728</v>
      </c>
      <c r="J247" s="11">
        <v>21.301</v>
      </c>
      <c r="K247" s="45">
        <v>424.17</v>
      </c>
      <c r="L247" s="13">
        <v>986.959</v>
      </c>
      <c r="M247" s="75">
        <v>0</v>
      </c>
      <c r="N247" s="75">
        <v>243.36</v>
      </c>
      <c r="O247" s="75">
        <v>9.13</v>
      </c>
      <c r="P247" s="45">
        <v>99.81</v>
      </c>
      <c r="Q247" s="75">
        <v>352.3</v>
      </c>
      <c r="R247" s="68">
        <v>1339.259</v>
      </c>
      <c r="S247" s="83"/>
    </row>
    <row r="248" customFormat="1" ht="20" customHeight="1" spans="1:19">
      <c r="A248" s="75">
        <v>245</v>
      </c>
      <c r="B248" s="75"/>
      <c r="C248" s="84" t="s">
        <v>754</v>
      </c>
      <c r="D248" s="75" t="s">
        <v>755</v>
      </c>
      <c r="E248" s="11">
        <v>3042.05</v>
      </c>
      <c r="F248" s="11">
        <v>3043</v>
      </c>
      <c r="G248" s="45">
        <v>4990.25</v>
      </c>
      <c r="H248" s="75">
        <v>54.76</v>
      </c>
      <c r="I248" s="11">
        <v>486.728</v>
      </c>
      <c r="J248" s="11">
        <v>21.301</v>
      </c>
      <c r="K248" s="45">
        <v>424.17</v>
      </c>
      <c r="L248" s="13">
        <v>986.959</v>
      </c>
      <c r="M248" s="75">
        <v>0</v>
      </c>
      <c r="N248" s="75">
        <v>243.36</v>
      </c>
      <c r="O248" s="75">
        <v>9.13</v>
      </c>
      <c r="P248" s="45">
        <v>99.81</v>
      </c>
      <c r="Q248" s="75">
        <v>352.3</v>
      </c>
      <c r="R248" s="68">
        <v>1339.259</v>
      </c>
      <c r="S248" s="83" t="s">
        <v>50</v>
      </c>
    </row>
    <row r="249" customFormat="1" ht="20" customHeight="1" spans="1:19">
      <c r="A249" s="75">
        <v>246</v>
      </c>
      <c r="B249" s="75"/>
      <c r="C249" s="84" t="s">
        <v>756</v>
      </c>
      <c r="D249" s="75" t="s">
        <v>757</v>
      </c>
      <c r="E249" s="11">
        <v>3042.05</v>
      </c>
      <c r="F249" s="11">
        <v>3043</v>
      </c>
      <c r="G249" s="45">
        <v>4990.25</v>
      </c>
      <c r="H249" s="75">
        <v>54.76</v>
      </c>
      <c r="I249" s="11">
        <v>486.728</v>
      </c>
      <c r="J249" s="11">
        <v>21.301</v>
      </c>
      <c r="K249" s="45">
        <v>424.17</v>
      </c>
      <c r="L249" s="13">
        <v>986.959</v>
      </c>
      <c r="M249" s="75">
        <v>0</v>
      </c>
      <c r="N249" s="75">
        <v>243.36</v>
      </c>
      <c r="O249" s="75">
        <v>9.13</v>
      </c>
      <c r="P249" s="45">
        <v>99.81</v>
      </c>
      <c r="Q249" s="75">
        <v>352.3</v>
      </c>
      <c r="R249" s="68">
        <v>1339.259</v>
      </c>
      <c r="S249" s="83" t="s">
        <v>50</v>
      </c>
    </row>
    <row r="250" s="2" customFormat="1" ht="20" customHeight="1" spans="1:19">
      <c r="A250" s="75">
        <v>247</v>
      </c>
      <c r="B250" s="85" t="s">
        <v>571</v>
      </c>
      <c r="C250" s="86" t="s">
        <v>572</v>
      </c>
      <c r="D250" s="87" t="s">
        <v>573</v>
      </c>
      <c r="E250" s="12">
        <v>3042.05</v>
      </c>
      <c r="F250" s="12">
        <v>3043</v>
      </c>
      <c r="G250" s="45">
        <v>4990.25</v>
      </c>
      <c r="H250" s="76">
        <v>54.76</v>
      </c>
      <c r="I250" s="12">
        <v>486.728</v>
      </c>
      <c r="J250" s="12">
        <v>21.301</v>
      </c>
      <c r="K250" s="45">
        <v>424.17</v>
      </c>
      <c r="L250" s="13">
        <v>986.959</v>
      </c>
      <c r="M250" s="76">
        <v>0</v>
      </c>
      <c r="N250" s="76">
        <v>243.36</v>
      </c>
      <c r="O250" s="76">
        <v>9.13</v>
      </c>
      <c r="P250" s="45">
        <v>99.81</v>
      </c>
      <c r="Q250" s="76">
        <v>352.3</v>
      </c>
      <c r="R250" s="91">
        <v>1339.259</v>
      </c>
      <c r="S250" s="92"/>
    </row>
    <row r="251" customFormat="1" ht="20" customHeight="1" spans="1:19">
      <c r="A251" s="75">
        <v>248</v>
      </c>
      <c r="B251" s="85"/>
      <c r="C251" s="88" t="s">
        <v>574</v>
      </c>
      <c r="D251" s="89" t="s">
        <v>575</v>
      </c>
      <c r="E251" s="11">
        <v>3042.05</v>
      </c>
      <c r="F251" s="11">
        <v>3043</v>
      </c>
      <c r="G251" s="45">
        <v>4990.25</v>
      </c>
      <c r="H251" s="75">
        <v>54.76</v>
      </c>
      <c r="I251" s="11">
        <v>486.728</v>
      </c>
      <c r="J251" s="11">
        <v>21.301</v>
      </c>
      <c r="K251" s="45">
        <v>424.17</v>
      </c>
      <c r="L251" s="13">
        <v>986.959</v>
      </c>
      <c r="M251" s="75">
        <v>0</v>
      </c>
      <c r="N251" s="75">
        <v>243.36</v>
      </c>
      <c r="O251" s="75">
        <v>9.13</v>
      </c>
      <c r="P251" s="45">
        <v>99.81</v>
      </c>
      <c r="Q251" s="75">
        <v>352.3</v>
      </c>
      <c r="R251" s="68">
        <v>1339.259</v>
      </c>
      <c r="S251" s="83"/>
    </row>
    <row r="252" customFormat="1" ht="20" customHeight="1" spans="1:19">
      <c r="A252" s="75">
        <v>249</v>
      </c>
      <c r="B252" s="85"/>
      <c r="C252" s="45" t="s">
        <v>576</v>
      </c>
      <c r="D252" s="89" t="s">
        <v>577</v>
      </c>
      <c r="E252" s="11" t="s">
        <v>758</v>
      </c>
      <c r="F252" s="11">
        <v>2837</v>
      </c>
      <c r="G252" s="45">
        <v>4990.25</v>
      </c>
      <c r="H252" s="75">
        <v>51.05</v>
      </c>
      <c r="I252" s="11">
        <v>453.792</v>
      </c>
      <c r="J252" s="11">
        <v>19.859</v>
      </c>
      <c r="K252" s="45">
        <v>424.17</v>
      </c>
      <c r="L252" s="13">
        <v>948.871</v>
      </c>
      <c r="M252" s="75">
        <v>0</v>
      </c>
      <c r="N252" s="75">
        <v>226.9</v>
      </c>
      <c r="O252" s="75">
        <v>8.51</v>
      </c>
      <c r="P252" s="45">
        <v>99.81</v>
      </c>
      <c r="Q252" s="75">
        <v>335.22</v>
      </c>
      <c r="R252" s="68">
        <v>1284.091</v>
      </c>
      <c r="S252" s="83"/>
    </row>
    <row r="253" customFormat="1" ht="20" customHeight="1" spans="1:19">
      <c r="A253" s="75">
        <v>250</v>
      </c>
      <c r="B253" s="85"/>
      <c r="C253" s="45" t="s">
        <v>578</v>
      </c>
      <c r="D253" s="89" t="s">
        <v>579</v>
      </c>
      <c r="E253" s="11" t="s">
        <v>758</v>
      </c>
      <c r="F253" s="11">
        <v>2837</v>
      </c>
      <c r="G253" s="45">
        <v>4990.25</v>
      </c>
      <c r="H253" s="75">
        <v>51.05</v>
      </c>
      <c r="I253" s="11">
        <v>453.792</v>
      </c>
      <c r="J253" s="11">
        <v>19.859</v>
      </c>
      <c r="K253" s="45">
        <v>424.17</v>
      </c>
      <c r="L253" s="13">
        <v>948.871</v>
      </c>
      <c r="M253" s="75">
        <v>0</v>
      </c>
      <c r="N253" s="75">
        <v>226.9</v>
      </c>
      <c r="O253" s="75">
        <v>8.51</v>
      </c>
      <c r="P253" s="45">
        <v>99.81</v>
      </c>
      <c r="Q253" s="75">
        <v>335.22</v>
      </c>
      <c r="R253" s="68">
        <v>1284.091</v>
      </c>
      <c r="S253" s="83"/>
    </row>
    <row r="254" customFormat="1" ht="20" customHeight="1" spans="1:19">
      <c r="A254" s="75">
        <v>251</v>
      </c>
      <c r="B254" s="85"/>
      <c r="C254" s="45" t="s">
        <v>580</v>
      </c>
      <c r="D254" s="89" t="s">
        <v>581</v>
      </c>
      <c r="E254" s="11" t="s">
        <v>759</v>
      </c>
      <c r="F254" s="11">
        <v>3820</v>
      </c>
      <c r="G254" s="45">
        <v>4990.25</v>
      </c>
      <c r="H254" s="75">
        <v>68.76</v>
      </c>
      <c r="I254" s="11">
        <v>611.2</v>
      </c>
      <c r="J254" s="11">
        <v>26.74</v>
      </c>
      <c r="K254" s="45">
        <v>424.17</v>
      </c>
      <c r="L254" s="13">
        <v>1130.87</v>
      </c>
      <c r="M254" s="75">
        <v>0</v>
      </c>
      <c r="N254" s="75">
        <v>305.6</v>
      </c>
      <c r="O254" s="75">
        <v>11.46</v>
      </c>
      <c r="P254" s="45">
        <v>99.81</v>
      </c>
      <c r="Q254" s="75">
        <v>416.87</v>
      </c>
      <c r="R254" s="68">
        <v>1547.74</v>
      </c>
      <c r="S254" s="83"/>
    </row>
    <row r="255" customFormat="1" ht="20" customHeight="1" spans="1:19">
      <c r="A255" s="75">
        <v>252</v>
      </c>
      <c r="B255" s="85"/>
      <c r="C255" s="45" t="s">
        <v>582</v>
      </c>
      <c r="D255" s="89" t="s">
        <v>583</v>
      </c>
      <c r="E255" s="11" t="s">
        <v>758</v>
      </c>
      <c r="F255" s="11">
        <v>2837</v>
      </c>
      <c r="G255" s="45">
        <v>4990.25</v>
      </c>
      <c r="H255" s="75">
        <v>51.05</v>
      </c>
      <c r="I255" s="11">
        <v>453.792</v>
      </c>
      <c r="J255" s="11">
        <v>19.859</v>
      </c>
      <c r="K255" s="45">
        <v>424.17</v>
      </c>
      <c r="L255" s="13">
        <v>948.871</v>
      </c>
      <c r="M255" s="75">
        <v>0</v>
      </c>
      <c r="N255" s="75">
        <v>226.9</v>
      </c>
      <c r="O255" s="75">
        <v>8.51</v>
      </c>
      <c r="P255" s="45">
        <v>99.81</v>
      </c>
      <c r="Q255" s="75">
        <v>335.22</v>
      </c>
      <c r="R255" s="68">
        <v>1284.091</v>
      </c>
      <c r="S255" s="83"/>
    </row>
    <row r="256" customFormat="1" ht="20" customHeight="1" spans="1:19">
      <c r="A256" s="75">
        <v>253</v>
      </c>
      <c r="B256" s="85"/>
      <c r="C256" s="45" t="s">
        <v>584</v>
      </c>
      <c r="D256" s="89" t="s">
        <v>585</v>
      </c>
      <c r="E256" s="11" t="s">
        <v>758</v>
      </c>
      <c r="F256" s="11">
        <v>2837</v>
      </c>
      <c r="G256" s="45">
        <v>4990.25</v>
      </c>
      <c r="H256" s="75">
        <v>51.05</v>
      </c>
      <c r="I256" s="11">
        <v>453.792</v>
      </c>
      <c r="J256" s="11">
        <v>19.859</v>
      </c>
      <c r="K256" s="45">
        <v>424.17</v>
      </c>
      <c r="L256" s="13">
        <v>948.871</v>
      </c>
      <c r="M256" s="75">
        <v>0</v>
      </c>
      <c r="N256" s="75">
        <v>226.9</v>
      </c>
      <c r="O256" s="75">
        <v>8.51</v>
      </c>
      <c r="P256" s="45">
        <v>99.81</v>
      </c>
      <c r="Q256" s="75">
        <v>335.22</v>
      </c>
      <c r="R256" s="68">
        <v>1284.091</v>
      </c>
      <c r="S256" s="83"/>
    </row>
    <row r="257" customFormat="1" ht="20" customHeight="1" spans="1:19">
      <c r="A257" s="75">
        <v>254</v>
      </c>
      <c r="B257" s="85"/>
      <c r="C257" s="45" t="s">
        <v>586</v>
      </c>
      <c r="D257" s="89" t="s">
        <v>587</v>
      </c>
      <c r="E257" s="11" t="s">
        <v>758</v>
      </c>
      <c r="F257" s="11">
        <v>2837</v>
      </c>
      <c r="G257" s="45">
        <v>4990.25</v>
      </c>
      <c r="H257" s="75">
        <v>51.05</v>
      </c>
      <c r="I257" s="11">
        <v>453.792</v>
      </c>
      <c r="J257" s="11">
        <v>19.859</v>
      </c>
      <c r="K257" s="45">
        <v>424.17</v>
      </c>
      <c r="L257" s="13">
        <v>948.871</v>
      </c>
      <c r="M257" s="75">
        <v>0</v>
      </c>
      <c r="N257" s="75">
        <v>226.9</v>
      </c>
      <c r="O257" s="75">
        <v>8.51</v>
      </c>
      <c r="P257" s="45">
        <v>99.81</v>
      </c>
      <c r="Q257" s="75">
        <v>335.22</v>
      </c>
      <c r="R257" s="68">
        <v>1284.091</v>
      </c>
      <c r="S257" s="83"/>
    </row>
    <row r="258" customFormat="1" ht="20" customHeight="1" spans="1:19">
      <c r="A258" s="75">
        <v>255</v>
      </c>
      <c r="B258" s="85"/>
      <c r="C258" s="45" t="s">
        <v>588</v>
      </c>
      <c r="D258" s="89" t="s">
        <v>589</v>
      </c>
      <c r="E258" s="11" t="s">
        <v>758</v>
      </c>
      <c r="F258" s="11">
        <v>2837</v>
      </c>
      <c r="G258" s="45">
        <v>4990.25</v>
      </c>
      <c r="H258" s="75">
        <v>51.05</v>
      </c>
      <c r="I258" s="11">
        <v>453.792</v>
      </c>
      <c r="J258" s="11">
        <v>19.859</v>
      </c>
      <c r="K258" s="45">
        <v>424.17</v>
      </c>
      <c r="L258" s="13">
        <v>948.871</v>
      </c>
      <c r="M258" s="75">
        <v>0</v>
      </c>
      <c r="N258" s="75">
        <v>226.9</v>
      </c>
      <c r="O258" s="75">
        <v>8.51</v>
      </c>
      <c r="P258" s="45">
        <v>99.81</v>
      </c>
      <c r="Q258" s="75">
        <v>335.22</v>
      </c>
      <c r="R258" s="68">
        <v>1284.091</v>
      </c>
      <c r="S258" s="83"/>
    </row>
    <row r="259" customFormat="1" ht="20" customHeight="1" spans="1:19">
      <c r="A259" s="75">
        <v>256</v>
      </c>
      <c r="B259" s="85"/>
      <c r="C259" s="45" t="s">
        <v>590</v>
      </c>
      <c r="D259" s="89" t="s">
        <v>591</v>
      </c>
      <c r="E259" s="11" t="s">
        <v>758</v>
      </c>
      <c r="F259" s="11">
        <v>2837</v>
      </c>
      <c r="G259" s="45">
        <v>4990.25</v>
      </c>
      <c r="H259" s="75">
        <v>51.05</v>
      </c>
      <c r="I259" s="11">
        <v>453.792</v>
      </c>
      <c r="J259" s="11">
        <v>19.859</v>
      </c>
      <c r="K259" s="45">
        <v>424.17</v>
      </c>
      <c r="L259" s="13">
        <v>948.871</v>
      </c>
      <c r="M259" s="75">
        <v>0</v>
      </c>
      <c r="N259" s="75">
        <v>226.9</v>
      </c>
      <c r="O259" s="75">
        <v>8.51</v>
      </c>
      <c r="P259" s="45">
        <v>99.81</v>
      </c>
      <c r="Q259" s="75">
        <v>335.22</v>
      </c>
      <c r="R259" s="68">
        <v>1284.091</v>
      </c>
      <c r="S259" s="83"/>
    </row>
    <row r="260" customFormat="1" ht="20" customHeight="1" spans="1:19">
      <c r="A260" s="75">
        <v>257</v>
      </c>
      <c r="B260" s="85"/>
      <c r="C260" s="45" t="s">
        <v>592</v>
      </c>
      <c r="D260" s="89" t="s">
        <v>593</v>
      </c>
      <c r="E260" s="11" t="s">
        <v>758</v>
      </c>
      <c r="F260" s="11">
        <v>2837</v>
      </c>
      <c r="G260" s="45">
        <v>4990.25</v>
      </c>
      <c r="H260" s="75">
        <v>51.05</v>
      </c>
      <c r="I260" s="11">
        <v>453.792</v>
      </c>
      <c r="J260" s="11">
        <v>19.859</v>
      </c>
      <c r="K260" s="45">
        <v>424.17</v>
      </c>
      <c r="L260" s="13">
        <v>948.871</v>
      </c>
      <c r="M260" s="75">
        <v>0</v>
      </c>
      <c r="N260" s="75">
        <v>226.9</v>
      </c>
      <c r="O260" s="75">
        <v>8.51</v>
      </c>
      <c r="P260" s="45">
        <v>99.81</v>
      </c>
      <c r="Q260" s="75">
        <v>335.22</v>
      </c>
      <c r="R260" s="68">
        <v>1284.091</v>
      </c>
      <c r="S260" s="83"/>
    </row>
    <row r="261" customFormat="1" ht="20" customHeight="1" spans="1:19">
      <c r="A261" s="75">
        <v>258</v>
      </c>
      <c r="B261" s="85"/>
      <c r="C261" s="45" t="s">
        <v>594</v>
      </c>
      <c r="D261" s="89" t="s">
        <v>595</v>
      </c>
      <c r="E261" s="11" t="s">
        <v>758</v>
      </c>
      <c r="F261" s="11">
        <v>2837</v>
      </c>
      <c r="G261" s="45">
        <v>4990.25</v>
      </c>
      <c r="H261" s="75">
        <v>51.05</v>
      </c>
      <c r="I261" s="11">
        <v>453.792</v>
      </c>
      <c r="J261" s="11">
        <v>19.859</v>
      </c>
      <c r="K261" s="45">
        <v>424.17</v>
      </c>
      <c r="L261" s="13">
        <v>948.871</v>
      </c>
      <c r="M261" s="75">
        <v>0</v>
      </c>
      <c r="N261" s="75">
        <v>226.9</v>
      </c>
      <c r="O261" s="75">
        <v>8.51</v>
      </c>
      <c r="P261" s="45">
        <v>99.81</v>
      </c>
      <c r="Q261" s="75">
        <v>335.22</v>
      </c>
      <c r="R261" s="68">
        <v>1284.091</v>
      </c>
      <c r="S261" s="83"/>
    </row>
    <row r="262" customFormat="1" ht="20" customHeight="1" spans="1:19">
      <c r="A262" s="75">
        <v>259</v>
      </c>
      <c r="B262" s="85"/>
      <c r="C262" s="45" t="s">
        <v>596</v>
      </c>
      <c r="D262" s="89" t="s">
        <v>597</v>
      </c>
      <c r="E262" s="11" t="s">
        <v>759</v>
      </c>
      <c r="F262" s="11">
        <v>3820</v>
      </c>
      <c r="G262" s="45">
        <v>4990.25</v>
      </c>
      <c r="H262" s="75">
        <v>68.76</v>
      </c>
      <c r="I262" s="11">
        <v>611.2</v>
      </c>
      <c r="J262" s="11">
        <v>26.74</v>
      </c>
      <c r="K262" s="45">
        <v>424.17</v>
      </c>
      <c r="L262" s="13">
        <v>1130.87</v>
      </c>
      <c r="M262" s="75">
        <v>0</v>
      </c>
      <c r="N262" s="75">
        <v>305.6</v>
      </c>
      <c r="O262" s="75">
        <v>11.46</v>
      </c>
      <c r="P262" s="45">
        <v>99.81</v>
      </c>
      <c r="Q262" s="75">
        <v>416.87</v>
      </c>
      <c r="R262" s="68">
        <v>1547.74</v>
      </c>
      <c r="S262" s="83"/>
    </row>
    <row r="263" customFormat="1" ht="20" customHeight="1" spans="1:19">
      <c r="A263" s="75">
        <v>260</v>
      </c>
      <c r="B263" s="85"/>
      <c r="C263" s="45" t="s">
        <v>598</v>
      </c>
      <c r="D263" s="89" t="s">
        <v>599</v>
      </c>
      <c r="E263" s="11" t="s">
        <v>758</v>
      </c>
      <c r="F263" s="11">
        <v>2837</v>
      </c>
      <c r="G263" s="45">
        <v>4990.25</v>
      </c>
      <c r="H263" s="75">
        <v>51.05</v>
      </c>
      <c r="I263" s="11">
        <v>453.792</v>
      </c>
      <c r="J263" s="11">
        <v>19.859</v>
      </c>
      <c r="K263" s="45">
        <v>424.17</v>
      </c>
      <c r="L263" s="13">
        <v>948.871</v>
      </c>
      <c r="M263" s="75">
        <v>0</v>
      </c>
      <c r="N263" s="75">
        <v>226.9</v>
      </c>
      <c r="O263" s="75">
        <v>8.51</v>
      </c>
      <c r="P263" s="45">
        <v>99.81</v>
      </c>
      <c r="Q263" s="75">
        <v>335.22</v>
      </c>
      <c r="R263" s="68">
        <v>1284.091</v>
      </c>
      <c r="S263" s="83"/>
    </row>
    <row r="264" customFormat="1" ht="20" customHeight="1" spans="1:19">
      <c r="A264" s="75">
        <v>261</v>
      </c>
      <c r="B264" s="85"/>
      <c r="C264" s="93" t="s">
        <v>600</v>
      </c>
      <c r="D264" s="89" t="s">
        <v>601</v>
      </c>
      <c r="E264" s="11" t="s">
        <v>758</v>
      </c>
      <c r="F264" s="11">
        <v>2837</v>
      </c>
      <c r="G264" s="45">
        <v>4990.25</v>
      </c>
      <c r="H264" s="75">
        <v>51.05</v>
      </c>
      <c r="I264" s="11">
        <v>453.792</v>
      </c>
      <c r="J264" s="11">
        <v>19.859</v>
      </c>
      <c r="K264" s="45">
        <v>424.17</v>
      </c>
      <c r="L264" s="13">
        <v>948.871</v>
      </c>
      <c r="M264" s="75">
        <v>0</v>
      </c>
      <c r="N264" s="75">
        <v>226.9</v>
      </c>
      <c r="O264" s="75">
        <v>8.51</v>
      </c>
      <c r="P264" s="45">
        <v>99.81</v>
      </c>
      <c r="Q264" s="75">
        <v>335.22</v>
      </c>
      <c r="R264" s="68">
        <v>1284.091</v>
      </c>
      <c r="S264" s="83"/>
    </row>
    <row r="265" customFormat="1" ht="20" customHeight="1" spans="1:19">
      <c r="A265" s="75">
        <v>262</v>
      </c>
      <c r="B265" s="85"/>
      <c r="C265" s="93" t="s">
        <v>602</v>
      </c>
      <c r="D265" s="89" t="s">
        <v>603</v>
      </c>
      <c r="E265" s="11" t="s">
        <v>758</v>
      </c>
      <c r="F265" s="11">
        <v>2837</v>
      </c>
      <c r="G265" s="45">
        <v>4990.25</v>
      </c>
      <c r="H265" s="75">
        <v>51.05</v>
      </c>
      <c r="I265" s="11">
        <v>453.792</v>
      </c>
      <c r="J265" s="11">
        <v>19.859</v>
      </c>
      <c r="K265" s="45">
        <v>424.17</v>
      </c>
      <c r="L265" s="13">
        <v>948.871</v>
      </c>
      <c r="M265" s="75">
        <v>0</v>
      </c>
      <c r="N265" s="75">
        <v>226.9</v>
      </c>
      <c r="O265" s="75">
        <v>8.51</v>
      </c>
      <c r="P265" s="45">
        <v>99.81</v>
      </c>
      <c r="Q265" s="75">
        <v>335.22</v>
      </c>
      <c r="R265" s="68">
        <v>1284.091</v>
      </c>
      <c r="S265" s="83"/>
    </row>
    <row r="266" customFormat="1" ht="20" customHeight="1" spans="1:19">
      <c r="A266" s="75">
        <v>263</v>
      </c>
      <c r="B266" s="85"/>
      <c r="C266" s="93" t="s">
        <v>604</v>
      </c>
      <c r="D266" s="89" t="s">
        <v>605</v>
      </c>
      <c r="E266" s="11">
        <v>3820</v>
      </c>
      <c r="F266" s="11">
        <v>3820</v>
      </c>
      <c r="G266" s="45">
        <v>4990.25</v>
      </c>
      <c r="H266" s="75">
        <v>68.76</v>
      </c>
      <c r="I266" s="11">
        <v>611.2</v>
      </c>
      <c r="J266" s="11">
        <v>26.74</v>
      </c>
      <c r="K266" s="45">
        <v>424.17</v>
      </c>
      <c r="L266" s="13">
        <v>1130.87</v>
      </c>
      <c r="M266" s="75">
        <v>0</v>
      </c>
      <c r="N266" s="75">
        <v>305.6</v>
      </c>
      <c r="O266" s="75">
        <v>11.46</v>
      </c>
      <c r="P266" s="45">
        <v>99.81</v>
      </c>
      <c r="Q266" s="75">
        <v>416.87</v>
      </c>
      <c r="R266" s="68">
        <v>1547.74</v>
      </c>
      <c r="S266" s="83"/>
    </row>
    <row r="267" customFormat="1" ht="20" customHeight="1" spans="1:19">
      <c r="A267" s="75">
        <v>264</v>
      </c>
      <c r="B267" s="85"/>
      <c r="C267" s="45" t="s">
        <v>606</v>
      </c>
      <c r="D267" s="89" t="s">
        <v>607</v>
      </c>
      <c r="E267" s="11" t="s">
        <v>758</v>
      </c>
      <c r="F267" s="11">
        <v>2837</v>
      </c>
      <c r="G267" s="45">
        <v>4990.25</v>
      </c>
      <c r="H267" s="75">
        <v>51.05</v>
      </c>
      <c r="I267" s="11">
        <v>453.792</v>
      </c>
      <c r="J267" s="11">
        <v>19.859</v>
      </c>
      <c r="K267" s="45">
        <v>424.17</v>
      </c>
      <c r="L267" s="13">
        <v>948.871</v>
      </c>
      <c r="M267" s="75">
        <v>0</v>
      </c>
      <c r="N267" s="75">
        <v>226.9</v>
      </c>
      <c r="O267" s="75">
        <v>8.51</v>
      </c>
      <c r="P267" s="45">
        <v>99.81</v>
      </c>
      <c r="Q267" s="75">
        <v>335.22</v>
      </c>
      <c r="R267" s="68">
        <v>1284.091</v>
      </c>
      <c r="S267" s="83"/>
    </row>
    <row r="268" customFormat="1" ht="20" customHeight="1" spans="1:19">
      <c r="A268" s="75">
        <v>265</v>
      </c>
      <c r="B268" s="85"/>
      <c r="C268" s="45" t="s">
        <v>608</v>
      </c>
      <c r="D268" s="89" t="s">
        <v>609</v>
      </c>
      <c r="E268" s="11" t="s">
        <v>758</v>
      </c>
      <c r="F268" s="11">
        <v>2837</v>
      </c>
      <c r="G268" s="45">
        <v>4990.25</v>
      </c>
      <c r="H268" s="75">
        <v>51.05</v>
      </c>
      <c r="I268" s="11">
        <v>453.792</v>
      </c>
      <c r="J268" s="11">
        <v>19.859</v>
      </c>
      <c r="K268" s="45">
        <v>424.17</v>
      </c>
      <c r="L268" s="13">
        <v>948.871</v>
      </c>
      <c r="M268" s="75">
        <v>0</v>
      </c>
      <c r="N268" s="75">
        <v>226.9</v>
      </c>
      <c r="O268" s="75">
        <v>8.51</v>
      </c>
      <c r="P268" s="45">
        <v>99.81</v>
      </c>
      <c r="Q268" s="75">
        <v>335.22</v>
      </c>
      <c r="R268" s="68">
        <v>1284.091</v>
      </c>
      <c r="S268" s="83"/>
    </row>
    <row r="269" customFormat="1" ht="20" customHeight="1" spans="1:19">
      <c r="A269" s="75">
        <v>266</v>
      </c>
      <c r="B269" s="85"/>
      <c r="C269" s="45" t="s">
        <v>610</v>
      </c>
      <c r="D269" s="89" t="s">
        <v>611</v>
      </c>
      <c r="E269" s="11" t="s">
        <v>758</v>
      </c>
      <c r="F269" s="11">
        <v>2837</v>
      </c>
      <c r="G269" s="45">
        <v>4990.25</v>
      </c>
      <c r="H269" s="75">
        <v>51.05</v>
      </c>
      <c r="I269" s="11">
        <v>453.792</v>
      </c>
      <c r="J269" s="11">
        <v>19.859</v>
      </c>
      <c r="K269" s="45">
        <v>424.17</v>
      </c>
      <c r="L269" s="13">
        <v>948.871</v>
      </c>
      <c r="M269" s="75">
        <v>0</v>
      </c>
      <c r="N269" s="75">
        <v>226.9</v>
      </c>
      <c r="O269" s="75">
        <v>8.51</v>
      </c>
      <c r="P269" s="45">
        <v>99.81</v>
      </c>
      <c r="Q269" s="75">
        <v>335.22</v>
      </c>
      <c r="R269" s="68">
        <v>1284.091</v>
      </c>
      <c r="S269" s="83"/>
    </row>
    <row r="270" customFormat="1" ht="20" customHeight="1" spans="1:19">
      <c r="A270" s="75">
        <v>267</v>
      </c>
      <c r="B270" s="85"/>
      <c r="C270" s="45" t="s">
        <v>612</v>
      </c>
      <c r="D270" s="89" t="s">
        <v>613</v>
      </c>
      <c r="E270" s="11" t="s">
        <v>758</v>
      </c>
      <c r="F270" s="11">
        <v>2837</v>
      </c>
      <c r="G270" s="45">
        <v>4990.25</v>
      </c>
      <c r="H270" s="75">
        <v>51.05</v>
      </c>
      <c r="I270" s="11">
        <v>453.792</v>
      </c>
      <c r="J270" s="11">
        <v>19.859</v>
      </c>
      <c r="K270" s="45">
        <v>424.17</v>
      </c>
      <c r="L270" s="13">
        <v>948.871</v>
      </c>
      <c r="M270" s="75">
        <v>0</v>
      </c>
      <c r="N270" s="75">
        <v>226.9</v>
      </c>
      <c r="O270" s="75">
        <v>8.51</v>
      </c>
      <c r="P270" s="45">
        <v>99.81</v>
      </c>
      <c r="Q270" s="75">
        <v>335.22</v>
      </c>
      <c r="R270" s="68">
        <v>1284.091</v>
      </c>
      <c r="S270" s="83"/>
    </row>
    <row r="271" customFormat="1" ht="20" customHeight="1" spans="1:19">
      <c r="A271" s="75">
        <v>268</v>
      </c>
      <c r="B271" s="85"/>
      <c r="C271" s="45" t="s">
        <v>614</v>
      </c>
      <c r="D271" s="89" t="s">
        <v>615</v>
      </c>
      <c r="E271" s="11" t="s">
        <v>758</v>
      </c>
      <c r="F271" s="11">
        <v>2837</v>
      </c>
      <c r="G271" s="45">
        <v>4990.25</v>
      </c>
      <c r="H271" s="75">
        <v>51.05</v>
      </c>
      <c r="I271" s="11">
        <v>453.792</v>
      </c>
      <c r="J271" s="11">
        <v>19.859</v>
      </c>
      <c r="K271" s="45">
        <v>424.17</v>
      </c>
      <c r="L271" s="13">
        <v>948.871</v>
      </c>
      <c r="M271" s="75">
        <v>0</v>
      </c>
      <c r="N271" s="75">
        <v>226.9</v>
      </c>
      <c r="O271" s="75">
        <v>8.51</v>
      </c>
      <c r="P271" s="45">
        <v>99.81</v>
      </c>
      <c r="Q271" s="75">
        <v>335.22</v>
      </c>
      <c r="R271" s="68">
        <v>1284.091</v>
      </c>
      <c r="S271" s="83"/>
    </row>
    <row r="272" customFormat="1" ht="20" customHeight="1" spans="1:19">
      <c r="A272" s="75">
        <v>269</v>
      </c>
      <c r="B272" s="85"/>
      <c r="C272" s="45" t="s">
        <v>616</v>
      </c>
      <c r="D272" s="89" t="s">
        <v>617</v>
      </c>
      <c r="E272" s="94" t="s">
        <v>758</v>
      </c>
      <c r="F272" s="11">
        <v>2837</v>
      </c>
      <c r="G272" s="45">
        <v>4990.25</v>
      </c>
      <c r="H272" s="75">
        <v>51.05</v>
      </c>
      <c r="I272" s="11">
        <v>453.792</v>
      </c>
      <c r="J272" s="11">
        <v>19.859</v>
      </c>
      <c r="K272" s="45">
        <v>424.17</v>
      </c>
      <c r="L272" s="13">
        <v>948.871</v>
      </c>
      <c r="M272" s="75">
        <v>0</v>
      </c>
      <c r="N272" s="75">
        <v>226.9</v>
      </c>
      <c r="O272" s="75">
        <v>8.51</v>
      </c>
      <c r="P272" s="45">
        <v>99.81</v>
      </c>
      <c r="Q272" s="75">
        <v>335.22</v>
      </c>
      <c r="R272" s="68">
        <v>1284.091</v>
      </c>
      <c r="S272" s="83"/>
    </row>
    <row r="273" customFormat="1" ht="20" customHeight="1" spans="1:19">
      <c r="A273" s="75">
        <v>270</v>
      </c>
      <c r="B273" s="85"/>
      <c r="C273" s="93" t="s">
        <v>620</v>
      </c>
      <c r="D273" s="89" t="s">
        <v>621</v>
      </c>
      <c r="E273" s="11" t="s">
        <v>758</v>
      </c>
      <c r="F273" s="11">
        <v>2837</v>
      </c>
      <c r="G273" s="45">
        <v>4990.25</v>
      </c>
      <c r="H273" s="75">
        <v>51.05</v>
      </c>
      <c r="I273" s="11">
        <v>453.792</v>
      </c>
      <c r="J273" s="11">
        <v>19.859</v>
      </c>
      <c r="K273" s="45">
        <v>424.17</v>
      </c>
      <c r="L273" s="13">
        <v>948.871</v>
      </c>
      <c r="M273" s="75">
        <v>0</v>
      </c>
      <c r="N273" s="75">
        <v>226.9</v>
      </c>
      <c r="O273" s="75">
        <v>8.51</v>
      </c>
      <c r="P273" s="45">
        <v>99.81</v>
      </c>
      <c r="Q273" s="75">
        <v>335.22</v>
      </c>
      <c r="R273" s="68">
        <v>1284.091</v>
      </c>
      <c r="S273" s="83"/>
    </row>
    <row r="274" customFormat="1" ht="20" customHeight="1" spans="1:19">
      <c r="A274" s="75">
        <v>271</v>
      </c>
      <c r="B274" s="85"/>
      <c r="C274" s="93" t="s">
        <v>622</v>
      </c>
      <c r="D274" s="89" t="s">
        <v>623</v>
      </c>
      <c r="E274" s="11" t="s">
        <v>758</v>
      </c>
      <c r="F274" s="11">
        <v>2837</v>
      </c>
      <c r="G274" s="45">
        <v>4990.25</v>
      </c>
      <c r="H274" s="75">
        <v>51.05</v>
      </c>
      <c r="I274" s="11">
        <v>453.792</v>
      </c>
      <c r="J274" s="11">
        <v>19.859</v>
      </c>
      <c r="K274" s="45">
        <v>424.17</v>
      </c>
      <c r="L274" s="13">
        <v>948.871</v>
      </c>
      <c r="M274" s="75">
        <v>0</v>
      </c>
      <c r="N274" s="75">
        <v>226.9</v>
      </c>
      <c r="O274" s="75">
        <v>8.51</v>
      </c>
      <c r="P274" s="45">
        <v>99.81</v>
      </c>
      <c r="Q274" s="75">
        <v>335.22</v>
      </c>
      <c r="R274" s="68">
        <v>1284.091</v>
      </c>
      <c r="S274" s="83"/>
    </row>
    <row r="275" customFormat="1" ht="20" customHeight="1" spans="1:19">
      <c r="A275" s="75">
        <v>272</v>
      </c>
      <c r="B275" s="85"/>
      <c r="C275" s="45" t="s">
        <v>624</v>
      </c>
      <c r="D275" s="89" t="s">
        <v>625</v>
      </c>
      <c r="E275" s="11" t="s">
        <v>758</v>
      </c>
      <c r="F275" s="11">
        <v>2837</v>
      </c>
      <c r="G275" s="45">
        <v>4990.25</v>
      </c>
      <c r="H275" s="75">
        <v>51.05</v>
      </c>
      <c r="I275" s="11">
        <v>453.792</v>
      </c>
      <c r="J275" s="11">
        <v>19.859</v>
      </c>
      <c r="K275" s="45">
        <v>424.17</v>
      </c>
      <c r="L275" s="13">
        <v>948.871</v>
      </c>
      <c r="M275" s="75">
        <v>0</v>
      </c>
      <c r="N275" s="75">
        <v>226.9</v>
      </c>
      <c r="O275" s="75">
        <v>8.51</v>
      </c>
      <c r="P275" s="45">
        <v>99.81</v>
      </c>
      <c r="Q275" s="75">
        <v>335.22</v>
      </c>
      <c r="R275" s="68">
        <v>1284.091</v>
      </c>
      <c r="S275" s="83"/>
    </row>
    <row r="276" customFormat="1" ht="20" customHeight="1" spans="1:19">
      <c r="A276" s="75">
        <v>273</v>
      </c>
      <c r="B276" s="85"/>
      <c r="C276" s="45" t="s">
        <v>626</v>
      </c>
      <c r="D276" s="89" t="s">
        <v>627</v>
      </c>
      <c r="E276" s="11" t="s">
        <v>758</v>
      </c>
      <c r="F276" s="11">
        <v>2837</v>
      </c>
      <c r="G276" s="45">
        <v>4990.25</v>
      </c>
      <c r="H276" s="75">
        <v>51.05</v>
      </c>
      <c r="I276" s="11">
        <v>453.792</v>
      </c>
      <c r="J276" s="11">
        <v>19.859</v>
      </c>
      <c r="K276" s="45">
        <v>424.17</v>
      </c>
      <c r="L276" s="13">
        <v>948.871</v>
      </c>
      <c r="M276" s="75">
        <v>0</v>
      </c>
      <c r="N276" s="75">
        <v>226.9</v>
      </c>
      <c r="O276" s="75">
        <v>8.51</v>
      </c>
      <c r="P276" s="45">
        <v>99.81</v>
      </c>
      <c r="Q276" s="75">
        <v>335.22</v>
      </c>
      <c r="R276" s="68">
        <v>1284.091</v>
      </c>
      <c r="S276" s="83"/>
    </row>
    <row r="277" customFormat="1" ht="20" customHeight="1" spans="1:19">
      <c r="A277" s="75">
        <v>274</v>
      </c>
      <c r="B277" s="85"/>
      <c r="C277" s="45" t="s">
        <v>628</v>
      </c>
      <c r="D277" s="89" t="s">
        <v>629</v>
      </c>
      <c r="E277" s="11" t="s">
        <v>758</v>
      </c>
      <c r="F277" s="11">
        <v>2837</v>
      </c>
      <c r="G277" s="45">
        <v>4990.25</v>
      </c>
      <c r="H277" s="75">
        <v>51.05</v>
      </c>
      <c r="I277" s="11">
        <v>453.792</v>
      </c>
      <c r="J277" s="11">
        <v>19.859</v>
      </c>
      <c r="K277" s="45">
        <v>424.17</v>
      </c>
      <c r="L277" s="13">
        <v>948.871</v>
      </c>
      <c r="M277" s="75">
        <v>0</v>
      </c>
      <c r="N277" s="75">
        <v>226.9</v>
      </c>
      <c r="O277" s="75">
        <v>8.51</v>
      </c>
      <c r="P277" s="45">
        <v>99.81</v>
      </c>
      <c r="Q277" s="75">
        <v>335.22</v>
      </c>
      <c r="R277" s="68">
        <v>1284.091</v>
      </c>
      <c r="S277" s="83"/>
    </row>
    <row r="278" customFormat="1" ht="20" customHeight="1" spans="1:19">
      <c r="A278" s="75">
        <v>275</v>
      </c>
      <c r="B278" s="85"/>
      <c r="C278" s="45" t="s">
        <v>630</v>
      </c>
      <c r="D278" s="89" t="s">
        <v>631</v>
      </c>
      <c r="E278" s="11" t="s">
        <v>758</v>
      </c>
      <c r="F278" s="11">
        <v>2837</v>
      </c>
      <c r="G278" s="45">
        <v>4990.25</v>
      </c>
      <c r="H278" s="75">
        <v>51.05</v>
      </c>
      <c r="I278" s="11">
        <v>453.792</v>
      </c>
      <c r="J278" s="11">
        <v>19.859</v>
      </c>
      <c r="K278" s="45">
        <v>424.17</v>
      </c>
      <c r="L278" s="13">
        <v>948.871</v>
      </c>
      <c r="M278" s="75">
        <v>0</v>
      </c>
      <c r="N278" s="75">
        <v>226.9</v>
      </c>
      <c r="O278" s="75">
        <v>8.51</v>
      </c>
      <c r="P278" s="45">
        <v>99.81</v>
      </c>
      <c r="Q278" s="75">
        <v>335.22</v>
      </c>
      <c r="R278" s="68">
        <v>1284.091</v>
      </c>
      <c r="S278" s="83"/>
    </row>
    <row r="279" customFormat="1" ht="20" customHeight="1" spans="1:19">
      <c r="A279" s="75">
        <v>276</v>
      </c>
      <c r="B279" s="85"/>
      <c r="C279" s="45" t="s">
        <v>632</v>
      </c>
      <c r="D279" s="89" t="s">
        <v>633</v>
      </c>
      <c r="E279" s="11" t="s">
        <v>758</v>
      </c>
      <c r="F279" s="11">
        <v>2837</v>
      </c>
      <c r="G279" s="45">
        <v>4990.25</v>
      </c>
      <c r="H279" s="75">
        <v>51.05</v>
      </c>
      <c r="I279" s="11">
        <v>453.792</v>
      </c>
      <c r="J279" s="11">
        <v>19.859</v>
      </c>
      <c r="K279" s="45">
        <v>424.17</v>
      </c>
      <c r="L279" s="13">
        <v>948.871</v>
      </c>
      <c r="M279" s="75">
        <v>0</v>
      </c>
      <c r="N279" s="75">
        <v>226.9</v>
      </c>
      <c r="O279" s="75">
        <v>8.51</v>
      </c>
      <c r="P279" s="45">
        <v>99.81</v>
      </c>
      <c r="Q279" s="75">
        <v>335.22</v>
      </c>
      <c r="R279" s="68">
        <v>1284.091</v>
      </c>
      <c r="S279" s="83"/>
    </row>
    <row r="280" customFormat="1" ht="20" customHeight="1" spans="1:19">
      <c r="A280" s="75">
        <v>277</v>
      </c>
      <c r="B280" s="85"/>
      <c r="C280" s="45" t="s">
        <v>636</v>
      </c>
      <c r="D280" s="89" t="s">
        <v>637</v>
      </c>
      <c r="E280" s="11" t="s">
        <v>758</v>
      </c>
      <c r="F280" s="11">
        <v>2837</v>
      </c>
      <c r="G280" s="45">
        <v>4990.25</v>
      </c>
      <c r="H280" s="75">
        <v>51.05</v>
      </c>
      <c r="I280" s="11">
        <v>453.792</v>
      </c>
      <c r="J280" s="11">
        <v>19.859</v>
      </c>
      <c r="K280" s="45">
        <v>424.17</v>
      </c>
      <c r="L280" s="13">
        <v>948.871</v>
      </c>
      <c r="M280" s="75">
        <v>0</v>
      </c>
      <c r="N280" s="75">
        <v>226.9</v>
      </c>
      <c r="O280" s="75">
        <v>8.51</v>
      </c>
      <c r="P280" s="45">
        <v>99.81</v>
      </c>
      <c r="Q280" s="75">
        <v>335.22</v>
      </c>
      <c r="R280" s="68">
        <v>1284.091</v>
      </c>
      <c r="S280" s="83"/>
    </row>
    <row r="281" customFormat="1" ht="20" customHeight="1" spans="1:19">
      <c r="A281" s="75">
        <v>278</v>
      </c>
      <c r="B281" s="85"/>
      <c r="C281" s="45" t="s">
        <v>638</v>
      </c>
      <c r="D281" s="89" t="s">
        <v>639</v>
      </c>
      <c r="E281" s="11" t="s">
        <v>758</v>
      </c>
      <c r="F281" s="11">
        <v>2837</v>
      </c>
      <c r="G281" s="45">
        <v>4990.25</v>
      </c>
      <c r="H281" s="75">
        <v>51.05</v>
      </c>
      <c r="I281" s="11">
        <v>453.792</v>
      </c>
      <c r="J281" s="11">
        <v>19.859</v>
      </c>
      <c r="K281" s="45">
        <v>424.17</v>
      </c>
      <c r="L281" s="13">
        <v>948.871</v>
      </c>
      <c r="M281" s="75">
        <v>0</v>
      </c>
      <c r="N281" s="75">
        <v>226.9</v>
      </c>
      <c r="O281" s="75">
        <v>8.51</v>
      </c>
      <c r="P281" s="45">
        <v>99.81</v>
      </c>
      <c r="Q281" s="75">
        <v>335.22</v>
      </c>
      <c r="R281" s="68">
        <v>1284.091</v>
      </c>
      <c r="S281" s="83"/>
    </row>
    <row r="282" customFormat="1" ht="20" customHeight="1" spans="1:19">
      <c r="A282" s="75">
        <v>279</v>
      </c>
      <c r="B282" s="85"/>
      <c r="C282" s="95" t="s">
        <v>640</v>
      </c>
      <c r="D282" s="89" t="s">
        <v>641</v>
      </c>
      <c r="E282" s="11" t="s">
        <v>758</v>
      </c>
      <c r="F282" s="11">
        <v>2837</v>
      </c>
      <c r="G282" s="45">
        <v>4990.25</v>
      </c>
      <c r="H282" s="75">
        <v>51.05</v>
      </c>
      <c r="I282" s="11">
        <v>453.792</v>
      </c>
      <c r="J282" s="11">
        <v>19.859</v>
      </c>
      <c r="K282" s="45">
        <v>424.17</v>
      </c>
      <c r="L282" s="13">
        <v>948.871</v>
      </c>
      <c r="M282" s="75">
        <v>0</v>
      </c>
      <c r="N282" s="75">
        <v>226.9</v>
      </c>
      <c r="O282" s="75">
        <v>8.51</v>
      </c>
      <c r="P282" s="45">
        <v>99.81</v>
      </c>
      <c r="Q282" s="75">
        <v>335.22</v>
      </c>
      <c r="R282" s="68">
        <v>1284.091</v>
      </c>
      <c r="S282" s="83"/>
    </row>
    <row r="283" customFormat="1" ht="20" customHeight="1" spans="1:19">
      <c r="A283" s="75">
        <v>280</v>
      </c>
      <c r="B283" s="85"/>
      <c r="C283" s="45" t="s">
        <v>642</v>
      </c>
      <c r="D283" s="89" t="s">
        <v>643</v>
      </c>
      <c r="E283" s="11" t="s">
        <v>758</v>
      </c>
      <c r="F283" s="11">
        <v>2837</v>
      </c>
      <c r="G283" s="45">
        <v>4990.25</v>
      </c>
      <c r="H283" s="75">
        <v>51.05</v>
      </c>
      <c r="I283" s="11">
        <v>453.792</v>
      </c>
      <c r="J283" s="11">
        <v>19.859</v>
      </c>
      <c r="K283" s="45">
        <v>424.17</v>
      </c>
      <c r="L283" s="13">
        <v>948.871</v>
      </c>
      <c r="M283" s="75">
        <v>0</v>
      </c>
      <c r="N283" s="75">
        <v>226.9</v>
      </c>
      <c r="O283" s="75">
        <v>8.51</v>
      </c>
      <c r="P283" s="45">
        <v>99.81</v>
      </c>
      <c r="Q283" s="75">
        <v>335.22</v>
      </c>
      <c r="R283" s="68">
        <v>1284.091</v>
      </c>
      <c r="S283" s="83"/>
    </row>
    <row r="284" customFormat="1" ht="20" customHeight="1" spans="1:19">
      <c r="A284" s="75">
        <v>281</v>
      </c>
      <c r="B284" s="85"/>
      <c r="C284" s="45" t="s">
        <v>644</v>
      </c>
      <c r="D284" s="89" t="s">
        <v>645</v>
      </c>
      <c r="E284" s="11" t="s">
        <v>758</v>
      </c>
      <c r="F284" s="11">
        <v>2837</v>
      </c>
      <c r="G284" s="45">
        <v>4990.25</v>
      </c>
      <c r="H284" s="75">
        <v>51.05</v>
      </c>
      <c r="I284" s="11">
        <v>453.792</v>
      </c>
      <c r="J284" s="11">
        <v>19.859</v>
      </c>
      <c r="K284" s="45">
        <v>424.17</v>
      </c>
      <c r="L284" s="13">
        <v>948.871</v>
      </c>
      <c r="M284" s="75">
        <v>0</v>
      </c>
      <c r="N284" s="75">
        <v>226.9</v>
      </c>
      <c r="O284" s="75">
        <v>8.51</v>
      </c>
      <c r="P284" s="45">
        <v>99.81</v>
      </c>
      <c r="Q284" s="75">
        <v>335.22</v>
      </c>
      <c r="R284" s="68">
        <v>1284.091</v>
      </c>
      <c r="S284" s="83"/>
    </row>
    <row r="285" customFormat="1" ht="20" customHeight="1" spans="1:19">
      <c r="A285" s="75">
        <v>282</v>
      </c>
      <c r="B285" s="85"/>
      <c r="C285" s="45" t="s">
        <v>646</v>
      </c>
      <c r="D285" s="89" t="s">
        <v>647</v>
      </c>
      <c r="E285" s="11" t="s">
        <v>758</v>
      </c>
      <c r="F285" s="11">
        <v>2837</v>
      </c>
      <c r="G285" s="45">
        <v>4990.25</v>
      </c>
      <c r="H285" s="75">
        <v>51.05</v>
      </c>
      <c r="I285" s="11">
        <v>453.792</v>
      </c>
      <c r="J285" s="11">
        <v>19.859</v>
      </c>
      <c r="K285" s="45">
        <v>424.17</v>
      </c>
      <c r="L285" s="13">
        <v>948.871</v>
      </c>
      <c r="M285" s="75">
        <v>0</v>
      </c>
      <c r="N285" s="75">
        <v>226.9</v>
      </c>
      <c r="O285" s="75">
        <v>8.51</v>
      </c>
      <c r="P285" s="45">
        <v>99.81</v>
      </c>
      <c r="Q285" s="75">
        <v>335.22</v>
      </c>
      <c r="R285" s="68">
        <v>1284.091</v>
      </c>
      <c r="S285" s="83"/>
    </row>
    <row r="286" customFormat="1" ht="20" customHeight="1" spans="1:19">
      <c r="A286" s="75">
        <v>283</v>
      </c>
      <c r="B286" s="85"/>
      <c r="C286" s="45" t="s">
        <v>648</v>
      </c>
      <c r="D286" s="89" t="s">
        <v>649</v>
      </c>
      <c r="E286" s="11" t="s">
        <v>758</v>
      </c>
      <c r="F286" s="11">
        <v>2837</v>
      </c>
      <c r="G286" s="45">
        <v>4990.25</v>
      </c>
      <c r="H286" s="75">
        <v>51.05</v>
      </c>
      <c r="I286" s="11">
        <v>453.792</v>
      </c>
      <c r="J286" s="11">
        <v>19.859</v>
      </c>
      <c r="K286" s="45">
        <v>424.17</v>
      </c>
      <c r="L286" s="13">
        <v>948.871</v>
      </c>
      <c r="M286" s="75">
        <v>0</v>
      </c>
      <c r="N286" s="75">
        <v>226.9</v>
      </c>
      <c r="O286" s="75">
        <v>8.51</v>
      </c>
      <c r="P286" s="45">
        <v>99.81</v>
      </c>
      <c r="Q286" s="75">
        <v>335.22</v>
      </c>
      <c r="R286" s="68">
        <v>1284.091</v>
      </c>
      <c r="S286" s="83"/>
    </row>
    <row r="287" customFormat="1" ht="20" customHeight="1" spans="1:19">
      <c r="A287" s="75">
        <v>284</v>
      </c>
      <c r="B287" s="85"/>
      <c r="C287" s="45" t="s">
        <v>654</v>
      </c>
      <c r="D287" s="89" t="s">
        <v>655</v>
      </c>
      <c r="E287" s="11" t="s">
        <v>758</v>
      </c>
      <c r="F287" s="11">
        <v>2837</v>
      </c>
      <c r="G287" s="45">
        <v>4990.25</v>
      </c>
      <c r="H287" s="75">
        <v>51.05</v>
      </c>
      <c r="I287" s="11">
        <v>453.792</v>
      </c>
      <c r="J287" s="11">
        <v>19.859</v>
      </c>
      <c r="K287" s="45">
        <v>424.17</v>
      </c>
      <c r="L287" s="13">
        <v>948.871</v>
      </c>
      <c r="M287" s="75">
        <v>0</v>
      </c>
      <c r="N287" s="75">
        <v>226.9</v>
      </c>
      <c r="O287" s="75">
        <v>8.51</v>
      </c>
      <c r="P287" s="45">
        <v>99.81</v>
      </c>
      <c r="Q287" s="75">
        <v>335.22</v>
      </c>
      <c r="R287" s="68">
        <v>1284.091</v>
      </c>
      <c r="S287" s="83"/>
    </row>
    <row r="288" customFormat="1" ht="20" customHeight="1" spans="1:19">
      <c r="A288" s="75">
        <v>285</v>
      </c>
      <c r="B288" s="85"/>
      <c r="C288" s="45" t="s">
        <v>656</v>
      </c>
      <c r="D288" s="89" t="s">
        <v>657</v>
      </c>
      <c r="E288" s="11" t="s">
        <v>758</v>
      </c>
      <c r="F288" s="11">
        <v>2837</v>
      </c>
      <c r="G288" s="45">
        <v>4990.25</v>
      </c>
      <c r="H288" s="75">
        <v>51.05</v>
      </c>
      <c r="I288" s="11">
        <v>453.792</v>
      </c>
      <c r="J288" s="11">
        <v>19.859</v>
      </c>
      <c r="K288" s="45">
        <v>424.17</v>
      </c>
      <c r="L288" s="13">
        <v>948.871</v>
      </c>
      <c r="M288" s="75">
        <v>0</v>
      </c>
      <c r="N288" s="75">
        <v>226.9</v>
      </c>
      <c r="O288" s="75">
        <v>8.51</v>
      </c>
      <c r="P288" s="45">
        <v>99.81</v>
      </c>
      <c r="Q288" s="75">
        <v>335.22</v>
      </c>
      <c r="R288" s="68">
        <v>1284.091</v>
      </c>
      <c r="S288" s="83"/>
    </row>
    <row r="289" customFormat="1" ht="20" customHeight="1" spans="1:19">
      <c r="A289" s="75">
        <v>286</v>
      </c>
      <c r="B289" s="85"/>
      <c r="C289" s="93" t="s">
        <v>658</v>
      </c>
      <c r="D289" s="89" t="s">
        <v>659</v>
      </c>
      <c r="E289" s="11" t="s">
        <v>758</v>
      </c>
      <c r="F289" s="11">
        <v>2837</v>
      </c>
      <c r="G289" s="45">
        <v>4990.25</v>
      </c>
      <c r="H289" s="75">
        <v>51.05</v>
      </c>
      <c r="I289" s="11">
        <v>453.792</v>
      </c>
      <c r="J289" s="11">
        <v>19.859</v>
      </c>
      <c r="K289" s="45">
        <v>424.17</v>
      </c>
      <c r="L289" s="13">
        <v>948.871</v>
      </c>
      <c r="M289" s="75">
        <v>0</v>
      </c>
      <c r="N289" s="75">
        <v>226.9</v>
      </c>
      <c r="O289" s="75">
        <v>8.51</v>
      </c>
      <c r="P289" s="45">
        <v>99.81</v>
      </c>
      <c r="Q289" s="75">
        <v>335.22</v>
      </c>
      <c r="R289" s="68">
        <v>1284.091</v>
      </c>
      <c r="S289" s="83"/>
    </row>
    <row r="290" customFormat="1" ht="20" customHeight="1" spans="1:19">
      <c r="A290" s="75">
        <v>287</v>
      </c>
      <c r="B290" s="85"/>
      <c r="C290" s="93" t="s">
        <v>660</v>
      </c>
      <c r="D290" s="89" t="s">
        <v>661</v>
      </c>
      <c r="E290" s="11" t="s">
        <v>758</v>
      </c>
      <c r="F290" s="11">
        <v>2837</v>
      </c>
      <c r="G290" s="45">
        <v>4990.25</v>
      </c>
      <c r="H290" s="75">
        <v>51.05</v>
      </c>
      <c r="I290" s="11">
        <v>453.792</v>
      </c>
      <c r="J290" s="11">
        <v>19.859</v>
      </c>
      <c r="K290" s="45">
        <v>424.17</v>
      </c>
      <c r="L290" s="13">
        <v>948.871</v>
      </c>
      <c r="M290" s="75">
        <v>0</v>
      </c>
      <c r="N290" s="75">
        <v>226.9</v>
      </c>
      <c r="O290" s="75">
        <v>8.51</v>
      </c>
      <c r="P290" s="45">
        <v>99.81</v>
      </c>
      <c r="Q290" s="75">
        <v>335.22</v>
      </c>
      <c r="R290" s="68">
        <v>1284.091</v>
      </c>
      <c r="S290" s="83"/>
    </row>
    <row r="291" customFormat="1" ht="20" customHeight="1" spans="1:19">
      <c r="A291" s="75">
        <v>288</v>
      </c>
      <c r="B291" s="85"/>
      <c r="C291" s="93" t="s">
        <v>664</v>
      </c>
      <c r="D291" s="89" t="s">
        <v>665</v>
      </c>
      <c r="E291" s="11" t="s">
        <v>758</v>
      </c>
      <c r="F291" s="11">
        <v>2837</v>
      </c>
      <c r="G291" s="45">
        <v>4990.25</v>
      </c>
      <c r="H291" s="75">
        <v>51.05</v>
      </c>
      <c r="I291" s="11">
        <v>453.792</v>
      </c>
      <c r="J291" s="11">
        <v>19.859</v>
      </c>
      <c r="K291" s="45">
        <v>424.17</v>
      </c>
      <c r="L291" s="13">
        <v>948.871</v>
      </c>
      <c r="M291" s="75">
        <v>0</v>
      </c>
      <c r="N291" s="75">
        <v>226.9</v>
      </c>
      <c r="O291" s="75">
        <v>8.51</v>
      </c>
      <c r="P291" s="45">
        <v>99.81</v>
      </c>
      <c r="Q291" s="75">
        <v>335.22</v>
      </c>
      <c r="R291" s="68">
        <v>1284.091</v>
      </c>
      <c r="S291" s="83"/>
    </row>
    <row r="292" customFormat="1" ht="20" customHeight="1" spans="1:19">
      <c r="A292" s="75">
        <v>289</v>
      </c>
      <c r="B292" s="85"/>
      <c r="C292" s="45" t="s">
        <v>666</v>
      </c>
      <c r="D292" s="89" t="s">
        <v>667</v>
      </c>
      <c r="E292" s="11" t="s">
        <v>758</v>
      </c>
      <c r="F292" s="11">
        <v>2837</v>
      </c>
      <c r="G292" s="45">
        <v>4990.25</v>
      </c>
      <c r="H292" s="75">
        <v>51.05</v>
      </c>
      <c r="I292" s="11">
        <v>453.792</v>
      </c>
      <c r="J292" s="11">
        <v>19.859</v>
      </c>
      <c r="K292" s="45">
        <v>424.17</v>
      </c>
      <c r="L292" s="13">
        <v>948.871</v>
      </c>
      <c r="M292" s="75">
        <v>0</v>
      </c>
      <c r="N292" s="75">
        <v>226.9</v>
      </c>
      <c r="O292" s="75">
        <v>8.51</v>
      </c>
      <c r="P292" s="45">
        <v>99.81</v>
      </c>
      <c r="Q292" s="75">
        <v>335.22</v>
      </c>
      <c r="R292" s="68">
        <v>1284.091</v>
      </c>
      <c r="S292" s="83"/>
    </row>
    <row r="293" customFormat="1" ht="20" customHeight="1" spans="1:19">
      <c r="A293" s="75">
        <v>290</v>
      </c>
      <c r="B293" s="85"/>
      <c r="C293" s="45" t="s">
        <v>668</v>
      </c>
      <c r="D293" s="89" t="s">
        <v>669</v>
      </c>
      <c r="E293" s="11" t="s">
        <v>758</v>
      </c>
      <c r="F293" s="11">
        <v>2837</v>
      </c>
      <c r="G293" s="45">
        <v>4990.25</v>
      </c>
      <c r="H293" s="75">
        <v>51.05</v>
      </c>
      <c r="I293" s="11">
        <v>453.792</v>
      </c>
      <c r="J293" s="11">
        <v>19.859</v>
      </c>
      <c r="K293" s="45">
        <v>424.17</v>
      </c>
      <c r="L293" s="13">
        <v>948.871</v>
      </c>
      <c r="M293" s="75">
        <v>0</v>
      </c>
      <c r="N293" s="75">
        <v>226.9</v>
      </c>
      <c r="O293" s="75">
        <v>8.51</v>
      </c>
      <c r="P293" s="45">
        <v>99.81</v>
      </c>
      <c r="Q293" s="75">
        <v>335.22</v>
      </c>
      <c r="R293" s="68">
        <v>1284.091</v>
      </c>
      <c r="S293" s="83"/>
    </row>
    <row r="294" customFormat="1" ht="20" customHeight="1" spans="1:19">
      <c r="A294" s="75">
        <v>291</v>
      </c>
      <c r="B294" s="85"/>
      <c r="C294" s="45" t="s">
        <v>670</v>
      </c>
      <c r="D294" s="89" t="s">
        <v>671</v>
      </c>
      <c r="E294" s="11" t="s">
        <v>758</v>
      </c>
      <c r="F294" s="11">
        <v>2837</v>
      </c>
      <c r="G294" s="45">
        <v>4990.25</v>
      </c>
      <c r="H294" s="75">
        <v>51.05</v>
      </c>
      <c r="I294" s="11">
        <v>453.792</v>
      </c>
      <c r="J294" s="11">
        <v>19.859</v>
      </c>
      <c r="K294" s="45">
        <v>424.17</v>
      </c>
      <c r="L294" s="13">
        <v>948.871</v>
      </c>
      <c r="M294" s="75">
        <v>0</v>
      </c>
      <c r="N294" s="75">
        <v>226.9</v>
      </c>
      <c r="O294" s="75">
        <v>8.51</v>
      </c>
      <c r="P294" s="45">
        <v>99.81</v>
      </c>
      <c r="Q294" s="75">
        <v>335.22</v>
      </c>
      <c r="R294" s="68">
        <v>1284.091</v>
      </c>
      <c r="S294" s="83"/>
    </row>
    <row r="295" customFormat="1" ht="20" customHeight="1" spans="1:19">
      <c r="A295" s="75">
        <v>292</v>
      </c>
      <c r="B295" s="85"/>
      <c r="C295" s="45" t="s">
        <v>672</v>
      </c>
      <c r="D295" s="89" t="s">
        <v>673</v>
      </c>
      <c r="E295" s="11" t="s">
        <v>758</v>
      </c>
      <c r="F295" s="11">
        <v>2837</v>
      </c>
      <c r="G295" s="45">
        <v>4990.25</v>
      </c>
      <c r="H295" s="75">
        <v>51.05</v>
      </c>
      <c r="I295" s="11">
        <v>453.792</v>
      </c>
      <c r="J295" s="11">
        <v>19.859</v>
      </c>
      <c r="K295" s="45">
        <v>424.17</v>
      </c>
      <c r="L295" s="13">
        <v>948.871</v>
      </c>
      <c r="M295" s="75">
        <v>0</v>
      </c>
      <c r="N295" s="75">
        <v>226.9</v>
      </c>
      <c r="O295" s="75">
        <v>8.51</v>
      </c>
      <c r="P295" s="45">
        <v>99.81</v>
      </c>
      <c r="Q295" s="75">
        <v>335.22</v>
      </c>
      <c r="R295" s="68">
        <v>1284.091</v>
      </c>
      <c r="S295" s="83"/>
    </row>
    <row r="296" customFormat="1" ht="20" customHeight="1" spans="1:19">
      <c r="A296" s="75">
        <v>293</v>
      </c>
      <c r="B296" s="85"/>
      <c r="C296" s="45" t="s">
        <v>674</v>
      </c>
      <c r="D296" s="89" t="s">
        <v>675</v>
      </c>
      <c r="E296" s="11" t="s">
        <v>758</v>
      </c>
      <c r="F296" s="11">
        <v>2837</v>
      </c>
      <c r="G296" s="45">
        <v>4990.25</v>
      </c>
      <c r="H296" s="75">
        <v>51.05</v>
      </c>
      <c r="I296" s="11">
        <v>453.792</v>
      </c>
      <c r="J296" s="11">
        <v>19.859</v>
      </c>
      <c r="K296" s="45">
        <v>424.17</v>
      </c>
      <c r="L296" s="13">
        <v>948.871</v>
      </c>
      <c r="M296" s="75">
        <v>0</v>
      </c>
      <c r="N296" s="75">
        <v>226.9</v>
      </c>
      <c r="O296" s="75">
        <v>8.51</v>
      </c>
      <c r="P296" s="45">
        <v>99.81</v>
      </c>
      <c r="Q296" s="75">
        <v>335.22</v>
      </c>
      <c r="R296" s="68">
        <v>1284.091</v>
      </c>
      <c r="S296" s="83"/>
    </row>
    <row r="297" customFormat="1" ht="20" customHeight="1" spans="1:19">
      <c r="A297" s="75">
        <v>294</v>
      </c>
      <c r="B297" s="85"/>
      <c r="C297" s="45" t="s">
        <v>676</v>
      </c>
      <c r="D297" s="89" t="s">
        <v>677</v>
      </c>
      <c r="E297" s="11" t="s">
        <v>758</v>
      </c>
      <c r="F297" s="11">
        <v>2837</v>
      </c>
      <c r="G297" s="45">
        <v>4990.25</v>
      </c>
      <c r="H297" s="75">
        <v>51.05</v>
      </c>
      <c r="I297" s="11">
        <v>453.792</v>
      </c>
      <c r="J297" s="11">
        <v>19.859</v>
      </c>
      <c r="K297" s="45">
        <v>424.17</v>
      </c>
      <c r="L297" s="13">
        <v>948.871</v>
      </c>
      <c r="M297" s="75">
        <v>0</v>
      </c>
      <c r="N297" s="75">
        <v>226.9</v>
      </c>
      <c r="O297" s="75">
        <v>8.51</v>
      </c>
      <c r="P297" s="45">
        <v>99.81</v>
      </c>
      <c r="Q297" s="75">
        <v>335.22</v>
      </c>
      <c r="R297" s="68">
        <v>1284.091</v>
      </c>
      <c r="S297" s="83"/>
    </row>
    <row r="298" customFormat="1" ht="20" customHeight="1" spans="1:19">
      <c r="A298" s="75">
        <v>295</v>
      </c>
      <c r="B298" s="85"/>
      <c r="C298" s="45" t="s">
        <v>678</v>
      </c>
      <c r="D298" s="89" t="s">
        <v>679</v>
      </c>
      <c r="E298" s="11" t="s">
        <v>758</v>
      </c>
      <c r="F298" s="11">
        <v>2837</v>
      </c>
      <c r="G298" s="45">
        <v>4990.25</v>
      </c>
      <c r="H298" s="75">
        <v>51.05</v>
      </c>
      <c r="I298" s="11">
        <v>453.792</v>
      </c>
      <c r="J298" s="11">
        <v>19.859</v>
      </c>
      <c r="K298" s="45">
        <v>424.17</v>
      </c>
      <c r="L298" s="13">
        <v>948.871</v>
      </c>
      <c r="M298" s="75">
        <v>0</v>
      </c>
      <c r="N298" s="75">
        <v>226.9</v>
      </c>
      <c r="O298" s="75">
        <v>8.51</v>
      </c>
      <c r="P298" s="45">
        <v>99.81</v>
      </c>
      <c r="Q298" s="75">
        <v>335.22</v>
      </c>
      <c r="R298" s="68">
        <v>1284.091</v>
      </c>
      <c r="S298" s="83"/>
    </row>
    <row r="299" customFormat="1" ht="20" customHeight="1" spans="1:19">
      <c r="A299" s="75">
        <v>296</v>
      </c>
      <c r="B299" s="85"/>
      <c r="C299" s="45" t="s">
        <v>680</v>
      </c>
      <c r="D299" s="89" t="s">
        <v>681</v>
      </c>
      <c r="E299" s="11" t="s">
        <v>758</v>
      </c>
      <c r="F299" s="11">
        <v>2837</v>
      </c>
      <c r="G299" s="45">
        <v>4990.25</v>
      </c>
      <c r="H299" s="75">
        <v>51.05</v>
      </c>
      <c r="I299" s="11">
        <v>453.792</v>
      </c>
      <c r="J299" s="11">
        <v>19.859</v>
      </c>
      <c r="K299" s="45">
        <v>424.17</v>
      </c>
      <c r="L299" s="13">
        <v>948.871</v>
      </c>
      <c r="M299" s="75">
        <v>0</v>
      </c>
      <c r="N299" s="75">
        <v>226.9</v>
      </c>
      <c r="O299" s="75">
        <v>8.51</v>
      </c>
      <c r="P299" s="45">
        <v>99.81</v>
      </c>
      <c r="Q299" s="75">
        <v>335.22</v>
      </c>
      <c r="R299" s="68">
        <v>1284.091</v>
      </c>
      <c r="S299" s="83"/>
    </row>
    <row r="300" customFormat="1" ht="20" customHeight="1" spans="1:19">
      <c r="A300" s="75">
        <v>297</v>
      </c>
      <c r="B300" s="85"/>
      <c r="C300" s="45" t="s">
        <v>682</v>
      </c>
      <c r="D300" s="89" t="s">
        <v>683</v>
      </c>
      <c r="E300" s="11" t="s">
        <v>758</v>
      </c>
      <c r="F300" s="11">
        <v>2837</v>
      </c>
      <c r="G300" s="45">
        <v>4990.25</v>
      </c>
      <c r="H300" s="75">
        <v>51.05</v>
      </c>
      <c r="I300" s="11">
        <v>453.792</v>
      </c>
      <c r="J300" s="11">
        <v>19.859</v>
      </c>
      <c r="K300" s="45">
        <v>424.17</v>
      </c>
      <c r="L300" s="13">
        <v>948.871</v>
      </c>
      <c r="M300" s="75">
        <v>0</v>
      </c>
      <c r="N300" s="75">
        <v>226.9</v>
      </c>
      <c r="O300" s="75">
        <v>8.51</v>
      </c>
      <c r="P300" s="45">
        <v>99.81</v>
      </c>
      <c r="Q300" s="75">
        <v>335.22</v>
      </c>
      <c r="R300" s="68">
        <v>1284.091</v>
      </c>
      <c r="S300" s="83"/>
    </row>
    <row r="301" customFormat="1" ht="20" customHeight="1" spans="1:19">
      <c r="A301" s="75">
        <v>298</v>
      </c>
      <c r="B301" s="85"/>
      <c r="C301" s="45" t="s">
        <v>684</v>
      </c>
      <c r="D301" s="89" t="s">
        <v>685</v>
      </c>
      <c r="E301" s="11" t="s">
        <v>758</v>
      </c>
      <c r="F301" s="11">
        <v>2837</v>
      </c>
      <c r="G301" s="45">
        <v>4990.25</v>
      </c>
      <c r="H301" s="75">
        <v>51.05</v>
      </c>
      <c r="I301" s="11">
        <v>453.792</v>
      </c>
      <c r="J301" s="11">
        <v>19.859</v>
      </c>
      <c r="K301" s="45">
        <v>424.17</v>
      </c>
      <c r="L301" s="13">
        <v>948.871</v>
      </c>
      <c r="M301" s="75">
        <v>0</v>
      </c>
      <c r="N301" s="75">
        <v>226.9</v>
      </c>
      <c r="O301" s="75">
        <v>8.51</v>
      </c>
      <c r="P301" s="45">
        <v>99.81</v>
      </c>
      <c r="Q301" s="75">
        <v>335.22</v>
      </c>
      <c r="R301" s="68">
        <v>1284.091</v>
      </c>
      <c r="S301" s="83"/>
    </row>
    <row r="302" customFormat="1" ht="20" customHeight="1" spans="1:19">
      <c r="A302" s="75">
        <v>299</v>
      </c>
      <c r="B302" s="85"/>
      <c r="C302" s="45" t="s">
        <v>686</v>
      </c>
      <c r="D302" s="89" t="s">
        <v>687</v>
      </c>
      <c r="E302" s="11" t="s">
        <v>758</v>
      </c>
      <c r="F302" s="11">
        <v>2837</v>
      </c>
      <c r="G302" s="45">
        <v>4990.25</v>
      </c>
      <c r="H302" s="75">
        <v>51.05</v>
      </c>
      <c r="I302" s="11">
        <v>453.792</v>
      </c>
      <c r="J302" s="11">
        <v>19.859</v>
      </c>
      <c r="K302" s="45">
        <v>424.17</v>
      </c>
      <c r="L302" s="13">
        <v>948.871</v>
      </c>
      <c r="M302" s="75">
        <v>0</v>
      </c>
      <c r="N302" s="75">
        <v>226.9</v>
      </c>
      <c r="O302" s="75">
        <v>8.51</v>
      </c>
      <c r="P302" s="45">
        <v>99.81</v>
      </c>
      <c r="Q302" s="75">
        <v>335.22</v>
      </c>
      <c r="R302" s="68">
        <v>1284.091</v>
      </c>
      <c r="S302" s="83"/>
    </row>
    <row r="303" customFormat="1" ht="20" customHeight="1" spans="1:19">
      <c r="A303" s="75">
        <v>300</v>
      </c>
      <c r="B303" s="85"/>
      <c r="C303" s="45" t="s">
        <v>688</v>
      </c>
      <c r="D303" s="89" t="s">
        <v>689</v>
      </c>
      <c r="E303" s="11" t="s">
        <v>758</v>
      </c>
      <c r="F303" s="11">
        <v>2837</v>
      </c>
      <c r="G303" s="45">
        <v>4990.25</v>
      </c>
      <c r="H303" s="75">
        <v>51.05</v>
      </c>
      <c r="I303" s="11">
        <v>453.792</v>
      </c>
      <c r="J303" s="11">
        <v>19.859</v>
      </c>
      <c r="K303" s="45">
        <v>424.17</v>
      </c>
      <c r="L303" s="13">
        <v>948.871</v>
      </c>
      <c r="M303" s="75">
        <v>0</v>
      </c>
      <c r="N303" s="75">
        <v>226.9</v>
      </c>
      <c r="O303" s="75">
        <v>8.51</v>
      </c>
      <c r="P303" s="45">
        <v>99.81</v>
      </c>
      <c r="Q303" s="75">
        <v>335.22</v>
      </c>
      <c r="R303" s="68">
        <v>1284.091</v>
      </c>
      <c r="S303" s="83"/>
    </row>
    <row r="304" customFormat="1" ht="20" customHeight="1" spans="1:19">
      <c r="A304" s="75">
        <v>301</v>
      </c>
      <c r="B304" s="85"/>
      <c r="C304" s="45" t="s">
        <v>690</v>
      </c>
      <c r="D304" s="89" t="s">
        <v>691</v>
      </c>
      <c r="E304" s="11" t="s">
        <v>758</v>
      </c>
      <c r="F304" s="11">
        <v>2837</v>
      </c>
      <c r="G304" s="45">
        <v>4990.25</v>
      </c>
      <c r="H304" s="75">
        <v>51.05</v>
      </c>
      <c r="I304" s="11">
        <v>453.792</v>
      </c>
      <c r="J304" s="11">
        <v>19.859</v>
      </c>
      <c r="K304" s="45">
        <v>424.17</v>
      </c>
      <c r="L304" s="13">
        <v>948.871</v>
      </c>
      <c r="M304" s="75">
        <v>0</v>
      </c>
      <c r="N304" s="75">
        <v>226.9</v>
      </c>
      <c r="O304" s="75">
        <v>8.51</v>
      </c>
      <c r="P304" s="45">
        <v>99.81</v>
      </c>
      <c r="Q304" s="75">
        <v>335.22</v>
      </c>
      <c r="R304" s="68">
        <v>1284.091</v>
      </c>
      <c r="S304" s="83"/>
    </row>
    <row r="305" customFormat="1" ht="20" customHeight="1" spans="1:19">
      <c r="A305" s="75">
        <v>302</v>
      </c>
      <c r="B305" s="85"/>
      <c r="C305" s="45" t="s">
        <v>692</v>
      </c>
      <c r="D305" s="89" t="s">
        <v>693</v>
      </c>
      <c r="E305" s="11" t="s">
        <v>758</v>
      </c>
      <c r="F305" s="11">
        <v>2837</v>
      </c>
      <c r="G305" s="45">
        <v>4990.25</v>
      </c>
      <c r="H305" s="75">
        <v>51.05</v>
      </c>
      <c r="I305" s="11">
        <v>453.792</v>
      </c>
      <c r="J305" s="11">
        <v>19.859</v>
      </c>
      <c r="K305" s="45">
        <v>424.17</v>
      </c>
      <c r="L305" s="13">
        <v>948.871</v>
      </c>
      <c r="M305" s="75">
        <v>0</v>
      </c>
      <c r="N305" s="75">
        <v>226.9</v>
      </c>
      <c r="O305" s="75">
        <v>8.51</v>
      </c>
      <c r="P305" s="45">
        <v>99.81</v>
      </c>
      <c r="Q305" s="75">
        <v>335.22</v>
      </c>
      <c r="R305" s="68">
        <v>1284.091</v>
      </c>
      <c r="S305" s="83"/>
    </row>
    <row r="306" customFormat="1" ht="20" customHeight="1" spans="1:19">
      <c r="A306" s="75">
        <v>303</v>
      </c>
      <c r="B306" s="85"/>
      <c r="C306" s="45" t="s">
        <v>694</v>
      </c>
      <c r="D306" s="89" t="s">
        <v>695</v>
      </c>
      <c r="E306" s="11" t="s">
        <v>758</v>
      </c>
      <c r="F306" s="11">
        <v>2837</v>
      </c>
      <c r="G306" s="45">
        <v>4990.25</v>
      </c>
      <c r="H306" s="75">
        <v>51.05</v>
      </c>
      <c r="I306" s="11">
        <v>453.792</v>
      </c>
      <c r="J306" s="11">
        <v>19.859</v>
      </c>
      <c r="K306" s="45">
        <v>424.17</v>
      </c>
      <c r="L306" s="13">
        <v>948.871</v>
      </c>
      <c r="M306" s="75">
        <v>0</v>
      </c>
      <c r="N306" s="75">
        <v>226.9</v>
      </c>
      <c r="O306" s="75">
        <v>8.51</v>
      </c>
      <c r="P306" s="45">
        <v>99.81</v>
      </c>
      <c r="Q306" s="75">
        <v>335.22</v>
      </c>
      <c r="R306" s="68">
        <v>1284.091</v>
      </c>
      <c r="S306" s="83"/>
    </row>
    <row r="307" customFormat="1" ht="20" customHeight="1" spans="1:19">
      <c r="A307" s="75">
        <v>304</v>
      </c>
      <c r="B307" s="85"/>
      <c r="C307" s="45" t="s">
        <v>696</v>
      </c>
      <c r="D307" s="89" t="s">
        <v>697</v>
      </c>
      <c r="E307" s="11" t="s">
        <v>758</v>
      </c>
      <c r="F307" s="11">
        <v>2837</v>
      </c>
      <c r="G307" s="45">
        <v>4990.25</v>
      </c>
      <c r="H307" s="75">
        <v>51.05</v>
      </c>
      <c r="I307" s="11">
        <v>453.792</v>
      </c>
      <c r="J307" s="11">
        <v>19.859</v>
      </c>
      <c r="K307" s="45">
        <v>424.17</v>
      </c>
      <c r="L307" s="13">
        <v>948.871</v>
      </c>
      <c r="M307" s="75">
        <v>0</v>
      </c>
      <c r="N307" s="75">
        <v>226.9</v>
      </c>
      <c r="O307" s="75">
        <v>8.51</v>
      </c>
      <c r="P307" s="45">
        <v>99.81</v>
      </c>
      <c r="Q307" s="75">
        <v>335.22</v>
      </c>
      <c r="R307" s="68">
        <v>1284.091</v>
      </c>
      <c r="S307" s="83"/>
    </row>
    <row r="308" customFormat="1" ht="20" customHeight="1" spans="1:19">
      <c r="A308" s="75">
        <v>305</v>
      </c>
      <c r="B308" s="85"/>
      <c r="C308" s="45" t="s">
        <v>698</v>
      </c>
      <c r="D308" s="89" t="s">
        <v>699</v>
      </c>
      <c r="E308" s="11" t="s">
        <v>758</v>
      </c>
      <c r="F308" s="11">
        <v>2837</v>
      </c>
      <c r="G308" s="45">
        <v>4990.25</v>
      </c>
      <c r="H308" s="75">
        <v>51.05</v>
      </c>
      <c r="I308" s="11">
        <v>453.792</v>
      </c>
      <c r="J308" s="11">
        <v>19.859</v>
      </c>
      <c r="K308" s="45">
        <v>424.17</v>
      </c>
      <c r="L308" s="13">
        <v>948.871</v>
      </c>
      <c r="M308" s="75">
        <v>0</v>
      </c>
      <c r="N308" s="75">
        <v>226.9</v>
      </c>
      <c r="O308" s="75">
        <v>8.51</v>
      </c>
      <c r="P308" s="45">
        <v>99.81</v>
      </c>
      <c r="Q308" s="75">
        <v>335.22</v>
      </c>
      <c r="R308" s="68">
        <v>1284.091</v>
      </c>
      <c r="S308" s="83"/>
    </row>
    <row r="309" customFormat="1" ht="20" customHeight="1" spans="1:19">
      <c r="A309" s="75">
        <v>306</v>
      </c>
      <c r="B309" s="85"/>
      <c r="C309" s="45" t="s">
        <v>702</v>
      </c>
      <c r="D309" s="89" t="s">
        <v>703</v>
      </c>
      <c r="E309" s="11" t="s">
        <v>758</v>
      </c>
      <c r="F309" s="11">
        <v>2837</v>
      </c>
      <c r="G309" s="45">
        <v>4990.25</v>
      </c>
      <c r="H309" s="75">
        <v>51.05</v>
      </c>
      <c r="I309" s="11">
        <v>453.792</v>
      </c>
      <c r="J309" s="11">
        <v>19.859</v>
      </c>
      <c r="K309" s="45">
        <v>424.17</v>
      </c>
      <c r="L309" s="13">
        <v>948.871</v>
      </c>
      <c r="M309" s="75">
        <v>0</v>
      </c>
      <c r="N309" s="75">
        <v>226.9</v>
      </c>
      <c r="O309" s="75">
        <v>8.51</v>
      </c>
      <c r="P309" s="45">
        <v>99.81</v>
      </c>
      <c r="Q309" s="75">
        <v>335.22</v>
      </c>
      <c r="R309" s="68">
        <v>1284.091</v>
      </c>
      <c r="S309" s="83"/>
    </row>
    <row r="310" customFormat="1" ht="20" customHeight="1" spans="1:19">
      <c r="A310" s="75">
        <v>307</v>
      </c>
      <c r="B310" s="85"/>
      <c r="C310" s="45" t="s">
        <v>704</v>
      </c>
      <c r="D310" s="89" t="s">
        <v>705</v>
      </c>
      <c r="E310" s="11" t="s">
        <v>758</v>
      </c>
      <c r="F310" s="11">
        <v>2837</v>
      </c>
      <c r="G310" s="45">
        <v>4990.25</v>
      </c>
      <c r="H310" s="75">
        <v>51.05</v>
      </c>
      <c r="I310" s="11">
        <v>453.792</v>
      </c>
      <c r="J310" s="11">
        <v>19.859</v>
      </c>
      <c r="K310" s="45">
        <v>424.17</v>
      </c>
      <c r="L310" s="13">
        <v>948.871</v>
      </c>
      <c r="M310" s="75">
        <v>0</v>
      </c>
      <c r="N310" s="75">
        <v>226.9</v>
      </c>
      <c r="O310" s="75">
        <v>8.51</v>
      </c>
      <c r="P310" s="45">
        <v>99.81</v>
      </c>
      <c r="Q310" s="75">
        <v>335.22</v>
      </c>
      <c r="R310" s="68">
        <v>1284.091</v>
      </c>
      <c r="S310" s="83"/>
    </row>
    <row r="311" customFormat="1" ht="20" customHeight="1" spans="1:19">
      <c r="A311" s="75">
        <v>308</v>
      </c>
      <c r="B311" s="85"/>
      <c r="C311" s="45" t="s">
        <v>708</v>
      </c>
      <c r="D311" s="89" t="s">
        <v>709</v>
      </c>
      <c r="E311" s="11" t="s">
        <v>758</v>
      </c>
      <c r="F311" s="11">
        <v>2837</v>
      </c>
      <c r="G311" s="45">
        <v>4990.25</v>
      </c>
      <c r="H311" s="75">
        <v>51.05</v>
      </c>
      <c r="I311" s="11">
        <v>453.792</v>
      </c>
      <c r="J311" s="11">
        <v>19.859</v>
      </c>
      <c r="K311" s="45">
        <v>424.17</v>
      </c>
      <c r="L311" s="13">
        <v>948.871</v>
      </c>
      <c r="M311" s="75">
        <v>0</v>
      </c>
      <c r="N311" s="75">
        <v>226.9</v>
      </c>
      <c r="O311" s="75">
        <v>8.51</v>
      </c>
      <c r="P311" s="45">
        <v>99.81</v>
      </c>
      <c r="Q311" s="75">
        <v>335.22</v>
      </c>
      <c r="R311" s="68">
        <v>1284.091</v>
      </c>
      <c r="S311" s="83"/>
    </row>
    <row r="312" customFormat="1" ht="20" customHeight="1" spans="1:19">
      <c r="A312" s="75">
        <v>309</v>
      </c>
      <c r="B312" s="85"/>
      <c r="C312" s="45" t="s">
        <v>710</v>
      </c>
      <c r="D312" s="89" t="s">
        <v>711</v>
      </c>
      <c r="E312" s="11" t="s">
        <v>758</v>
      </c>
      <c r="F312" s="11">
        <v>2837</v>
      </c>
      <c r="G312" s="45">
        <v>4990.25</v>
      </c>
      <c r="H312" s="75">
        <v>51.05</v>
      </c>
      <c r="I312" s="11">
        <v>453.792</v>
      </c>
      <c r="J312" s="11">
        <v>19.859</v>
      </c>
      <c r="K312" s="45">
        <v>424.17</v>
      </c>
      <c r="L312" s="13">
        <v>948.871</v>
      </c>
      <c r="M312" s="75">
        <v>0</v>
      </c>
      <c r="N312" s="75">
        <v>226.9</v>
      </c>
      <c r="O312" s="75">
        <v>8.51</v>
      </c>
      <c r="P312" s="45">
        <v>99.81</v>
      </c>
      <c r="Q312" s="75">
        <v>335.22</v>
      </c>
      <c r="R312" s="68">
        <v>1284.091</v>
      </c>
      <c r="S312" s="83"/>
    </row>
    <row r="313" customFormat="1" ht="20" customHeight="1" spans="1:19">
      <c r="A313" s="75">
        <v>310</v>
      </c>
      <c r="B313" s="85"/>
      <c r="C313" s="96" t="s">
        <v>760</v>
      </c>
      <c r="D313" s="89" t="s">
        <v>761</v>
      </c>
      <c r="E313" s="11">
        <v>3042.05</v>
      </c>
      <c r="F313" s="11">
        <v>3043</v>
      </c>
      <c r="G313" s="45">
        <v>4990.25</v>
      </c>
      <c r="H313" s="75">
        <v>54.76</v>
      </c>
      <c r="I313" s="11">
        <v>486.728</v>
      </c>
      <c r="J313" s="11">
        <v>21.301</v>
      </c>
      <c r="K313" s="45">
        <v>424.17</v>
      </c>
      <c r="L313" s="13">
        <v>986.959</v>
      </c>
      <c r="M313" s="75">
        <v>0</v>
      </c>
      <c r="N313" s="75">
        <v>243.36</v>
      </c>
      <c r="O313" s="75">
        <v>9.13</v>
      </c>
      <c r="P313" s="45">
        <v>99.81</v>
      </c>
      <c r="Q313" s="75">
        <v>352.3</v>
      </c>
      <c r="R313" s="68">
        <v>1339.259</v>
      </c>
      <c r="S313" s="83" t="s">
        <v>50</v>
      </c>
    </row>
    <row r="314" s="3" customFormat="1" spans="1:19">
      <c r="A314" s="97" t="s">
        <v>16</v>
      </c>
      <c r="B314" s="52" t="s">
        <v>762</v>
      </c>
      <c r="C314" s="52"/>
      <c r="D314" s="54"/>
      <c r="E314" s="55">
        <v>726025.679999999</v>
      </c>
      <c r="F314" s="55">
        <v>898404.23</v>
      </c>
      <c r="G314" s="55">
        <v>1546977.5</v>
      </c>
      <c r="H314" s="55">
        <v>16166.6299999999</v>
      </c>
      <c r="I314" s="55">
        <v>143706.4448</v>
      </c>
      <c r="J314" s="55">
        <v>6288.82961000003</v>
      </c>
      <c r="K314" s="55">
        <v>131492.7</v>
      </c>
      <c r="L314" s="55">
        <v>297654.604410001</v>
      </c>
      <c r="M314" s="55">
        <v>0</v>
      </c>
      <c r="N314" s="55">
        <v>71854.2000000001</v>
      </c>
      <c r="O314" s="55">
        <v>2694.97000000001</v>
      </c>
      <c r="P314" s="55">
        <v>30941.1000000002</v>
      </c>
      <c r="Q314" s="55">
        <v>105490.27</v>
      </c>
      <c r="R314" s="55">
        <v>403144.87441</v>
      </c>
      <c r="S314" s="101"/>
    </row>
    <row r="315" customFormat="1" spans="1:4">
      <c r="A315" s="98"/>
      <c r="B315" s="98"/>
      <c r="C315" s="98"/>
      <c r="D315" s="98"/>
    </row>
    <row r="316" customFormat="1" spans="1:4">
      <c r="A316" s="99" t="s">
        <v>713</v>
      </c>
      <c r="B316" s="99"/>
      <c r="C316" s="99">
        <v>16166.6299999999</v>
      </c>
      <c r="D316" s="99"/>
    </row>
    <row r="317" customFormat="1" spans="1:4">
      <c r="A317" s="99" t="s">
        <v>714</v>
      </c>
      <c r="B317" s="99"/>
      <c r="C317" s="58">
        <v>215560.6448</v>
      </c>
      <c r="D317" s="58"/>
    </row>
    <row r="318" customFormat="1" spans="1:4">
      <c r="A318" s="99" t="s">
        <v>715</v>
      </c>
      <c r="B318" s="99"/>
      <c r="C318" s="58">
        <v>8983.79961000004</v>
      </c>
      <c r="D318" s="58"/>
    </row>
    <row r="319" customFormat="1" spans="1:4">
      <c r="A319" s="100" t="s">
        <v>716</v>
      </c>
      <c r="B319" s="100"/>
      <c r="C319" s="100">
        <v>162433.8</v>
      </c>
      <c r="D319" s="100"/>
    </row>
    <row r="320" customFormat="1"/>
    <row r="321" customFormat="1"/>
    <row r="322" customFormat="1" spans="1:18">
      <c r="A322" s="102" t="s">
        <v>717</v>
      </c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</row>
    <row r="323" customFormat="1" spans="1:18">
      <c r="A323" s="102"/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</row>
    <row r="324" customFormat="1" spans="1:18">
      <c r="A324" s="102"/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</row>
    <row r="325" customFormat="1" spans="1:18">
      <c r="A325" s="102"/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</row>
    <row r="326" customFormat="1" spans="1:18">
      <c r="A326" s="102"/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</row>
    <row r="327" customFormat="1"/>
    <row r="328" customFormat="1"/>
    <row r="329" customFormat="1"/>
    <row r="330" customFormat="1"/>
    <row r="331" customFormat="1"/>
    <row r="332" customFormat="1" spans="1:3">
      <c r="A332" s="103" t="s">
        <v>763</v>
      </c>
      <c r="B332" s="103"/>
      <c r="C332" s="103"/>
    </row>
    <row r="333" customFormat="1" ht="20" customHeight="1" spans="1:19">
      <c r="A333" s="75">
        <v>1</v>
      </c>
      <c r="B333" s="73" t="s">
        <v>64</v>
      </c>
      <c r="C333" s="76" t="s">
        <v>65</v>
      </c>
      <c r="D333" s="75" t="s">
        <v>66</v>
      </c>
      <c r="E333" s="11">
        <v>2836.2</v>
      </c>
      <c r="F333" s="11">
        <v>2837</v>
      </c>
      <c r="G333" s="45">
        <v>4990.25</v>
      </c>
      <c r="H333" s="75">
        <v>51.05</v>
      </c>
      <c r="I333" s="11">
        <v>453.792</v>
      </c>
      <c r="J333" s="11">
        <v>19.859</v>
      </c>
      <c r="K333" s="45">
        <v>424.17</v>
      </c>
      <c r="L333" s="13">
        <v>948.871</v>
      </c>
      <c r="M333" s="75">
        <v>0</v>
      </c>
      <c r="N333" s="75">
        <v>226.9</v>
      </c>
      <c r="O333" s="75">
        <v>8.51</v>
      </c>
      <c r="P333" s="45">
        <v>99.81</v>
      </c>
      <c r="Q333" s="75">
        <v>335.22</v>
      </c>
      <c r="R333" s="68">
        <v>1284.091</v>
      </c>
      <c r="S333" s="83"/>
    </row>
    <row r="334" customFormat="1" ht="20" customHeight="1" spans="1:19">
      <c r="A334" s="75">
        <v>2</v>
      </c>
      <c r="B334" s="75" t="s">
        <v>99</v>
      </c>
      <c r="C334" s="76" t="s">
        <v>100</v>
      </c>
      <c r="D334" s="75" t="s">
        <v>101</v>
      </c>
      <c r="E334" s="11">
        <v>3820</v>
      </c>
      <c r="F334" s="11">
        <v>3820</v>
      </c>
      <c r="G334" s="45">
        <v>4990.25</v>
      </c>
      <c r="H334" s="75">
        <v>68.76</v>
      </c>
      <c r="I334" s="11">
        <v>611.2</v>
      </c>
      <c r="J334" s="11">
        <v>26.74</v>
      </c>
      <c r="K334" s="45">
        <v>424.17</v>
      </c>
      <c r="L334" s="13">
        <v>1130.87</v>
      </c>
      <c r="M334" s="75">
        <v>0</v>
      </c>
      <c r="N334" s="75">
        <v>305.6</v>
      </c>
      <c r="O334" s="75">
        <v>11.46</v>
      </c>
      <c r="P334" s="45">
        <v>99.81</v>
      </c>
      <c r="Q334" s="75">
        <v>416.87</v>
      </c>
      <c r="R334" s="68">
        <v>1547.74</v>
      </c>
      <c r="S334" s="83"/>
    </row>
    <row r="335" customFormat="1" ht="20" customHeight="1" spans="1:19">
      <c r="A335" s="75">
        <v>3</v>
      </c>
      <c r="B335" s="75" t="s">
        <v>146</v>
      </c>
      <c r="C335" s="76" t="s">
        <v>151</v>
      </c>
      <c r="D335" s="75" t="s">
        <v>152</v>
      </c>
      <c r="E335" s="11">
        <v>2836.2</v>
      </c>
      <c r="F335" s="11">
        <v>2837</v>
      </c>
      <c r="G335" s="45">
        <v>4990.25</v>
      </c>
      <c r="H335" s="75">
        <v>51.05</v>
      </c>
      <c r="I335" s="11">
        <v>453.792</v>
      </c>
      <c r="J335" s="11">
        <v>19.859</v>
      </c>
      <c r="K335" s="45">
        <v>424.17</v>
      </c>
      <c r="L335" s="13">
        <v>948.871</v>
      </c>
      <c r="M335" s="75">
        <v>0</v>
      </c>
      <c r="N335" s="75">
        <v>226.9</v>
      </c>
      <c r="O335" s="75">
        <v>8.51</v>
      </c>
      <c r="P335" s="45">
        <v>99.81</v>
      </c>
      <c r="Q335" s="75">
        <v>335.22</v>
      </c>
      <c r="R335" s="68">
        <v>1284.091</v>
      </c>
      <c r="S335" s="83"/>
    </row>
    <row r="336" customFormat="1" ht="20" customHeight="1" spans="1:19">
      <c r="A336" s="75">
        <v>4</v>
      </c>
      <c r="B336" s="75" t="s">
        <v>155</v>
      </c>
      <c r="C336" s="76" t="s">
        <v>200</v>
      </c>
      <c r="D336" s="75" t="s">
        <v>201</v>
      </c>
      <c r="E336" s="11">
        <v>2836.2</v>
      </c>
      <c r="F336" s="11">
        <v>2837</v>
      </c>
      <c r="G336" s="45">
        <v>4990.25</v>
      </c>
      <c r="H336" s="75">
        <v>51.05</v>
      </c>
      <c r="I336" s="11">
        <v>453.792</v>
      </c>
      <c r="J336" s="11">
        <v>19.859</v>
      </c>
      <c r="K336" s="45">
        <v>424.17</v>
      </c>
      <c r="L336" s="13">
        <v>948.871</v>
      </c>
      <c r="M336" s="75">
        <v>0</v>
      </c>
      <c r="N336" s="75">
        <v>226.9</v>
      </c>
      <c r="O336" s="75">
        <v>8.51</v>
      </c>
      <c r="P336" s="45">
        <v>99.81</v>
      </c>
      <c r="Q336" s="75">
        <v>335.22</v>
      </c>
      <c r="R336" s="68">
        <v>1284.091</v>
      </c>
      <c r="S336" s="83"/>
    </row>
    <row r="337" customFormat="1" ht="20" customHeight="1" spans="1:19">
      <c r="A337" s="75">
        <v>5</v>
      </c>
      <c r="B337" s="75" t="s">
        <v>155</v>
      </c>
      <c r="C337" s="76" t="s">
        <v>212</v>
      </c>
      <c r="D337" s="75" t="s">
        <v>213</v>
      </c>
      <c r="E337" s="11">
        <v>2836.2</v>
      </c>
      <c r="F337" s="11">
        <v>2837</v>
      </c>
      <c r="G337" s="45">
        <v>4990.25</v>
      </c>
      <c r="H337" s="75">
        <v>51.05</v>
      </c>
      <c r="I337" s="11">
        <v>453.792</v>
      </c>
      <c r="J337" s="11">
        <v>19.859</v>
      </c>
      <c r="K337" s="45">
        <v>424.17</v>
      </c>
      <c r="L337" s="13">
        <v>948.871</v>
      </c>
      <c r="M337" s="75">
        <v>0</v>
      </c>
      <c r="N337" s="75">
        <v>226.9</v>
      </c>
      <c r="O337" s="75">
        <v>8.51</v>
      </c>
      <c r="P337" s="45">
        <v>99.81</v>
      </c>
      <c r="Q337" s="75">
        <v>335.22</v>
      </c>
      <c r="R337" s="68">
        <v>1284.091</v>
      </c>
      <c r="S337" s="83"/>
    </row>
    <row r="338" customFormat="1" ht="20" customHeight="1" spans="1:19">
      <c r="A338" s="75">
        <v>6</v>
      </c>
      <c r="B338" s="75" t="s">
        <v>222</v>
      </c>
      <c r="C338" s="76" t="s">
        <v>231</v>
      </c>
      <c r="D338" s="75" t="s">
        <v>232</v>
      </c>
      <c r="E338" s="11">
        <v>2836.2</v>
      </c>
      <c r="F338" s="11">
        <v>2837</v>
      </c>
      <c r="G338" s="45">
        <v>4990.25</v>
      </c>
      <c r="H338" s="75">
        <v>51.05</v>
      </c>
      <c r="I338" s="11">
        <v>453.792</v>
      </c>
      <c r="J338" s="11">
        <v>19.859</v>
      </c>
      <c r="K338" s="45">
        <v>424.17</v>
      </c>
      <c r="L338" s="13">
        <v>948.871</v>
      </c>
      <c r="M338" s="75">
        <v>0</v>
      </c>
      <c r="N338" s="75">
        <v>226.9</v>
      </c>
      <c r="O338" s="75">
        <v>8.51</v>
      </c>
      <c r="P338" s="45">
        <v>99.81</v>
      </c>
      <c r="Q338" s="75">
        <v>335.22</v>
      </c>
      <c r="R338" s="68">
        <v>1284.091</v>
      </c>
      <c r="S338" s="83"/>
    </row>
    <row r="339" customFormat="1" ht="20" customHeight="1" spans="1:19">
      <c r="A339" s="75">
        <v>7</v>
      </c>
      <c r="B339" s="75" t="s">
        <v>243</v>
      </c>
      <c r="C339" s="76" t="s">
        <v>252</v>
      </c>
      <c r="D339" s="75" t="s">
        <v>253</v>
      </c>
      <c r="E339" s="11">
        <v>2836.2</v>
      </c>
      <c r="F339" s="11">
        <v>2837</v>
      </c>
      <c r="G339" s="45">
        <v>4990.25</v>
      </c>
      <c r="H339" s="75">
        <v>51.05</v>
      </c>
      <c r="I339" s="11">
        <v>453.792</v>
      </c>
      <c r="J339" s="11">
        <v>19.859</v>
      </c>
      <c r="K339" s="45">
        <v>424.17</v>
      </c>
      <c r="L339" s="13">
        <v>948.871</v>
      </c>
      <c r="M339" s="75">
        <v>0</v>
      </c>
      <c r="N339" s="75">
        <v>226.9</v>
      </c>
      <c r="O339" s="75">
        <v>8.51</v>
      </c>
      <c r="P339" s="45">
        <v>99.81</v>
      </c>
      <c r="Q339" s="75">
        <v>335.22</v>
      </c>
      <c r="R339" s="68">
        <v>1284.091</v>
      </c>
      <c r="S339" s="83"/>
    </row>
    <row r="340" customFormat="1" ht="20" customHeight="1" spans="1:19">
      <c r="A340" s="75">
        <v>8</v>
      </c>
      <c r="B340" s="75" t="s">
        <v>258</v>
      </c>
      <c r="C340" s="76" t="s">
        <v>273</v>
      </c>
      <c r="D340" s="75" t="s">
        <v>274</v>
      </c>
      <c r="E340" s="11">
        <v>2836.2</v>
      </c>
      <c r="F340" s="11">
        <v>2837</v>
      </c>
      <c r="G340" s="45">
        <v>4990.25</v>
      </c>
      <c r="H340" s="75">
        <v>51.05</v>
      </c>
      <c r="I340" s="11">
        <v>453.792</v>
      </c>
      <c r="J340" s="11">
        <v>19.859</v>
      </c>
      <c r="K340" s="45">
        <v>424.17</v>
      </c>
      <c r="L340" s="13">
        <v>948.871</v>
      </c>
      <c r="M340" s="75">
        <v>0</v>
      </c>
      <c r="N340" s="75">
        <v>226.9</v>
      </c>
      <c r="O340" s="75">
        <v>8.51</v>
      </c>
      <c r="P340" s="45">
        <v>99.81</v>
      </c>
      <c r="Q340" s="75">
        <v>335.22</v>
      </c>
      <c r="R340" s="68">
        <v>1284.091</v>
      </c>
      <c r="S340" s="83"/>
    </row>
    <row r="341" customFormat="1" ht="20" customHeight="1" spans="1:19">
      <c r="A341" s="75">
        <v>9</v>
      </c>
      <c r="B341" s="75" t="s">
        <v>258</v>
      </c>
      <c r="C341" s="76" t="s">
        <v>291</v>
      </c>
      <c r="D341" s="75" t="s">
        <v>292</v>
      </c>
      <c r="E341" s="11">
        <v>3042.05</v>
      </c>
      <c r="F341" s="11">
        <v>3043</v>
      </c>
      <c r="G341" s="45">
        <v>4990.25</v>
      </c>
      <c r="H341" s="75">
        <v>54.76</v>
      </c>
      <c r="I341" s="11">
        <v>486.728</v>
      </c>
      <c r="J341" s="11">
        <v>21.301</v>
      </c>
      <c r="K341" s="45">
        <v>424.17</v>
      </c>
      <c r="L341" s="13">
        <v>986.959</v>
      </c>
      <c r="M341" s="75">
        <v>0</v>
      </c>
      <c r="N341" s="75">
        <v>243.36</v>
      </c>
      <c r="O341" s="75">
        <v>9.13</v>
      </c>
      <c r="P341" s="45">
        <v>99.81</v>
      </c>
      <c r="Q341" s="75">
        <v>352.3</v>
      </c>
      <c r="R341" s="68">
        <v>1339.259</v>
      </c>
      <c r="S341" s="83"/>
    </row>
    <row r="342" customFormat="1" ht="20" customHeight="1" spans="1:19">
      <c r="A342" s="75">
        <v>10</v>
      </c>
      <c r="B342" s="75" t="s">
        <v>293</v>
      </c>
      <c r="C342" s="84" t="s">
        <v>296</v>
      </c>
      <c r="D342" s="75" t="s">
        <v>297</v>
      </c>
      <c r="E342" s="11">
        <v>2836.2</v>
      </c>
      <c r="F342" s="11">
        <v>2837</v>
      </c>
      <c r="G342" s="45">
        <v>4990.25</v>
      </c>
      <c r="H342" s="75">
        <v>51.05</v>
      </c>
      <c r="I342" s="11">
        <v>453.792</v>
      </c>
      <c r="J342" s="11">
        <v>19.859</v>
      </c>
      <c r="K342" s="45">
        <v>424.17</v>
      </c>
      <c r="L342" s="13">
        <v>948.871</v>
      </c>
      <c r="M342" s="75">
        <v>0</v>
      </c>
      <c r="N342" s="75">
        <v>226.9</v>
      </c>
      <c r="O342" s="75">
        <v>8.51</v>
      </c>
      <c r="P342" s="45">
        <v>99.81</v>
      </c>
      <c r="Q342" s="75">
        <v>335.22</v>
      </c>
      <c r="R342" s="68">
        <v>1284.091</v>
      </c>
      <c r="S342" s="83"/>
    </row>
    <row r="343" customFormat="1" ht="20" customHeight="1" spans="1:19">
      <c r="A343" s="75">
        <v>11</v>
      </c>
      <c r="B343" s="75" t="s">
        <v>293</v>
      </c>
      <c r="C343" s="84" t="s">
        <v>344</v>
      </c>
      <c r="D343" s="75" t="s">
        <v>345</v>
      </c>
      <c r="E343" s="11">
        <v>2836.2</v>
      </c>
      <c r="F343" s="11">
        <v>2837</v>
      </c>
      <c r="G343" s="45">
        <v>4990.25</v>
      </c>
      <c r="H343" s="75">
        <v>51.05</v>
      </c>
      <c r="I343" s="11">
        <v>453.792</v>
      </c>
      <c r="J343" s="11">
        <v>19.859</v>
      </c>
      <c r="K343" s="45">
        <v>424.17</v>
      </c>
      <c r="L343" s="13">
        <v>948.871</v>
      </c>
      <c r="M343" s="75">
        <v>0</v>
      </c>
      <c r="N343" s="75">
        <v>226.9</v>
      </c>
      <c r="O343" s="75">
        <v>8.51</v>
      </c>
      <c r="P343" s="45">
        <v>99.81</v>
      </c>
      <c r="Q343" s="75">
        <v>335.22</v>
      </c>
      <c r="R343" s="68">
        <v>1284.091</v>
      </c>
      <c r="S343" s="83"/>
    </row>
    <row r="344" customFormat="1" ht="20" customHeight="1" spans="1:19">
      <c r="A344" s="75">
        <v>12</v>
      </c>
      <c r="B344" s="75" t="s">
        <v>293</v>
      </c>
      <c r="C344" s="84" t="s">
        <v>358</v>
      </c>
      <c r="D344" s="75" t="s">
        <v>359</v>
      </c>
      <c r="E344" s="11">
        <v>2836.2</v>
      </c>
      <c r="F344" s="11">
        <v>2837</v>
      </c>
      <c r="G344" s="45">
        <v>4990.25</v>
      </c>
      <c r="H344" s="75">
        <v>51.05</v>
      </c>
      <c r="I344" s="11">
        <v>453.792</v>
      </c>
      <c r="J344" s="11">
        <v>19.859</v>
      </c>
      <c r="K344" s="45">
        <v>424.17</v>
      </c>
      <c r="L344" s="13">
        <v>948.871</v>
      </c>
      <c r="M344" s="75">
        <v>0</v>
      </c>
      <c r="N344" s="75">
        <v>226.9</v>
      </c>
      <c r="O344" s="75">
        <v>8.51</v>
      </c>
      <c r="P344" s="45">
        <v>99.81</v>
      </c>
      <c r="Q344" s="75">
        <v>335.22</v>
      </c>
      <c r="R344" s="68">
        <v>1284.091</v>
      </c>
      <c r="S344" s="83"/>
    </row>
    <row r="345" customFormat="1" ht="20" customHeight="1" spans="1:19">
      <c r="A345" s="75">
        <v>13</v>
      </c>
      <c r="B345" s="75" t="s">
        <v>293</v>
      </c>
      <c r="C345" s="84" t="s">
        <v>368</v>
      </c>
      <c r="D345" s="75" t="s">
        <v>369</v>
      </c>
      <c r="E345" s="11">
        <v>2836.2</v>
      </c>
      <c r="F345" s="11">
        <v>2837</v>
      </c>
      <c r="G345" s="45">
        <v>4990.25</v>
      </c>
      <c r="H345" s="75">
        <v>51.05</v>
      </c>
      <c r="I345" s="11">
        <v>453.792</v>
      </c>
      <c r="J345" s="11">
        <v>19.859</v>
      </c>
      <c r="K345" s="45">
        <v>424.17</v>
      </c>
      <c r="L345" s="13">
        <v>948.871</v>
      </c>
      <c r="M345" s="75">
        <v>0</v>
      </c>
      <c r="N345" s="75">
        <v>226.9</v>
      </c>
      <c r="O345" s="75">
        <v>8.51</v>
      </c>
      <c r="P345" s="45">
        <v>99.81</v>
      </c>
      <c r="Q345" s="75">
        <v>335.22</v>
      </c>
      <c r="R345" s="68">
        <v>1284.091</v>
      </c>
      <c r="S345" s="83"/>
    </row>
    <row r="346" customFormat="1" ht="20" customHeight="1" spans="1:19">
      <c r="A346" s="75">
        <v>14</v>
      </c>
      <c r="B346" s="75" t="s">
        <v>293</v>
      </c>
      <c r="C346" s="84" t="s">
        <v>374</v>
      </c>
      <c r="D346" s="75" t="s">
        <v>375</v>
      </c>
      <c r="E346" s="11">
        <v>2836.2</v>
      </c>
      <c r="F346" s="11">
        <v>2837</v>
      </c>
      <c r="G346" s="45">
        <v>4990.25</v>
      </c>
      <c r="H346" s="75">
        <v>51.05</v>
      </c>
      <c r="I346" s="11">
        <v>453.792</v>
      </c>
      <c r="J346" s="11">
        <v>19.859</v>
      </c>
      <c r="K346" s="45">
        <v>424.17</v>
      </c>
      <c r="L346" s="13">
        <v>948.871</v>
      </c>
      <c r="M346" s="75">
        <v>0</v>
      </c>
      <c r="N346" s="75">
        <v>226.9</v>
      </c>
      <c r="O346" s="75">
        <v>8.51</v>
      </c>
      <c r="P346" s="45">
        <v>99.81</v>
      </c>
      <c r="Q346" s="75">
        <v>335.22</v>
      </c>
      <c r="R346" s="68">
        <v>1284.091</v>
      </c>
      <c r="S346" s="83"/>
    </row>
    <row r="347" customFormat="1" ht="20" customHeight="1" spans="1:19">
      <c r="A347" s="75">
        <v>15</v>
      </c>
      <c r="B347" s="75" t="s">
        <v>293</v>
      </c>
      <c r="C347" s="76" t="s">
        <v>376</v>
      </c>
      <c r="D347" s="75" t="s">
        <v>377</v>
      </c>
      <c r="E347" s="11">
        <v>2836.2</v>
      </c>
      <c r="F347" s="11">
        <v>2837</v>
      </c>
      <c r="G347" s="45">
        <v>4990.25</v>
      </c>
      <c r="H347" s="75">
        <v>51.05</v>
      </c>
      <c r="I347" s="11">
        <v>453.792</v>
      </c>
      <c r="J347" s="11">
        <v>19.859</v>
      </c>
      <c r="K347" s="45">
        <v>424.17</v>
      </c>
      <c r="L347" s="13">
        <v>948.871</v>
      </c>
      <c r="M347" s="75">
        <v>0</v>
      </c>
      <c r="N347" s="75">
        <v>226.9</v>
      </c>
      <c r="O347" s="75">
        <v>8.51</v>
      </c>
      <c r="P347" s="45">
        <v>99.81</v>
      </c>
      <c r="Q347" s="75">
        <v>335.22</v>
      </c>
      <c r="R347" s="68">
        <v>1284.091</v>
      </c>
      <c r="S347" s="83"/>
    </row>
    <row r="348" customFormat="1" ht="20" customHeight="1" spans="1:19">
      <c r="A348" s="75">
        <v>16</v>
      </c>
      <c r="B348" s="75" t="s">
        <v>293</v>
      </c>
      <c r="C348" s="76" t="s">
        <v>380</v>
      </c>
      <c r="D348" s="75" t="s">
        <v>381</v>
      </c>
      <c r="E348" s="11">
        <v>2836.2</v>
      </c>
      <c r="F348" s="11">
        <v>2837</v>
      </c>
      <c r="G348" s="45">
        <v>4990.25</v>
      </c>
      <c r="H348" s="75">
        <v>51.05</v>
      </c>
      <c r="I348" s="11">
        <v>453.792</v>
      </c>
      <c r="J348" s="11">
        <v>19.859</v>
      </c>
      <c r="K348" s="45">
        <v>424.17</v>
      </c>
      <c r="L348" s="13">
        <v>948.871</v>
      </c>
      <c r="M348" s="75">
        <v>0</v>
      </c>
      <c r="N348" s="75">
        <v>226.9</v>
      </c>
      <c r="O348" s="75">
        <v>8.51</v>
      </c>
      <c r="P348" s="45">
        <v>99.81</v>
      </c>
      <c r="Q348" s="75">
        <v>335.22</v>
      </c>
      <c r="R348" s="68">
        <v>1284.091</v>
      </c>
      <c r="S348" s="83"/>
    </row>
    <row r="349" customFormat="1" ht="20" customHeight="1" spans="1:19">
      <c r="A349" s="75">
        <v>17</v>
      </c>
      <c r="B349" s="75" t="s">
        <v>293</v>
      </c>
      <c r="C349" s="76" t="s">
        <v>382</v>
      </c>
      <c r="D349" s="75" t="s">
        <v>383</v>
      </c>
      <c r="E349" s="11">
        <v>2836.2</v>
      </c>
      <c r="F349" s="11">
        <v>2837</v>
      </c>
      <c r="G349" s="45">
        <v>4990.25</v>
      </c>
      <c r="H349" s="75">
        <v>51.05</v>
      </c>
      <c r="I349" s="11">
        <v>453.792</v>
      </c>
      <c r="J349" s="11">
        <v>19.859</v>
      </c>
      <c r="K349" s="45">
        <v>424.17</v>
      </c>
      <c r="L349" s="13">
        <v>948.871</v>
      </c>
      <c r="M349" s="75">
        <v>0</v>
      </c>
      <c r="N349" s="75">
        <v>226.9</v>
      </c>
      <c r="O349" s="75">
        <v>8.51</v>
      </c>
      <c r="P349" s="45">
        <v>99.81</v>
      </c>
      <c r="Q349" s="75">
        <v>335.22</v>
      </c>
      <c r="R349" s="68">
        <v>1284.091</v>
      </c>
      <c r="S349" s="83"/>
    </row>
    <row r="350" customFormat="1" ht="20" customHeight="1" spans="1:19">
      <c r="A350" s="75">
        <v>18</v>
      </c>
      <c r="B350" s="75" t="s">
        <v>293</v>
      </c>
      <c r="C350" s="76" t="s">
        <v>384</v>
      </c>
      <c r="D350" s="75" t="s">
        <v>385</v>
      </c>
      <c r="E350" s="11">
        <v>3042.05</v>
      </c>
      <c r="F350" s="11">
        <v>3043</v>
      </c>
      <c r="G350" s="45">
        <v>4990.25</v>
      </c>
      <c r="H350" s="75">
        <v>54.76</v>
      </c>
      <c r="I350" s="11">
        <v>486.728</v>
      </c>
      <c r="J350" s="11">
        <v>21.301</v>
      </c>
      <c r="K350" s="45">
        <v>424.17</v>
      </c>
      <c r="L350" s="13">
        <v>986.959</v>
      </c>
      <c r="M350" s="75">
        <v>0</v>
      </c>
      <c r="N350" s="75">
        <v>243.36</v>
      </c>
      <c r="O350" s="75">
        <v>9.13</v>
      </c>
      <c r="P350" s="45">
        <v>99.81</v>
      </c>
      <c r="Q350" s="75">
        <v>352.3</v>
      </c>
      <c r="R350" s="68">
        <v>1339.259</v>
      </c>
      <c r="S350" s="83"/>
    </row>
    <row r="351" customFormat="1" ht="20" customHeight="1" spans="1:19">
      <c r="A351" s="75">
        <v>19</v>
      </c>
      <c r="B351" s="75" t="s">
        <v>293</v>
      </c>
      <c r="C351" s="76" t="s">
        <v>386</v>
      </c>
      <c r="D351" s="75" t="s">
        <v>387</v>
      </c>
      <c r="E351" s="11">
        <v>3042.05</v>
      </c>
      <c r="F351" s="11">
        <v>3043</v>
      </c>
      <c r="G351" s="45">
        <v>4990.25</v>
      </c>
      <c r="H351" s="75">
        <v>54.76</v>
      </c>
      <c r="I351" s="11">
        <v>486.728</v>
      </c>
      <c r="J351" s="11">
        <v>21.301</v>
      </c>
      <c r="K351" s="45">
        <v>424.17</v>
      </c>
      <c r="L351" s="13">
        <v>986.959</v>
      </c>
      <c r="M351" s="75">
        <v>0</v>
      </c>
      <c r="N351" s="75">
        <v>243.36</v>
      </c>
      <c r="O351" s="75">
        <v>9.13</v>
      </c>
      <c r="P351" s="45">
        <v>99.81</v>
      </c>
      <c r="Q351" s="75">
        <v>352.3</v>
      </c>
      <c r="R351" s="68">
        <v>1339.259</v>
      </c>
      <c r="S351" s="83"/>
    </row>
    <row r="352" customFormat="1" ht="20" customHeight="1" spans="1:19">
      <c r="A352" s="75">
        <v>20</v>
      </c>
      <c r="B352" s="75" t="s">
        <v>391</v>
      </c>
      <c r="C352" s="76" t="s">
        <v>400</v>
      </c>
      <c r="D352" s="75" t="s">
        <v>401</v>
      </c>
      <c r="E352" s="11">
        <v>2836.2</v>
      </c>
      <c r="F352" s="11">
        <v>2837</v>
      </c>
      <c r="G352" s="45">
        <v>4990.25</v>
      </c>
      <c r="H352" s="75">
        <v>51.05</v>
      </c>
      <c r="I352" s="11">
        <v>453.792</v>
      </c>
      <c r="J352" s="11">
        <v>19.859</v>
      </c>
      <c r="K352" s="45">
        <v>424.17</v>
      </c>
      <c r="L352" s="13">
        <v>948.871</v>
      </c>
      <c r="M352" s="75">
        <v>0</v>
      </c>
      <c r="N352" s="75">
        <v>226.9</v>
      </c>
      <c r="O352" s="75">
        <v>8.51</v>
      </c>
      <c r="P352" s="45">
        <v>99.81</v>
      </c>
      <c r="Q352" s="75">
        <v>335.22</v>
      </c>
      <c r="R352" s="68">
        <v>1284.091</v>
      </c>
      <c r="S352" s="83"/>
    </row>
    <row r="353" customFormat="1" ht="20" customHeight="1" spans="1:19">
      <c r="A353" s="75">
        <v>21</v>
      </c>
      <c r="B353" s="75" t="s">
        <v>391</v>
      </c>
      <c r="C353" s="84" t="s">
        <v>406</v>
      </c>
      <c r="D353" s="75" t="s">
        <v>407</v>
      </c>
      <c r="E353" s="11">
        <v>2836.2</v>
      </c>
      <c r="F353" s="11">
        <v>2837</v>
      </c>
      <c r="G353" s="45">
        <v>4990.25</v>
      </c>
      <c r="H353" s="75">
        <v>51.05</v>
      </c>
      <c r="I353" s="11">
        <v>453.792</v>
      </c>
      <c r="J353" s="11">
        <v>19.859</v>
      </c>
      <c r="K353" s="45">
        <v>424.17</v>
      </c>
      <c r="L353" s="13">
        <v>948.871</v>
      </c>
      <c r="M353" s="75">
        <v>0</v>
      </c>
      <c r="N353" s="75">
        <v>226.9</v>
      </c>
      <c r="O353" s="75">
        <v>8.51</v>
      </c>
      <c r="P353" s="45">
        <v>99.81</v>
      </c>
      <c r="Q353" s="75">
        <v>335.22</v>
      </c>
      <c r="R353" s="68">
        <v>1284.091</v>
      </c>
      <c r="S353" s="83"/>
    </row>
    <row r="354" customFormat="1" ht="20" customHeight="1" spans="1:19">
      <c r="A354" s="75">
        <v>22</v>
      </c>
      <c r="B354" s="75" t="s">
        <v>426</v>
      </c>
      <c r="C354" s="76" t="s">
        <v>437</v>
      </c>
      <c r="D354" s="75" t="s">
        <v>438</v>
      </c>
      <c r="E354" s="11">
        <v>3042.05</v>
      </c>
      <c r="F354" s="11">
        <v>3043</v>
      </c>
      <c r="G354" s="45">
        <v>4990.25</v>
      </c>
      <c r="H354" s="75">
        <v>54.76</v>
      </c>
      <c r="I354" s="11">
        <v>486.728</v>
      </c>
      <c r="J354" s="11">
        <v>21.301</v>
      </c>
      <c r="K354" s="45">
        <v>424.17</v>
      </c>
      <c r="L354" s="13">
        <v>986.959</v>
      </c>
      <c r="M354" s="75">
        <v>0</v>
      </c>
      <c r="N354" s="75">
        <v>243.36</v>
      </c>
      <c r="O354" s="75">
        <v>9.13</v>
      </c>
      <c r="P354" s="45">
        <v>99.81</v>
      </c>
      <c r="Q354" s="75">
        <v>352.3</v>
      </c>
      <c r="R354" s="68">
        <v>1339.259</v>
      </c>
      <c r="S354" s="83"/>
    </row>
    <row r="355" customFormat="1" ht="20" customHeight="1" spans="1:19">
      <c r="A355" s="75">
        <v>23</v>
      </c>
      <c r="B355" s="82" t="s">
        <v>456</v>
      </c>
      <c r="C355" s="84" t="s">
        <v>485</v>
      </c>
      <c r="D355" s="75" t="s">
        <v>486</v>
      </c>
      <c r="E355" s="11">
        <v>2836.2</v>
      </c>
      <c r="F355" s="11">
        <v>2837</v>
      </c>
      <c r="G355" s="45">
        <v>4990.25</v>
      </c>
      <c r="H355" s="75">
        <v>51.05</v>
      </c>
      <c r="I355" s="11">
        <v>453.792</v>
      </c>
      <c r="J355" s="11">
        <v>19.859</v>
      </c>
      <c r="K355" s="45">
        <v>424.17</v>
      </c>
      <c r="L355" s="13">
        <v>948.871</v>
      </c>
      <c r="M355" s="75">
        <v>0</v>
      </c>
      <c r="N355" s="75">
        <v>226.9</v>
      </c>
      <c r="O355" s="75">
        <v>8.51</v>
      </c>
      <c r="P355" s="45">
        <v>99.81</v>
      </c>
      <c r="Q355" s="75">
        <v>335.22</v>
      </c>
      <c r="R355" s="68">
        <v>1284.091</v>
      </c>
      <c r="S355" s="83"/>
    </row>
  </sheetData>
  <mergeCells count="46">
    <mergeCell ref="A1:R1"/>
    <mergeCell ref="H2:L2"/>
    <mergeCell ref="M2:Q2"/>
    <mergeCell ref="B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32:C332"/>
    <mergeCell ref="A2:A3"/>
    <mergeCell ref="B2:B3"/>
    <mergeCell ref="B5:B6"/>
    <mergeCell ref="B7:B16"/>
    <mergeCell ref="B17:B22"/>
    <mergeCell ref="B23:B25"/>
    <mergeCell ref="B26:B33"/>
    <mergeCell ref="B34:B37"/>
    <mergeCell ref="B38:B42"/>
    <mergeCell ref="B43:B51"/>
    <mergeCell ref="B52:B58"/>
    <mergeCell ref="B59:B61"/>
    <mergeCell ref="B62:B95"/>
    <mergeCell ref="B96:B105"/>
    <mergeCell ref="B106:B111"/>
    <mergeCell ref="B112:B126"/>
    <mergeCell ref="B127:B164"/>
    <mergeCell ref="B165:B179"/>
    <mergeCell ref="B180:B184"/>
    <mergeCell ref="B185:B192"/>
    <mergeCell ref="B193:B217"/>
    <mergeCell ref="B218:B249"/>
    <mergeCell ref="B250:B313"/>
    <mergeCell ref="C2:C3"/>
    <mergeCell ref="D2:D3"/>
    <mergeCell ref="E2:E3"/>
    <mergeCell ref="F2:F3"/>
    <mergeCell ref="G2:G3"/>
    <mergeCell ref="R2:R3"/>
    <mergeCell ref="S2:S3"/>
    <mergeCell ref="A322:R3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9"/>
  <sheetViews>
    <sheetView zoomScale="90" zoomScaleNormal="90" workbookViewId="0">
      <pane xSplit="4" ySplit="3" topLeftCell="E228" activePane="bottomRight" state="frozen"/>
      <selection/>
      <selection pane="topRight"/>
      <selection pane="bottomLeft"/>
      <selection pane="bottomRight" activeCell="Q251" sqref="Q251"/>
    </sheetView>
  </sheetViews>
  <sheetFormatPr defaultColWidth="9" defaultRowHeight="13.5"/>
  <cols>
    <col min="1" max="1" width="6.375" style="4" customWidth="1"/>
    <col min="2" max="3" width="9" style="4"/>
    <col min="4" max="4" width="17.875" style="4" customWidth="1"/>
    <col min="5" max="6" width="10.375" style="4" customWidth="1"/>
    <col min="7" max="7" width="11.5" style="4" customWidth="1"/>
    <col min="8" max="8" width="11.625" style="4"/>
    <col min="9" max="9" width="10.625" style="4" customWidth="1"/>
    <col min="10" max="10" width="11.5" style="4"/>
    <col min="11" max="12" width="12.875" style="4"/>
    <col min="13" max="13" width="7.875" style="4" customWidth="1"/>
    <col min="14" max="14" width="11.625" style="4"/>
    <col min="15" max="15" width="10.375" style="4"/>
    <col min="16" max="16" width="11.625" style="4"/>
    <col min="17" max="18" width="12.875" style="4"/>
    <col min="19" max="19" width="9" style="4"/>
  </cols>
  <sheetData>
    <row r="1" ht="20" customHeight="1" spans="1:18">
      <c r="A1" s="6" t="s">
        <v>764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20" customHeight="1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 t="s">
        <v>9</v>
      </c>
      <c r="N2" s="8"/>
      <c r="O2" s="8"/>
      <c r="P2" s="8"/>
      <c r="Q2" s="8"/>
      <c r="R2" s="30" t="s">
        <v>10</v>
      </c>
      <c r="S2" s="30" t="s">
        <v>11</v>
      </c>
    </row>
    <row r="3" ht="24" spans="1:19">
      <c r="A3" s="8"/>
      <c r="B3" s="8"/>
      <c r="C3" s="8"/>
      <c r="D3" s="8"/>
      <c r="E3" s="8"/>
      <c r="F3" s="8"/>
      <c r="G3" s="8"/>
      <c r="H3" s="8" t="s">
        <v>765</v>
      </c>
      <c r="I3" s="8" t="s">
        <v>766</v>
      </c>
      <c r="J3" s="8" t="s">
        <v>767</v>
      </c>
      <c r="K3" s="8" t="s">
        <v>768</v>
      </c>
      <c r="L3" s="8" t="s">
        <v>16</v>
      </c>
      <c r="M3" s="8" t="s">
        <v>769</v>
      </c>
      <c r="N3" s="8" t="s">
        <v>770</v>
      </c>
      <c r="O3" s="8" t="s">
        <v>771</v>
      </c>
      <c r="P3" s="8" t="s">
        <v>772</v>
      </c>
      <c r="Q3" s="8" t="s">
        <v>16</v>
      </c>
      <c r="R3" s="30"/>
      <c r="S3" s="30"/>
    </row>
    <row r="4" ht="20" customHeight="1" spans="1:20">
      <c r="A4" s="10">
        <f>ROW()-3</f>
        <v>1</v>
      </c>
      <c r="B4" s="11" t="s">
        <v>21</v>
      </c>
      <c r="C4" s="12" t="s">
        <v>22</v>
      </c>
      <c r="D4" s="11" t="s">
        <v>23</v>
      </c>
      <c r="E4" s="11">
        <v>2836.2</v>
      </c>
      <c r="F4" s="11">
        <v>2837</v>
      </c>
      <c r="G4" s="13">
        <v>4990.25</v>
      </c>
      <c r="H4" s="11">
        <f t="shared" ref="H4:H17" si="0">ROUND(E4*0.018,2)</f>
        <v>51.05</v>
      </c>
      <c r="I4" s="11">
        <f t="shared" ref="I4:I17" si="1">E4*0.16</f>
        <v>453.792</v>
      </c>
      <c r="J4" s="11">
        <f t="shared" ref="J4:J17" si="2">F4*0.007</f>
        <v>19.859</v>
      </c>
      <c r="K4" s="13">
        <f t="shared" ref="K4:K17" si="3">ROUND(G4*0.085,2)</f>
        <v>424.17</v>
      </c>
      <c r="L4" s="13">
        <f t="shared" ref="L4:L17" si="4">SUM(H4:K4)</f>
        <v>948.871</v>
      </c>
      <c r="M4" s="11">
        <v>0</v>
      </c>
      <c r="N4" s="11">
        <f t="shared" ref="N4:N17" si="5">ROUND(E4*0.08,2)</f>
        <v>226.9</v>
      </c>
      <c r="O4" s="11">
        <f t="shared" ref="O4:O17" si="6">ROUND(F4*0.003,2)</f>
        <v>8.51</v>
      </c>
      <c r="P4" s="13">
        <f t="shared" ref="P4:P17" si="7">ROUND(G4*0.02,2)</f>
        <v>99.81</v>
      </c>
      <c r="Q4" s="11">
        <f t="shared" ref="Q4:Q17" si="8">SUM(M4:P4)</f>
        <v>335.22</v>
      </c>
      <c r="R4" s="11">
        <f>L4+Q4</f>
        <v>1284.091</v>
      </c>
      <c r="S4" s="11"/>
      <c r="T4" t="str">
        <f>VLOOKUP(D4,[2]汇总!I$2:J$312,2,0)</f>
        <v>√</v>
      </c>
    </row>
    <row r="5" ht="20" customHeight="1" spans="1:20">
      <c r="A5" s="10">
        <f t="shared" ref="A5:A17" si="9">ROW()-3</f>
        <v>2</v>
      </c>
      <c r="B5" s="11" t="s">
        <v>24</v>
      </c>
      <c r="C5" s="12" t="s">
        <v>25</v>
      </c>
      <c r="D5" s="11" t="s">
        <v>26</v>
      </c>
      <c r="E5" s="11">
        <v>2836.2</v>
      </c>
      <c r="F5" s="11">
        <v>2837</v>
      </c>
      <c r="G5" s="13">
        <v>4990.25</v>
      </c>
      <c r="H5" s="11">
        <f t="shared" si="0"/>
        <v>51.05</v>
      </c>
      <c r="I5" s="11">
        <f t="shared" si="1"/>
        <v>453.792</v>
      </c>
      <c r="J5" s="11">
        <f t="shared" si="2"/>
        <v>19.859</v>
      </c>
      <c r="K5" s="13">
        <f t="shared" si="3"/>
        <v>424.17</v>
      </c>
      <c r="L5" s="13">
        <f t="shared" si="4"/>
        <v>948.871</v>
      </c>
      <c r="M5" s="11">
        <v>0</v>
      </c>
      <c r="N5" s="11">
        <f t="shared" si="5"/>
        <v>226.9</v>
      </c>
      <c r="O5" s="11">
        <f t="shared" si="6"/>
        <v>8.51</v>
      </c>
      <c r="P5" s="13">
        <f t="shared" si="7"/>
        <v>99.81</v>
      </c>
      <c r="Q5" s="11">
        <f t="shared" si="8"/>
        <v>335.22</v>
      </c>
      <c r="R5" s="11">
        <f t="shared" ref="R4:R17" si="10">L5+Q5</f>
        <v>1284.091</v>
      </c>
      <c r="S5" s="11"/>
      <c r="T5" t="str">
        <f>VLOOKUP(D5,[2]汇总!I$2:J$312,2,0)</f>
        <v>√</v>
      </c>
    </row>
    <row r="6" ht="20" customHeight="1" spans="1:20">
      <c r="A6" s="10">
        <f t="shared" si="9"/>
        <v>3</v>
      </c>
      <c r="B6" s="11"/>
      <c r="C6" s="12" t="s">
        <v>27</v>
      </c>
      <c r="D6" s="11" t="s">
        <v>28</v>
      </c>
      <c r="E6" s="11">
        <v>2836.2</v>
      </c>
      <c r="F6" s="11">
        <v>2837</v>
      </c>
      <c r="G6" s="13">
        <v>4990.25</v>
      </c>
      <c r="H6" s="11">
        <f t="shared" si="0"/>
        <v>51.05</v>
      </c>
      <c r="I6" s="11">
        <f t="shared" si="1"/>
        <v>453.792</v>
      </c>
      <c r="J6" s="11">
        <f t="shared" si="2"/>
        <v>19.859</v>
      </c>
      <c r="K6" s="13">
        <f t="shared" si="3"/>
        <v>424.17</v>
      </c>
      <c r="L6" s="13">
        <f t="shared" si="4"/>
        <v>948.871</v>
      </c>
      <c r="M6" s="11">
        <v>0</v>
      </c>
      <c r="N6" s="11">
        <f t="shared" si="5"/>
        <v>226.9</v>
      </c>
      <c r="O6" s="11">
        <f t="shared" si="6"/>
        <v>8.51</v>
      </c>
      <c r="P6" s="13">
        <f t="shared" si="7"/>
        <v>99.81</v>
      </c>
      <c r="Q6" s="11">
        <f t="shared" si="8"/>
        <v>335.22</v>
      </c>
      <c r="R6" s="11">
        <f t="shared" si="10"/>
        <v>1284.091</v>
      </c>
      <c r="S6" s="11"/>
      <c r="T6" t="str">
        <f>VLOOKUP(D6,[2]汇总!I$2:J$312,2,0)</f>
        <v>√</v>
      </c>
    </row>
    <row r="7" ht="20" customHeight="1" spans="1:19">
      <c r="A7" s="10">
        <f t="shared" si="9"/>
        <v>4</v>
      </c>
      <c r="B7" s="11"/>
      <c r="C7" s="20" t="s">
        <v>773</v>
      </c>
      <c r="D7" s="111" t="s">
        <v>774</v>
      </c>
      <c r="E7" s="22">
        <v>3042.05</v>
      </c>
      <c r="F7" s="22">
        <v>3043</v>
      </c>
      <c r="G7" s="13">
        <v>4990.25</v>
      </c>
      <c r="H7" s="11">
        <f t="shared" si="0"/>
        <v>54.76</v>
      </c>
      <c r="I7" s="11">
        <f t="shared" si="1"/>
        <v>486.728</v>
      </c>
      <c r="J7" s="11">
        <f t="shared" si="2"/>
        <v>21.301</v>
      </c>
      <c r="K7" s="13">
        <f t="shared" si="3"/>
        <v>424.17</v>
      </c>
      <c r="L7" s="13">
        <f t="shared" si="4"/>
        <v>986.959</v>
      </c>
      <c r="M7" s="11">
        <v>0</v>
      </c>
      <c r="N7" s="11">
        <f t="shared" si="5"/>
        <v>243.36</v>
      </c>
      <c r="O7" s="11">
        <f t="shared" si="6"/>
        <v>9.13</v>
      </c>
      <c r="P7" s="13">
        <f t="shared" si="7"/>
        <v>99.81</v>
      </c>
      <c r="Q7" s="11">
        <f t="shared" si="8"/>
        <v>352.3</v>
      </c>
      <c r="R7" s="11">
        <f t="shared" si="10"/>
        <v>1339.259</v>
      </c>
      <c r="S7" s="11" t="s">
        <v>50</v>
      </c>
    </row>
    <row r="8" ht="20" customHeight="1" spans="1:20">
      <c r="A8" s="10">
        <f t="shared" si="9"/>
        <v>5</v>
      </c>
      <c r="B8" s="11" t="s">
        <v>29</v>
      </c>
      <c r="C8" s="12" t="s">
        <v>30</v>
      </c>
      <c r="D8" s="11" t="s">
        <v>31</v>
      </c>
      <c r="E8" s="11">
        <v>2836.2</v>
      </c>
      <c r="F8" s="11">
        <v>2837</v>
      </c>
      <c r="G8" s="13">
        <v>4990.25</v>
      </c>
      <c r="H8" s="11">
        <f t="shared" si="0"/>
        <v>51.05</v>
      </c>
      <c r="I8" s="11">
        <f t="shared" si="1"/>
        <v>453.792</v>
      </c>
      <c r="J8" s="11">
        <f t="shared" si="2"/>
        <v>19.859</v>
      </c>
      <c r="K8" s="13">
        <f t="shared" si="3"/>
        <v>424.17</v>
      </c>
      <c r="L8" s="13">
        <f t="shared" si="4"/>
        <v>948.871</v>
      </c>
      <c r="M8" s="11">
        <v>0</v>
      </c>
      <c r="N8" s="11">
        <f t="shared" si="5"/>
        <v>226.9</v>
      </c>
      <c r="O8" s="11">
        <f t="shared" si="6"/>
        <v>8.51</v>
      </c>
      <c r="P8" s="13">
        <f t="shared" si="7"/>
        <v>99.81</v>
      </c>
      <c r="Q8" s="11">
        <f t="shared" si="8"/>
        <v>335.22</v>
      </c>
      <c r="R8" s="11">
        <f t="shared" si="10"/>
        <v>1284.091</v>
      </c>
      <c r="S8" s="11"/>
      <c r="T8" t="str">
        <f>VLOOKUP(D8,[2]汇总!I$2:J$312,2,0)</f>
        <v>√</v>
      </c>
    </row>
    <row r="9" ht="20" customHeight="1" spans="1:20">
      <c r="A9" s="10">
        <f t="shared" si="9"/>
        <v>6</v>
      </c>
      <c r="B9" s="11"/>
      <c r="C9" s="12" t="s">
        <v>32</v>
      </c>
      <c r="D9" s="11" t="s">
        <v>33</v>
      </c>
      <c r="E9" s="11">
        <v>2836.2</v>
      </c>
      <c r="F9" s="11">
        <v>2837</v>
      </c>
      <c r="G9" s="13">
        <v>4990.25</v>
      </c>
      <c r="H9" s="11">
        <f t="shared" si="0"/>
        <v>51.05</v>
      </c>
      <c r="I9" s="11">
        <f t="shared" si="1"/>
        <v>453.792</v>
      </c>
      <c r="J9" s="11">
        <f t="shared" si="2"/>
        <v>19.859</v>
      </c>
      <c r="K9" s="13">
        <f t="shared" si="3"/>
        <v>424.17</v>
      </c>
      <c r="L9" s="13">
        <f t="shared" si="4"/>
        <v>948.871</v>
      </c>
      <c r="M9" s="11">
        <v>0</v>
      </c>
      <c r="N9" s="11">
        <f t="shared" si="5"/>
        <v>226.9</v>
      </c>
      <c r="O9" s="11">
        <f t="shared" si="6"/>
        <v>8.51</v>
      </c>
      <c r="P9" s="13">
        <f t="shared" si="7"/>
        <v>99.81</v>
      </c>
      <c r="Q9" s="11">
        <f t="shared" si="8"/>
        <v>335.22</v>
      </c>
      <c r="R9" s="11">
        <f t="shared" si="10"/>
        <v>1284.091</v>
      </c>
      <c r="S9" s="11"/>
      <c r="T9" t="str">
        <f>VLOOKUP(D9,[2]汇总!I$2:J$312,2,0)</f>
        <v>√</v>
      </c>
    </row>
    <row r="10" ht="20" customHeight="1" spans="1:20">
      <c r="A10" s="10">
        <f t="shared" si="9"/>
        <v>7</v>
      </c>
      <c r="B10" s="11"/>
      <c r="C10" s="12" t="s">
        <v>34</v>
      </c>
      <c r="D10" s="11" t="s">
        <v>35</v>
      </c>
      <c r="E10" s="11">
        <v>2836.2</v>
      </c>
      <c r="F10" s="11">
        <v>2837</v>
      </c>
      <c r="G10" s="13">
        <v>4990.25</v>
      </c>
      <c r="H10" s="11">
        <f t="shared" si="0"/>
        <v>51.05</v>
      </c>
      <c r="I10" s="11">
        <f t="shared" si="1"/>
        <v>453.792</v>
      </c>
      <c r="J10" s="11">
        <f t="shared" si="2"/>
        <v>19.859</v>
      </c>
      <c r="K10" s="13">
        <f t="shared" si="3"/>
        <v>424.17</v>
      </c>
      <c r="L10" s="13">
        <f t="shared" si="4"/>
        <v>948.871</v>
      </c>
      <c r="M10" s="11">
        <v>0</v>
      </c>
      <c r="N10" s="11">
        <f t="shared" si="5"/>
        <v>226.9</v>
      </c>
      <c r="O10" s="11">
        <f t="shared" si="6"/>
        <v>8.51</v>
      </c>
      <c r="P10" s="13">
        <f t="shared" si="7"/>
        <v>99.81</v>
      </c>
      <c r="Q10" s="11">
        <f t="shared" si="8"/>
        <v>335.22</v>
      </c>
      <c r="R10" s="11">
        <f t="shared" si="10"/>
        <v>1284.091</v>
      </c>
      <c r="S10" s="11"/>
      <c r="T10" t="str">
        <f>VLOOKUP(D10,[2]汇总!I$2:J$312,2,0)</f>
        <v>√</v>
      </c>
    </row>
    <row r="11" ht="20" customHeight="1" spans="1:20">
      <c r="A11" s="10">
        <f t="shared" si="9"/>
        <v>8</v>
      </c>
      <c r="B11" s="11"/>
      <c r="C11" s="12" t="s">
        <v>36</v>
      </c>
      <c r="D11" s="11" t="s">
        <v>37</v>
      </c>
      <c r="E11" s="11">
        <v>3820</v>
      </c>
      <c r="F11" s="11">
        <v>3820</v>
      </c>
      <c r="G11" s="13">
        <v>4990.25</v>
      </c>
      <c r="H11" s="11">
        <f t="shared" si="0"/>
        <v>68.76</v>
      </c>
      <c r="I11" s="11">
        <f t="shared" si="1"/>
        <v>611.2</v>
      </c>
      <c r="J11" s="11">
        <f t="shared" si="2"/>
        <v>26.74</v>
      </c>
      <c r="K11" s="13">
        <f t="shared" si="3"/>
        <v>424.17</v>
      </c>
      <c r="L11" s="13">
        <f t="shared" si="4"/>
        <v>1130.87</v>
      </c>
      <c r="M11" s="11">
        <v>0</v>
      </c>
      <c r="N11" s="11">
        <f t="shared" si="5"/>
        <v>305.6</v>
      </c>
      <c r="O11" s="11">
        <f t="shared" si="6"/>
        <v>11.46</v>
      </c>
      <c r="P11" s="13">
        <f t="shared" si="7"/>
        <v>99.81</v>
      </c>
      <c r="Q11" s="11">
        <f t="shared" si="8"/>
        <v>416.87</v>
      </c>
      <c r="R11" s="11">
        <f t="shared" si="10"/>
        <v>1547.74</v>
      </c>
      <c r="S11" s="11"/>
      <c r="T11" t="str">
        <f>VLOOKUP(D11,[2]汇总!I$2:J$312,2,0)</f>
        <v>√</v>
      </c>
    </row>
    <row r="12" ht="20" customHeight="1" spans="1:20">
      <c r="A12" s="10">
        <f t="shared" si="9"/>
        <v>9</v>
      </c>
      <c r="B12" s="11"/>
      <c r="C12" s="12" t="s">
        <v>38</v>
      </c>
      <c r="D12" s="11" t="s">
        <v>39</v>
      </c>
      <c r="E12" s="11">
        <v>2836.2</v>
      </c>
      <c r="F12" s="11">
        <v>2837</v>
      </c>
      <c r="G12" s="13">
        <v>4990.25</v>
      </c>
      <c r="H12" s="11">
        <f t="shared" si="0"/>
        <v>51.05</v>
      </c>
      <c r="I12" s="11">
        <f t="shared" si="1"/>
        <v>453.792</v>
      </c>
      <c r="J12" s="11">
        <f t="shared" si="2"/>
        <v>19.859</v>
      </c>
      <c r="K12" s="13">
        <f t="shared" si="3"/>
        <v>424.17</v>
      </c>
      <c r="L12" s="13">
        <f t="shared" si="4"/>
        <v>948.871</v>
      </c>
      <c r="M12" s="11">
        <v>0</v>
      </c>
      <c r="N12" s="11">
        <f t="shared" si="5"/>
        <v>226.9</v>
      </c>
      <c r="O12" s="11">
        <f t="shared" si="6"/>
        <v>8.51</v>
      </c>
      <c r="P12" s="13">
        <f t="shared" si="7"/>
        <v>99.81</v>
      </c>
      <c r="Q12" s="11">
        <f t="shared" si="8"/>
        <v>335.22</v>
      </c>
      <c r="R12" s="11">
        <f t="shared" si="10"/>
        <v>1284.091</v>
      </c>
      <c r="S12" s="11"/>
      <c r="T12" t="str">
        <f>VLOOKUP(D12,[2]汇总!I$2:J$312,2,0)</f>
        <v>√</v>
      </c>
    </row>
    <row r="13" ht="20" customHeight="1" spans="1:20">
      <c r="A13" s="10">
        <f t="shared" si="9"/>
        <v>10</v>
      </c>
      <c r="B13" s="11"/>
      <c r="C13" s="12" t="s">
        <v>40</v>
      </c>
      <c r="D13" s="11" t="s">
        <v>41</v>
      </c>
      <c r="E13" s="11">
        <v>2836.2</v>
      </c>
      <c r="F13" s="11">
        <v>2837</v>
      </c>
      <c r="G13" s="13">
        <v>4990.25</v>
      </c>
      <c r="H13" s="11">
        <f t="shared" si="0"/>
        <v>51.05</v>
      </c>
      <c r="I13" s="11">
        <f t="shared" si="1"/>
        <v>453.792</v>
      </c>
      <c r="J13" s="11">
        <f t="shared" si="2"/>
        <v>19.859</v>
      </c>
      <c r="K13" s="13">
        <f t="shared" si="3"/>
        <v>424.17</v>
      </c>
      <c r="L13" s="13">
        <f t="shared" si="4"/>
        <v>948.871</v>
      </c>
      <c r="M13" s="11">
        <v>0</v>
      </c>
      <c r="N13" s="11">
        <f t="shared" si="5"/>
        <v>226.9</v>
      </c>
      <c r="O13" s="11">
        <f t="shared" si="6"/>
        <v>8.51</v>
      </c>
      <c r="P13" s="13">
        <f t="shared" si="7"/>
        <v>99.81</v>
      </c>
      <c r="Q13" s="11">
        <f t="shared" si="8"/>
        <v>335.22</v>
      </c>
      <c r="R13" s="11">
        <f t="shared" si="10"/>
        <v>1284.091</v>
      </c>
      <c r="S13" s="11"/>
      <c r="T13" t="str">
        <f>VLOOKUP(D13,[2]汇总!I$2:J$312,2,0)</f>
        <v>√</v>
      </c>
    </row>
    <row r="14" ht="20" customHeight="1" spans="1:20">
      <c r="A14" s="10">
        <f t="shared" si="9"/>
        <v>11</v>
      </c>
      <c r="B14" s="11"/>
      <c r="C14" s="12" t="s">
        <v>44</v>
      </c>
      <c r="D14" s="11" t="s">
        <v>45</v>
      </c>
      <c r="E14" s="11">
        <v>2836.2</v>
      </c>
      <c r="F14" s="11">
        <v>2837</v>
      </c>
      <c r="G14" s="13">
        <v>4990.25</v>
      </c>
      <c r="H14" s="11">
        <f t="shared" si="0"/>
        <v>51.05</v>
      </c>
      <c r="I14" s="11">
        <f t="shared" si="1"/>
        <v>453.792</v>
      </c>
      <c r="J14" s="11">
        <f t="shared" si="2"/>
        <v>19.859</v>
      </c>
      <c r="K14" s="13">
        <f t="shared" si="3"/>
        <v>424.17</v>
      </c>
      <c r="L14" s="13">
        <f t="shared" si="4"/>
        <v>948.871</v>
      </c>
      <c r="M14" s="11">
        <v>0</v>
      </c>
      <c r="N14" s="11">
        <f t="shared" si="5"/>
        <v>226.9</v>
      </c>
      <c r="O14" s="11">
        <f t="shared" si="6"/>
        <v>8.51</v>
      </c>
      <c r="P14" s="13">
        <f t="shared" si="7"/>
        <v>99.81</v>
      </c>
      <c r="Q14" s="11">
        <f t="shared" si="8"/>
        <v>335.22</v>
      </c>
      <c r="R14" s="11">
        <f t="shared" si="10"/>
        <v>1284.091</v>
      </c>
      <c r="S14" s="11"/>
      <c r="T14" t="str">
        <f>VLOOKUP(D14,[2]汇总!I$2:J$312,2,0)</f>
        <v>√</v>
      </c>
    </row>
    <row r="15" ht="20" customHeight="1" spans="1:20">
      <c r="A15" s="10">
        <f t="shared" si="9"/>
        <v>12</v>
      </c>
      <c r="B15" s="11"/>
      <c r="C15" s="12" t="s">
        <v>46</v>
      </c>
      <c r="D15" s="11" t="s">
        <v>47</v>
      </c>
      <c r="E15" s="11">
        <v>2836.2</v>
      </c>
      <c r="F15" s="11">
        <v>2837</v>
      </c>
      <c r="G15" s="13">
        <v>4990.25</v>
      </c>
      <c r="H15" s="11">
        <f t="shared" si="0"/>
        <v>51.05</v>
      </c>
      <c r="I15" s="11">
        <f t="shared" si="1"/>
        <v>453.792</v>
      </c>
      <c r="J15" s="11">
        <f t="shared" si="2"/>
        <v>19.859</v>
      </c>
      <c r="K15" s="13">
        <f t="shared" si="3"/>
        <v>424.17</v>
      </c>
      <c r="L15" s="13">
        <f t="shared" si="4"/>
        <v>948.871</v>
      </c>
      <c r="M15" s="11">
        <v>0</v>
      </c>
      <c r="N15" s="11">
        <f t="shared" si="5"/>
        <v>226.9</v>
      </c>
      <c r="O15" s="11">
        <f t="shared" si="6"/>
        <v>8.51</v>
      </c>
      <c r="P15" s="13">
        <f t="shared" si="7"/>
        <v>99.81</v>
      </c>
      <c r="Q15" s="11">
        <f t="shared" si="8"/>
        <v>335.22</v>
      </c>
      <c r="R15" s="11">
        <f t="shared" si="10"/>
        <v>1284.091</v>
      </c>
      <c r="S15" s="11"/>
      <c r="T15" t="str">
        <f>VLOOKUP(D15,[2]汇总!I$2:J$312,2,0)</f>
        <v>√</v>
      </c>
    </row>
    <row r="16" ht="20" customHeight="1" spans="1:20">
      <c r="A16" s="10">
        <f t="shared" si="9"/>
        <v>13</v>
      </c>
      <c r="B16" s="11"/>
      <c r="C16" s="12" t="s">
        <v>48</v>
      </c>
      <c r="D16" s="11" t="s">
        <v>49</v>
      </c>
      <c r="E16" s="11">
        <v>3820</v>
      </c>
      <c r="F16" s="11">
        <v>3820</v>
      </c>
      <c r="G16" s="13">
        <v>4990.25</v>
      </c>
      <c r="H16" s="11">
        <f t="shared" si="0"/>
        <v>68.76</v>
      </c>
      <c r="I16" s="11">
        <f t="shared" si="1"/>
        <v>611.2</v>
      </c>
      <c r="J16" s="11">
        <f t="shared" si="2"/>
        <v>26.74</v>
      </c>
      <c r="K16" s="13">
        <f t="shared" si="3"/>
        <v>424.17</v>
      </c>
      <c r="L16" s="13">
        <f t="shared" si="4"/>
        <v>1130.87</v>
      </c>
      <c r="M16" s="11">
        <v>0</v>
      </c>
      <c r="N16" s="11">
        <f t="shared" si="5"/>
        <v>305.6</v>
      </c>
      <c r="O16" s="11">
        <f t="shared" si="6"/>
        <v>11.46</v>
      </c>
      <c r="P16" s="13">
        <f t="shared" si="7"/>
        <v>99.81</v>
      </c>
      <c r="Q16" s="11">
        <f t="shared" si="8"/>
        <v>416.87</v>
      </c>
      <c r="R16" s="11">
        <f t="shared" si="10"/>
        <v>1547.74</v>
      </c>
      <c r="S16" s="11"/>
      <c r="T16" t="str">
        <f>VLOOKUP(D16,[2]汇总!I$2:J$312,2,0)</f>
        <v>√</v>
      </c>
    </row>
    <row r="17" ht="20" customHeight="1" spans="1:19">
      <c r="A17" s="10">
        <f t="shared" si="9"/>
        <v>14</v>
      </c>
      <c r="B17" s="11"/>
      <c r="C17" s="20" t="s">
        <v>775</v>
      </c>
      <c r="D17" s="11" t="s">
        <v>776</v>
      </c>
      <c r="E17" s="11">
        <v>3820</v>
      </c>
      <c r="F17" s="11">
        <v>3820</v>
      </c>
      <c r="G17" s="13">
        <v>4990.25</v>
      </c>
      <c r="H17" s="11">
        <f t="shared" si="0"/>
        <v>68.76</v>
      </c>
      <c r="I17" s="11">
        <f t="shared" si="1"/>
        <v>611.2</v>
      </c>
      <c r="J17" s="11">
        <f t="shared" si="2"/>
        <v>26.74</v>
      </c>
      <c r="K17" s="13">
        <f t="shared" si="3"/>
        <v>424.17</v>
      </c>
      <c r="L17" s="13">
        <f t="shared" si="4"/>
        <v>1130.87</v>
      </c>
      <c r="M17" s="11">
        <v>0</v>
      </c>
      <c r="N17" s="11">
        <f t="shared" si="5"/>
        <v>305.6</v>
      </c>
      <c r="O17" s="11">
        <f t="shared" si="6"/>
        <v>11.46</v>
      </c>
      <c r="P17" s="13">
        <f t="shared" si="7"/>
        <v>99.81</v>
      </c>
      <c r="Q17" s="11">
        <f t="shared" si="8"/>
        <v>416.87</v>
      </c>
      <c r="R17" s="11">
        <f t="shared" si="10"/>
        <v>1547.74</v>
      </c>
      <c r="S17" s="11" t="s">
        <v>50</v>
      </c>
    </row>
    <row r="18" ht="20" customHeight="1" spans="1:19">
      <c r="A18" s="10">
        <f t="shared" ref="A18:A24" si="11">ROW()-3</f>
        <v>15</v>
      </c>
      <c r="B18" s="11"/>
      <c r="C18" s="20" t="s">
        <v>777</v>
      </c>
      <c r="D18" s="11" t="s">
        <v>778</v>
      </c>
      <c r="E18" s="11">
        <v>3820</v>
      </c>
      <c r="F18" s="11">
        <v>3820</v>
      </c>
      <c r="G18" s="13">
        <v>4990.25</v>
      </c>
      <c r="H18" s="11">
        <f t="shared" ref="H18:H70" si="12">ROUND(E18*0.018,2)</f>
        <v>68.76</v>
      </c>
      <c r="I18" s="11">
        <f t="shared" ref="I18:I70" si="13">E18*0.16</f>
        <v>611.2</v>
      </c>
      <c r="J18" s="11">
        <f t="shared" ref="J18:J70" si="14">F18*0.007</f>
        <v>26.74</v>
      </c>
      <c r="K18" s="13">
        <f t="shared" ref="K18:K70" si="15">ROUND(G18*0.085,2)</f>
        <v>424.17</v>
      </c>
      <c r="L18" s="13">
        <f t="shared" ref="L18:L70" si="16">SUM(H18:K18)</f>
        <v>1130.87</v>
      </c>
      <c r="M18" s="11">
        <v>0</v>
      </c>
      <c r="N18" s="11">
        <f t="shared" ref="N18:N68" si="17">ROUND(E18*0.08,2)</f>
        <v>305.6</v>
      </c>
      <c r="O18" s="11">
        <f t="shared" ref="O18:O68" si="18">ROUND(F18*0.003,2)</f>
        <v>11.46</v>
      </c>
      <c r="P18" s="13">
        <f t="shared" ref="P18:P68" si="19">ROUND(G18*0.02,2)</f>
        <v>99.81</v>
      </c>
      <c r="Q18" s="11">
        <f t="shared" ref="Q18:Q68" si="20">SUM(M18:P18)</f>
        <v>416.87</v>
      </c>
      <c r="R18" s="11">
        <f t="shared" ref="R18:R68" si="21">L18+Q18</f>
        <v>1547.74</v>
      </c>
      <c r="S18" s="11" t="s">
        <v>50</v>
      </c>
    </row>
    <row r="19" ht="20" customHeight="1" spans="1:20">
      <c r="A19" s="10">
        <f t="shared" si="11"/>
        <v>16</v>
      </c>
      <c r="B19" s="11" t="s">
        <v>51</v>
      </c>
      <c r="C19" s="12" t="s">
        <v>52</v>
      </c>
      <c r="D19" s="11" t="s">
        <v>53</v>
      </c>
      <c r="E19" s="11">
        <v>2836.2</v>
      </c>
      <c r="F19" s="11">
        <v>2837</v>
      </c>
      <c r="G19" s="13">
        <v>4990.25</v>
      </c>
      <c r="H19" s="11">
        <f t="shared" si="12"/>
        <v>51.05</v>
      </c>
      <c r="I19" s="11">
        <f t="shared" si="13"/>
        <v>453.792</v>
      </c>
      <c r="J19" s="11">
        <f t="shared" si="14"/>
        <v>19.859</v>
      </c>
      <c r="K19" s="13">
        <f t="shared" si="15"/>
        <v>424.17</v>
      </c>
      <c r="L19" s="13">
        <f t="shared" si="16"/>
        <v>948.871</v>
      </c>
      <c r="M19" s="11">
        <v>0</v>
      </c>
      <c r="N19" s="11">
        <f t="shared" si="17"/>
        <v>226.9</v>
      </c>
      <c r="O19" s="11">
        <f t="shared" si="18"/>
        <v>8.51</v>
      </c>
      <c r="P19" s="13">
        <f t="shared" si="19"/>
        <v>99.81</v>
      </c>
      <c r="Q19" s="11">
        <f t="shared" si="20"/>
        <v>335.22</v>
      </c>
      <c r="R19" s="11">
        <f t="shared" si="21"/>
        <v>1284.091</v>
      </c>
      <c r="S19" s="11"/>
      <c r="T19" t="str">
        <f>VLOOKUP(D19,[2]汇总!I$2:J$312,2,0)</f>
        <v>√</v>
      </c>
    </row>
    <row r="20" ht="20" customHeight="1" spans="1:20">
      <c r="A20" s="10">
        <f t="shared" si="11"/>
        <v>17</v>
      </c>
      <c r="B20" s="11"/>
      <c r="C20" s="12" t="s">
        <v>56</v>
      </c>
      <c r="D20" s="11" t="s">
        <v>57</v>
      </c>
      <c r="E20" s="11">
        <v>2836.2</v>
      </c>
      <c r="F20" s="11">
        <v>2837</v>
      </c>
      <c r="G20" s="13">
        <v>4990.25</v>
      </c>
      <c r="H20" s="11">
        <f t="shared" si="12"/>
        <v>51.05</v>
      </c>
      <c r="I20" s="11">
        <f t="shared" si="13"/>
        <v>453.792</v>
      </c>
      <c r="J20" s="11">
        <f t="shared" si="14"/>
        <v>19.859</v>
      </c>
      <c r="K20" s="13">
        <f t="shared" si="15"/>
        <v>424.17</v>
      </c>
      <c r="L20" s="13">
        <f t="shared" si="16"/>
        <v>948.871</v>
      </c>
      <c r="M20" s="11">
        <v>0</v>
      </c>
      <c r="N20" s="11">
        <f t="shared" si="17"/>
        <v>226.9</v>
      </c>
      <c r="O20" s="11">
        <f t="shared" si="18"/>
        <v>8.51</v>
      </c>
      <c r="P20" s="13">
        <f t="shared" si="19"/>
        <v>99.81</v>
      </c>
      <c r="Q20" s="11">
        <f t="shared" si="20"/>
        <v>335.22</v>
      </c>
      <c r="R20" s="11">
        <f t="shared" si="21"/>
        <v>1284.091</v>
      </c>
      <c r="S20" s="11"/>
      <c r="T20" t="str">
        <f>VLOOKUP(D20,[2]汇总!I$2:J$312,2,0)</f>
        <v>√</v>
      </c>
    </row>
    <row r="21" ht="20" customHeight="1" spans="1:20">
      <c r="A21" s="10">
        <f t="shared" si="11"/>
        <v>18</v>
      </c>
      <c r="B21" s="11"/>
      <c r="C21" s="12" t="s">
        <v>58</v>
      </c>
      <c r="D21" s="11" t="s">
        <v>59</v>
      </c>
      <c r="E21" s="11">
        <v>2836.2</v>
      </c>
      <c r="F21" s="11">
        <v>2837</v>
      </c>
      <c r="G21" s="13">
        <v>4990.25</v>
      </c>
      <c r="H21" s="11">
        <f t="shared" si="12"/>
        <v>51.05</v>
      </c>
      <c r="I21" s="11">
        <f t="shared" si="13"/>
        <v>453.792</v>
      </c>
      <c r="J21" s="11">
        <f t="shared" si="14"/>
        <v>19.859</v>
      </c>
      <c r="K21" s="13">
        <f t="shared" si="15"/>
        <v>424.17</v>
      </c>
      <c r="L21" s="13">
        <f t="shared" si="16"/>
        <v>948.871</v>
      </c>
      <c r="M21" s="11">
        <v>0</v>
      </c>
      <c r="N21" s="11">
        <f t="shared" si="17"/>
        <v>226.9</v>
      </c>
      <c r="O21" s="11">
        <f t="shared" si="18"/>
        <v>8.51</v>
      </c>
      <c r="P21" s="13">
        <f t="shared" si="19"/>
        <v>99.81</v>
      </c>
      <c r="Q21" s="11">
        <f t="shared" si="20"/>
        <v>335.22</v>
      </c>
      <c r="R21" s="11">
        <f t="shared" si="21"/>
        <v>1284.091</v>
      </c>
      <c r="S21" s="11"/>
      <c r="T21" t="str">
        <f>VLOOKUP(D21,[2]汇总!I$2:J$312,2,0)</f>
        <v>√</v>
      </c>
    </row>
    <row r="22" ht="20" customHeight="1" spans="1:20">
      <c r="A22" s="10">
        <f t="shared" si="11"/>
        <v>19</v>
      </c>
      <c r="B22" s="11"/>
      <c r="C22" s="12" t="s">
        <v>60</v>
      </c>
      <c r="D22" s="11" t="s">
        <v>61</v>
      </c>
      <c r="E22" s="11">
        <v>2836.2</v>
      </c>
      <c r="F22" s="11">
        <v>2837</v>
      </c>
      <c r="G22" s="13">
        <v>4990.25</v>
      </c>
      <c r="H22" s="11">
        <f t="shared" si="12"/>
        <v>51.05</v>
      </c>
      <c r="I22" s="11">
        <f t="shared" si="13"/>
        <v>453.792</v>
      </c>
      <c r="J22" s="11">
        <f t="shared" si="14"/>
        <v>19.859</v>
      </c>
      <c r="K22" s="13">
        <f t="shared" si="15"/>
        <v>424.17</v>
      </c>
      <c r="L22" s="13">
        <f t="shared" si="16"/>
        <v>948.871</v>
      </c>
      <c r="M22" s="11">
        <v>0</v>
      </c>
      <c r="N22" s="11">
        <f t="shared" si="17"/>
        <v>226.9</v>
      </c>
      <c r="O22" s="11">
        <f t="shared" si="18"/>
        <v>8.51</v>
      </c>
      <c r="P22" s="13">
        <f t="shared" si="19"/>
        <v>99.81</v>
      </c>
      <c r="Q22" s="11">
        <f t="shared" si="20"/>
        <v>335.22</v>
      </c>
      <c r="R22" s="11">
        <f t="shared" si="21"/>
        <v>1284.091</v>
      </c>
      <c r="S22" s="11"/>
      <c r="T22" t="str">
        <f>VLOOKUP(D22,[2]汇总!I$2:J$312,2,0)</f>
        <v>√</v>
      </c>
    </row>
    <row r="23" ht="20" customHeight="1" spans="1:20">
      <c r="A23" s="10">
        <f t="shared" si="11"/>
        <v>20</v>
      </c>
      <c r="B23" s="11"/>
      <c r="C23" s="12" t="s">
        <v>62</v>
      </c>
      <c r="D23" s="11" t="s">
        <v>63</v>
      </c>
      <c r="E23" s="11">
        <v>2849.73</v>
      </c>
      <c r="F23" s="11">
        <v>2849.73</v>
      </c>
      <c r="G23" s="13">
        <v>4990.25</v>
      </c>
      <c r="H23" s="11">
        <f t="shared" si="12"/>
        <v>51.3</v>
      </c>
      <c r="I23" s="11">
        <f t="shared" si="13"/>
        <v>455.9568</v>
      </c>
      <c r="J23" s="11">
        <f t="shared" si="14"/>
        <v>19.94811</v>
      </c>
      <c r="K23" s="13">
        <f t="shared" si="15"/>
        <v>424.17</v>
      </c>
      <c r="L23" s="13">
        <f t="shared" si="16"/>
        <v>951.37491</v>
      </c>
      <c r="M23" s="11">
        <v>0</v>
      </c>
      <c r="N23" s="11">
        <f t="shared" si="17"/>
        <v>227.98</v>
      </c>
      <c r="O23" s="11">
        <f t="shared" si="18"/>
        <v>8.55</v>
      </c>
      <c r="P23" s="13">
        <f t="shared" si="19"/>
        <v>99.81</v>
      </c>
      <c r="Q23" s="11">
        <f t="shared" si="20"/>
        <v>336.34</v>
      </c>
      <c r="R23" s="11">
        <f t="shared" si="21"/>
        <v>1287.71491</v>
      </c>
      <c r="S23" s="11"/>
      <c r="T23" t="str">
        <f>VLOOKUP(D23,[2]汇总!I$2:J$312,2,0)</f>
        <v>√</v>
      </c>
    </row>
    <row r="24" ht="20" customHeight="1" spans="1:20">
      <c r="A24" s="10">
        <f t="shared" si="11"/>
        <v>21</v>
      </c>
      <c r="B24" s="35" t="s">
        <v>64</v>
      </c>
      <c r="C24" s="12" t="s">
        <v>67</v>
      </c>
      <c r="D24" s="11" t="s">
        <v>68</v>
      </c>
      <c r="E24" s="11">
        <v>2836.2</v>
      </c>
      <c r="F24" s="11">
        <v>2837</v>
      </c>
      <c r="G24" s="13">
        <v>4990.25</v>
      </c>
      <c r="H24" s="11">
        <f t="shared" si="12"/>
        <v>51.05</v>
      </c>
      <c r="I24" s="11">
        <f t="shared" si="13"/>
        <v>453.792</v>
      </c>
      <c r="J24" s="11">
        <f t="shared" si="14"/>
        <v>19.859</v>
      </c>
      <c r="K24" s="13">
        <f t="shared" si="15"/>
        <v>424.17</v>
      </c>
      <c r="L24" s="13">
        <f t="shared" si="16"/>
        <v>948.871</v>
      </c>
      <c r="M24" s="11">
        <v>0</v>
      </c>
      <c r="N24" s="11">
        <f t="shared" si="17"/>
        <v>226.9</v>
      </c>
      <c r="O24" s="11">
        <f t="shared" si="18"/>
        <v>8.51</v>
      </c>
      <c r="P24" s="13">
        <f t="shared" si="19"/>
        <v>99.81</v>
      </c>
      <c r="Q24" s="11">
        <f t="shared" si="20"/>
        <v>335.22</v>
      </c>
      <c r="R24" s="11">
        <f t="shared" si="21"/>
        <v>1284.091</v>
      </c>
      <c r="S24" s="11"/>
      <c r="T24" t="str">
        <f>VLOOKUP(D24,[2]汇总!I$2:J$312,2,0)</f>
        <v>√</v>
      </c>
    </row>
    <row r="25" ht="20" customHeight="1" spans="1:20">
      <c r="A25" s="10">
        <f t="shared" ref="A25:A34" si="22">ROW()-3</f>
        <v>22</v>
      </c>
      <c r="B25" s="35"/>
      <c r="C25" s="12" t="s">
        <v>69</v>
      </c>
      <c r="D25" s="111" t="s">
        <v>70</v>
      </c>
      <c r="E25" s="11">
        <v>2836.2</v>
      </c>
      <c r="F25" s="11">
        <v>2837</v>
      </c>
      <c r="G25" s="13">
        <v>4990.25</v>
      </c>
      <c r="H25" s="11">
        <f t="shared" si="12"/>
        <v>51.05</v>
      </c>
      <c r="I25" s="11">
        <f t="shared" si="13"/>
        <v>453.792</v>
      </c>
      <c r="J25" s="11">
        <f t="shared" si="14"/>
        <v>19.859</v>
      </c>
      <c r="K25" s="13">
        <f t="shared" si="15"/>
        <v>424.17</v>
      </c>
      <c r="L25" s="13">
        <f t="shared" si="16"/>
        <v>948.871</v>
      </c>
      <c r="M25" s="11">
        <v>0</v>
      </c>
      <c r="N25" s="11">
        <f t="shared" si="17"/>
        <v>226.9</v>
      </c>
      <c r="O25" s="11">
        <f t="shared" si="18"/>
        <v>8.51</v>
      </c>
      <c r="P25" s="13">
        <f t="shared" si="19"/>
        <v>99.81</v>
      </c>
      <c r="Q25" s="11">
        <f t="shared" si="20"/>
        <v>335.22</v>
      </c>
      <c r="R25" s="11">
        <f t="shared" si="21"/>
        <v>1284.091</v>
      </c>
      <c r="S25" s="11"/>
      <c r="T25" t="str">
        <f>VLOOKUP(D25,[2]汇总!I$2:J$312,2,0)</f>
        <v>√</v>
      </c>
    </row>
    <row r="26" ht="20" customHeight="1" spans="1:20">
      <c r="A26" s="10">
        <f t="shared" si="22"/>
        <v>23</v>
      </c>
      <c r="B26" s="35"/>
      <c r="C26" s="12" t="s">
        <v>71</v>
      </c>
      <c r="D26" s="11" t="s">
        <v>72</v>
      </c>
      <c r="E26" s="11">
        <v>2836.2</v>
      </c>
      <c r="F26" s="11">
        <v>2837</v>
      </c>
      <c r="G26" s="13">
        <v>4990.25</v>
      </c>
      <c r="H26" s="11">
        <f t="shared" si="12"/>
        <v>51.05</v>
      </c>
      <c r="I26" s="11">
        <f t="shared" si="13"/>
        <v>453.792</v>
      </c>
      <c r="J26" s="11">
        <f t="shared" si="14"/>
        <v>19.859</v>
      </c>
      <c r="K26" s="13">
        <f t="shared" si="15"/>
        <v>424.17</v>
      </c>
      <c r="L26" s="13">
        <f t="shared" si="16"/>
        <v>948.871</v>
      </c>
      <c r="M26" s="11">
        <v>0</v>
      </c>
      <c r="N26" s="11">
        <f t="shared" si="17"/>
        <v>226.9</v>
      </c>
      <c r="O26" s="11">
        <f t="shared" si="18"/>
        <v>8.51</v>
      </c>
      <c r="P26" s="13">
        <f t="shared" si="19"/>
        <v>99.81</v>
      </c>
      <c r="Q26" s="11">
        <f t="shared" si="20"/>
        <v>335.22</v>
      </c>
      <c r="R26" s="11">
        <f t="shared" si="21"/>
        <v>1284.091</v>
      </c>
      <c r="S26" s="11"/>
      <c r="T26" t="str">
        <f>VLOOKUP(D26,[2]汇总!I$2:J$312,2,0)</f>
        <v>√</v>
      </c>
    </row>
    <row r="27" ht="20" customHeight="1" spans="1:19">
      <c r="A27" s="10">
        <f t="shared" si="22"/>
        <v>24</v>
      </c>
      <c r="B27" s="11" t="s">
        <v>73</v>
      </c>
      <c r="C27" s="20" t="s">
        <v>779</v>
      </c>
      <c r="D27" s="11" t="s">
        <v>780</v>
      </c>
      <c r="E27" s="11">
        <v>3820</v>
      </c>
      <c r="F27" s="11">
        <v>3820</v>
      </c>
      <c r="G27" s="13">
        <v>4990.25</v>
      </c>
      <c r="H27" s="11">
        <f t="shared" si="12"/>
        <v>68.76</v>
      </c>
      <c r="I27" s="11">
        <f t="shared" si="13"/>
        <v>611.2</v>
      </c>
      <c r="J27" s="11">
        <f t="shared" si="14"/>
        <v>26.74</v>
      </c>
      <c r="K27" s="13">
        <f t="shared" si="15"/>
        <v>424.17</v>
      </c>
      <c r="L27" s="13">
        <f t="shared" si="16"/>
        <v>1130.87</v>
      </c>
      <c r="M27" s="11">
        <v>0</v>
      </c>
      <c r="N27" s="11">
        <f t="shared" si="17"/>
        <v>305.6</v>
      </c>
      <c r="O27" s="11">
        <f t="shared" si="18"/>
        <v>11.46</v>
      </c>
      <c r="P27" s="13">
        <f t="shared" si="19"/>
        <v>99.81</v>
      </c>
      <c r="Q27" s="11">
        <f t="shared" si="20"/>
        <v>416.87</v>
      </c>
      <c r="R27" s="11">
        <f t="shared" si="21"/>
        <v>1547.74</v>
      </c>
      <c r="S27" s="11" t="s">
        <v>50</v>
      </c>
    </row>
    <row r="28" ht="20" customHeight="1" spans="1:20">
      <c r="A28" s="10">
        <f t="shared" si="22"/>
        <v>25</v>
      </c>
      <c r="B28" s="11"/>
      <c r="C28" s="12" t="s">
        <v>74</v>
      </c>
      <c r="D28" s="11" t="s">
        <v>75</v>
      </c>
      <c r="E28" s="11">
        <v>2836.2</v>
      </c>
      <c r="F28" s="11">
        <v>2837</v>
      </c>
      <c r="G28" s="13">
        <v>4990.25</v>
      </c>
      <c r="H28" s="11">
        <f t="shared" si="12"/>
        <v>51.05</v>
      </c>
      <c r="I28" s="11">
        <f t="shared" si="13"/>
        <v>453.792</v>
      </c>
      <c r="J28" s="11">
        <f t="shared" si="14"/>
        <v>19.859</v>
      </c>
      <c r="K28" s="13">
        <f t="shared" si="15"/>
        <v>424.17</v>
      </c>
      <c r="L28" s="13">
        <f t="shared" si="16"/>
        <v>948.871</v>
      </c>
      <c r="M28" s="11">
        <v>0</v>
      </c>
      <c r="N28" s="11">
        <f t="shared" si="17"/>
        <v>226.9</v>
      </c>
      <c r="O28" s="11">
        <f t="shared" si="18"/>
        <v>8.51</v>
      </c>
      <c r="P28" s="13">
        <f t="shared" si="19"/>
        <v>99.81</v>
      </c>
      <c r="Q28" s="11">
        <f t="shared" si="20"/>
        <v>335.22</v>
      </c>
      <c r="R28" s="11">
        <f t="shared" si="21"/>
        <v>1284.091</v>
      </c>
      <c r="S28" s="11"/>
      <c r="T28" t="str">
        <f>VLOOKUP(D28,[2]汇总!I$2:J$312,2,0)</f>
        <v>√</v>
      </c>
    </row>
    <row r="29" ht="20" customHeight="1" spans="1:20">
      <c r="A29" s="10">
        <f t="shared" si="22"/>
        <v>26</v>
      </c>
      <c r="B29" s="11"/>
      <c r="C29" s="12" t="s">
        <v>76</v>
      </c>
      <c r="D29" s="11" t="s">
        <v>77</v>
      </c>
      <c r="E29" s="11">
        <v>2836.2</v>
      </c>
      <c r="F29" s="11">
        <v>2837</v>
      </c>
      <c r="G29" s="13">
        <v>4990.25</v>
      </c>
      <c r="H29" s="11">
        <f t="shared" si="12"/>
        <v>51.05</v>
      </c>
      <c r="I29" s="11">
        <f t="shared" si="13"/>
        <v>453.792</v>
      </c>
      <c r="J29" s="11">
        <f t="shared" si="14"/>
        <v>19.859</v>
      </c>
      <c r="K29" s="13">
        <f t="shared" si="15"/>
        <v>424.17</v>
      </c>
      <c r="L29" s="13">
        <f t="shared" si="16"/>
        <v>948.871</v>
      </c>
      <c r="M29" s="11">
        <v>0</v>
      </c>
      <c r="N29" s="11">
        <f t="shared" si="17"/>
        <v>226.9</v>
      </c>
      <c r="O29" s="11">
        <f t="shared" si="18"/>
        <v>8.51</v>
      </c>
      <c r="P29" s="13">
        <f t="shared" si="19"/>
        <v>99.81</v>
      </c>
      <c r="Q29" s="11">
        <f t="shared" si="20"/>
        <v>335.22</v>
      </c>
      <c r="R29" s="11">
        <f t="shared" si="21"/>
        <v>1284.091</v>
      </c>
      <c r="S29" s="11"/>
      <c r="T29" t="str">
        <f>VLOOKUP(D29,[2]汇总!I$2:J$312,2,0)</f>
        <v>√</v>
      </c>
    </row>
    <row r="30" ht="20" customHeight="1" spans="1:20">
      <c r="A30" s="10">
        <f t="shared" si="22"/>
        <v>27</v>
      </c>
      <c r="B30" s="11"/>
      <c r="C30" s="12" t="s">
        <v>78</v>
      </c>
      <c r="D30" s="11" t="s">
        <v>79</v>
      </c>
      <c r="E30" s="11">
        <v>2836.2</v>
      </c>
      <c r="F30" s="11">
        <v>2837</v>
      </c>
      <c r="G30" s="13">
        <v>4990.25</v>
      </c>
      <c r="H30" s="11">
        <f t="shared" si="12"/>
        <v>51.05</v>
      </c>
      <c r="I30" s="11">
        <f t="shared" si="13"/>
        <v>453.792</v>
      </c>
      <c r="J30" s="11">
        <f t="shared" si="14"/>
        <v>19.859</v>
      </c>
      <c r="K30" s="13">
        <f t="shared" si="15"/>
        <v>424.17</v>
      </c>
      <c r="L30" s="13">
        <f t="shared" si="16"/>
        <v>948.871</v>
      </c>
      <c r="M30" s="11">
        <v>0</v>
      </c>
      <c r="N30" s="11">
        <f t="shared" si="17"/>
        <v>226.9</v>
      </c>
      <c r="O30" s="11">
        <f t="shared" si="18"/>
        <v>8.51</v>
      </c>
      <c r="P30" s="13">
        <f t="shared" si="19"/>
        <v>99.81</v>
      </c>
      <c r="Q30" s="11">
        <f t="shared" si="20"/>
        <v>335.22</v>
      </c>
      <c r="R30" s="11">
        <f t="shared" si="21"/>
        <v>1284.091</v>
      </c>
      <c r="S30" s="11"/>
      <c r="T30" t="str">
        <f>VLOOKUP(D30,[2]汇总!I$2:J$312,2,0)</f>
        <v>√</v>
      </c>
    </row>
    <row r="31" ht="20" customHeight="1" spans="1:20">
      <c r="A31" s="10">
        <f t="shared" si="22"/>
        <v>28</v>
      </c>
      <c r="B31" s="11"/>
      <c r="C31" s="12" t="s">
        <v>80</v>
      </c>
      <c r="D31" s="11" t="s">
        <v>81</v>
      </c>
      <c r="E31" s="11">
        <v>2836.2</v>
      </c>
      <c r="F31" s="11">
        <v>2837</v>
      </c>
      <c r="G31" s="13">
        <v>4990.25</v>
      </c>
      <c r="H31" s="11">
        <f t="shared" si="12"/>
        <v>51.05</v>
      </c>
      <c r="I31" s="11">
        <f t="shared" si="13"/>
        <v>453.792</v>
      </c>
      <c r="J31" s="11">
        <f t="shared" si="14"/>
        <v>19.859</v>
      </c>
      <c r="K31" s="13">
        <f t="shared" si="15"/>
        <v>424.17</v>
      </c>
      <c r="L31" s="13">
        <f t="shared" si="16"/>
        <v>948.871</v>
      </c>
      <c r="M31" s="11">
        <v>0</v>
      </c>
      <c r="N31" s="11">
        <f t="shared" si="17"/>
        <v>226.9</v>
      </c>
      <c r="O31" s="11">
        <f t="shared" si="18"/>
        <v>8.51</v>
      </c>
      <c r="P31" s="13">
        <f t="shared" si="19"/>
        <v>99.81</v>
      </c>
      <c r="Q31" s="11">
        <f t="shared" si="20"/>
        <v>335.22</v>
      </c>
      <c r="R31" s="11">
        <f t="shared" si="21"/>
        <v>1284.091</v>
      </c>
      <c r="S31" s="11"/>
      <c r="T31" t="str">
        <f>VLOOKUP(D31,[2]汇总!I$2:J$312,2,0)</f>
        <v>√</v>
      </c>
    </row>
    <row r="32" ht="20" customHeight="1" spans="1:20">
      <c r="A32" s="10">
        <f t="shared" si="22"/>
        <v>29</v>
      </c>
      <c r="B32" s="11"/>
      <c r="C32" s="12" t="s">
        <v>82</v>
      </c>
      <c r="D32" s="11" t="s">
        <v>83</v>
      </c>
      <c r="E32" s="11">
        <v>2836.2</v>
      </c>
      <c r="F32" s="11">
        <v>2837</v>
      </c>
      <c r="G32" s="13">
        <v>4990.25</v>
      </c>
      <c r="H32" s="11">
        <f t="shared" si="12"/>
        <v>51.05</v>
      </c>
      <c r="I32" s="11">
        <f t="shared" si="13"/>
        <v>453.792</v>
      </c>
      <c r="J32" s="11">
        <f t="shared" si="14"/>
        <v>19.859</v>
      </c>
      <c r="K32" s="13">
        <f t="shared" si="15"/>
        <v>424.17</v>
      </c>
      <c r="L32" s="13">
        <f t="shared" si="16"/>
        <v>948.871</v>
      </c>
      <c r="M32" s="11">
        <v>0</v>
      </c>
      <c r="N32" s="11">
        <f t="shared" si="17"/>
        <v>226.9</v>
      </c>
      <c r="O32" s="11">
        <f t="shared" si="18"/>
        <v>8.51</v>
      </c>
      <c r="P32" s="13">
        <f t="shared" si="19"/>
        <v>99.81</v>
      </c>
      <c r="Q32" s="11">
        <f t="shared" si="20"/>
        <v>335.22</v>
      </c>
      <c r="R32" s="11">
        <f t="shared" si="21"/>
        <v>1284.091</v>
      </c>
      <c r="S32" s="11"/>
      <c r="T32" t="str">
        <f>VLOOKUP(D32,[2]汇总!I$2:J$312,2,0)</f>
        <v>√</v>
      </c>
    </row>
    <row r="33" ht="20" customHeight="1" spans="1:20">
      <c r="A33" s="10">
        <f t="shared" si="22"/>
        <v>30</v>
      </c>
      <c r="B33" s="11"/>
      <c r="C33" s="12" t="s">
        <v>84</v>
      </c>
      <c r="D33" s="11" t="s">
        <v>85</v>
      </c>
      <c r="E33" s="11">
        <v>2836.2</v>
      </c>
      <c r="F33" s="11">
        <v>2837</v>
      </c>
      <c r="G33" s="13">
        <v>4990.25</v>
      </c>
      <c r="H33" s="11">
        <f t="shared" si="12"/>
        <v>51.05</v>
      </c>
      <c r="I33" s="11">
        <f t="shared" si="13"/>
        <v>453.792</v>
      </c>
      <c r="J33" s="11">
        <f t="shared" si="14"/>
        <v>19.859</v>
      </c>
      <c r="K33" s="13">
        <f t="shared" si="15"/>
        <v>424.17</v>
      </c>
      <c r="L33" s="13">
        <f t="shared" si="16"/>
        <v>948.871</v>
      </c>
      <c r="M33" s="11">
        <v>0</v>
      </c>
      <c r="N33" s="11">
        <f t="shared" si="17"/>
        <v>226.9</v>
      </c>
      <c r="O33" s="11">
        <f t="shared" si="18"/>
        <v>8.51</v>
      </c>
      <c r="P33" s="13">
        <f t="shared" si="19"/>
        <v>99.81</v>
      </c>
      <c r="Q33" s="11">
        <f t="shared" si="20"/>
        <v>335.22</v>
      </c>
      <c r="R33" s="11">
        <f t="shared" si="21"/>
        <v>1284.091</v>
      </c>
      <c r="S33" s="11"/>
      <c r="T33" t="str">
        <f>VLOOKUP(D33,[2]汇总!I$2:J$312,2,0)</f>
        <v>√</v>
      </c>
    </row>
    <row r="34" ht="20" customHeight="1" spans="1:20">
      <c r="A34" s="10">
        <f t="shared" si="22"/>
        <v>31</v>
      </c>
      <c r="B34" s="11"/>
      <c r="C34" s="12" t="s">
        <v>86</v>
      </c>
      <c r="D34" s="11" t="s">
        <v>87</v>
      </c>
      <c r="E34" s="11">
        <v>2836.2</v>
      </c>
      <c r="F34" s="11">
        <v>2837</v>
      </c>
      <c r="G34" s="13">
        <v>4990.25</v>
      </c>
      <c r="H34" s="11">
        <f t="shared" si="12"/>
        <v>51.05</v>
      </c>
      <c r="I34" s="11">
        <f t="shared" si="13"/>
        <v>453.792</v>
      </c>
      <c r="J34" s="11">
        <f t="shared" si="14"/>
        <v>19.859</v>
      </c>
      <c r="K34" s="13">
        <f t="shared" si="15"/>
        <v>424.17</v>
      </c>
      <c r="L34" s="13">
        <f t="shared" si="16"/>
        <v>948.871</v>
      </c>
      <c r="M34" s="11">
        <v>0</v>
      </c>
      <c r="N34" s="11">
        <f t="shared" si="17"/>
        <v>226.9</v>
      </c>
      <c r="O34" s="11">
        <f t="shared" si="18"/>
        <v>8.51</v>
      </c>
      <c r="P34" s="13">
        <f t="shared" si="19"/>
        <v>99.81</v>
      </c>
      <c r="Q34" s="11">
        <f t="shared" si="20"/>
        <v>335.22</v>
      </c>
      <c r="R34" s="11">
        <f t="shared" si="21"/>
        <v>1284.091</v>
      </c>
      <c r="S34" s="11"/>
      <c r="T34" t="str">
        <f>VLOOKUP(D34,[2]汇总!I$2:J$312,2,0)</f>
        <v>√</v>
      </c>
    </row>
    <row r="35" ht="20" customHeight="1" spans="1:20">
      <c r="A35" s="10">
        <f t="shared" ref="A35:A53" si="23">ROW()-3</f>
        <v>32</v>
      </c>
      <c r="B35" s="11"/>
      <c r="C35" s="12" t="s">
        <v>88</v>
      </c>
      <c r="D35" s="11" t="s">
        <v>89</v>
      </c>
      <c r="E35" s="11">
        <v>3042.05</v>
      </c>
      <c r="F35" s="11">
        <v>3043</v>
      </c>
      <c r="G35" s="13">
        <v>4990.25</v>
      </c>
      <c r="H35" s="11">
        <f t="shared" si="12"/>
        <v>54.76</v>
      </c>
      <c r="I35" s="11">
        <f t="shared" si="13"/>
        <v>486.728</v>
      </c>
      <c r="J35" s="11">
        <f t="shared" si="14"/>
        <v>21.301</v>
      </c>
      <c r="K35" s="13">
        <f t="shared" si="15"/>
        <v>424.17</v>
      </c>
      <c r="L35" s="13">
        <f t="shared" si="16"/>
        <v>986.959</v>
      </c>
      <c r="M35" s="11">
        <v>0</v>
      </c>
      <c r="N35" s="11">
        <f t="shared" si="17"/>
        <v>243.36</v>
      </c>
      <c r="O35" s="11">
        <f t="shared" si="18"/>
        <v>9.13</v>
      </c>
      <c r="P35" s="13">
        <f t="shared" si="19"/>
        <v>99.81</v>
      </c>
      <c r="Q35" s="11">
        <f t="shared" si="20"/>
        <v>352.3</v>
      </c>
      <c r="R35" s="11">
        <f t="shared" si="21"/>
        <v>1339.259</v>
      </c>
      <c r="S35" s="11"/>
      <c r="T35" t="str">
        <f>VLOOKUP(D35,[2]汇总!I$2:J$312,2,0)</f>
        <v>√</v>
      </c>
    </row>
    <row r="36" ht="20" customHeight="1" spans="1:20">
      <c r="A36" s="10">
        <f t="shared" si="23"/>
        <v>33</v>
      </c>
      <c r="B36" s="11" t="s">
        <v>90</v>
      </c>
      <c r="C36" s="12" t="s">
        <v>91</v>
      </c>
      <c r="D36" s="11" t="s">
        <v>92</v>
      </c>
      <c r="E36" s="11">
        <v>2836.2</v>
      </c>
      <c r="F36" s="11">
        <v>2837</v>
      </c>
      <c r="G36" s="13">
        <v>4990.25</v>
      </c>
      <c r="H36" s="11">
        <f t="shared" si="12"/>
        <v>51.05</v>
      </c>
      <c r="I36" s="11">
        <f t="shared" si="13"/>
        <v>453.792</v>
      </c>
      <c r="J36" s="11">
        <f t="shared" si="14"/>
        <v>19.859</v>
      </c>
      <c r="K36" s="13">
        <f t="shared" si="15"/>
        <v>424.17</v>
      </c>
      <c r="L36" s="13">
        <f t="shared" si="16"/>
        <v>948.871</v>
      </c>
      <c r="M36" s="11">
        <v>0</v>
      </c>
      <c r="N36" s="11">
        <f t="shared" si="17"/>
        <v>226.9</v>
      </c>
      <c r="O36" s="11">
        <f t="shared" si="18"/>
        <v>8.51</v>
      </c>
      <c r="P36" s="13">
        <f t="shared" si="19"/>
        <v>99.81</v>
      </c>
      <c r="Q36" s="11">
        <f t="shared" si="20"/>
        <v>335.22</v>
      </c>
      <c r="R36" s="11">
        <f t="shared" si="21"/>
        <v>1284.091</v>
      </c>
      <c r="S36" s="11"/>
      <c r="T36" t="str">
        <f>VLOOKUP(D36,[2]汇总!I$2:J$312,2,0)</f>
        <v>√</v>
      </c>
    </row>
    <row r="37" ht="20" customHeight="1" spans="1:19">
      <c r="A37" s="10">
        <f t="shared" si="23"/>
        <v>34</v>
      </c>
      <c r="B37" s="11"/>
      <c r="C37" s="20" t="s">
        <v>781</v>
      </c>
      <c r="D37" s="11" t="s">
        <v>782</v>
      </c>
      <c r="E37" s="22">
        <v>3042.05</v>
      </c>
      <c r="F37" s="22">
        <v>3043</v>
      </c>
      <c r="G37" s="13">
        <v>4990.25</v>
      </c>
      <c r="H37" s="11">
        <f t="shared" si="12"/>
        <v>54.76</v>
      </c>
      <c r="I37" s="11">
        <f t="shared" si="13"/>
        <v>486.728</v>
      </c>
      <c r="J37" s="11">
        <f t="shared" si="14"/>
        <v>21.301</v>
      </c>
      <c r="K37" s="13">
        <f t="shared" si="15"/>
        <v>424.17</v>
      </c>
      <c r="L37" s="13">
        <f t="shared" si="16"/>
        <v>986.959</v>
      </c>
      <c r="M37" s="11">
        <v>0</v>
      </c>
      <c r="N37" s="11">
        <f t="shared" si="17"/>
        <v>243.36</v>
      </c>
      <c r="O37" s="11">
        <f t="shared" si="18"/>
        <v>9.13</v>
      </c>
      <c r="P37" s="13">
        <f t="shared" si="19"/>
        <v>99.81</v>
      </c>
      <c r="Q37" s="11">
        <f t="shared" si="20"/>
        <v>352.3</v>
      </c>
      <c r="R37" s="11">
        <f t="shared" si="21"/>
        <v>1339.259</v>
      </c>
      <c r="S37" s="11" t="s">
        <v>50</v>
      </c>
    </row>
    <row r="38" ht="20" customHeight="1" spans="1:20">
      <c r="A38" s="10">
        <f t="shared" si="23"/>
        <v>35</v>
      </c>
      <c r="B38" s="11"/>
      <c r="C38" s="12" t="s">
        <v>93</v>
      </c>
      <c r="D38" s="11" t="s">
        <v>94</v>
      </c>
      <c r="E38" s="11">
        <v>2836.2</v>
      </c>
      <c r="F38" s="11">
        <v>2837</v>
      </c>
      <c r="G38" s="13">
        <v>4990.25</v>
      </c>
      <c r="H38" s="11">
        <f t="shared" si="12"/>
        <v>51.05</v>
      </c>
      <c r="I38" s="11">
        <f t="shared" si="13"/>
        <v>453.792</v>
      </c>
      <c r="J38" s="11">
        <f t="shared" si="14"/>
        <v>19.859</v>
      </c>
      <c r="K38" s="13">
        <f t="shared" si="15"/>
        <v>424.17</v>
      </c>
      <c r="L38" s="13">
        <f t="shared" si="16"/>
        <v>948.871</v>
      </c>
      <c r="M38" s="11">
        <v>0</v>
      </c>
      <c r="N38" s="11">
        <f t="shared" si="17"/>
        <v>226.9</v>
      </c>
      <c r="O38" s="11">
        <f t="shared" si="18"/>
        <v>8.51</v>
      </c>
      <c r="P38" s="13">
        <f t="shared" si="19"/>
        <v>99.81</v>
      </c>
      <c r="Q38" s="11">
        <f t="shared" si="20"/>
        <v>335.22</v>
      </c>
      <c r="R38" s="11">
        <f t="shared" si="21"/>
        <v>1284.091</v>
      </c>
      <c r="S38" s="11"/>
      <c r="T38" t="str">
        <f>VLOOKUP(D38,[2]汇总!I$2:J$312,2,0)</f>
        <v>√</v>
      </c>
    </row>
    <row r="39" ht="20" customHeight="1" spans="1:20">
      <c r="A39" s="10">
        <f t="shared" si="23"/>
        <v>36</v>
      </c>
      <c r="B39" s="11"/>
      <c r="C39" s="12" t="s">
        <v>95</v>
      </c>
      <c r="D39" s="11" t="s">
        <v>96</v>
      </c>
      <c r="E39" s="11">
        <v>2836.2</v>
      </c>
      <c r="F39" s="11">
        <v>2837</v>
      </c>
      <c r="G39" s="13">
        <v>4990.25</v>
      </c>
      <c r="H39" s="11">
        <f t="shared" si="12"/>
        <v>51.05</v>
      </c>
      <c r="I39" s="11">
        <f t="shared" si="13"/>
        <v>453.792</v>
      </c>
      <c r="J39" s="11">
        <f t="shared" si="14"/>
        <v>19.859</v>
      </c>
      <c r="K39" s="13">
        <f t="shared" si="15"/>
        <v>424.17</v>
      </c>
      <c r="L39" s="13">
        <f t="shared" si="16"/>
        <v>948.871</v>
      </c>
      <c r="M39" s="11">
        <v>0</v>
      </c>
      <c r="N39" s="11">
        <f t="shared" si="17"/>
        <v>226.9</v>
      </c>
      <c r="O39" s="11">
        <f t="shared" si="18"/>
        <v>8.51</v>
      </c>
      <c r="P39" s="13">
        <f t="shared" si="19"/>
        <v>99.81</v>
      </c>
      <c r="Q39" s="11">
        <f t="shared" si="20"/>
        <v>335.22</v>
      </c>
      <c r="R39" s="11">
        <f t="shared" si="21"/>
        <v>1284.091</v>
      </c>
      <c r="S39" s="11"/>
      <c r="T39" t="str">
        <f>VLOOKUP(D39,[2]汇总!I$2:J$312,2,0)</f>
        <v>√</v>
      </c>
    </row>
    <row r="40" ht="20" customHeight="1" spans="1:20">
      <c r="A40" s="10">
        <f t="shared" si="23"/>
        <v>37</v>
      </c>
      <c r="B40" s="11"/>
      <c r="C40" s="12" t="s">
        <v>97</v>
      </c>
      <c r="D40" s="11" t="s">
        <v>98</v>
      </c>
      <c r="E40" s="11">
        <v>2836.2</v>
      </c>
      <c r="F40" s="11">
        <v>2837</v>
      </c>
      <c r="G40" s="13">
        <v>4990.25</v>
      </c>
      <c r="H40" s="11">
        <f t="shared" si="12"/>
        <v>51.05</v>
      </c>
      <c r="I40" s="11">
        <f t="shared" si="13"/>
        <v>453.792</v>
      </c>
      <c r="J40" s="11">
        <f t="shared" si="14"/>
        <v>19.859</v>
      </c>
      <c r="K40" s="13">
        <f t="shared" si="15"/>
        <v>424.17</v>
      </c>
      <c r="L40" s="13">
        <f t="shared" si="16"/>
        <v>948.871</v>
      </c>
      <c r="M40" s="11">
        <v>0</v>
      </c>
      <c r="N40" s="11">
        <f t="shared" si="17"/>
        <v>226.9</v>
      </c>
      <c r="O40" s="11">
        <f t="shared" si="18"/>
        <v>8.51</v>
      </c>
      <c r="P40" s="13">
        <f t="shared" si="19"/>
        <v>99.81</v>
      </c>
      <c r="Q40" s="11">
        <f t="shared" si="20"/>
        <v>335.22</v>
      </c>
      <c r="R40" s="11">
        <f t="shared" si="21"/>
        <v>1284.091</v>
      </c>
      <c r="S40" s="11"/>
      <c r="T40" t="str">
        <f>VLOOKUP(D40,[2]汇总!I$2:J$312,2,0)</f>
        <v>√</v>
      </c>
    </row>
    <row r="41" ht="20" customHeight="1" spans="1:20">
      <c r="A41" s="10">
        <f t="shared" si="23"/>
        <v>38</v>
      </c>
      <c r="B41" s="11" t="s">
        <v>99</v>
      </c>
      <c r="C41" s="12" t="s">
        <v>102</v>
      </c>
      <c r="D41" s="11" t="s">
        <v>103</v>
      </c>
      <c r="E41" s="11">
        <v>2836.2</v>
      </c>
      <c r="F41" s="11">
        <v>2837</v>
      </c>
      <c r="G41" s="13">
        <v>4990.25</v>
      </c>
      <c r="H41" s="11">
        <f t="shared" si="12"/>
        <v>51.05</v>
      </c>
      <c r="I41" s="11">
        <f t="shared" si="13"/>
        <v>453.792</v>
      </c>
      <c r="J41" s="11">
        <f t="shared" si="14"/>
        <v>19.859</v>
      </c>
      <c r="K41" s="13">
        <f t="shared" si="15"/>
        <v>424.17</v>
      </c>
      <c r="L41" s="13">
        <f t="shared" si="16"/>
        <v>948.871</v>
      </c>
      <c r="M41" s="11">
        <v>0</v>
      </c>
      <c r="N41" s="11">
        <f t="shared" si="17"/>
        <v>226.9</v>
      </c>
      <c r="O41" s="11">
        <f t="shared" si="18"/>
        <v>8.51</v>
      </c>
      <c r="P41" s="13">
        <f t="shared" si="19"/>
        <v>99.81</v>
      </c>
      <c r="Q41" s="11">
        <f t="shared" si="20"/>
        <v>335.22</v>
      </c>
      <c r="R41" s="11">
        <f t="shared" si="21"/>
        <v>1284.091</v>
      </c>
      <c r="S41" s="11"/>
      <c r="T41" t="str">
        <f>VLOOKUP(D41,[2]汇总!I$2:J$312,2,0)</f>
        <v>√</v>
      </c>
    </row>
    <row r="42" ht="20" customHeight="1" spans="1:20">
      <c r="A42" s="10">
        <f t="shared" si="23"/>
        <v>39</v>
      </c>
      <c r="B42" s="11"/>
      <c r="C42" s="12" t="s">
        <v>104</v>
      </c>
      <c r="D42" s="11" t="s">
        <v>105</v>
      </c>
      <c r="E42" s="11">
        <v>2836.2</v>
      </c>
      <c r="F42" s="11">
        <v>2837</v>
      </c>
      <c r="G42" s="13">
        <v>4990.25</v>
      </c>
      <c r="H42" s="11">
        <f t="shared" si="12"/>
        <v>51.05</v>
      </c>
      <c r="I42" s="11">
        <f t="shared" si="13"/>
        <v>453.792</v>
      </c>
      <c r="J42" s="11">
        <f t="shared" si="14"/>
        <v>19.859</v>
      </c>
      <c r="K42" s="13">
        <f t="shared" si="15"/>
        <v>424.17</v>
      </c>
      <c r="L42" s="13">
        <f t="shared" si="16"/>
        <v>948.871</v>
      </c>
      <c r="M42" s="11">
        <v>0</v>
      </c>
      <c r="N42" s="11">
        <f t="shared" si="17"/>
        <v>226.9</v>
      </c>
      <c r="O42" s="11">
        <f t="shared" si="18"/>
        <v>8.51</v>
      </c>
      <c r="P42" s="13">
        <f t="shared" si="19"/>
        <v>99.81</v>
      </c>
      <c r="Q42" s="11">
        <f t="shared" si="20"/>
        <v>335.22</v>
      </c>
      <c r="R42" s="11">
        <f t="shared" si="21"/>
        <v>1284.091</v>
      </c>
      <c r="S42" s="11"/>
      <c r="T42" t="str">
        <f>VLOOKUP(D42,[2]汇总!I$2:J$312,2,0)</f>
        <v>√</v>
      </c>
    </row>
    <row r="43" ht="20" customHeight="1" spans="1:20">
      <c r="A43" s="10">
        <f t="shared" si="23"/>
        <v>40</v>
      </c>
      <c r="B43" s="11"/>
      <c r="C43" s="12" t="s">
        <v>106</v>
      </c>
      <c r="D43" s="11" t="s">
        <v>107</v>
      </c>
      <c r="E43" s="11">
        <v>2836.2</v>
      </c>
      <c r="F43" s="11">
        <v>2837</v>
      </c>
      <c r="G43" s="13">
        <v>4990.25</v>
      </c>
      <c r="H43" s="11">
        <f t="shared" si="12"/>
        <v>51.05</v>
      </c>
      <c r="I43" s="11">
        <f t="shared" si="13"/>
        <v>453.792</v>
      </c>
      <c r="J43" s="11">
        <f t="shared" si="14"/>
        <v>19.859</v>
      </c>
      <c r="K43" s="13">
        <f t="shared" si="15"/>
        <v>424.17</v>
      </c>
      <c r="L43" s="13">
        <f t="shared" si="16"/>
        <v>948.871</v>
      </c>
      <c r="M43" s="11">
        <v>0</v>
      </c>
      <c r="N43" s="11">
        <f t="shared" si="17"/>
        <v>226.9</v>
      </c>
      <c r="O43" s="11">
        <f t="shared" si="18"/>
        <v>8.51</v>
      </c>
      <c r="P43" s="13">
        <f t="shared" si="19"/>
        <v>99.81</v>
      </c>
      <c r="Q43" s="11">
        <f t="shared" si="20"/>
        <v>335.22</v>
      </c>
      <c r="R43" s="11">
        <f t="shared" si="21"/>
        <v>1284.091</v>
      </c>
      <c r="S43" s="11"/>
      <c r="T43" t="str">
        <f>VLOOKUP(D43,[2]汇总!I$2:J$312,2,0)</f>
        <v>√</v>
      </c>
    </row>
    <row r="44" ht="20" customHeight="1" spans="1:20">
      <c r="A44" s="10">
        <f t="shared" si="23"/>
        <v>41</v>
      </c>
      <c r="B44" s="11"/>
      <c r="C44" s="12" t="s">
        <v>108</v>
      </c>
      <c r="D44" s="11" t="s">
        <v>109</v>
      </c>
      <c r="E44" s="11">
        <v>2836.2</v>
      </c>
      <c r="F44" s="11">
        <v>2837</v>
      </c>
      <c r="G44" s="13">
        <v>4990.25</v>
      </c>
      <c r="H44" s="11">
        <f t="shared" si="12"/>
        <v>51.05</v>
      </c>
      <c r="I44" s="11">
        <f t="shared" si="13"/>
        <v>453.792</v>
      </c>
      <c r="J44" s="11">
        <f t="shared" si="14"/>
        <v>19.859</v>
      </c>
      <c r="K44" s="13">
        <f t="shared" si="15"/>
        <v>424.17</v>
      </c>
      <c r="L44" s="13">
        <f t="shared" si="16"/>
        <v>948.871</v>
      </c>
      <c r="M44" s="11">
        <v>0</v>
      </c>
      <c r="N44" s="11">
        <f t="shared" si="17"/>
        <v>226.9</v>
      </c>
      <c r="O44" s="11">
        <f t="shared" si="18"/>
        <v>8.51</v>
      </c>
      <c r="P44" s="13">
        <f t="shared" si="19"/>
        <v>99.81</v>
      </c>
      <c r="Q44" s="11">
        <f t="shared" si="20"/>
        <v>335.22</v>
      </c>
      <c r="R44" s="11">
        <f t="shared" si="21"/>
        <v>1284.091</v>
      </c>
      <c r="S44" s="11"/>
      <c r="T44" t="str">
        <f>VLOOKUP(D44,[2]汇总!I$2:J$312,2,0)</f>
        <v>√</v>
      </c>
    </row>
    <row r="45" ht="20" customHeight="1" spans="1:20">
      <c r="A45" s="10">
        <f t="shared" si="23"/>
        <v>42</v>
      </c>
      <c r="B45" s="11"/>
      <c r="C45" s="12" t="s">
        <v>110</v>
      </c>
      <c r="D45" s="11" t="s">
        <v>111</v>
      </c>
      <c r="E45" s="11">
        <v>2836.2</v>
      </c>
      <c r="F45" s="11">
        <v>2837</v>
      </c>
      <c r="G45" s="13">
        <v>4990.25</v>
      </c>
      <c r="H45" s="11">
        <f t="shared" si="12"/>
        <v>51.05</v>
      </c>
      <c r="I45" s="11">
        <f t="shared" si="13"/>
        <v>453.792</v>
      </c>
      <c r="J45" s="11">
        <f t="shared" si="14"/>
        <v>19.859</v>
      </c>
      <c r="K45" s="13">
        <f t="shared" si="15"/>
        <v>424.17</v>
      </c>
      <c r="L45" s="13">
        <f t="shared" si="16"/>
        <v>948.871</v>
      </c>
      <c r="M45" s="11">
        <v>0</v>
      </c>
      <c r="N45" s="11">
        <f t="shared" si="17"/>
        <v>226.9</v>
      </c>
      <c r="O45" s="11">
        <f t="shared" si="18"/>
        <v>8.51</v>
      </c>
      <c r="P45" s="13">
        <f t="shared" si="19"/>
        <v>99.81</v>
      </c>
      <c r="Q45" s="11">
        <f t="shared" si="20"/>
        <v>335.22</v>
      </c>
      <c r="R45" s="11">
        <f t="shared" si="21"/>
        <v>1284.091</v>
      </c>
      <c r="S45" s="11"/>
      <c r="T45" t="str">
        <f>VLOOKUP(D45,[2]汇总!I$2:J$312,2,0)</f>
        <v>√</v>
      </c>
    </row>
    <row r="46" ht="20" customHeight="1" spans="1:20">
      <c r="A46" s="10">
        <f t="shared" si="23"/>
        <v>43</v>
      </c>
      <c r="B46" s="14" t="s">
        <v>112</v>
      </c>
      <c r="C46" s="12" t="s">
        <v>113</v>
      </c>
      <c r="D46" s="11" t="s">
        <v>114</v>
      </c>
      <c r="E46" s="11">
        <v>2836.2</v>
      </c>
      <c r="F46" s="11">
        <v>2837</v>
      </c>
      <c r="G46" s="13">
        <v>4990.25</v>
      </c>
      <c r="H46" s="11">
        <f t="shared" si="12"/>
        <v>51.05</v>
      </c>
      <c r="I46" s="11">
        <f t="shared" si="13"/>
        <v>453.792</v>
      </c>
      <c r="J46" s="11">
        <f t="shared" si="14"/>
        <v>19.859</v>
      </c>
      <c r="K46" s="13">
        <f t="shared" si="15"/>
        <v>424.17</v>
      </c>
      <c r="L46" s="13">
        <f t="shared" si="16"/>
        <v>948.871</v>
      </c>
      <c r="M46" s="11">
        <v>0</v>
      </c>
      <c r="N46" s="11">
        <f t="shared" si="17"/>
        <v>226.9</v>
      </c>
      <c r="O46" s="11">
        <f t="shared" si="18"/>
        <v>8.51</v>
      </c>
      <c r="P46" s="13">
        <f t="shared" si="19"/>
        <v>99.81</v>
      </c>
      <c r="Q46" s="11">
        <f t="shared" si="20"/>
        <v>335.22</v>
      </c>
      <c r="R46" s="11">
        <f t="shared" si="21"/>
        <v>1284.091</v>
      </c>
      <c r="S46" s="11"/>
      <c r="T46" t="str">
        <f>VLOOKUP(D46,[2]汇总!I$2:J$312,2,0)</f>
        <v>√</v>
      </c>
    </row>
    <row r="47" ht="20" customHeight="1" spans="1:20">
      <c r="A47" s="10">
        <f t="shared" si="23"/>
        <v>44</v>
      </c>
      <c r="B47" s="15"/>
      <c r="C47" s="12" t="s">
        <v>115</v>
      </c>
      <c r="D47" s="11" t="s">
        <v>116</v>
      </c>
      <c r="E47" s="11">
        <v>2836.2</v>
      </c>
      <c r="F47" s="11">
        <v>2837</v>
      </c>
      <c r="G47" s="13">
        <v>4990.25</v>
      </c>
      <c r="H47" s="11">
        <f t="shared" si="12"/>
        <v>51.05</v>
      </c>
      <c r="I47" s="11">
        <f t="shared" si="13"/>
        <v>453.792</v>
      </c>
      <c r="J47" s="11">
        <f t="shared" si="14"/>
        <v>19.859</v>
      </c>
      <c r="K47" s="13">
        <f t="shared" si="15"/>
        <v>424.17</v>
      </c>
      <c r="L47" s="13">
        <f t="shared" si="16"/>
        <v>948.871</v>
      </c>
      <c r="M47" s="11">
        <v>0</v>
      </c>
      <c r="N47" s="11">
        <f t="shared" si="17"/>
        <v>226.9</v>
      </c>
      <c r="O47" s="11">
        <f t="shared" si="18"/>
        <v>8.51</v>
      </c>
      <c r="P47" s="13">
        <f t="shared" si="19"/>
        <v>99.81</v>
      </c>
      <c r="Q47" s="11">
        <f t="shared" si="20"/>
        <v>335.22</v>
      </c>
      <c r="R47" s="11">
        <f t="shared" si="21"/>
        <v>1284.091</v>
      </c>
      <c r="S47" s="11"/>
      <c r="T47" t="str">
        <f>VLOOKUP(D47,[2]汇总!I$2:J$312,2,0)</f>
        <v>√</v>
      </c>
    </row>
    <row r="48" ht="20" customHeight="1" spans="1:20">
      <c r="A48" s="10">
        <f t="shared" si="23"/>
        <v>45</v>
      </c>
      <c r="B48" s="15"/>
      <c r="C48" s="12" t="s">
        <v>117</v>
      </c>
      <c r="D48" s="11" t="s">
        <v>118</v>
      </c>
      <c r="E48" s="11">
        <v>2836.2</v>
      </c>
      <c r="F48" s="11">
        <v>2837</v>
      </c>
      <c r="G48" s="13">
        <v>4990.25</v>
      </c>
      <c r="H48" s="11">
        <f t="shared" si="12"/>
        <v>51.05</v>
      </c>
      <c r="I48" s="11">
        <f t="shared" si="13"/>
        <v>453.792</v>
      </c>
      <c r="J48" s="11">
        <f t="shared" si="14"/>
        <v>19.859</v>
      </c>
      <c r="K48" s="13">
        <f t="shared" si="15"/>
        <v>424.17</v>
      </c>
      <c r="L48" s="13">
        <f t="shared" si="16"/>
        <v>948.871</v>
      </c>
      <c r="M48" s="11">
        <v>0</v>
      </c>
      <c r="N48" s="11">
        <f t="shared" si="17"/>
        <v>226.9</v>
      </c>
      <c r="O48" s="11">
        <f t="shared" si="18"/>
        <v>8.51</v>
      </c>
      <c r="P48" s="13">
        <f t="shared" si="19"/>
        <v>99.81</v>
      </c>
      <c r="Q48" s="11">
        <f t="shared" si="20"/>
        <v>335.22</v>
      </c>
      <c r="R48" s="11">
        <f t="shared" si="21"/>
        <v>1284.091</v>
      </c>
      <c r="S48" s="11"/>
      <c r="T48" t="str">
        <f>VLOOKUP(D48,[2]汇总!I$2:J$312,2,0)</f>
        <v>√</v>
      </c>
    </row>
    <row r="49" ht="20" customHeight="1" spans="1:20">
      <c r="A49" s="10">
        <f t="shared" si="23"/>
        <v>46</v>
      </c>
      <c r="B49" s="15"/>
      <c r="C49" s="12" t="s">
        <v>119</v>
      </c>
      <c r="D49" s="11" t="s">
        <v>120</v>
      </c>
      <c r="E49" s="11">
        <v>3820</v>
      </c>
      <c r="F49" s="11">
        <v>3820</v>
      </c>
      <c r="G49" s="13">
        <v>4990.25</v>
      </c>
      <c r="H49" s="11">
        <f t="shared" si="12"/>
        <v>68.76</v>
      </c>
      <c r="I49" s="11">
        <f t="shared" si="13"/>
        <v>611.2</v>
      </c>
      <c r="J49" s="11">
        <f t="shared" si="14"/>
        <v>26.74</v>
      </c>
      <c r="K49" s="13">
        <f t="shared" si="15"/>
        <v>424.17</v>
      </c>
      <c r="L49" s="13">
        <f t="shared" si="16"/>
        <v>1130.87</v>
      </c>
      <c r="M49" s="11">
        <v>0</v>
      </c>
      <c r="N49" s="11">
        <f t="shared" si="17"/>
        <v>305.6</v>
      </c>
      <c r="O49" s="11">
        <f t="shared" si="18"/>
        <v>11.46</v>
      </c>
      <c r="P49" s="13">
        <f t="shared" si="19"/>
        <v>99.81</v>
      </c>
      <c r="Q49" s="11">
        <f t="shared" si="20"/>
        <v>416.87</v>
      </c>
      <c r="R49" s="11">
        <f t="shared" si="21"/>
        <v>1547.74</v>
      </c>
      <c r="S49" s="11"/>
      <c r="T49" t="str">
        <f>VLOOKUP(D49,[2]汇总!I$2:J$312,2,0)</f>
        <v>√</v>
      </c>
    </row>
    <row r="50" ht="20" customHeight="1" spans="1:20">
      <c r="A50" s="10">
        <f t="shared" si="23"/>
        <v>47</v>
      </c>
      <c r="B50" s="15"/>
      <c r="C50" s="12" t="s">
        <v>123</v>
      </c>
      <c r="D50" s="11" t="s">
        <v>124</v>
      </c>
      <c r="E50" s="11">
        <v>2836.2</v>
      </c>
      <c r="F50" s="11">
        <v>2837</v>
      </c>
      <c r="G50" s="13">
        <v>4990.25</v>
      </c>
      <c r="H50" s="11">
        <f t="shared" si="12"/>
        <v>51.05</v>
      </c>
      <c r="I50" s="11">
        <f t="shared" si="13"/>
        <v>453.792</v>
      </c>
      <c r="J50" s="11">
        <f t="shared" si="14"/>
        <v>19.859</v>
      </c>
      <c r="K50" s="13">
        <f t="shared" si="15"/>
        <v>424.17</v>
      </c>
      <c r="L50" s="13">
        <f t="shared" si="16"/>
        <v>948.871</v>
      </c>
      <c r="M50" s="11">
        <v>0</v>
      </c>
      <c r="N50" s="11">
        <f t="shared" si="17"/>
        <v>226.9</v>
      </c>
      <c r="O50" s="11">
        <f t="shared" si="18"/>
        <v>8.51</v>
      </c>
      <c r="P50" s="13">
        <f t="shared" si="19"/>
        <v>99.81</v>
      </c>
      <c r="Q50" s="11">
        <f t="shared" si="20"/>
        <v>335.22</v>
      </c>
      <c r="R50" s="11">
        <f t="shared" si="21"/>
        <v>1284.091</v>
      </c>
      <c r="S50" s="11"/>
      <c r="T50" t="str">
        <f>VLOOKUP(D50,[2]汇总!I$2:J$312,2,0)</f>
        <v>√</v>
      </c>
    </row>
    <row r="51" ht="20" customHeight="1" spans="1:20">
      <c r="A51" s="10">
        <f t="shared" si="23"/>
        <v>48</v>
      </c>
      <c r="B51" s="15"/>
      <c r="C51" s="12" t="s">
        <v>125</v>
      </c>
      <c r="D51" s="11" t="s">
        <v>126</v>
      </c>
      <c r="E51" s="11">
        <v>3820</v>
      </c>
      <c r="F51" s="11">
        <v>3820</v>
      </c>
      <c r="G51" s="13">
        <v>4990.25</v>
      </c>
      <c r="H51" s="11">
        <f t="shared" si="12"/>
        <v>68.76</v>
      </c>
      <c r="I51" s="11">
        <f t="shared" si="13"/>
        <v>611.2</v>
      </c>
      <c r="J51" s="11">
        <f t="shared" si="14"/>
        <v>26.74</v>
      </c>
      <c r="K51" s="13">
        <f t="shared" si="15"/>
        <v>424.17</v>
      </c>
      <c r="L51" s="13">
        <f t="shared" si="16"/>
        <v>1130.87</v>
      </c>
      <c r="M51" s="11">
        <v>0</v>
      </c>
      <c r="N51" s="11">
        <f t="shared" si="17"/>
        <v>305.6</v>
      </c>
      <c r="O51" s="11">
        <f t="shared" si="18"/>
        <v>11.46</v>
      </c>
      <c r="P51" s="13">
        <f t="shared" si="19"/>
        <v>99.81</v>
      </c>
      <c r="Q51" s="11">
        <f t="shared" si="20"/>
        <v>416.87</v>
      </c>
      <c r="R51" s="11">
        <f t="shared" si="21"/>
        <v>1547.74</v>
      </c>
      <c r="S51" s="11"/>
      <c r="T51" t="str">
        <f>VLOOKUP(D51,[2]汇总!I$2:J$312,2,0)</f>
        <v>√</v>
      </c>
    </row>
    <row r="52" ht="20" customHeight="1" spans="1:20">
      <c r="A52" s="10">
        <f t="shared" si="23"/>
        <v>49</v>
      </c>
      <c r="B52" s="15"/>
      <c r="C52" s="12" t="s">
        <v>127</v>
      </c>
      <c r="D52" s="11" t="s">
        <v>128</v>
      </c>
      <c r="E52" s="11">
        <v>3042.05</v>
      </c>
      <c r="F52" s="11">
        <v>3043</v>
      </c>
      <c r="G52" s="13">
        <v>4990.25</v>
      </c>
      <c r="H52" s="11">
        <f t="shared" si="12"/>
        <v>54.76</v>
      </c>
      <c r="I52" s="11">
        <f t="shared" si="13"/>
        <v>486.728</v>
      </c>
      <c r="J52" s="11">
        <f t="shared" si="14"/>
        <v>21.301</v>
      </c>
      <c r="K52" s="13">
        <f t="shared" si="15"/>
        <v>424.17</v>
      </c>
      <c r="L52" s="13">
        <f t="shared" si="16"/>
        <v>986.959</v>
      </c>
      <c r="M52" s="11">
        <v>0</v>
      </c>
      <c r="N52" s="11">
        <f t="shared" si="17"/>
        <v>243.36</v>
      </c>
      <c r="O52" s="11">
        <f t="shared" si="18"/>
        <v>9.13</v>
      </c>
      <c r="P52" s="13">
        <f t="shared" si="19"/>
        <v>99.81</v>
      </c>
      <c r="Q52" s="11">
        <f t="shared" si="20"/>
        <v>352.3</v>
      </c>
      <c r="R52" s="11">
        <f t="shared" si="21"/>
        <v>1339.259</v>
      </c>
      <c r="S52" s="11"/>
      <c r="T52" t="str">
        <f>VLOOKUP(D52,[2]汇总!I$2:J$312,2,0)</f>
        <v>√</v>
      </c>
    </row>
    <row r="53" ht="20" customHeight="1" spans="1:20">
      <c r="A53" s="10">
        <f t="shared" si="23"/>
        <v>50</v>
      </c>
      <c r="B53" s="16"/>
      <c r="C53" s="12" t="s">
        <v>129</v>
      </c>
      <c r="D53" s="11" t="s">
        <v>130</v>
      </c>
      <c r="E53" s="11">
        <v>3042.05</v>
      </c>
      <c r="F53" s="11">
        <v>3043</v>
      </c>
      <c r="G53" s="13">
        <v>4990.25</v>
      </c>
      <c r="H53" s="11">
        <f t="shared" si="12"/>
        <v>54.76</v>
      </c>
      <c r="I53" s="11">
        <f t="shared" si="13"/>
        <v>486.728</v>
      </c>
      <c r="J53" s="11">
        <f t="shared" si="14"/>
        <v>21.301</v>
      </c>
      <c r="K53" s="13">
        <f t="shared" si="15"/>
        <v>424.17</v>
      </c>
      <c r="L53" s="13">
        <f t="shared" si="16"/>
        <v>986.959</v>
      </c>
      <c r="M53" s="11">
        <v>0</v>
      </c>
      <c r="N53" s="11">
        <f t="shared" si="17"/>
        <v>243.36</v>
      </c>
      <c r="O53" s="11">
        <f t="shared" si="18"/>
        <v>9.13</v>
      </c>
      <c r="P53" s="13">
        <f t="shared" si="19"/>
        <v>99.81</v>
      </c>
      <c r="Q53" s="11">
        <f t="shared" si="20"/>
        <v>352.3</v>
      </c>
      <c r="R53" s="11">
        <f t="shared" si="21"/>
        <v>1339.259</v>
      </c>
      <c r="S53" s="11"/>
      <c r="T53" t="str">
        <f>VLOOKUP(D53,[2]汇总!I$2:J$312,2,0)</f>
        <v>√</v>
      </c>
    </row>
    <row r="54" ht="20" customHeight="1" spans="1:20">
      <c r="A54" s="10">
        <f t="shared" ref="A54:A63" si="24">ROW()-3</f>
        <v>51</v>
      </c>
      <c r="B54" s="11" t="s">
        <v>131</v>
      </c>
      <c r="C54" s="12" t="s">
        <v>132</v>
      </c>
      <c r="D54" s="11" t="s">
        <v>133</v>
      </c>
      <c r="E54" s="11">
        <v>2836.2</v>
      </c>
      <c r="F54" s="11">
        <v>2837</v>
      </c>
      <c r="G54" s="13">
        <v>4990.25</v>
      </c>
      <c r="H54" s="11">
        <f t="shared" si="12"/>
        <v>51.05</v>
      </c>
      <c r="I54" s="11">
        <f t="shared" si="13"/>
        <v>453.792</v>
      </c>
      <c r="J54" s="11">
        <f t="shared" si="14"/>
        <v>19.859</v>
      </c>
      <c r="K54" s="13">
        <f t="shared" si="15"/>
        <v>424.17</v>
      </c>
      <c r="L54" s="13">
        <f t="shared" si="16"/>
        <v>948.871</v>
      </c>
      <c r="M54" s="11">
        <v>0</v>
      </c>
      <c r="N54" s="11">
        <f t="shared" si="17"/>
        <v>226.9</v>
      </c>
      <c r="O54" s="11">
        <f t="shared" si="18"/>
        <v>8.51</v>
      </c>
      <c r="P54" s="13">
        <f t="shared" si="19"/>
        <v>99.81</v>
      </c>
      <c r="Q54" s="11">
        <f t="shared" si="20"/>
        <v>335.22</v>
      </c>
      <c r="R54" s="11">
        <f t="shared" si="21"/>
        <v>1284.091</v>
      </c>
      <c r="S54" s="11"/>
      <c r="T54" t="str">
        <f>VLOOKUP(D54,[2]汇总!I$2:J$312,2,0)</f>
        <v>√</v>
      </c>
    </row>
    <row r="55" ht="20" customHeight="1" spans="1:20">
      <c r="A55" s="10">
        <f t="shared" si="24"/>
        <v>52</v>
      </c>
      <c r="B55" s="11"/>
      <c r="C55" s="12" t="s">
        <v>134</v>
      </c>
      <c r="D55" s="11" t="s">
        <v>135</v>
      </c>
      <c r="E55" s="11">
        <v>2836.2</v>
      </c>
      <c r="F55" s="11">
        <v>2837</v>
      </c>
      <c r="G55" s="13">
        <v>4990.25</v>
      </c>
      <c r="H55" s="11">
        <f t="shared" si="12"/>
        <v>51.05</v>
      </c>
      <c r="I55" s="11">
        <f t="shared" si="13"/>
        <v>453.792</v>
      </c>
      <c r="J55" s="11">
        <f t="shared" si="14"/>
        <v>19.859</v>
      </c>
      <c r="K55" s="13">
        <f t="shared" si="15"/>
        <v>424.17</v>
      </c>
      <c r="L55" s="13">
        <f t="shared" si="16"/>
        <v>948.871</v>
      </c>
      <c r="M55" s="11">
        <v>0</v>
      </c>
      <c r="N55" s="11">
        <f t="shared" si="17"/>
        <v>226.9</v>
      </c>
      <c r="O55" s="11">
        <f t="shared" si="18"/>
        <v>8.51</v>
      </c>
      <c r="P55" s="13">
        <f t="shared" si="19"/>
        <v>99.81</v>
      </c>
      <c r="Q55" s="11">
        <f t="shared" si="20"/>
        <v>335.22</v>
      </c>
      <c r="R55" s="11">
        <f t="shared" si="21"/>
        <v>1284.091</v>
      </c>
      <c r="S55" s="11"/>
      <c r="T55" t="str">
        <f>VLOOKUP(D55,[2]汇总!I$2:J$312,2,0)</f>
        <v>√</v>
      </c>
    </row>
    <row r="56" ht="20" customHeight="1" spans="1:20">
      <c r="A56" s="10">
        <f t="shared" si="24"/>
        <v>53</v>
      </c>
      <c r="B56" s="11"/>
      <c r="C56" s="12" t="s">
        <v>136</v>
      </c>
      <c r="D56" s="11" t="s">
        <v>137</v>
      </c>
      <c r="E56" s="11">
        <v>2836.2</v>
      </c>
      <c r="F56" s="11">
        <v>2837</v>
      </c>
      <c r="G56" s="13">
        <v>4990.25</v>
      </c>
      <c r="H56" s="11">
        <f t="shared" si="12"/>
        <v>51.05</v>
      </c>
      <c r="I56" s="11">
        <f t="shared" si="13"/>
        <v>453.792</v>
      </c>
      <c r="J56" s="11">
        <f t="shared" si="14"/>
        <v>19.859</v>
      </c>
      <c r="K56" s="13">
        <f t="shared" si="15"/>
        <v>424.17</v>
      </c>
      <c r="L56" s="13">
        <f t="shared" si="16"/>
        <v>948.871</v>
      </c>
      <c r="M56" s="11">
        <v>0</v>
      </c>
      <c r="N56" s="11">
        <f t="shared" si="17"/>
        <v>226.9</v>
      </c>
      <c r="O56" s="11">
        <f t="shared" si="18"/>
        <v>8.51</v>
      </c>
      <c r="P56" s="13">
        <f t="shared" si="19"/>
        <v>99.81</v>
      </c>
      <c r="Q56" s="11">
        <f t="shared" si="20"/>
        <v>335.22</v>
      </c>
      <c r="R56" s="11">
        <f t="shared" si="21"/>
        <v>1284.091</v>
      </c>
      <c r="S56" s="11"/>
      <c r="T56" t="str">
        <f>VLOOKUP(D56,[2]汇总!I$2:J$312,2,0)</f>
        <v>√</v>
      </c>
    </row>
    <row r="57" ht="20" customHeight="1" spans="1:20">
      <c r="A57" s="10">
        <f t="shared" si="24"/>
        <v>54</v>
      </c>
      <c r="B57" s="11"/>
      <c r="C57" s="12" t="s">
        <v>138</v>
      </c>
      <c r="D57" s="11" t="s">
        <v>139</v>
      </c>
      <c r="E57" s="11">
        <v>2836.2</v>
      </c>
      <c r="F57" s="11">
        <v>2837</v>
      </c>
      <c r="G57" s="13">
        <v>4990.25</v>
      </c>
      <c r="H57" s="11">
        <f t="shared" si="12"/>
        <v>51.05</v>
      </c>
      <c r="I57" s="11">
        <f t="shared" si="13"/>
        <v>453.792</v>
      </c>
      <c r="J57" s="11">
        <f t="shared" si="14"/>
        <v>19.859</v>
      </c>
      <c r="K57" s="13">
        <f t="shared" si="15"/>
        <v>424.17</v>
      </c>
      <c r="L57" s="13">
        <f t="shared" si="16"/>
        <v>948.871</v>
      </c>
      <c r="M57" s="11">
        <v>0</v>
      </c>
      <c r="N57" s="11">
        <f t="shared" si="17"/>
        <v>226.9</v>
      </c>
      <c r="O57" s="11">
        <f t="shared" si="18"/>
        <v>8.51</v>
      </c>
      <c r="P57" s="13">
        <f t="shared" si="19"/>
        <v>99.81</v>
      </c>
      <c r="Q57" s="11">
        <f t="shared" si="20"/>
        <v>335.22</v>
      </c>
      <c r="R57" s="11">
        <f t="shared" si="21"/>
        <v>1284.091</v>
      </c>
      <c r="S57" s="11"/>
      <c r="T57" t="str">
        <f>VLOOKUP(D57,[2]汇总!I$2:J$312,2,0)</f>
        <v>√</v>
      </c>
    </row>
    <row r="58" ht="20" customHeight="1" spans="1:20">
      <c r="A58" s="10">
        <f t="shared" si="24"/>
        <v>55</v>
      </c>
      <c r="B58" s="11"/>
      <c r="C58" s="12" t="s">
        <v>140</v>
      </c>
      <c r="D58" s="11" t="s">
        <v>141</v>
      </c>
      <c r="E58" s="11">
        <v>2836.2</v>
      </c>
      <c r="F58" s="11">
        <v>2837</v>
      </c>
      <c r="G58" s="13">
        <v>4990.25</v>
      </c>
      <c r="H58" s="11">
        <f t="shared" si="12"/>
        <v>51.05</v>
      </c>
      <c r="I58" s="11">
        <f t="shared" si="13"/>
        <v>453.792</v>
      </c>
      <c r="J58" s="11">
        <f t="shared" si="14"/>
        <v>19.859</v>
      </c>
      <c r="K58" s="13">
        <f t="shared" si="15"/>
        <v>424.17</v>
      </c>
      <c r="L58" s="13">
        <f t="shared" si="16"/>
        <v>948.871</v>
      </c>
      <c r="M58" s="11">
        <v>0</v>
      </c>
      <c r="N58" s="11">
        <f t="shared" si="17"/>
        <v>226.9</v>
      </c>
      <c r="O58" s="11">
        <f t="shared" si="18"/>
        <v>8.51</v>
      </c>
      <c r="P58" s="13">
        <f t="shared" si="19"/>
        <v>99.81</v>
      </c>
      <c r="Q58" s="11">
        <f t="shared" si="20"/>
        <v>335.22</v>
      </c>
      <c r="R58" s="11">
        <f t="shared" si="21"/>
        <v>1284.091</v>
      </c>
      <c r="S58" s="11"/>
      <c r="T58" t="str">
        <f>VLOOKUP(D58,[2]汇总!I$2:J$312,2,0)</f>
        <v>√</v>
      </c>
    </row>
    <row r="59" ht="20" customHeight="1" spans="1:20">
      <c r="A59" s="10">
        <f t="shared" si="24"/>
        <v>56</v>
      </c>
      <c r="B59" s="11"/>
      <c r="C59" s="12" t="s">
        <v>142</v>
      </c>
      <c r="D59" s="11" t="s">
        <v>143</v>
      </c>
      <c r="E59" s="11">
        <v>2836.2</v>
      </c>
      <c r="F59" s="11">
        <v>2837</v>
      </c>
      <c r="G59" s="13">
        <v>4990.25</v>
      </c>
      <c r="H59" s="11">
        <f t="shared" si="12"/>
        <v>51.05</v>
      </c>
      <c r="I59" s="11">
        <f t="shared" si="13"/>
        <v>453.792</v>
      </c>
      <c r="J59" s="11">
        <f t="shared" si="14"/>
        <v>19.859</v>
      </c>
      <c r="K59" s="13">
        <f t="shared" si="15"/>
        <v>424.17</v>
      </c>
      <c r="L59" s="13">
        <f t="shared" si="16"/>
        <v>948.871</v>
      </c>
      <c r="M59" s="11">
        <v>0</v>
      </c>
      <c r="N59" s="11">
        <f t="shared" si="17"/>
        <v>226.9</v>
      </c>
      <c r="O59" s="11">
        <f t="shared" si="18"/>
        <v>8.51</v>
      </c>
      <c r="P59" s="13">
        <f t="shared" si="19"/>
        <v>99.81</v>
      </c>
      <c r="Q59" s="11">
        <f t="shared" si="20"/>
        <v>335.22</v>
      </c>
      <c r="R59" s="11">
        <f t="shared" si="21"/>
        <v>1284.091</v>
      </c>
      <c r="S59" s="11"/>
      <c r="T59" t="str">
        <f>VLOOKUP(D59,[2]汇总!I$2:J$312,2,0)</f>
        <v>√</v>
      </c>
    </row>
    <row r="60" ht="20" customHeight="1" spans="1:20">
      <c r="A60" s="10">
        <f t="shared" si="24"/>
        <v>57</v>
      </c>
      <c r="B60" s="11"/>
      <c r="C60" s="12" t="s">
        <v>144</v>
      </c>
      <c r="D60" s="11" t="s">
        <v>145</v>
      </c>
      <c r="E60" s="11">
        <v>2836.2</v>
      </c>
      <c r="F60" s="11">
        <v>2837</v>
      </c>
      <c r="G60" s="13">
        <v>4990.25</v>
      </c>
      <c r="H60" s="11">
        <f t="shared" si="12"/>
        <v>51.05</v>
      </c>
      <c r="I60" s="11">
        <f t="shared" si="13"/>
        <v>453.792</v>
      </c>
      <c r="J60" s="11">
        <f t="shared" si="14"/>
        <v>19.859</v>
      </c>
      <c r="K60" s="13">
        <f t="shared" si="15"/>
        <v>424.17</v>
      </c>
      <c r="L60" s="13">
        <f t="shared" si="16"/>
        <v>948.871</v>
      </c>
      <c r="M60" s="11">
        <v>0</v>
      </c>
      <c r="N60" s="11">
        <f t="shared" si="17"/>
        <v>226.9</v>
      </c>
      <c r="O60" s="11">
        <f t="shared" si="18"/>
        <v>8.51</v>
      </c>
      <c r="P60" s="13">
        <f t="shared" si="19"/>
        <v>99.81</v>
      </c>
      <c r="Q60" s="11">
        <f t="shared" si="20"/>
        <v>335.22</v>
      </c>
      <c r="R60" s="11">
        <f t="shared" si="21"/>
        <v>1284.091</v>
      </c>
      <c r="S60" s="11"/>
      <c r="T60" t="str">
        <f>VLOOKUP(D60,[2]汇总!I$2:J$312,2,0)</f>
        <v>√</v>
      </c>
    </row>
    <row r="61" ht="20" customHeight="1" spans="1:20">
      <c r="A61" s="10">
        <f t="shared" si="24"/>
        <v>58</v>
      </c>
      <c r="B61" s="11" t="s">
        <v>146</v>
      </c>
      <c r="C61" s="12" t="s">
        <v>147</v>
      </c>
      <c r="D61" s="11" t="s">
        <v>148</v>
      </c>
      <c r="E61" s="11">
        <v>3820</v>
      </c>
      <c r="F61" s="11">
        <v>3820</v>
      </c>
      <c r="G61" s="13">
        <v>4990.25</v>
      </c>
      <c r="H61" s="11">
        <f t="shared" si="12"/>
        <v>68.76</v>
      </c>
      <c r="I61" s="11">
        <f t="shared" si="13"/>
        <v>611.2</v>
      </c>
      <c r="J61" s="11">
        <f t="shared" si="14"/>
        <v>26.74</v>
      </c>
      <c r="K61" s="13">
        <f t="shared" si="15"/>
        <v>424.17</v>
      </c>
      <c r="L61" s="13">
        <f t="shared" si="16"/>
        <v>1130.87</v>
      </c>
      <c r="M61" s="11">
        <v>0</v>
      </c>
      <c r="N61" s="11">
        <f t="shared" si="17"/>
        <v>305.6</v>
      </c>
      <c r="O61" s="11">
        <f t="shared" si="18"/>
        <v>11.46</v>
      </c>
      <c r="P61" s="13">
        <f t="shared" si="19"/>
        <v>99.81</v>
      </c>
      <c r="Q61" s="11">
        <f t="shared" si="20"/>
        <v>416.87</v>
      </c>
      <c r="R61" s="11">
        <f t="shared" si="21"/>
        <v>1547.74</v>
      </c>
      <c r="S61" s="11"/>
      <c r="T61" t="str">
        <f>VLOOKUP(D61,[2]汇总!I$2:J$312,2,0)</f>
        <v>√</v>
      </c>
    </row>
    <row r="62" ht="20" customHeight="1" spans="1:19">
      <c r="A62" s="10">
        <f t="shared" si="24"/>
        <v>59</v>
      </c>
      <c r="B62" s="11"/>
      <c r="C62" s="20" t="s">
        <v>783</v>
      </c>
      <c r="D62" s="11" t="s">
        <v>784</v>
      </c>
      <c r="E62" s="22">
        <v>3042.05</v>
      </c>
      <c r="F62" s="22">
        <v>3043</v>
      </c>
      <c r="G62" s="13">
        <v>4990.25</v>
      </c>
      <c r="H62" s="11">
        <f t="shared" si="12"/>
        <v>54.76</v>
      </c>
      <c r="I62" s="11">
        <f t="shared" si="13"/>
        <v>486.728</v>
      </c>
      <c r="J62" s="11">
        <f t="shared" si="14"/>
        <v>21.301</v>
      </c>
      <c r="K62" s="13">
        <f t="shared" si="15"/>
        <v>424.17</v>
      </c>
      <c r="L62" s="13">
        <f t="shared" si="16"/>
        <v>986.959</v>
      </c>
      <c r="M62" s="11">
        <v>0</v>
      </c>
      <c r="N62" s="11">
        <f t="shared" si="17"/>
        <v>243.36</v>
      </c>
      <c r="O62" s="11">
        <f t="shared" si="18"/>
        <v>9.13</v>
      </c>
      <c r="P62" s="13">
        <f t="shared" si="19"/>
        <v>99.81</v>
      </c>
      <c r="Q62" s="11">
        <f t="shared" si="20"/>
        <v>352.3</v>
      </c>
      <c r="R62" s="11">
        <f t="shared" si="21"/>
        <v>1339.259</v>
      </c>
      <c r="S62" s="11" t="s">
        <v>50</v>
      </c>
    </row>
    <row r="63" ht="20" customHeight="1" spans="1:19">
      <c r="A63" s="10">
        <f t="shared" si="24"/>
        <v>60</v>
      </c>
      <c r="B63" s="11"/>
      <c r="C63" s="20" t="s">
        <v>785</v>
      </c>
      <c r="D63" s="11" t="s">
        <v>786</v>
      </c>
      <c r="E63" s="22">
        <v>3042.05</v>
      </c>
      <c r="F63" s="22">
        <v>3043</v>
      </c>
      <c r="G63" s="13">
        <v>4990.25</v>
      </c>
      <c r="H63" s="11">
        <f t="shared" si="12"/>
        <v>54.76</v>
      </c>
      <c r="I63" s="11">
        <f t="shared" si="13"/>
        <v>486.728</v>
      </c>
      <c r="J63" s="11">
        <f t="shared" si="14"/>
        <v>21.301</v>
      </c>
      <c r="K63" s="13">
        <f t="shared" si="15"/>
        <v>424.17</v>
      </c>
      <c r="L63" s="13">
        <f t="shared" si="16"/>
        <v>986.959</v>
      </c>
      <c r="M63" s="11">
        <v>0</v>
      </c>
      <c r="N63" s="11">
        <f t="shared" si="17"/>
        <v>243.36</v>
      </c>
      <c r="O63" s="11">
        <f t="shared" si="18"/>
        <v>9.13</v>
      </c>
      <c r="P63" s="13">
        <f t="shared" si="19"/>
        <v>99.81</v>
      </c>
      <c r="Q63" s="11">
        <f t="shared" si="20"/>
        <v>352.3</v>
      </c>
      <c r="R63" s="11">
        <f t="shared" si="21"/>
        <v>1339.259</v>
      </c>
      <c r="S63" s="11" t="s">
        <v>50</v>
      </c>
    </row>
    <row r="64" ht="20" customHeight="1" spans="1:20">
      <c r="A64" s="10">
        <f t="shared" ref="A64:A73" si="25">ROW()-3</f>
        <v>61</v>
      </c>
      <c r="B64" s="14" t="s">
        <v>155</v>
      </c>
      <c r="C64" s="12" t="s">
        <v>156</v>
      </c>
      <c r="D64" s="11" t="s">
        <v>157</v>
      </c>
      <c r="E64" s="11">
        <v>2836.2</v>
      </c>
      <c r="F64" s="11">
        <v>2837</v>
      </c>
      <c r="G64" s="13">
        <v>4990.25</v>
      </c>
      <c r="H64" s="11">
        <f t="shared" si="12"/>
        <v>51.05</v>
      </c>
      <c r="I64" s="11">
        <f t="shared" si="13"/>
        <v>453.792</v>
      </c>
      <c r="J64" s="11">
        <f t="shared" si="14"/>
        <v>19.859</v>
      </c>
      <c r="K64" s="13">
        <f t="shared" si="15"/>
        <v>424.17</v>
      </c>
      <c r="L64" s="13">
        <f t="shared" si="16"/>
        <v>948.871</v>
      </c>
      <c r="M64" s="11">
        <v>0</v>
      </c>
      <c r="N64" s="11">
        <f t="shared" si="17"/>
        <v>226.9</v>
      </c>
      <c r="O64" s="11">
        <f t="shared" si="18"/>
        <v>8.51</v>
      </c>
      <c r="P64" s="13">
        <f t="shared" si="19"/>
        <v>99.81</v>
      </c>
      <c r="Q64" s="11">
        <f t="shared" si="20"/>
        <v>335.22</v>
      </c>
      <c r="R64" s="11">
        <f t="shared" si="21"/>
        <v>1284.091</v>
      </c>
      <c r="S64" s="11"/>
      <c r="T64" t="str">
        <f>VLOOKUP(D64,[2]汇总!I$2:J$312,2,0)</f>
        <v>√</v>
      </c>
    </row>
    <row r="65" ht="20" customHeight="1" spans="1:20">
      <c r="A65" s="10">
        <f t="shared" si="25"/>
        <v>62</v>
      </c>
      <c r="B65" s="15"/>
      <c r="C65" s="12" t="s">
        <v>158</v>
      </c>
      <c r="D65" s="11" t="s">
        <v>159</v>
      </c>
      <c r="E65" s="11">
        <v>3820</v>
      </c>
      <c r="F65" s="11">
        <v>3820</v>
      </c>
      <c r="G65" s="13">
        <v>4990.25</v>
      </c>
      <c r="H65" s="11">
        <f t="shared" si="12"/>
        <v>68.76</v>
      </c>
      <c r="I65" s="11">
        <f t="shared" si="13"/>
        <v>611.2</v>
      </c>
      <c r="J65" s="11">
        <f t="shared" si="14"/>
        <v>26.74</v>
      </c>
      <c r="K65" s="13">
        <f t="shared" si="15"/>
        <v>424.17</v>
      </c>
      <c r="L65" s="13">
        <f t="shared" si="16"/>
        <v>1130.87</v>
      </c>
      <c r="M65" s="11">
        <v>0</v>
      </c>
      <c r="N65" s="11">
        <f t="shared" si="17"/>
        <v>305.6</v>
      </c>
      <c r="O65" s="11">
        <f t="shared" si="18"/>
        <v>11.46</v>
      </c>
      <c r="P65" s="13">
        <f t="shared" si="19"/>
        <v>99.81</v>
      </c>
      <c r="Q65" s="11">
        <f t="shared" si="20"/>
        <v>416.87</v>
      </c>
      <c r="R65" s="11">
        <f t="shared" si="21"/>
        <v>1547.74</v>
      </c>
      <c r="S65" s="11"/>
      <c r="T65" t="str">
        <f>VLOOKUP(D65,[2]汇总!I$2:J$312,2,0)</f>
        <v>√</v>
      </c>
    </row>
    <row r="66" ht="20" customHeight="1" spans="1:20">
      <c r="A66" s="10">
        <f t="shared" si="25"/>
        <v>63</v>
      </c>
      <c r="B66" s="15"/>
      <c r="C66" s="12" t="s">
        <v>160</v>
      </c>
      <c r="D66" s="11" t="s">
        <v>161</v>
      </c>
      <c r="E66" s="11">
        <v>2836.2</v>
      </c>
      <c r="F66" s="11">
        <v>2837</v>
      </c>
      <c r="G66" s="13">
        <v>4990.25</v>
      </c>
      <c r="H66" s="11">
        <f t="shared" si="12"/>
        <v>51.05</v>
      </c>
      <c r="I66" s="11">
        <f t="shared" si="13"/>
        <v>453.792</v>
      </c>
      <c r="J66" s="11">
        <f t="shared" si="14"/>
        <v>19.859</v>
      </c>
      <c r="K66" s="13">
        <f t="shared" si="15"/>
        <v>424.17</v>
      </c>
      <c r="L66" s="13">
        <f t="shared" si="16"/>
        <v>948.871</v>
      </c>
      <c r="M66" s="11">
        <v>0</v>
      </c>
      <c r="N66" s="11">
        <f t="shared" si="17"/>
        <v>226.9</v>
      </c>
      <c r="O66" s="11">
        <f t="shared" si="18"/>
        <v>8.51</v>
      </c>
      <c r="P66" s="13">
        <f t="shared" si="19"/>
        <v>99.81</v>
      </c>
      <c r="Q66" s="11">
        <f t="shared" si="20"/>
        <v>335.22</v>
      </c>
      <c r="R66" s="11">
        <f t="shared" si="21"/>
        <v>1284.091</v>
      </c>
      <c r="S66" s="11"/>
      <c r="T66" t="str">
        <f>VLOOKUP(D66,[2]汇总!I$2:J$312,2,0)</f>
        <v>√</v>
      </c>
    </row>
    <row r="67" ht="20" customHeight="1" spans="1:20">
      <c r="A67" s="10">
        <f t="shared" si="25"/>
        <v>64</v>
      </c>
      <c r="B67" s="15"/>
      <c r="C67" s="12" t="s">
        <v>162</v>
      </c>
      <c r="D67" s="11" t="s">
        <v>163</v>
      </c>
      <c r="E67" s="11">
        <v>2836.2</v>
      </c>
      <c r="F67" s="11">
        <v>2837</v>
      </c>
      <c r="G67" s="13">
        <v>4990.25</v>
      </c>
      <c r="H67" s="11">
        <f t="shared" si="12"/>
        <v>51.05</v>
      </c>
      <c r="I67" s="11">
        <f t="shared" si="13"/>
        <v>453.792</v>
      </c>
      <c r="J67" s="11">
        <f t="shared" si="14"/>
        <v>19.859</v>
      </c>
      <c r="K67" s="13">
        <f t="shared" si="15"/>
        <v>424.17</v>
      </c>
      <c r="L67" s="13">
        <f t="shared" si="16"/>
        <v>948.871</v>
      </c>
      <c r="M67" s="11">
        <v>0</v>
      </c>
      <c r="N67" s="11">
        <f t="shared" si="17"/>
        <v>226.9</v>
      </c>
      <c r="O67" s="11">
        <f t="shared" si="18"/>
        <v>8.51</v>
      </c>
      <c r="P67" s="13">
        <f t="shared" si="19"/>
        <v>99.81</v>
      </c>
      <c r="Q67" s="11">
        <f t="shared" si="20"/>
        <v>335.22</v>
      </c>
      <c r="R67" s="11">
        <f t="shared" si="21"/>
        <v>1284.091</v>
      </c>
      <c r="S67" s="11"/>
      <c r="T67" t="str">
        <f>VLOOKUP(D67,[2]汇总!I$2:J$312,2,0)</f>
        <v>√</v>
      </c>
    </row>
    <row r="68" ht="20" customHeight="1" spans="1:20">
      <c r="A68" s="10">
        <f t="shared" si="25"/>
        <v>65</v>
      </c>
      <c r="B68" s="15"/>
      <c r="C68" s="12" t="s">
        <v>164</v>
      </c>
      <c r="D68" s="11" t="s">
        <v>165</v>
      </c>
      <c r="E68" s="11">
        <v>2836.2</v>
      </c>
      <c r="F68" s="11">
        <v>2837</v>
      </c>
      <c r="G68" s="13">
        <v>4990.25</v>
      </c>
      <c r="H68" s="11">
        <f t="shared" si="12"/>
        <v>51.05</v>
      </c>
      <c r="I68" s="11">
        <f t="shared" si="13"/>
        <v>453.792</v>
      </c>
      <c r="J68" s="11">
        <f t="shared" si="14"/>
        <v>19.859</v>
      </c>
      <c r="K68" s="13">
        <f t="shared" si="15"/>
        <v>424.17</v>
      </c>
      <c r="L68" s="13">
        <f t="shared" si="16"/>
        <v>948.871</v>
      </c>
      <c r="M68" s="11">
        <v>0</v>
      </c>
      <c r="N68" s="11">
        <f t="shared" ref="N68:N131" si="26">ROUND(E68*0.08,2)</f>
        <v>226.9</v>
      </c>
      <c r="O68" s="11">
        <f t="shared" ref="O68:O131" si="27">ROUND(F68*0.003,2)</f>
        <v>8.51</v>
      </c>
      <c r="P68" s="13">
        <f t="shared" ref="P68:P131" si="28">ROUND(G68*0.02,2)</f>
        <v>99.81</v>
      </c>
      <c r="Q68" s="11">
        <f t="shared" ref="Q68:Q131" si="29">SUM(M68:P68)</f>
        <v>335.22</v>
      </c>
      <c r="R68" s="11">
        <f t="shared" ref="R68:R131" si="30">L68+Q68</f>
        <v>1284.091</v>
      </c>
      <c r="S68" s="11"/>
      <c r="T68" t="str">
        <f>VLOOKUP(D68,[2]汇总!I$2:J$312,2,0)</f>
        <v>√</v>
      </c>
    </row>
    <row r="69" ht="20" customHeight="1" spans="1:20">
      <c r="A69" s="10">
        <f t="shared" si="25"/>
        <v>66</v>
      </c>
      <c r="B69" s="15"/>
      <c r="C69" s="12" t="s">
        <v>166</v>
      </c>
      <c r="D69" s="11" t="s">
        <v>167</v>
      </c>
      <c r="E69" s="11">
        <v>2836.2</v>
      </c>
      <c r="F69" s="11">
        <v>2837</v>
      </c>
      <c r="G69" s="13">
        <v>4990.25</v>
      </c>
      <c r="H69" s="11">
        <f t="shared" si="12"/>
        <v>51.05</v>
      </c>
      <c r="I69" s="11">
        <f t="shared" si="13"/>
        <v>453.792</v>
      </c>
      <c r="J69" s="11">
        <f t="shared" si="14"/>
        <v>19.859</v>
      </c>
      <c r="K69" s="13">
        <f t="shared" si="15"/>
        <v>424.17</v>
      </c>
      <c r="L69" s="13">
        <f t="shared" si="16"/>
        <v>948.871</v>
      </c>
      <c r="M69" s="11">
        <v>0</v>
      </c>
      <c r="N69" s="11">
        <f t="shared" si="26"/>
        <v>226.9</v>
      </c>
      <c r="O69" s="11">
        <f t="shared" si="27"/>
        <v>8.51</v>
      </c>
      <c r="P69" s="13">
        <f t="shared" si="28"/>
        <v>99.81</v>
      </c>
      <c r="Q69" s="11">
        <f t="shared" si="29"/>
        <v>335.22</v>
      </c>
      <c r="R69" s="11">
        <f t="shared" si="30"/>
        <v>1284.091</v>
      </c>
      <c r="S69" s="11"/>
      <c r="T69" t="str">
        <f>VLOOKUP(D69,[2]汇总!I$2:J$312,2,0)</f>
        <v>√</v>
      </c>
    </row>
    <row r="70" ht="20" customHeight="1" spans="1:20">
      <c r="A70" s="10">
        <f t="shared" si="25"/>
        <v>67</v>
      </c>
      <c r="B70" s="15"/>
      <c r="C70" s="12" t="s">
        <v>168</v>
      </c>
      <c r="D70" s="11" t="s">
        <v>169</v>
      </c>
      <c r="E70" s="11">
        <v>2836.2</v>
      </c>
      <c r="F70" s="11">
        <v>2837</v>
      </c>
      <c r="G70" s="13">
        <v>4990.25</v>
      </c>
      <c r="H70" s="11">
        <f t="shared" ref="H70:H133" si="31">ROUND(E70*0.018,2)</f>
        <v>51.05</v>
      </c>
      <c r="I70" s="11">
        <f t="shared" ref="I70:I133" si="32">E70*0.16</f>
        <v>453.792</v>
      </c>
      <c r="J70" s="11">
        <f t="shared" ref="J70:J133" si="33">F70*0.007</f>
        <v>19.859</v>
      </c>
      <c r="K70" s="13">
        <f t="shared" ref="K70:K133" si="34">ROUND(G70*0.085,2)</f>
        <v>424.17</v>
      </c>
      <c r="L70" s="13">
        <f t="shared" ref="L70:L133" si="35">SUM(H70:K70)</f>
        <v>948.871</v>
      </c>
      <c r="M70" s="11">
        <v>0</v>
      </c>
      <c r="N70" s="11">
        <f t="shared" si="26"/>
        <v>226.9</v>
      </c>
      <c r="O70" s="11">
        <f t="shared" si="27"/>
        <v>8.51</v>
      </c>
      <c r="P70" s="13">
        <f t="shared" si="28"/>
        <v>99.81</v>
      </c>
      <c r="Q70" s="11">
        <f t="shared" si="29"/>
        <v>335.22</v>
      </c>
      <c r="R70" s="11">
        <f t="shared" si="30"/>
        <v>1284.091</v>
      </c>
      <c r="S70" s="11"/>
      <c r="T70" t="str">
        <f>VLOOKUP(D70,[2]汇总!I$2:J$312,2,0)</f>
        <v>√</v>
      </c>
    </row>
    <row r="71" ht="20" customHeight="1" spans="1:20">
      <c r="A71" s="10">
        <f t="shared" si="25"/>
        <v>68</v>
      </c>
      <c r="B71" s="15"/>
      <c r="C71" s="12" t="s">
        <v>170</v>
      </c>
      <c r="D71" s="11" t="s">
        <v>171</v>
      </c>
      <c r="E71" s="11">
        <v>2836.2</v>
      </c>
      <c r="F71" s="11">
        <v>2837</v>
      </c>
      <c r="G71" s="13">
        <v>4990.25</v>
      </c>
      <c r="H71" s="11">
        <f t="shared" si="31"/>
        <v>51.05</v>
      </c>
      <c r="I71" s="11">
        <f t="shared" si="32"/>
        <v>453.792</v>
      </c>
      <c r="J71" s="11">
        <f t="shared" si="33"/>
        <v>19.859</v>
      </c>
      <c r="K71" s="13">
        <f t="shared" si="34"/>
        <v>424.17</v>
      </c>
      <c r="L71" s="13">
        <f t="shared" si="35"/>
        <v>948.871</v>
      </c>
      <c r="M71" s="11">
        <v>0</v>
      </c>
      <c r="N71" s="11">
        <f t="shared" si="26"/>
        <v>226.9</v>
      </c>
      <c r="O71" s="11">
        <f t="shared" si="27"/>
        <v>8.51</v>
      </c>
      <c r="P71" s="13">
        <f t="shared" si="28"/>
        <v>99.81</v>
      </c>
      <c r="Q71" s="11">
        <f t="shared" si="29"/>
        <v>335.22</v>
      </c>
      <c r="R71" s="11">
        <f t="shared" si="30"/>
        <v>1284.091</v>
      </c>
      <c r="S71" s="11"/>
      <c r="T71" t="str">
        <f>VLOOKUP(D71,[2]汇总!I$2:J$312,2,0)</f>
        <v>√</v>
      </c>
    </row>
    <row r="72" ht="20" customHeight="1" spans="1:20">
      <c r="A72" s="10">
        <f t="shared" si="25"/>
        <v>69</v>
      </c>
      <c r="B72" s="15"/>
      <c r="C72" s="12" t="s">
        <v>172</v>
      </c>
      <c r="D72" s="11" t="s">
        <v>173</v>
      </c>
      <c r="E72" s="11">
        <v>2836.2</v>
      </c>
      <c r="F72" s="11">
        <v>2837</v>
      </c>
      <c r="G72" s="13">
        <v>4990.25</v>
      </c>
      <c r="H72" s="11">
        <f t="shared" si="31"/>
        <v>51.05</v>
      </c>
      <c r="I72" s="11">
        <f t="shared" si="32"/>
        <v>453.792</v>
      </c>
      <c r="J72" s="11">
        <f t="shared" si="33"/>
        <v>19.859</v>
      </c>
      <c r="K72" s="13">
        <f t="shared" si="34"/>
        <v>424.17</v>
      </c>
      <c r="L72" s="13">
        <f t="shared" si="35"/>
        <v>948.871</v>
      </c>
      <c r="M72" s="11">
        <v>0</v>
      </c>
      <c r="N72" s="11">
        <f t="shared" si="26"/>
        <v>226.9</v>
      </c>
      <c r="O72" s="11">
        <f t="shared" si="27"/>
        <v>8.51</v>
      </c>
      <c r="P72" s="13">
        <f t="shared" si="28"/>
        <v>99.81</v>
      </c>
      <c r="Q72" s="11">
        <f t="shared" si="29"/>
        <v>335.22</v>
      </c>
      <c r="R72" s="11">
        <f t="shared" si="30"/>
        <v>1284.091</v>
      </c>
      <c r="S72" s="11"/>
      <c r="T72" t="str">
        <f>VLOOKUP(D72,[2]汇总!I$2:J$312,2,0)</f>
        <v>√</v>
      </c>
    </row>
    <row r="73" ht="20" customHeight="1" spans="1:20">
      <c r="A73" s="10">
        <f t="shared" si="25"/>
        <v>70</v>
      </c>
      <c r="B73" s="15"/>
      <c r="C73" s="12" t="s">
        <v>174</v>
      </c>
      <c r="D73" s="11" t="s">
        <v>175</v>
      </c>
      <c r="E73" s="11">
        <v>2836.2</v>
      </c>
      <c r="F73" s="11">
        <v>2837</v>
      </c>
      <c r="G73" s="13">
        <v>4990.25</v>
      </c>
      <c r="H73" s="11">
        <f t="shared" si="31"/>
        <v>51.05</v>
      </c>
      <c r="I73" s="11">
        <f t="shared" si="32"/>
        <v>453.792</v>
      </c>
      <c r="J73" s="11">
        <f t="shared" si="33"/>
        <v>19.859</v>
      </c>
      <c r="K73" s="13">
        <f t="shared" si="34"/>
        <v>424.17</v>
      </c>
      <c r="L73" s="13">
        <f t="shared" si="35"/>
        <v>948.871</v>
      </c>
      <c r="M73" s="11">
        <v>0</v>
      </c>
      <c r="N73" s="11">
        <f t="shared" si="26"/>
        <v>226.9</v>
      </c>
      <c r="O73" s="11">
        <f t="shared" si="27"/>
        <v>8.51</v>
      </c>
      <c r="P73" s="13">
        <f t="shared" si="28"/>
        <v>99.81</v>
      </c>
      <c r="Q73" s="11">
        <f t="shared" si="29"/>
        <v>335.22</v>
      </c>
      <c r="R73" s="11">
        <f t="shared" si="30"/>
        <v>1284.091</v>
      </c>
      <c r="S73" s="11"/>
      <c r="T73" t="str">
        <f>VLOOKUP(D73,[2]汇总!I$2:J$312,2,0)</f>
        <v>√</v>
      </c>
    </row>
    <row r="74" ht="20" customHeight="1" spans="1:20">
      <c r="A74" s="10">
        <f t="shared" ref="A74:A83" si="36">ROW()-3</f>
        <v>71</v>
      </c>
      <c r="B74" s="15"/>
      <c r="C74" s="12" t="s">
        <v>176</v>
      </c>
      <c r="D74" s="11" t="s">
        <v>177</v>
      </c>
      <c r="E74" s="11">
        <v>2836.2</v>
      </c>
      <c r="F74" s="11">
        <v>2837</v>
      </c>
      <c r="G74" s="13">
        <v>4990.25</v>
      </c>
      <c r="H74" s="11">
        <f t="shared" si="31"/>
        <v>51.05</v>
      </c>
      <c r="I74" s="11">
        <f t="shared" si="32"/>
        <v>453.792</v>
      </c>
      <c r="J74" s="11">
        <f t="shared" si="33"/>
        <v>19.859</v>
      </c>
      <c r="K74" s="13">
        <f t="shared" si="34"/>
        <v>424.17</v>
      </c>
      <c r="L74" s="13">
        <f t="shared" si="35"/>
        <v>948.871</v>
      </c>
      <c r="M74" s="11">
        <v>0</v>
      </c>
      <c r="N74" s="11">
        <f t="shared" si="26"/>
        <v>226.9</v>
      </c>
      <c r="O74" s="11">
        <f t="shared" si="27"/>
        <v>8.51</v>
      </c>
      <c r="P74" s="13">
        <f t="shared" si="28"/>
        <v>99.81</v>
      </c>
      <c r="Q74" s="11">
        <f t="shared" si="29"/>
        <v>335.22</v>
      </c>
      <c r="R74" s="11">
        <f t="shared" si="30"/>
        <v>1284.091</v>
      </c>
      <c r="S74" s="11"/>
      <c r="T74" t="str">
        <f>VLOOKUP(D74,[2]汇总!I$2:J$312,2,0)</f>
        <v>√</v>
      </c>
    </row>
    <row r="75" ht="20" customHeight="1" spans="1:20">
      <c r="A75" s="10">
        <f t="shared" si="36"/>
        <v>72</v>
      </c>
      <c r="B75" s="15"/>
      <c r="C75" s="12" t="s">
        <v>178</v>
      </c>
      <c r="D75" s="11" t="s">
        <v>179</v>
      </c>
      <c r="E75" s="11">
        <v>2836.2</v>
      </c>
      <c r="F75" s="11">
        <v>2837</v>
      </c>
      <c r="G75" s="13">
        <v>4990.25</v>
      </c>
      <c r="H75" s="11">
        <f t="shared" si="31"/>
        <v>51.05</v>
      </c>
      <c r="I75" s="11">
        <f t="shared" si="32"/>
        <v>453.792</v>
      </c>
      <c r="J75" s="11">
        <f t="shared" si="33"/>
        <v>19.859</v>
      </c>
      <c r="K75" s="13">
        <f t="shared" si="34"/>
        <v>424.17</v>
      </c>
      <c r="L75" s="13">
        <f t="shared" si="35"/>
        <v>948.871</v>
      </c>
      <c r="M75" s="11">
        <v>0</v>
      </c>
      <c r="N75" s="11">
        <f t="shared" si="26"/>
        <v>226.9</v>
      </c>
      <c r="O75" s="11">
        <f t="shared" si="27"/>
        <v>8.51</v>
      </c>
      <c r="P75" s="13">
        <f t="shared" si="28"/>
        <v>99.81</v>
      </c>
      <c r="Q75" s="11">
        <f t="shared" si="29"/>
        <v>335.22</v>
      </c>
      <c r="R75" s="11">
        <f t="shared" si="30"/>
        <v>1284.091</v>
      </c>
      <c r="S75" s="11"/>
      <c r="T75" t="str">
        <f>VLOOKUP(D75,[2]汇总!I$2:J$312,2,0)</f>
        <v>√</v>
      </c>
    </row>
    <row r="76" ht="20" customHeight="1" spans="1:20">
      <c r="A76" s="10">
        <f t="shared" si="36"/>
        <v>73</v>
      </c>
      <c r="B76" s="15"/>
      <c r="C76" s="12" t="s">
        <v>180</v>
      </c>
      <c r="D76" s="11" t="s">
        <v>181</v>
      </c>
      <c r="E76" s="11">
        <v>2836.2</v>
      </c>
      <c r="F76" s="11">
        <v>2837</v>
      </c>
      <c r="G76" s="13">
        <v>4990.25</v>
      </c>
      <c r="H76" s="11">
        <f t="shared" si="31"/>
        <v>51.05</v>
      </c>
      <c r="I76" s="11">
        <f t="shared" si="32"/>
        <v>453.792</v>
      </c>
      <c r="J76" s="11">
        <f t="shared" si="33"/>
        <v>19.859</v>
      </c>
      <c r="K76" s="13">
        <f t="shared" si="34"/>
        <v>424.17</v>
      </c>
      <c r="L76" s="13">
        <f t="shared" si="35"/>
        <v>948.871</v>
      </c>
      <c r="M76" s="11">
        <v>0</v>
      </c>
      <c r="N76" s="11">
        <f t="shared" si="26"/>
        <v>226.9</v>
      </c>
      <c r="O76" s="11">
        <f t="shared" si="27"/>
        <v>8.51</v>
      </c>
      <c r="P76" s="13">
        <f t="shared" si="28"/>
        <v>99.81</v>
      </c>
      <c r="Q76" s="11">
        <f t="shared" si="29"/>
        <v>335.22</v>
      </c>
      <c r="R76" s="11">
        <f t="shared" si="30"/>
        <v>1284.091</v>
      </c>
      <c r="S76" s="11"/>
      <c r="T76" t="str">
        <f>VLOOKUP(D76,[2]汇总!I$2:J$312,2,0)</f>
        <v>√</v>
      </c>
    </row>
    <row r="77" ht="20" customHeight="1" spans="1:20">
      <c r="A77" s="10">
        <f t="shared" si="36"/>
        <v>74</v>
      </c>
      <c r="B77" s="15"/>
      <c r="C77" s="12" t="s">
        <v>184</v>
      </c>
      <c r="D77" s="11" t="s">
        <v>185</v>
      </c>
      <c r="E77" s="11">
        <v>2836.2</v>
      </c>
      <c r="F77" s="11">
        <v>2837</v>
      </c>
      <c r="G77" s="13">
        <v>4990.25</v>
      </c>
      <c r="H77" s="11">
        <f t="shared" si="31"/>
        <v>51.05</v>
      </c>
      <c r="I77" s="11">
        <f t="shared" si="32"/>
        <v>453.792</v>
      </c>
      <c r="J77" s="11">
        <f t="shared" si="33"/>
        <v>19.859</v>
      </c>
      <c r="K77" s="13">
        <f t="shared" si="34"/>
        <v>424.17</v>
      </c>
      <c r="L77" s="13">
        <f t="shared" si="35"/>
        <v>948.871</v>
      </c>
      <c r="M77" s="11">
        <v>0</v>
      </c>
      <c r="N77" s="11">
        <f t="shared" si="26"/>
        <v>226.9</v>
      </c>
      <c r="O77" s="11">
        <f t="shared" si="27"/>
        <v>8.51</v>
      </c>
      <c r="P77" s="13">
        <f t="shared" si="28"/>
        <v>99.81</v>
      </c>
      <c r="Q77" s="11">
        <f t="shared" si="29"/>
        <v>335.22</v>
      </c>
      <c r="R77" s="11">
        <f t="shared" si="30"/>
        <v>1284.091</v>
      </c>
      <c r="S77" s="11"/>
      <c r="T77" t="str">
        <f>VLOOKUP(D77,[2]汇总!I$2:J$312,2,0)</f>
        <v>√</v>
      </c>
    </row>
    <row r="78" ht="20" customHeight="1" spans="1:20">
      <c r="A78" s="10">
        <f t="shared" si="36"/>
        <v>75</v>
      </c>
      <c r="B78" s="15"/>
      <c r="C78" s="12" t="s">
        <v>186</v>
      </c>
      <c r="D78" s="11" t="s">
        <v>187</v>
      </c>
      <c r="E78" s="11">
        <v>2836.2</v>
      </c>
      <c r="F78" s="11">
        <v>2837</v>
      </c>
      <c r="G78" s="13">
        <v>4990.25</v>
      </c>
      <c r="H78" s="11">
        <f t="shared" si="31"/>
        <v>51.05</v>
      </c>
      <c r="I78" s="11">
        <f t="shared" si="32"/>
        <v>453.792</v>
      </c>
      <c r="J78" s="11">
        <f t="shared" si="33"/>
        <v>19.859</v>
      </c>
      <c r="K78" s="13">
        <f t="shared" si="34"/>
        <v>424.17</v>
      </c>
      <c r="L78" s="13">
        <f t="shared" si="35"/>
        <v>948.871</v>
      </c>
      <c r="M78" s="11">
        <v>0</v>
      </c>
      <c r="N78" s="11">
        <f t="shared" si="26"/>
        <v>226.9</v>
      </c>
      <c r="O78" s="11">
        <f t="shared" si="27"/>
        <v>8.51</v>
      </c>
      <c r="P78" s="13">
        <f t="shared" si="28"/>
        <v>99.81</v>
      </c>
      <c r="Q78" s="11">
        <f t="shared" si="29"/>
        <v>335.22</v>
      </c>
      <c r="R78" s="11">
        <f t="shared" si="30"/>
        <v>1284.091</v>
      </c>
      <c r="S78" s="11"/>
      <c r="T78" t="str">
        <f>VLOOKUP(D78,[2]汇总!I$2:J$312,2,0)</f>
        <v>√</v>
      </c>
    </row>
    <row r="79" ht="20" customHeight="1" spans="1:20">
      <c r="A79" s="10">
        <f t="shared" si="36"/>
        <v>76</v>
      </c>
      <c r="B79" s="15"/>
      <c r="C79" s="12" t="s">
        <v>188</v>
      </c>
      <c r="D79" s="11" t="s">
        <v>189</v>
      </c>
      <c r="E79" s="11">
        <v>2836.2</v>
      </c>
      <c r="F79" s="11">
        <v>2837</v>
      </c>
      <c r="G79" s="13">
        <v>4990.25</v>
      </c>
      <c r="H79" s="11">
        <f t="shared" si="31"/>
        <v>51.05</v>
      </c>
      <c r="I79" s="11">
        <f t="shared" si="32"/>
        <v>453.792</v>
      </c>
      <c r="J79" s="11">
        <f t="shared" si="33"/>
        <v>19.859</v>
      </c>
      <c r="K79" s="13">
        <f t="shared" si="34"/>
        <v>424.17</v>
      </c>
      <c r="L79" s="13">
        <f t="shared" si="35"/>
        <v>948.871</v>
      </c>
      <c r="M79" s="11">
        <v>0</v>
      </c>
      <c r="N79" s="11">
        <f t="shared" si="26"/>
        <v>226.9</v>
      </c>
      <c r="O79" s="11">
        <f t="shared" si="27"/>
        <v>8.51</v>
      </c>
      <c r="P79" s="13">
        <f t="shared" si="28"/>
        <v>99.81</v>
      </c>
      <c r="Q79" s="11">
        <f t="shared" si="29"/>
        <v>335.22</v>
      </c>
      <c r="R79" s="11">
        <f t="shared" si="30"/>
        <v>1284.091</v>
      </c>
      <c r="S79" s="11"/>
      <c r="T79" t="str">
        <f>VLOOKUP(D79,[2]汇总!I$2:J$312,2,0)</f>
        <v>√</v>
      </c>
    </row>
    <row r="80" ht="20" customHeight="1" spans="1:20">
      <c r="A80" s="10">
        <f t="shared" si="36"/>
        <v>77</v>
      </c>
      <c r="B80" s="15"/>
      <c r="C80" s="12" t="s">
        <v>190</v>
      </c>
      <c r="D80" s="11" t="s">
        <v>191</v>
      </c>
      <c r="E80" s="11">
        <v>2836.2</v>
      </c>
      <c r="F80" s="11">
        <v>2837</v>
      </c>
      <c r="G80" s="13">
        <v>4990.25</v>
      </c>
      <c r="H80" s="11">
        <f t="shared" si="31"/>
        <v>51.05</v>
      </c>
      <c r="I80" s="11">
        <f t="shared" si="32"/>
        <v>453.792</v>
      </c>
      <c r="J80" s="11">
        <f t="shared" si="33"/>
        <v>19.859</v>
      </c>
      <c r="K80" s="13">
        <f t="shared" si="34"/>
        <v>424.17</v>
      </c>
      <c r="L80" s="13">
        <f t="shared" si="35"/>
        <v>948.871</v>
      </c>
      <c r="M80" s="11">
        <v>0</v>
      </c>
      <c r="N80" s="11">
        <f t="shared" si="26"/>
        <v>226.9</v>
      </c>
      <c r="O80" s="11">
        <f t="shared" si="27"/>
        <v>8.51</v>
      </c>
      <c r="P80" s="13">
        <f t="shared" si="28"/>
        <v>99.81</v>
      </c>
      <c r="Q80" s="11">
        <f t="shared" si="29"/>
        <v>335.22</v>
      </c>
      <c r="R80" s="11">
        <f t="shared" si="30"/>
        <v>1284.091</v>
      </c>
      <c r="S80" s="11"/>
      <c r="T80" t="str">
        <f>VLOOKUP(D80,[2]汇总!I$2:J$312,2,0)</f>
        <v>√</v>
      </c>
    </row>
    <row r="81" ht="20" customHeight="1" spans="1:20">
      <c r="A81" s="10">
        <f t="shared" si="36"/>
        <v>78</v>
      </c>
      <c r="B81" s="15"/>
      <c r="C81" s="12" t="s">
        <v>192</v>
      </c>
      <c r="D81" s="11" t="s">
        <v>193</v>
      </c>
      <c r="E81" s="11">
        <v>3820</v>
      </c>
      <c r="F81" s="11">
        <v>3820</v>
      </c>
      <c r="G81" s="13">
        <v>4990.25</v>
      </c>
      <c r="H81" s="11">
        <f t="shared" si="31"/>
        <v>68.76</v>
      </c>
      <c r="I81" s="11">
        <f t="shared" si="32"/>
        <v>611.2</v>
      </c>
      <c r="J81" s="11">
        <f t="shared" si="33"/>
        <v>26.74</v>
      </c>
      <c r="K81" s="13">
        <f t="shared" si="34"/>
        <v>424.17</v>
      </c>
      <c r="L81" s="13">
        <f t="shared" si="35"/>
        <v>1130.87</v>
      </c>
      <c r="M81" s="11">
        <v>0</v>
      </c>
      <c r="N81" s="11">
        <f t="shared" si="26"/>
        <v>305.6</v>
      </c>
      <c r="O81" s="11">
        <f t="shared" si="27"/>
        <v>11.46</v>
      </c>
      <c r="P81" s="13">
        <f t="shared" si="28"/>
        <v>99.81</v>
      </c>
      <c r="Q81" s="11">
        <f t="shared" si="29"/>
        <v>416.87</v>
      </c>
      <c r="R81" s="11">
        <f t="shared" si="30"/>
        <v>1547.74</v>
      </c>
      <c r="S81" s="11"/>
      <c r="T81" t="str">
        <f>VLOOKUP(D81,[2]汇总!I$2:J$312,2,0)</f>
        <v>√</v>
      </c>
    </row>
    <row r="82" ht="20" customHeight="1" spans="1:20">
      <c r="A82" s="10">
        <f t="shared" si="36"/>
        <v>79</v>
      </c>
      <c r="B82" s="15"/>
      <c r="C82" s="12" t="s">
        <v>194</v>
      </c>
      <c r="D82" s="11" t="s">
        <v>195</v>
      </c>
      <c r="E82" s="11">
        <v>3820</v>
      </c>
      <c r="F82" s="11">
        <v>3820</v>
      </c>
      <c r="G82" s="13">
        <v>4990.25</v>
      </c>
      <c r="H82" s="11">
        <f t="shared" si="31"/>
        <v>68.76</v>
      </c>
      <c r="I82" s="11">
        <f t="shared" si="32"/>
        <v>611.2</v>
      </c>
      <c r="J82" s="11">
        <f t="shared" si="33"/>
        <v>26.74</v>
      </c>
      <c r="K82" s="13">
        <f t="shared" si="34"/>
        <v>424.17</v>
      </c>
      <c r="L82" s="13">
        <f t="shared" si="35"/>
        <v>1130.87</v>
      </c>
      <c r="M82" s="11">
        <v>0</v>
      </c>
      <c r="N82" s="11">
        <f t="shared" si="26"/>
        <v>305.6</v>
      </c>
      <c r="O82" s="11">
        <f t="shared" si="27"/>
        <v>11.46</v>
      </c>
      <c r="P82" s="13">
        <f t="shared" si="28"/>
        <v>99.81</v>
      </c>
      <c r="Q82" s="11">
        <f t="shared" si="29"/>
        <v>416.87</v>
      </c>
      <c r="R82" s="11">
        <f t="shared" si="30"/>
        <v>1547.74</v>
      </c>
      <c r="S82" s="11"/>
      <c r="T82" t="str">
        <f>VLOOKUP(D82,[2]汇总!I$2:J$312,2,0)</f>
        <v>√</v>
      </c>
    </row>
    <row r="83" ht="20" customHeight="1" spans="1:20">
      <c r="A83" s="10">
        <f t="shared" si="36"/>
        <v>80</v>
      </c>
      <c r="B83" s="15"/>
      <c r="C83" s="12" t="s">
        <v>196</v>
      </c>
      <c r="D83" s="11" t="s">
        <v>197</v>
      </c>
      <c r="E83" s="11">
        <v>2836.2</v>
      </c>
      <c r="F83" s="11">
        <v>2837</v>
      </c>
      <c r="G83" s="13">
        <v>4990.25</v>
      </c>
      <c r="H83" s="11">
        <f t="shared" si="31"/>
        <v>51.05</v>
      </c>
      <c r="I83" s="11">
        <f t="shared" si="32"/>
        <v>453.792</v>
      </c>
      <c r="J83" s="11">
        <f t="shared" si="33"/>
        <v>19.859</v>
      </c>
      <c r="K83" s="13">
        <f t="shared" si="34"/>
        <v>424.17</v>
      </c>
      <c r="L83" s="13">
        <f t="shared" si="35"/>
        <v>948.871</v>
      </c>
      <c r="M83" s="11">
        <v>0</v>
      </c>
      <c r="N83" s="11">
        <f t="shared" si="26"/>
        <v>226.9</v>
      </c>
      <c r="O83" s="11">
        <f t="shared" si="27"/>
        <v>8.51</v>
      </c>
      <c r="P83" s="13">
        <f t="shared" si="28"/>
        <v>99.81</v>
      </c>
      <c r="Q83" s="11">
        <f t="shared" si="29"/>
        <v>335.22</v>
      </c>
      <c r="R83" s="11">
        <f t="shared" si="30"/>
        <v>1284.091</v>
      </c>
      <c r="S83" s="11"/>
      <c r="T83" t="str">
        <f>VLOOKUP(D83,[2]汇总!I$2:J$312,2,0)</f>
        <v>√</v>
      </c>
    </row>
    <row r="84" ht="20" customHeight="1" spans="1:20">
      <c r="A84" s="10">
        <f t="shared" ref="A84:A93" si="37">ROW()-3</f>
        <v>81</v>
      </c>
      <c r="B84" s="15"/>
      <c r="C84" s="12" t="s">
        <v>198</v>
      </c>
      <c r="D84" s="11" t="s">
        <v>199</v>
      </c>
      <c r="E84" s="11">
        <v>2836.2</v>
      </c>
      <c r="F84" s="11">
        <v>2837</v>
      </c>
      <c r="G84" s="13">
        <v>4990.25</v>
      </c>
      <c r="H84" s="11">
        <f t="shared" si="31"/>
        <v>51.05</v>
      </c>
      <c r="I84" s="11">
        <f t="shared" si="32"/>
        <v>453.792</v>
      </c>
      <c r="J84" s="11">
        <f t="shared" si="33"/>
        <v>19.859</v>
      </c>
      <c r="K84" s="13">
        <f t="shared" si="34"/>
        <v>424.17</v>
      </c>
      <c r="L84" s="13">
        <f t="shared" si="35"/>
        <v>948.871</v>
      </c>
      <c r="M84" s="11">
        <v>0</v>
      </c>
      <c r="N84" s="11">
        <f t="shared" si="26"/>
        <v>226.9</v>
      </c>
      <c r="O84" s="11">
        <f t="shared" si="27"/>
        <v>8.51</v>
      </c>
      <c r="P84" s="13">
        <f t="shared" si="28"/>
        <v>99.81</v>
      </c>
      <c r="Q84" s="11">
        <f t="shared" si="29"/>
        <v>335.22</v>
      </c>
      <c r="R84" s="11">
        <f t="shared" si="30"/>
        <v>1284.091</v>
      </c>
      <c r="S84" s="11"/>
      <c r="T84" t="str">
        <f>VLOOKUP(D84,[2]汇总!I$2:J$312,2,0)</f>
        <v>√</v>
      </c>
    </row>
    <row r="85" ht="20" customHeight="1" spans="1:20">
      <c r="A85" s="10">
        <f t="shared" si="37"/>
        <v>82</v>
      </c>
      <c r="B85" s="15"/>
      <c r="C85" s="12" t="s">
        <v>202</v>
      </c>
      <c r="D85" s="11" t="s">
        <v>203</v>
      </c>
      <c r="E85" s="11">
        <v>2836.2</v>
      </c>
      <c r="F85" s="11">
        <v>2837</v>
      </c>
      <c r="G85" s="13">
        <v>4990.25</v>
      </c>
      <c r="H85" s="11">
        <f t="shared" si="31"/>
        <v>51.05</v>
      </c>
      <c r="I85" s="11">
        <f t="shared" si="32"/>
        <v>453.792</v>
      </c>
      <c r="J85" s="11">
        <f t="shared" si="33"/>
        <v>19.859</v>
      </c>
      <c r="K85" s="13">
        <f t="shared" si="34"/>
        <v>424.17</v>
      </c>
      <c r="L85" s="13">
        <f t="shared" si="35"/>
        <v>948.871</v>
      </c>
      <c r="M85" s="11">
        <v>0</v>
      </c>
      <c r="N85" s="11">
        <f t="shared" si="26"/>
        <v>226.9</v>
      </c>
      <c r="O85" s="11">
        <f t="shared" si="27"/>
        <v>8.51</v>
      </c>
      <c r="P85" s="13">
        <f t="shared" si="28"/>
        <v>99.81</v>
      </c>
      <c r="Q85" s="11">
        <f t="shared" si="29"/>
        <v>335.22</v>
      </c>
      <c r="R85" s="11">
        <f t="shared" si="30"/>
        <v>1284.091</v>
      </c>
      <c r="S85" s="11"/>
      <c r="T85" t="str">
        <f>VLOOKUP(D85,[2]汇总!I$2:J$312,2,0)</f>
        <v>√</v>
      </c>
    </row>
    <row r="86" ht="20" customHeight="1" spans="1:20">
      <c r="A86" s="10">
        <f t="shared" si="37"/>
        <v>83</v>
      </c>
      <c r="B86" s="15"/>
      <c r="C86" s="12" t="s">
        <v>204</v>
      </c>
      <c r="D86" s="11" t="s">
        <v>205</v>
      </c>
      <c r="E86" s="11">
        <v>2836.2</v>
      </c>
      <c r="F86" s="11">
        <v>2837</v>
      </c>
      <c r="G86" s="13">
        <v>4990.25</v>
      </c>
      <c r="H86" s="11">
        <f t="shared" si="31"/>
        <v>51.05</v>
      </c>
      <c r="I86" s="11">
        <f t="shared" si="32"/>
        <v>453.792</v>
      </c>
      <c r="J86" s="11">
        <f t="shared" si="33"/>
        <v>19.859</v>
      </c>
      <c r="K86" s="13">
        <f t="shared" si="34"/>
        <v>424.17</v>
      </c>
      <c r="L86" s="13">
        <f t="shared" si="35"/>
        <v>948.871</v>
      </c>
      <c r="M86" s="11">
        <v>0</v>
      </c>
      <c r="N86" s="11">
        <f t="shared" si="26"/>
        <v>226.9</v>
      </c>
      <c r="O86" s="11">
        <f t="shared" si="27"/>
        <v>8.51</v>
      </c>
      <c r="P86" s="13">
        <f t="shared" si="28"/>
        <v>99.81</v>
      </c>
      <c r="Q86" s="11">
        <f t="shared" si="29"/>
        <v>335.22</v>
      </c>
      <c r="R86" s="11">
        <f t="shared" si="30"/>
        <v>1284.091</v>
      </c>
      <c r="S86" s="11"/>
      <c r="T86" t="str">
        <f>VLOOKUP(D86,[2]汇总!I$2:J$312,2,0)</f>
        <v>√</v>
      </c>
    </row>
    <row r="87" ht="20" customHeight="1" spans="1:20">
      <c r="A87" s="10">
        <f t="shared" si="37"/>
        <v>84</v>
      </c>
      <c r="B87" s="15"/>
      <c r="C87" s="12" t="s">
        <v>206</v>
      </c>
      <c r="D87" s="11" t="s">
        <v>207</v>
      </c>
      <c r="E87" s="11">
        <v>2836.2</v>
      </c>
      <c r="F87" s="11">
        <v>2837</v>
      </c>
      <c r="G87" s="13">
        <v>4990.25</v>
      </c>
      <c r="H87" s="11">
        <f t="shared" si="31"/>
        <v>51.05</v>
      </c>
      <c r="I87" s="11">
        <f t="shared" si="32"/>
        <v>453.792</v>
      </c>
      <c r="J87" s="11">
        <f t="shared" si="33"/>
        <v>19.859</v>
      </c>
      <c r="K87" s="13">
        <f t="shared" si="34"/>
        <v>424.17</v>
      </c>
      <c r="L87" s="13">
        <f t="shared" si="35"/>
        <v>948.871</v>
      </c>
      <c r="M87" s="11">
        <v>0</v>
      </c>
      <c r="N87" s="11">
        <f t="shared" si="26"/>
        <v>226.9</v>
      </c>
      <c r="O87" s="11">
        <f t="shared" si="27"/>
        <v>8.51</v>
      </c>
      <c r="P87" s="13">
        <f t="shared" si="28"/>
        <v>99.81</v>
      </c>
      <c r="Q87" s="11">
        <f t="shared" si="29"/>
        <v>335.22</v>
      </c>
      <c r="R87" s="11">
        <f t="shared" si="30"/>
        <v>1284.091</v>
      </c>
      <c r="S87" s="11"/>
      <c r="T87" t="str">
        <f>VLOOKUP(D87,[2]汇总!I$2:J$312,2,0)</f>
        <v>√</v>
      </c>
    </row>
    <row r="88" ht="20" customHeight="1" spans="1:20">
      <c r="A88" s="10">
        <f t="shared" si="37"/>
        <v>85</v>
      </c>
      <c r="B88" s="15"/>
      <c r="C88" s="12" t="s">
        <v>208</v>
      </c>
      <c r="D88" s="11" t="s">
        <v>209</v>
      </c>
      <c r="E88" s="11">
        <v>2836.2</v>
      </c>
      <c r="F88" s="11">
        <v>2837</v>
      </c>
      <c r="G88" s="13">
        <v>4990.25</v>
      </c>
      <c r="H88" s="11">
        <f t="shared" si="31"/>
        <v>51.05</v>
      </c>
      <c r="I88" s="11">
        <f t="shared" si="32"/>
        <v>453.792</v>
      </c>
      <c r="J88" s="11">
        <f t="shared" si="33"/>
        <v>19.859</v>
      </c>
      <c r="K88" s="13">
        <f t="shared" si="34"/>
        <v>424.17</v>
      </c>
      <c r="L88" s="13">
        <f t="shared" si="35"/>
        <v>948.871</v>
      </c>
      <c r="M88" s="11">
        <v>0</v>
      </c>
      <c r="N88" s="11">
        <f t="shared" si="26"/>
        <v>226.9</v>
      </c>
      <c r="O88" s="11">
        <f t="shared" si="27"/>
        <v>8.51</v>
      </c>
      <c r="P88" s="13">
        <f t="shared" si="28"/>
        <v>99.81</v>
      </c>
      <c r="Q88" s="11">
        <f t="shared" si="29"/>
        <v>335.22</v>
      </c>
      <c r="R88" s="11">
        <f t="shared" si="30"/>
        <v>1284.091</v>
      </c>
      <c r="S88" s="11"/>
      <c r="T88" t="str">
        <f>VLOOKUP(D88,[2]汇总!I$2:J$312,2,0)</f>
        <v>√</v>
      </c>
    </row>
    <row r="89" ht="20" customHeight="1" spans="1:20">
      <c r="A89" s="10">
        <f t="shared" si="37"/>
        <v>86</v>
      </c>
      <c r="B89" s="15"/>
      <c r="C89" s="12" t="s">
        <v>210</v>
      </c>
      <c r="D89" s="11" t="s">
        <v>211</v>
      </c>
      <c r="E89" s="11">
        <v>2836.2</v>
      </c>
      <c r="F89" s="11">
        <v>2837</v>
      </c>
      <c r="G89" s="13">
        <v>4990.25</v>
      </c>
      <c r="H89" s="11">
        <f t="shared" si="31"/>
        <v>51.05</v>
      </c>
      <c r="I89" s="11">
        <f t="shared" si="32"/>
        <v>453.792</v>
      </c>
      <c r="J89" s="11">
        <f t="shared" si="33"/>
        <v>19.859</v>
      </c>
      <c r="K89" s="13">
        <f t="shared" si="34"/>
        <v>424.17</v>
      </c>
      <c r="L89" s="13">
        <f t="shared" si="35"/>
        <v>948.871</v>
      </c>
      <c r="M89" s="11">
        <v>0</v>
      </c>
      <c r="N89" s="11">
        <f t="shared" si="26"/>
        <v>226.9</v>
      </c>
      <c r="O89" s="11">
        <f t="shared" si="27"/>
        <v>8.51</v>
      </c>
      <c r="P89" s="13">
        <f t="shared" si="28"/>
        <v>99.81</v>
      </c>
      <c r="Q89" s="11">
        <f t="shared" si="29"/>
        <v>335.22</v>
      </c>
      <c r="R89" s="11">
        <f t="shared" si="30"/>
        <v>1284.091</v>
      </c>
      <c r="S89" s="11"/>
      <c r="T89" t="str">
        <f>VLOOKUP(D89,[2]汇总!I$2:J$312,2,0)</f>
        <v>√</v>
      </c>
    </row>
    <row r="90" ht="20" customHeight="1" spans="1:20">
      <c r="A90" s="10">
        <f t="shared" si="37"/>
        <v>87</v>
      </c>
      <c r="B90" s="15"/>
      <c r="C90" s="12" t="s">
        <v>218</v>
      </c>
      <c r="D90" s="11" t="s">
        <v>219</v>
      </c>
      <c r="E90" s="11">
        <v>3042.05</v>
      </c>
      <c r="F90" s="11">
        <v>3043</v>
      </c>
      <c r="G90" s="13">
        <v>4990.25</v>
      </c>
      <c r="H90" s="11">
        <f t="shared" si="31"/>
        <v>54.76</v>
      </c>
      <c r="I90" s="11">
        <f t="shared" si="32"/>
        <v>486.728</v>
      </c>
      <c r="J90" s="11">
        <f t="shared" si="33"/>
        <v>21.301</v>
      </c>
      <c r="K90" s="13">
        <f t="shared" si="34"/>
        <v>424.17</v>
      </c>
      <c r="L90" s="13">
        <f t="shared" si="35"/>
        <v>986.959</v>
      </c>
      <c r="M90" s="11">
        <v>0</v>
      </c>
      <c r="N90" s="11">
        <f t="shared" si="26"/>
        <v>243.36</v>
      </c>
      <c r="O90" s="11">
        <f t="shared" si="27"/>
        <v>9.13</v>
      </c>
      <c r="P90" s="13">
        <f t="shared" si="28"/>
        <v>99.81</v>
      </c>
      <c r="Q90" s="11">
        <f t="shared" si="29"/>
        <v>352.3</v>
      </c>
      <c r="R90" s="11">
        <f t="shared" si="30"/>
        <v>1339.259</v>
      </c>
      <c r="S90" s="11"/>
      <c r="T90" t="str">
        <f>VLOOKUP(D90,[2]汇总!I$2:J$312,2,0)</f>
        <v>√</v>
      </c>
    </row>
    <row r="91" ht="20" customHeight="1" spans="1:20">
      <c r="A91" s="10">
        <f t="shared" si="37"/>
        <v>88</v>
      </c>
      <c r="B91" s="15"/>
      <c r="C91" s="12" t="s">
        <v>220</v>
      </c>
      <c r="D91" s="11" t="s">
        <v>221</v>
      </c>
      <c r="E91" s="11">
        <v>3042.05</v>
      </c>
      <c r="F91" s="11">
        <v>3043</v>
      </c>
      <c r="G91" s="13">
        <v>4990.25</v>
      </c>
      <c r="H91" s="11">
        <f t="shared" si="31"/>
        <v>54.76</v>
      </c>
      <c r="I91" s="11">
        <f t="shared" si="32"/>
        <v>486.728</v>
      </c>
      <c r="J91" s="11">
        <f t="shared" si="33"/>
        <v>21.301</v>
      </c>
      <c r="K91" s="13">
        <f t="shared" si="34"/>
        <v>424.17</v>
      </c>
      <c r="L91" s="13">
        <f t="shared" si="35"/>
        <v>986.959</v>
      </c>
      <c r="M91" s="11">
        <v>0</v>
      </c>
      <c r="N91" s="11">
        <f t="shared" si="26"/>
        <v>243.36</v>
      </c>
      <c r="O91" s="11">
        <f t="shared" si="27"/>
        <v>9.13</v>
      </c>
      <c r="P91" s="13">
        <f t="shared" si="28"/>
        <v>99.81</v>
      </c>
      <c r="Q91" s="11">
        <f t="shared" si="29"/>
        <v>352.3</v>
      </c>
      <c r="R91" s="11">
        <f t="shared" si="30"/>
        <v>1339.259</v>
      </c>
      <c r="S91" s="11"/>
      <c r="T91" t="str">
        <f>VLOOKUP(D91,[2]汇总!I$2:J$312,2,0)</f>
        <v>√</v>
      </c>
    </row>
    <row r="92" ht="20" customHeight="1" spans="1:20">
      <c r="A92" s="10">
        <f t="shared" si="37"/>
        <v>89</v>
      </c>
      <c r="B92" s="15"/>
      <c r="C92" s="12" t="s">
        <v>746</v>
      </c>
      <c r="D92" s="11" t="s">
        <v>747</v>
      </c>
      <c r="E92" s="11">
        <v>3042.05</v>
      </c>
      <c r="F92" s="11">
        <v>3043</v>
      </c>
      <c r="G92" s="13">
        <v>4990.25</v>
      </c>
      <c r="H92" s="11">
        <f t="shared" si="31"/>
        <v>54.76</v>
      </c>
      <c r="I92" s="11">
        <f t="shared" si="32"/>
        <v>486.728</v>
      </c>
      <c r="J92" s="11">
        <f t="shared" si="33"/>
        <v>21.301</v>
      </c>
      <c r="K92" s="13">
        <f t="shared" si="34"/>
        <v>424.17</v>
      </c>
      <c r="L92" s="13">
        <f t="shared" si="35"/>
        <v>986.959</v>
      </c>
      <c r="M92" s="11">
        <v>0</v>
      </c>
      <c r="N92" s="11">
        <f t="shared" si="26"/>
        <v>243.36</v>
      </c>
      <c r="O92" s="11">
        <f t="shared" si="27"/>
        <v>9.13</v>
      </c>
      <c r="P92" s="13">
        <f t="shared" si="28"/>
        <v>99.81</v>
      </c>
      <c r="Q92" s="11">
        <f t="shared" si="29"/>
        <v>352.3</v>
      </c>
      <c r="R92" s="11">
        <f t="shared" si="30"/>
        <v>1339.259</v>
      </c>
      <c r="S92" s="11"/>
      <c r="T92" t="str">
        <f>VLOOKUP(D92,[2]汇总!I$2:J$312,2,0)</f>
        <v>√</v>
      </c>
    </row>
    <row r="93" ht="20" customHeight="1" spans="1:20">
      <c r="A93" s="10">
        <f t="shared" si="37"/>
        <v>90</v>
      </c>
      <c r="B93" s="15"/>
      <c r="C93" s="12" t="s">
        <v>748</v>
      </c>
      <c r="D93" s="111" t="s">
        <v>749</v>
      </c>
      <c r="E93" s="11">
        <v>3042.05</v>
      </c>
      <c r="F93" s="11">
        <v>3043</v>
      </c>
      <c r="G93" s="13">
        <v>4990.25</v>
      </c>
      <c r="H93" s="11">
        <f t="shared" si="31"/>
        <v>54.76</v>
      </c>
      <c r="I93" s="11">
        <f t="shared" si="32"/>
        <v>486.728</v>
      </c>
      <c r="J93" s="11">
        <f t="shared" si="33"/>
        <v>21.301</v>
      </c>
      <c r="K93" s="13">
        <f t="shared" si="34"/>
        <v>424.17</v>
      </c>
      <c r="L93" s="13">
        <f t="shared" si="35"/>
        <v>986.959</v>
      </c>
      <c r="M93" s="11">
        <v>0</v>
      </c>
      <c r="N93" s="11">
        <f t="shared" si="26"/>
        <v>243.36</v>
      </c>
      <c r="O93" s="11">
        <f t="shared" si="27"/>
        <v>9.13</v>
      </c>
      <c r="P93" s="13">
        <f t="shared" si="28"/>
        <v>99.81</v>
      </c>
      <c r="Q93" s="11">
        <f t="shared" si="29"/>
        <v>352.3</v>
      </c>
      <c r="R93" s="11">
        <f t="shared" si="30"/>
        <v>1339.259</v>
      </c>
      <c r="S93" s="11"/>
      <c r="T93" t="str">
        <f>VLOOKUP(D93,[2]汇总!I$2:J$312,2,0)</f>
        <v>√</v>
      </c>
    </row>
    <row r="94" ht="20" customHeight="1" spans="1:20">
      <c r="A94" s="10">
        <f t="shared" ref="A94:A113" si="38">ROW()-3</f>
        <v>91</v>
      </c>
      <c r="B94" s="15"/>
      <c r="C94" s="12" t="s">
        <v>750</v>
      </c>
      <c r="D94" s="111" t="s">
        <v>751</v>
      </c>
      <c r="E94" s="11">
        <v>3042.05</v>
      </c>
      <c r="F94" s="11">
        <v>3043</v>
      </c>
      <c r="G94" s="13">
        <v>4990.25</v>
      </c>
      <c r="H94" s="11">
        <f t="shared" si="31"/>
        <v>54.76</v>
      </c>
      <c r="I94" s="11">
        <f t="shared" si="32"/>
        <v>486.728</v>
      </c>
      <c r="J94" s="11">
        <f t="shared" si="33"/>
        <v>21.301</v>
      </c>
      <c r="K94" s="13">
        <f t="shared" si="34"/>
        <v>424.17</v>
      </c>
      <c r="L94" s="13">
        <f t="shared" si="35"/>
        <v>986.959</v>
      </c>
      <c r="M94" s="11">
        <v>0</v>
      </c>
      <c r="N94" s="11">
        <f t="shared" si="26"/>
        <v>243.36</v>
      </c>
      <c r="O94" s="11">
        <f t="shared" si="27"/>
        <v>9.13</v>
      </c>
      <c r="P94" s="13">
        <f t="shared" si="28"/>
        <v>99.81</v>
      </c>
      <c r="Q94" s="11">
        <f t="shared" si="29"/>
        <v>352.3</v>
      </c>
      <c r="R94" s="11">
        <f t="shared" si="30"/>
        <v>1339.259</v>
      </c>
      <c r="S94" s="11"/>
      <c r="T94" t="str">
        <f>VLOOKUP(D94,[2]汇总!I$2:J$312,2,0)</f>
        <v>√</v>
      </c>
    </row>
    <row r="95" ht="20" customHeight="1" spans="1:19">
      <c r="A95" s="10">
        <f t="shared" si="38"/>
        <v>92</v>
      </c>
      <c r="B95" s="15"/>
      <c r="C95" s="20" t="s">
        <v>787</v>
      </c>
      <c r="D95" s="11" t="s">
        <v>788</v>
      </c>
      <c r="E95" s="22">
        <v>3042.05</v>
      </c>
      <c r="F95" s="22">
        <v>3043</v>
      </c>
      <c r="G95" s="13">
        <v>4990.25</v>
      </c>
      <c r="H95" s="11">
        <f t="shared" si="31"/>
        <v>54.76</v>
      </c>
      <c r="I95" s="11">
        <f t="shared" si="32"/>
        <v>486.728</v>
      </c>
      <c r="J95" s="11">
        <f t="shared" si="33"/>
        <v>21.301</v>
      </c>
      <c r="K95" s="13">
        <f t="shared" si="34"/>
        <v>424.17</v>
      </c>
      <c r="L95" s="13">
        <f t="shared" si="35"/>
        <v>986.959</v>
      </c>
      <c r="M95" s="11">
        <v>0</v>
      </c>
      <c r="N95" s="11">
        <f t="shared" si="26"/>
        <v>243.36</v>
      </c>
      <c r="O95" s="11">
        <f t="shared" si="27"/>
        <v>9.13</v>
      </c>
      <c r="P95" s="13">
        <f t="shared" si="28"/>
        <v>99.81</v>
      </c>
      <c r="Q95" s="11">
        <f t="shared" si="29"/>
        <v>352.3</v>
      </c>
      <c r="R95" s="11">
        <f t="shared" si="30"/>
        <v>1339.259</v>
      </c>
      <c r="S95" s="11" t="s">
        <v>50</v>
      </c>
    </row>
    <row r="96" ht="20" customHeight="1" spans="1:19">
      <c r="A96" s="10">
        <f t="shared" si="38"/>
        <v>93</v>
      </c>
      <c r="B96" s="15"/>
      <c r="C96" s="20" t="s">
        <v>789</v>
      </c>
      <c r="D96" s="11" t="s">
        <v>790</v>
      </c>
      <c r="E96" s="22">
        <v>3042.05</v>
      </c>
      <c r="F96" s="22">
        <v>3043</v>
      </c>
      <c r="G96" s="13">
        <v>4990.25</v>
      </c>
      <c r="H96" s="11">
        <f t="shared" si="31"/>
        <v>54.76</v>
      </c>
      <c r="I96" s="11">
        <f t="shared" si="32"/>
        <v>486.728</v>
      </c>
      <c r="J96" s="11">
        <f t="shared" si="33"/>
        <v>21.301</v>
      </c>
      <c r="K96" s="13">
        <f t="shared" si="34"/>
        <v>424.17</v>
      </c>
      <c r="L96" s="13">
        <f t="shared" si="35"/>
        <v>986.959</v>
      </c>
      <c r="M96" s="11">
        <v>0</v>
      </c>
      <c r="N96" s="11">
        <f t="shared" si="26"/>
        <v>243.36</v>
      </c>
      <c r="O96" s="11">
        <f t="shared" si="27"/>
        <v>9.13</v>
      </c>
      <c r="P96" s="13">
        <f t="shared" si="28"/>
        <v>99.81</v>
      </c>
      <c r="Q96" s="11">
        <f t="shared" si="29"/>
        <v>352.3</v>
      </c>
      <c r="R96" s="11">
        <f t="shared" si="30"/>
        <v>1339.259</v>
      </c>
      <c r="S96" s="11" t="s">
        <v>50</v>
      </c>
    </row>
    <row r="97" ht="20" customHeight="1" spans="1:19">
      <c r="A97" s="10">
        <f t="shared" si="38"/>
        <v>94</v>
      </c>
      <c r="B97" s="15"/>
      <c r="C97" s="20" t="s">
        <v>791</v>
      </c>
      <c r="D97" s="11" t="s">
        <v>792</v>
      </c>
      <c r="E97" s="22">
        <v>3042.05</v>
      </c>
      <c r="F97" s="22">
        <v>3043</v>
      </c>
      <c r="G97" s="13">
        <v>4990.25</v>
      </c>
      <c r="H97" s="11">
        <f t="shared" si="31"/>
        <v>54.76</v>
      </c>
      <c r="I97" s="11">
        <f t="shared" si="32"/>
        <v>486.728</v>
      </c>
      <c r="J97" s="11">
        <f t="shared" si="33"/>
        <v>21.301</v>
      </c>
      <c r="K97" s="13">
        <f t="shared" si="34"/>
        <v>424.17</v>
      </c>
      <c r="L97" s="13">
        <f t="shared" si="35"/>
        <v>986.959</v>
      </c>
      <c r="M97" s="11">
        <v>0</v>
      </c>
      <c r="N97" s="11">
        <f t="shared" si="26"/>
        <v>243.36</v>
      </c>
      <c r="O97" s="11">
        <f t="shared" si="27"/>
        <v>9.13</v>
      </c>
      <c r="P97" s="13">
        <f t="shared" si="28"/>
        <v>99.81</v>
      </c>
      <c r="Q97" s="11">
        <f t="shared" si="29"/>
        <v>352.3</v>
      </c>
      <c r="R97" s="11">
        <f t="shared" si="30"/>
        <v>1339.259</v>
      </c>
      <c r="S97" s="11" t="s">
        <v>50</v>
      </c>
    </row>
    <row r="98" ht="20" customHeight="1" spans="1:19">
      <c r="A98" s="10">
        <f t="shared" si="38"/>
        <v>95</v>
      </c>
      <c r="B98" s="15"/>
      <c r="C98" s="20" t="s">
        <v>793</v>
      </c>
      <c r="D98" s="11" t="s">
        <v>794</v>
      </c>
      <c r="E98" s="22">
        <v>3042.05</v>
      </c>
      <c r="F98" s="22">
        <v>3043</v>
      </c>
      <c r="G98" s="13">
        <v>4990.25</v>
      </c>
      <c r="H98" s="11">
        <f t="shared" si="31"/>
        <v>54.76</v>
      </c>
      <c r="I98" s="11">
        <f t="shared" si="32"/>
        <v>486.728</v>
      </c>
      <c r="J98" s="11">
        <f t="shared" si="33"/>
        <v>21.301</v>
      </c>
      <c r="K98" s="13">
        <f t="shared" si="34"/>
        <v>424.17</v>
      </c>
      <c r="L98" s="13">
        <f t="shared" si="35"/>
        <v>986.959</v>
      </c>
      <c r="M98" s="11">
        <v>0</v>
      </c>
      <c r="N98" s="11">
        <f t="shared" si="26"/>
        <v>243.36</v>
      </c>
      <c r="O98" s="11">
        <f t="shared" si="27"/>
        <v>9.13</v>
      </c>
      <c r="P98" s="13">
        <f t="shared" si="28"/>
        <v>99.81</v>
      </c>
      <c r="Q98" s="11">
        <f t="shared" si="29"/>
        <v>352.3</v>
      </c>
      <c r="R98" s="11">
        <f t="shared" si="30"/>
        <v>1339.259</v>
      </c>
      <c r="S98" s="11" t="s">
        <v>50</v>
      </c>
    </row>
    <row r="99" ht="20" customHeight="1" spans="1:19">
      <c r="A99" s="10">
        <f t="shared" si="38"/>
        <v>96</v>
      </c>
      <c r="B99" s="16"/>
      <c r="C99" s="20" t="s">
        <v>795</v>
      </c>
      <c r="D99" s="11" t="s">
        <v>796</v>
      </c>
      <c r="E99" s="22">
        <v>3042.05</v>
      </c>
      <c r="F99" s="22">
        <v>3043</v>
      </c>
      <c r="G99" s="13">
        <v>4990.25</v>
      </c>
      <c r="H99" s="11">
        <f t="shared" si="31"/>
        <v>54.76</v>
      </c>
      <c r="I99" s="11">
        <f t="shared" si="32"/>
        <v>486.728</v>
      </c>
      <c r="J99" s="11">
        <f t="shared" si="33"/>
        <v>21.301</v>
      </c>
      <c r="K99" s="13">
        <f t="shared" si="34"/>
        <v>424.17</v>
      </c>
      <c r="L99" s="13">
        <f t="shared" si="35"/>
        <v>986.959</v>
      </c>
      <c r="M99" s="11">
        <v>0</v>
      </c>
      <c r="N99" s="11">
        <f t="shared" si="26"/>
        <v>243.36</v>
      </c>
      <c r="O99" s="11">
        <f t="shared" si="27"/>
        <v>9.13</v>
      </c>
      <c r="P99" s="13">
        <f t="shared" si="28"/>
        <v>99.81</v>
      </c>
      <c r="Q99" s="11">
        <f t="shared" si="29"/>
        <v>352.3</v>
      </c>
      <c r="R99" s="11">
        <f t="shared" si="30"/>
        <v>1339.259</v>
      </c>
      <c r="S99" s="11" t="s">
        <v>50</v>
      </c>
    </row>
    <row r="100" ht="20" customHeight="1" spans="1:20">
      <c r="A100" s="10">
        <f t="shared" si="38"/>
        <v>97</v>
      </c>
      <c r="B100" s="14" t="s">
        <v>222</v>
      </c>
      <c r="C100" s="12" t="s">
        <v>223</v>
      </c>
      <c r="D100" s="11" t="s">
        <v>224</v>
      </c>
      <c r="E100" s="11">
        <v>3820</v>
      </c>
      <c r="F100" s="11">
        <v>3820</v>
      </c>
      <c r="G100" s="13">
        <v>4990.25</v>
      </c>
      <c r="H100" s="11">
        <f t="shared" si="31"/>
        <v>68.76</v>
      </c>
      <c r="I100" s="11">
        <f t="shared" si="32"/>
        <v>611.2</v>
      </c>
      <c r="J100" s="11">
        <f t="shared" si="33"/>
        <v>26.74</v>
      </c>
      <c r="K100" s="13">
        <f t="shared" si="34"/>
        <v>424.17</v>
      </c>
      <c r="L100" s="13">
        <f t="shared" si="35"/>
        <v>1130.87</v>
      </c>
      <c r="M100" s="11">
        <v>0</v>
      </c>
      <c r="N100" s="11">
        <f t="shared" si="26"/>
        <v>305.6</v>
      </c>
      <c r="O100" s="11">
        <f t="shared" si="27"/>
        <v>11.46</v>
      </c>
      <c r="P100" s="13">
        <f t="shared" si="28"/>
        <v>99.81</v>
      </c>
      <c r="Q100" s="11">
        <f t="shared" si="29"/>
        <v>416.87</v>
      </c>
      <c r="R100" s="11">
        <f t="shared" si="30"/>
        <v>1547.74</v>
      </c>
      <c r="S100" s="11"/>
      <c r="T100" t="str">
        <f>VLOOKUP(D100,[2]汇总!I$2:J$312,2,0)</f>
        <v>√</v>
      </c>
    </row>
    <row r="101" ht="20" customHeight="1" spans="1:19">
      <c r="A101" s="10">
        <f t="shared" si="38"/>
        <v>98</v>
      </c>
      <c r="B101" s="15"/>
      <c r="C101" s="20" t="s">
        <v>797</v>
      </c>
      <c r="D101" s="11" t="s">
        <v>798</v>
      </c>
      <c r="E101" s="11">
        <v>3820</v>
      </c>
      <c r="F101" s="11">
        <v>3820</v>
      </c>
      <c r="G101" s="13">
        <v>4990.25</v>
      </c>
      <c r="H101" s="11">
        <f t="shared" si="31"/>
        <v>68.76</v>
      </c>
      <c r="I101" s="11">
        <f t="shared" si="32"/>
        <v>611.2</v>
      </c>
      <c r="J101" s="11">
        <f t="shared" si="33"/>
        <v>26.74</v>
      </c>
      <c r="K101" s="13">
        <f t="shared" si="34"/>
        <v>424.17</v>
      </c>
      <c r="L101" s="13">
        <f t="shared" si="35"/>
        <v>1130.87</v>
      </c>
      <c r="M101" s="11">
        <v>0</v>
      </c>
      <c r="N101" s="11">
        <f t="shared" si="26"/>
        <v>305.6</v>
      </c>
      <c r="O101" s="11">
        <f t="shared" si="27"/>
        <v>11.46</v>
      </c>
      <c r="P101" s="13">
        <f t="shared" si="28"/>
        <v>99.81</v>
      </c>
      <c r="Q101" s="11">
        <f t="shared" si="29"/>
        <v>416.87</v>
      </c>
      <c r="R101" s="11">
        <f t="shared" si="30"/>
        <v>1547.74</v>
      </c>
      <c r="S101" s="11" t="s">
        <v>50</v>
      </c>
    </row>
    <row r="102" ht="20" customHeight="1" spans="1:20">
      <c r="A102" s="10">
        <f t="shared" si="38"/>
        <v>99</v>
      </c>
      <c r="B102" s="15"/>
      <c r="C102" s="12" t="s">
        <v>225</v>
      </c>
      <c r="D102" s="11" t="s">
        <v>226</v>
      </c>
      <c r="E102" s="11">
        <v>2836.2</v>
      </c>
      <c r="F102" s="11">
        <v>2837</v>
      </c>
      <c r="G102" s="13">
        <v>4990.25</v>
      </c>
      <c r="H102" s="11">
        <f t="shared" si="31"/>
        <v>51.05</v>
      </c>
      <c r="I102" s="11">
        <f t="shared" si="32"/>
        <v>453.792</v>
      </c>
      <c r="J102" s="11">
        <f t="shared" si="33"/>
        <v>19.859</v>
      </c>
      <c r="K102" s="13">
        <f t="shared" si="34"/>
        <v>424.17</v>
      </c>
      <c r="L102" s="13">
        <f t="shared" si="35"/>
        <v>948.871</v>
      </c>
      <c r="M102" s="11">
        <v>0</v>
      </c>
      <c r="N102" s="11">
        <f t="shared" si="26"/>
        <v>226.9</v>
      </c>
      <c r="O102" s="11">
        <f t="shared" si="27"/>
        <v>8.51</v>
      </c>
      <c r="P102" s="13">
        <f t="shared" si="28"/>
        <v>99.81</v>
      </c>
      <c r="Q102" s="11">
        <f t="shared" si="29"/>
        <v>335.22</v>
      </c>
      <c r="R102" s="11">
        <f t="shared" si="30"/>
        <v>1284.091</v>
      </c>
      <c r="S102" s="11"/>
      <c r="T102" t="str">
        <f>VLOOKUP(D102,[2]汇总!I$2:J$312,2,0)</f>
        <v>√</v>
      </c>
    </row>
    <row r="103" ht="20" customHeight="1" spans="1:20">
      <c r="A103" s="10">
        <f t="shared" si="38"/>
        <v>100</v>
      </c>
      <c r="B103" s="15"/>
      <c r="C103" s="12" t="s">
        <v>227</v>
      </c>
      <c r="D103" s="11" t="s">
        <v>228</v>
      </c>
      <c r="E103" s="11">
        <v>2836.2</v>
      </c>
      <c r="F103" s="11">
        <v>2837</v>
      </c>
      <c r="G103" s="13">
        <v>4990.25</v>
      </c>
      <c r="H103" s="11">
        <f t="shared" si="31"/>
        <v>51.05</v>
      </c>
      <c r="I103" s="11">
        <f t="shared" si="32"/>
        <v>453.792</v>
      </c>
      <c r="J103" s="11">
        <f t="shared" si="33"/>
        <v>19.859</v>
      </c>
      <c r="K103" s="13">
        <f t="shared" si="34"/>
        <v>424.17</v>
      </c>
      <c r="L103" s="13">
        <f t="shared" si="35"/>
        <v>948.871</v>
      </c>
      <c r="M103" s="11">
        <v>0</v>
      </c>
      <c r="N103" s="11">
        <f t="shared" si="26"/>
        <v>226.9</v>
      </c>
      <c r="O103" s="11">
        <f t="shared" si="27"/>
        <v>8.51</v>
      </c>
      <c r="P103" s="13">
        <f t="shared" si="28"/>
        <v>99.81</v>
      </c>
      <c r="Q103" s="11">
        <f t="shared" si="29"/>
        <v>335.22</v>
      </c>
      <c r="R103" s="11">
        <f t="shared" si="30"/>
        <v>1284.091</v>
      </c>
      <c r="S103" s="11"/>
      <c r="T103" t="str">
        <f>VLOOKUP(D103,[2]汇总!I$2:J$312,2,0)</f>
        <v>√</v>
      </c>
    </row>
    <row r="104" ht="20" customHeight="1" spans="1:20">
      <c r="A104" s="10">
        <f t="shared" si="38"/>
        <v>101</v>
      </c>
      <c r="B104" s="15"/>
      <c r="C104" s="12" t="s">
        <v>229</v>
      </c>
      <c r="D104" s="11" t="s">
        <v>230</v>
      </c>
      <c r="E104" s="11">
        <v>2836.2</v>
      </c>
      <c r="F104" s="11">
        <v>2837</v>
      </c>
      <c r="G104" s="13">
        <v>4990.25</v>
      </c>
      <c r="H104" s="11">
        <f t="shared" si="31"/>
        <v>51.05</v>
      </c>
      <c r="I104" s="11">
        <f t="shared" si="32"/>
        <v>453.792</v>
      </c>
      <c r="J104" s="11">
        <f t="shared" si="33"/>
        <v>19.859</v>
      </c>
      <c r="K104" s="13">
        <f t="shared" si="34"/>
        <v>424.17</v>
      </c>
      <c r="L104" s="13">
        <f t="shared" si="35"/>
        <v>948.871</v>
      </c>
      <c r="M104" s="11">
        <v>0</v>
      </c>
      <c r="N104" s="11">
        <f t="shared" si="26"/>
        <v>226.9</v>
      </c>
      <c r="O104" s="11">
        <f t="shared" si="27"/>
        <v>8.51</v>
      </c>
      <c r="P104" s="13">
        <f t="shared" si="28"/>
        <v>99.81</v>
      </c>
      <c r="Q104" s="11">
        <f t="shared" si="29"/>
        <v>335.22</v>
      </c>
      <c r="R104" s="11">
        <f t="shared" si="30"/>
        <v>1284.091</v>
      </c>
      <c r="S104" s="11"/>
      <c r="T104" t="str">
        <f>VLOOKUP(D104,[2]汇总!I$2:J$312,2,0)</f>
        <v>√</v>
      </c>
    </row>
    <row r="105" ht="20" customHeight="1" spans="1:20">
      <c r="A105" s="10">
        <f t="shared" si="38"/>
        <v>102</v>
      </c>
      <c r="B105" s="15"/>
      <c r="C105" s="12" t="s">
        <v>233</v>
      </c>
      <c r="D105" s="11" t="s">
        <v>234</v>
      </c>
      <c r="E105" s="11">
        <v>3820</v>
      </c>
      <c r="F105" s="11">
        <v>3820</v>
      </c>
      <c r="G105" s="13">
        <v>4990.25</v>
      </c>
      <c r="H105" s="11">
        <f t="shared" si="31"/>
        <v>68.76</v>
      </c>
      <c r="I105" s="11">
        <f t="shared" si="32"/>
        <v>611.2</v>
      </c>
      <c r="J105" s="11">
        <f t="shared" si="33"/>
        <v>26.74</v>
      </c>
      <c r="K105" s="13">
        <f t="shared" si="34"/>
        <v>424.17</v>
      </c>
      <c r="L105" s="13">
        <f t="shared" si="35"/>
        <v>1130.87</v>
      </c>
      <c r="M105" s="11">
        <v>0</v>
      </c>
      <c r="N105" s="11">
        <f t="shared" si="26"/>
        <v>305.6</v>
      </c>
      <c r="O105" s="11">
        <f t="shared" si="27"/>
        <v>11.46</v>
      </c>
      <c r="P105" s="13">
        <f t="shared" si="28"/>
        <v>99.81</v>
      </c>
      <c r="Q105" s="11">
        <f t="shared" si="29"/>
        <v>416.87</v>
      </c>
      <c r="R105" s="11">
        <f t="shared" si="30"/>
        <v>1547.74</v>
      </c>
      <c r="S105" s="11"/>
      <c r="T105" t="str">
        <f>VLOOKUP(D105,[2]汇总!I$2:J$312,2,0)</f>
        <v>√</v>
      </c>
    </row>
    <row r="106" ht="20" customHeight="1" spans="1:20">
      <c r="A106" s="10">
        <f t="shared" si="38"/>
        <v>103</v>
      </c>
      <c r="B106" s="15"/>
      <c r="C106" s="12" t="s">
        <v>235</v>
      </c>
      <c r="D106" s="11" t="s">
        <v>236</v>
      </c>
      <c r="E106" s="11">
        <v>2836.2</v>
      </c>
      <c r="F106" s="11">
        <v>2837</v>
      </c>
      <c r="G106" s="13">
        <v>4990.25</v>
      </c>
      <c r="H106" s="11">
        <f t="shared" si="31"/>
        <v>51.05</v>
      </c>
      <c r="I106" s="11">
        <f t="shared" si="32"/>
        <v>453.792</v>
      </c>
      <c r="J106" s="11">
        <f t="shared" si="33"/>
        <v>19.859</v>
      </c>
      <c r="K106" s="13">
        <f t="shared" si="34"/>
        <v>424.17</v>
      </c>
      <c r="L106" s="13">
        <f t="shared" si="35"/>
        <v>948.871</v>
      </c>
      <c r="M106" s="11">
        <v>0</v>
      </c>
      <c r="N106" s="11">
        <f t="shared" si="26"/>
        <v>226.9</v>
      </c>
      <c r="O106" s="11">
        <f t="shared" si="27"/>
        <v>8.51</v>
      </c>
      <c r="P106" s="13">
        <f t="shared" si="28"/>
        <v>99.81</v>
      </c>
      <c r="Q106" s="11">
        <f t="shared" si="29"/>
        <v>335.22</v>
      </c>
      <c r="R106" s="11">
        <f t="shared" si="30"/>
        <v>1284.091</v>
      </c>
      <c r="S106" s="11"/>
      <c r="T106" t="str">
        <f>VLOOKUP(D106,[2]汇总!I$2:J$312,2,0)</f>
        <v>√</v>
      </c>
    </row>
    <row r="107" ht="20" customHeight="1" spans="1:20">
      <c r="A107" s="10">
        <f t="shared" si="38"/>
        <v>104</v>
      </c>
      <c r="B107" s="15"/>
      <c r="C107" s="12" t="s">
        <v>237</v>
      </c>
      <c r="D107" s="11" t="s">
        <v>238</v>
      </c>
      <c r="E107" s="11">
        <v>2836.2</v>
      </c>
      <c r="F107" s="11">
        <v>2837</v>
      </c>
      <c r="G107" s="13">
        <v>4990.25</v>
      </c>
      <c r="H107" s="11">
        <f t="shared" si="31"/>
        <v>51.05</v>
      </c>
      <c r="I107" s="11">
        <f t="shared" si="32"/>
        <v>453.792</v>
      </c>
      <c r="J107" s="11">
        <f t="shared" si="33"/>
        <v>19.859</v>
      </c>
      <c r="K107" s="13">
        <f t="shared" si="34"/>
        <v>424.17</v>
      </c>
      <c r="L107" s="13">
        <f t="shared" si="35"/>
        <v>948.871</v>
      </c>
      <c r="M107" s="11">
        <v>0</v>
      </c>
      <c r="N107" s="11">
        <f t="shared" si="26"/>
        <v>226.9</v>
      </c>
      <c r="O107" s="11">
        <f t="shared" si="27"/>
        <v>8.51</v>
      </c>
      <c r="P107" s="13">
        <f t="shared" si="28"/>
        <v>99.81</v>
      </c>
      <c r="Q107" s="11">
        <f t="shared" si="29"/>
        <v>335.22</v>
      </c>
      <c r="R107" s="11">
        <f t="shared" si="30"/>
        <v>1284.091</v>
      </c>
      <c r="S107" s="11"/>
      <c r="T107" t="str">
        <f>VLOOKUP(D107,[2]汇总!I$2:J$312,2,0)</f>
        <v>√</v>
      </c>
    </row>
    <row r="108" ht="20" customHeight="1" spans="1:20">
      <c r="A108" s="10">
        <f t="shared" si="38"/>
        <v>105</v>
      </c>
      <c r="B108" s="15"/>
      <c r="C108" s="12" t="s">
        <v>239</v>
      </c>
      <c r="D108" s="11" t="s">
        <v>240</v>
      </c>
      <c r="E108" s="11">
        <v>3042.05</v>
      </c>
      <c r="F108" s="11">
        <v>3043</v>
      </c>
      <c r="G108" s="13">
        <v>4990.25</v>
      </c>
      <c r="H108" s="11">
        <f t="shared" si="31"/>
        <v>54.76</v>
      </c>
      <c r="I108" s="11">
        <f t="shared" si="32"/>
        <v>486.728</v>
      </c>
      <c r="J108" s="11">
        <f t="shared" si="33"/>
        <v>21.301</v>
      </c>
      <c r="K108" s="13">
        <f t="shared" si="34"/>
        <v>424.17</v>
      </c>
      <c r="L108" s="13">
        <f t="shared" si="35"/>
        <v>986.959</v>
      </c>
      <c r="M108" s="11">
        <v>0</v>
      </c>
      <c r="N108" s="11">
        <f t="shared" si="26"/>
        <v>243.36</v>
      </c>
      <c r="O108" s="11">
        <f t="shared" si="27"/>
        <v>9.13</v>
      </c>
      <c r="P108" s="13">
        <f t="shared" si="28"/>
        <v>99.81</v>
      </c>
      <c r="Q108" s="11">
        <f t="shared" si="29"/>
        <v>352.3</v>
      </c>
      <c r="R108" s="11">
        <f t="shared" si="30"/>
        <v>1339.259</v>
      </c>
      <c r="S108" s="11"/>
      <c r="T108" t="str">
        <f>VLOOKUP(D108,[2]汇总!I$2:J$312,2,0)</f>
        <v>√</v>
      </c>
    </row>
    <row r="109" ht="20" customHeight="1" spans="1:20">
      <c r="A109" s="10">
        <f t="shared" si="38"/>
        <v>106</v>
      </c>
      <c r="B109" s="16"/>
      <c r="C109" s="12" t="s">
        <v>241</v>
      </c>
      <c r="D109" s="11" t="s">
        <v>242</v>
      </c>
      <c r="E109" s="11">
        <v>3820</v>
      </c>
      <c r="F109" s="11">
        <v>3820</v>
      </c>
      <c r="G109" s="13">
        <v>4990.25</v>
      </c>
      <c r="H109" s="11">
        <f t="shared" si="31"/>
        <v>68.76</v>
      </c>
      <c r="I109" s="11">
        <f t="shared" si="32"/>
        <v>611.2</v>
      </c>
      <c r="J109" s="11">
        <f t="shared" si="33"/>
        <v>26.74</v>
      </c>
      <c r="K109" s="13">
        <f t="shared" si="34"/>
        <v>424.17</v>
      </c>
      <c r="L109" s="13">
        <f t="shared" si="35"/>
        <v>1130.87</v>
      </c>
      <c r="M109" s="11">
        <v>0</v>
      </c>
      <c r="N109" s="11">
        <f t="shared" si="26"/>
        <v>305.6</v>
      </c>
      <c r="O109" s="11">
        <f t="shared" si="27"/>
        <v>11.46</v>
      </c>
      <c r="P109" s="13">
        <f t="shared" si="28"/>
        <v>99.81</v>
      </c>
      <c r="Q109" s="11">
        <f t="shared" si="29"/>
        <v>416.87</v>
      </c>
      <c r="R109" s="11">
        <f t="shared" si="30"/>
        <v>1547.74</v>
      </c>
      <c r="S109" s="11"/>
      <c r="T109" t="str">
        <f>VLOOKUP(D109,[2]汇总!I$2:J$312,2,0)</f>
        <v>√</v>
      </c>
    </row>
    <row r="110" ht="20" customHeight="1" spans="1:20">
      <c r="A110" s="10">
        <f t="shared" si="38"/>
        <v>107</v>
      </c>
      <c r="B110" s="11" t="s">
        <v>243</v>
      </c>
      <c r="C110" s="12" t="s">
        <v>244</v>
      </c>
      <c r="D110" s="11" t="s">
        <v>245</v>
      </c>
      <c r="E110" s="11">
        <v>2836.2</v>
      </c>
      <c r="F110" s="11">
        <v>2837</v>
      </c>
      <c r="G110" s="13">
        <v>4990.25</v>
      </c>
      <c r="H110" s="11">
        <f t="shared" si="31"/>
        <v>51.05</v>
      </c>
      <c r="I110" s="11">
        <f t="shared" si="32"/>
        <v>453.792</v>
      </c>
      <c r="J110" s="11">
        <f t="shared" si="33"/>
        <v>19.859</v>
      </c>
      <c r="K110" s="13">
        <f t="shared" si="34"/>
        <v>424.17</v>
      </c>
      <c r="L110" s="13">
        <f t="shared" si="35"/>
        <v>948.871</v>
      </c>
      <c r="M110" s="11">
        <v>0</v>
      </c>
      <c r="N110" s="11">
        <f t="shared" si="26"/>
        <v>226.9</v>
      </c>
      <c r="O110" s="11">
        <f t="shared" si="27"/>
        <v>8.51</v>
      </c>
      <c r="P110" s="13">
        <f t="shared" si="28"/>
        <v>99.81</v>
      </c>
      <c r="Q110" s="11">
        <f t="shared" si="29"/>
        <v>335.22</v>
      </c>
      <c r="R110" s="11">
        <f t="shared" si="30"/>
        <v>1284.091</v>
      </c>
      <c r="S110" s="11"/>
      <c r="T110" t="str">
        <f>VLOOKUP(D110,[2]汇总!I$2:J$312,2,0)</f>
        <v>√</v>
      </c>
    </row>
    <row r="111" ht="20" customHeight="1" spans="1:20">
      <c r="A111" s="10">
        <f t="shared" si="38"/>
        <v>108</v>
      </c>
      <c r="B111" s="11"/>
      <c r="C111" s="12" t="s">
        <v>246</v>
      </c>
      <c r="D111" s="11" t="s">
        <v>247</v>
      </c>
      <c r="E111" s="11">
        <v>2836.2</v>
      </c>
      <c r="F111" s="11">
        <v>2837</v>
      </c>
      <c r="G111" s="13">
        <v>4990.25</v>
      </c>
      <c r="H111" s="11">
        <f t="shared" si="31"/>
        <v>51.05</v>
      </c>
      <c r="I111" s="11">
        <f t="shared" si="32"/>
        <v>453.792</v>
      </c>
      <c r="J111" s="11">
        <f t="shared" si="33"/>
        <v>19.859</v>
      </c>
      <c r="K111" s="13">
        <f t="shared" si="34"/>
        <v>424.17</v>
      </c>
      <c r="L111" s="13">
        <f t="shared" si="35"/>
        <v>948.871</v>
      </c>
      <c r="M111" s="11">
        <v>0</v>
      </c>
      <c r="N111" s="11">
        <f t="shared" si="26"/>
        <v>226.9</v>
      </c>
      <c r="O111" s="11">
        <f t="shared" si="27"/>
        <v>8.51</v>
      </c>
      <c r="P111" s="13">
        <f t="shared" si="28"/>
        <v>99.81</v>
      </c>
      <c r="Q111" s="11">
        <f t="shared" si="29"/>
        <v>335.22</v>
      </c>
      <c r="R111" s="11">
        <f t="shared" si="30"/>
        <v>1284.091</v>
      </c>
      <c r="S111" s="11"/>
      <c r="T111" t="str">
        <f>VLOOKUP(D111,[2]汇总!I$2:J$312,2,0)</f>
        <v>√</v>
      </c>
    </row>
    <row r="112" ht="20" customHeight="1" spans="1:20">
      <c r="A112" s="10">
        <f t="shared" si="38"/>
        <v>109</v>
      </c>
      <c r="B112" s="11"/>
      <c r="C112" s="12" t="s">
        <v>248</v>
      </c>
      <c r="D112" s="11" t="s">
        <v>249</v>
      </c>
      <c r="E112" s="11">
        <v>2836.2</v>
      </c>
      <c r="F112" s="11">
        <v>2837</v>
      </c>
      <c r="G112" s="13">
        <v>4990.25</v>
      </c>
      <c r="H112" s="11">
        <f t="shared" si="31"/>
        <v>51.05</v>
      </c>
      <c r="I112" s="11">
        <f t="shared" si="32"/>
        <v>453.792</v>
      </c>
      <c r="J112" s="11">
        <f t="shared" si="33"/>
        <v>19.859</v>
      </c>
      <c r="K112" s="13">
        <f t="shared" si="34"/>
        <v>424.17</v>
      </c>
      <c r="L112" s="13">
        <f t="shared" si="35"/>
        <v>948.871</v>
      </c>
      <c r="M112" s="11">
        <v>0</v>
      </c>
      <c r="N112" s="11">
        <f t="shared" si="26"/>
        <v>226.9</v>
      </c>
      <c r="O112" s="11">
        <f t="shared" si="27"/>
        <v>8.51</v>
      </c>
      <c r="P112" s="13">
        <f t="shared" si="28"/>
        <v>99.81</v>
      </c>
      <c r="Q112" s="11">
        <f t="shared" si="29"/>
        <v>335.22</v>
      </c>
      <c r="R112" s="11">
        <f t="shared" si="30"/>
        <v>1284.091</v>
      </c>
      <c r="S112" s="11"/>
      <c r="T112" t="str">
        <f>VLOOKUP(D112,[2]汇总!I$2:J$312,2,0)</f>
        <v>√</v>
      </c>
    </row>
    <row r="113" ht="20" customHeight="1" spans="1:20">
      <c r="A113" s="10">
        <f t="shared" si="38"/>
        <v>110</v>
      </c>
      <c r="B113" s="11"/>
      <c r="C113" s="12" t="s">
        <v>250</v>
      </c>
      <c r="D113" s="11" t="s">
        <v>251</v>
      </c>
      <c r="E113" s="11">
        <v>2836.2</v>
      </c>
      <c r="F113" s="11">
        <v>2837</v>
      </c>
      <c r="G113" s="13">
        <v>4990.25</v>
      </c>
      <c r="H113" s="11">
        <f t="shared" si="31"/>
        <v>51.05</v>
      </c>
      <c r="I113" s="11">
        <f t="shared" si="32"/>
        <v>453.792</v>
      </c>
      <c r="J113" s="11">
        <f t="shared" si="33"/>
        <v>19.859</v>
      </c>
      <c r="K113" s="13">
        <f t="shared" si="34"/>
        <v>424.17</v>
      </c>
      <c r="L113" s="13">
        <f t="shared" si="35"/>
        <v>948.871</v>
      </c>
      <c r="M113" s="11">
        <v>0</v>
      </c>
      <c r="N113" s="11">
        <f t="shared" si="26"/>
        <v>226.9</v>
      </c>
      <c r="O113" s="11">
        <f t="shared" si="27"/>
        <v>8.51</v>
      </c>
      <c r="P113" s="13">
        <f t="shared" si="28"/>
        <v>99.81</v>
      </c>
      <c r="Q113" s="11">
        <f t="shared" si="29"/>
        <v>335.22</v>
      </c>
      <c r="R113" s="11">
        <f t="shared" si="30"/>
        <v>1284.091</v>
      </c>
      <c r="S113" s="11"/>
      <c r="T113" t="str">
        <f>VLOOKUP(D113,[2]汇总!I$2:J$312,2,0)</f>
        <v>√</v>
      </c>
    </row>
    <row r="114" ht="20" customHeight="1" spans="1:20">
      <c r="A114" s="10">
        <f t="shared" ref="A114:A123" si="39">ROW()-3</f>
        <v>111</v>
      </c>
      <c r="B114" s="11"/>
      <c r="C114" s="12" t="s">
        <v>254</v>
      </c>
      <c r="D114" s="11" t="s">
        <v>255</v>
      </c>
      <c r="E114" s="11">
        <v>2836.2</v>
      </c>
      <c r="F114" s="11">
        <v>2837</v>
      </c>
      <c r="G114" s="13">
        <v>4990.25</v>
      </c>
      <c r="H114" s="11">
        <f t="shared" si="31"/>
        <v>51.05</v>
      </c>
      <c r="I114" s="11">
        <f t="shared" si="32"/>
        <v>453.792</v>
      </c>
      <c r="J114" s="11">
        <f t="shared" si="33"/>
        <v>19.859</v>
      </c>
      <c r="K114" s="13">
        <f t="shared" si="34"/>
        <v>424.17</v>
      </c>
      <c r="L114" s="13">
        <f t="shared" si="35"/>
        <v>948.871</v>
      </c>
      <c r="M114" s="11">
        <v>0</v>
      </c>
      <c r="N114" s="11">
        <f t="shared" si="26"/>
        <v>226.9</v>
      </c>
      <c r="O114" s="11">
        <f t="shared" si="27"/>
        <v>8.51</v>
      </c>
      <c r="P114" s="13">
        <f t="shared" si="28"/>
        <v>99.81</v>
      </c>
      <c r="Q114" s="11">
        <f t="shared" si="29"/>
        <v>335.22</v>
      </c>
      <c r="R114" s="11">
        <f t="shared" si="30"/>
        <v>1284.091</v>
      </c>
      <c r="S114" s="11"/>
      <c r="T114" t="str">
        <f>VLOOKUP(D114,[2]汇总!I$2:J$312,2,0)</f>
        <v>√</v>
      </c>
    </row>
    <row r="115" ht="20" customHeight="1" spans="1:20">
      <c r="A115" s="10">
        <f t="shared" si="39"/>
        <v>112</v>
      </c>
      <c r="B115" s="11"/>
      <c r="C115" s="12" t="s">
        <v>256</v>
      </c>
      <c r="D115" s="111" t="s">
        <v>257</v>
      </c>
      <c r="E115" s="11">
        <v>3042.05</v>
      </c>
      <c r="F115" s="11">
        <v>3043</v>
      </c>
      <c r="G115" s="13">
        <v>4990.25</v>
      </c>
      <c r="H115" s="11">
        <f t="shared" si="31"/>
        <v>54.76</v>
      </c>
      <c r="I115" s="11">
        <f t="shared" si="32"/>
        <v>486.728</v>
      </c>
      <c r="J115" s="11">
        <f t="shared" si="33"/>
        <v>21.301</v>
      </c>
      <c r="K115" s="13">
        <f t="shared" si="34"/>
        <v>424.17</v>
      </c>
      <c r="L115" s="13">
        <f t="shared" si="35"/>
        <v>986.959</v>
      </c>
      <c r="M115" s="11">
        <v>0</v>
      </c>
      <c r="N115" s="11">
        <f t="shared" si="26"/>
        <v>243.36</v>
      </c>
      <c r="O115" s="11">
        <f t="shared" si="27"/>
        <v>9.13</v>
      </c>
      <c r="P115" s="13">
        <f t="shared" si="28"/>
        <v>99.81</v>
      </c>
      <c r="Q115" s="11">
        <f t="shared" si="29"/>
        <v>352.3</v>
      </c>
      <c r="R115" s="11">
        <f t="shared" si="30"/>
        <v>1339.259</v>
      </c>
      <c r="S115" s="11"/>
      <c r="T115" t="str">
        <f>VLOOKUP(D115,[2]汇总!I$2:J$312,2,0)</f>
        <v>√</v>
      </c>
    </row>
    <row r="116" ht="20" customHeight="1" spans="1:19">
      <c r="A116" s="10">
        <f t="shared" si="39"/>
        <v>113</v>
      </c>
      <c r="B116" s="11"/>
      <c r="C116" s="20" t="s">
        <v>799</v>
      </c>
      <c r="D116" s="111" t="s">
        <v>800</v>
      </c>
      <c r="E116" s="11">
        <v>3820</v>
      </c>
      <c r="F116" s="11">
        <v>3820</v>
      </c>
      <c r="G116" s="13">
        <v>4990.25</v>
      </c>
      <c r="H116" s="11">
        <f t="shared" si="31"/>
        <v>68.76</v>
      </c>
      <c r="I116" s="11">
        <f t="shared" si="32"/>
        <v>611.2</v>
      </c>
      <c r="J116" s="11">
        <f t="shared" si="33"/>
        <v>26.74</v>
      </c>
      <c r="K116" s="13">
        <f t="shared" si="34"/>
        <v>424.17</v>
      </c>
      <c r="L116" s="13">
        <f t="shared" si="35"/>
        <v>1130.87</v>
      </c>
      <c r="M116" s="11">
        <v>0</v>
      </c>
      <c r="N116" s="11">
        <f t="shared" si="26"/>
        <v>305.6</v>
      </c>
      <c r="O116" s="11">
        <f t="shared" si="27"/>
        <v>11.46</v>
      </c>
      <c r="P116" s="13">
        <f t="shared" si="28"/>
        <v>99.81</v>
      </c>
      <c r="Q116" s="11">
        <f t="shared" si="29"/>
        <v>416.87</v>
      </c>
      <c r="R116" s="11">
        <f t="shared" si="30"/>
        <v>1547.74</v>
      </c>
      <c r="S116" s="11" t="s">
        <v>50</v>
      </c>
    </row>
    <row r="117" ht="20" customHeight="1" spans="1:20">
      <c r="A117" s="10">
        <f t="shared" si="39"/>
        <v>114</v>
      </c>
      <c r="B117" s="11" t="s">
        <v>258</v>
      </c>
      <c r="C117" s="12" t="s">
        <v>259</v>
      </c>
      <c r="D117" s="11" t="s">
        <v>260</v>
      </c>
      <c r="E117" s="11">
        <v>2836.2</v>
      </c>
      <c r="F117" s="11">
        <v>2837</v>
      </c>
      <c r="G117" s="13">
        <v>4990.25</v>
      </c>
      <c r="H117" s="11">
        <f t="shared" si="31"/>
        <v>51.05</v>
      </c>
      <c r="I117" s="11">
        <f t="shared" si="32"/>
        <v>453.792</v>
      </c>
      <c r="J117" s="11">
        <f t="shared" si="33"/>
        <v>19.859</v>
      </c>
      <c r="K117" s="13">
        <f t="shared" si="34"/>
        <v>424.17</v>
      </c>
      <c r="L117" s="13">
        <f t="shared" si="35"/>
        <v>948.871</v>
      </c>
      <c r="M117" s="11">
        <v>0</v>
      </c>
      <c r="N117" s="11">
        <f t="shared" si="26"/>
        <v>226.9</v>
      </c>
      <c r="O117" s="11">
        <f t="shared" si="27"/>
        <v>8.51</v>
      </c>
      <c r="P117" s="13">
        <f t="shared" si="28"/>
        <v>99.81</v>
      </c>
      <c r="Q117" s="11">
        <f t="shared" si="29"/>
        <v>335.22</v>
      </c>
      <c r="R117" s="11">
        <f t="shared" si="30"/>
        <v>1284.091</v>
      </c>
      <c r="S117" s="11"/>
      <c r="T117" t="str">
        <f>VLOOKUP(D117,[2]汇总!I$2:J$312,2,0)</f>
        <v>√</v>
      </c>
    </row>
    <row r="118" ht="20" customHeight="1" spans="1:20">
      <c r="A118" s="10">
        <f t="shared" si="39"/>
        <v>115</v>
      </c>
      <c r="B118" s="11"/>
      <c r="C118" s="12" t="s">
        <v>261</v>
      </c>
      <c r="D118" s="11" t="s">
        <v>262</v>
      </c>
      <c r="E118" s="11">
        <v>2836.2</v>
      </c>
      <c r="F118" s="11">
        <v>2837</v>
      </c>
      <c r="G118" s="13">
        <v>4990.25</v>
      </c>
      <c r="H118" s="11">
        <f t="shared" si="31"/>
        <v>51.05</v>
      </c>
      <c r="I118" s="11">
        <f t="shared" si="32"/>
        <v>453.792</v>
      </c>
      <c r="J118" s="11">
        <f t="shared" si="33"/>
        <v>19.859</v>
      </c>
      <c r="K118" s="13">
        <f t="shared" si="34"/>
        <v>424.17</v>
      </c>
      <c r="L118" s="13">
        <f t="shared" si="35"/>
        <v>948.871</v>
      </c>
      <c r="M118" s="11">
        <v>0</v>
      </c>
      <c r="N118" s="11">
        <f t="shared" si="26"/>
        <v>226.9</v>
      </c>
      <c r="O118" s="11">
        <f t="shared" si="27"/>
        <v>8.51</v>
      </c>
      <c r="P118" s="13">
        <f t="shared" si="28"/>
        <v>99.81</v>
      </c>
      <c r="Q118" s="11">
        <f t="shared" si="29"/>
        <v>335.22</v>
      </c>
      <c r="R118" s="11">
        <f t="shared" si="30"/>
        <v>1284.091</v>
      </c>
      <c r="S118" s="11"/>
      <c r="T118" t="str">
        <f>VLOOKUP(D118,[2]汇总!I$2:J$312,2,0)</f>
        <v>√</v>
      </c>
    </row>
    <row r="119" ht="20" customHeight="1" spans="1:20">
      <c r="A119" s="10">
        <f t="shared" si="39"/>
        <v>116</v>
      </c>
      <c r="B119" s="11"/>
      <c r="C119" s="12" t="s">
        <v>263</v>
      </c>
      <c r="D119" s="11" t="s">
        <v>264</v>
      </c>
      <c r="E119" s="11">
        <v>2836.2</v>
      </c>
      <c r="F119" s="11">
        <v>2837</v>
      </c>
      <c r="G119" s="13">
        <v>4990.25</v>
      </c>
      <c r="H119" s="11">
        <f t="shared" si="31"/>
        <v>51.05</v>
      </c>
      <c r="I119" s="11">
        <f t="shared" si="32"/>
        <v>453.792</v>
      </c>
      <c r="J119" s="11">
        <f t="shared" si="33"/>
        <v>19.859</v>
      </c>
      <c r="K119" s="13">
        <f t="shared" si="34"/>
        <v>424.17</v>
      </c>
      <c r="L119" s="13">
        <f t="shared" si="35"/>
        <v>948.871</v>
      </c>
      <c r="M119" s="11">
        <v>0</v>
      </c>
      <c r="N119" s="11">
        <f t="shared" si="26"/>
        <v>226.9</v>
      </c>
      <c r="O119" s="11">
        <f t="shared" si="27"/>
        <v>8.51</v>
      </c>
      <c r="P119" s="13">
        <f t="shared" si="28"/>
        <v>99.81</v>
      </c>
      <c r="Q119" s="11">
        <f t="shared" si="29"/>
        <v>335.22</v>
      </c>
      <c r="R119" s="11">
        <f t="shared" si="30"/>
        <v>1284.091</v>
      </c>
      <c r="S119" s="11"/>
      <c r="T119" t="str">
        <f>VLOOKUP(D119,[2]汇总!I$2:J$312,2,0)</f>
        <v>√</v>
      </c>
    </row>
    <row r="120" ht="20" customHeight="1" spans="1:20">
      <c r="A120" s="10">
        <f t="shared" si="39"/>
        <v>117</v>
      </c>
      <c r="B120" s="11"/>
      <c r="C120" s="12" t="s">
        <v>265</v>
      </c>
      <c r="D120" s="11" t="s">
        <v>266</v>
      </c>
      <c r="E120" s="11">
        <v>2836.2</v>
      </c>
      <c r="F120" s="11">
        <v>2837</v>
      </c>
      <c r="G120" s="13">
        <v>4990.25</v>
      </c>
      <c r="H120" s="11">
        <f t="shared" si="31"/>
        <v>51.05</v>
      </c>
      <c r="I120" s="11">
        <f t="shared" si="32"/>
        <v>453.792</v>
      </c>
      <c r="J120" s="11">
        <f t="shared" si="33"/>
        <v>19.859</v>
      </c>
      <c r="K120" s="13">
        <f t="shared" si="34"/>
        <v>424.17</v>
      </c>
      <c r="L120" s="13">
        <f t="shared" si="35"/>
        <v>948.871</v>
      </c>
      <c r="M120" s="11">
        <v>0</v>
      </c>
      <c r="N120" s="11">
        <f t="shared" si="26"/>
        <v>226.9</v>
      </c>
      <c r="O120" s="11">
        <f t="shared" si="27"/>
        <v>8.51</v>
      </c>
      <c r="P120" s="13">
        <f t="shared" si="28"/>
        <v>99.81</v>
      </c>
      <c r="Q120" s="11">
        <f t="shared" si="29"/>
        <v>335.22</v>
      </c>
      <c r="R120" s="11">
        <f t="shared" si="30"/>
        <v>1284.091</v>
      </c>
      <c r="S120" s="11"/>
      <c r="T120" t="str">
        <f>VLOOKUP(D120,[2]汇总!I$2:J$312,2,0)</f>
        <v>√</v>
      </c>
    </row>
    <row r="121" ht="20" customHeight="1" spans="1:20">
      <c r="A121" s="10">
        <f t="shared" si="39"/>
        <v>118</v>
      </c>
      <c r="B121" s="11"/>
      <c r="C121" s="12" t="s">
        <v>267</v>
      </c>
      <c r="D121" s="11" t="s">
        <v>268</v>
      </c>
      <c r="E121" s="11">
        <v>2836.2</v>
      </c>
      <c r="F121" s="11">
        <v>2837</v>
      </c>
      <c r="G121" s="13">
        <v>4990.25</v>
      </c>
      <c r="H121" s="11">
        <f t="shared" si="31"/>
        <v>51.05</v>
      </c>
      <c r="I121" s="11">
        <f t="shared" si="32"/>
        <v>453.792</v>
      </c>
      <c r="J121" s="11">
        <f t="shared" si="33"/>
        <v>19.859</v>
      </c>
      <c r="K121" s="13">
        <f t="shared" si="34"/>
        <v>424.17</v>
      </c>
      <c r="L121" s="13">
        <f t="shared" si="35"/>
        <v>948.871</v>
      </c>
      <c r="M121" s="11">
        <v>0</v>
      </c>
      <c r="N121" s="11">
        <f t="shared" si="26"/>
        <v>226.9</v>
      </c>
      <c r="O121" s="11">
        <f t="shared" si="27"/>
        <v>8.51</v>
      </c>
      <c r="P121" s="13">
        <f t="shared" si="28"/>
        <v>99.81</v>
      </c>
      <c r="Q121" s="11">
        <f t="shared" si="29"/>
        <v>335.22</v>
      </c>
      <c r="R121" s="11">
        <f t="shared" si="30"/>
        <v>1284.091</v>
      </c>
      <c r="S121" s="11"/>
      <c r="T121" t="str">
        <f>VLOOKUP(D121,[2]汇总!I$2:J$312,2,0)</f>
        <v>√</v>
      </c>
    </row>
    <row r="122" ht="20" customHeight="1" spans="1:20">
      <c r="A122" s="10">
        <f t="shared" si="39"/>
        <v>119</v>
      </c>
      <c r="B122" s="11"/>
      <c r="C122" s="12" t="s">
        <v>269</v>
      </c>
      <c r="D122" s="11" t="s">
        <v>270</v>
      </c>
      <c r="E122" s="11">
        <v>2836.2</v>
      </c>
      <c r="F122" s="11">
        <v>2837</v>
      </c>
      <c r="G122" s="13">
        <v>4990.25</v>
      </c>
      <c r="H122" s="11">
        <f t="shared" si="31"/>
        <v>51.05</v>
      </c>
      <c r="I122" s="11">
        <f t="shared" si="32"/>
        <v>453.792</v>
      </c>
      <c r="J122" s="11">
        <f t="shared" si="33"/>
        <v>19.859</v>
      </c>
      <c r="K122" s="13">
        <f t="shared" si="34"/>
        <v>424.17</v>
      </c>
      <c r="L122" s="13">
        <f t="shared" si="35"/>
        <v>948.871</v>
      </c>
      <c r="M122" s="11">
        <v>0</v>
      </c>
      <c r="N122" s="11">
        <f t="shared" si="26"/>
        <v>226.9</v>
      </c>
      <c r="O122" s="11">
        <f t="shared" si="27"/>
        <v>8.51</v>
      </c>
      <c r="P122" s="13">
        <f t="shared" si="28"/>
        <v>99.81</v>
      </c>
      <c r="Q122" s="11">
        <f t="shared" si="29"/>
        <v>335.22</v>
      </c>
      <c r="R122" s="11">
        <f t="shared" si="30"/>
        <v>1284.091</v>
      </c>
      <c r="S122" s="11"/>
      <c r="T122" t="str">
        <f>VLOOKUP(D122,[2]汇总!I$2:J$312,2,0)</f>
        <v>√</v>
      </c>
    </row>
    <row r="123" ht="20" customHeight="1" spans="1:20">
      <c r="A123" s="10">
        <f t="shared" si="39"/>
        <v>120</v>
      </c>
      <c r="B123" s="11"/>
      <c r="C123" s="12" t="s">
        <v>271</v>
      </c>
      <c r="D123" s="11" t="s">
        <v>272</v>
      </c>
      <c r="E123" s="11">
        <v>2836.2</v>
      </c>
      <c r="F123" s="11">
        <v>2837</v>
      </c>
      <c r="G123" s="13">
        <v>4990.25</v>
      </c>
      <c r="H123" s="11">
        <f t="shared" si="31"/>
        <v>51.05</v>
      </c>
      <c r="I123" s="11">
        <f t="shared" si="32"/>
        <v>453.792</v>
      </c>
      <c r="J123" s="11">
        <f t="shared" si="33"/>
        <v>19.859</v>
      </c>
      <c r="K123" s="13">
        <f t="shared" si="34"/>
        <v>424.17</v>
      </c>
      <c r="L123" s="13">
        <f t="shared" si="35"/>
        <v>948.871</v>
      </c>
      <c r="M123" s="11">
        <v>0</v>
      </c>
      <c r="N123" s="11">
        <f t="shared" si="26"/>
        <v>226.9</v>
      </c>
      <c r="O123" s="11">
        <f t="shared" si="27"/>
        <v>8.51</v>
      </c>
      <c r="P123" s="13">
        <f t="shared" si="28"/>
        <v>99.81</v>
      </c>
      <c r="Q123" s="11">
        <f t="shared" si="29"/>
        <v>335.22</v>
      </c>
      <c r="R123" s="11">
        <f t="shared" si="30"/>
        <v>1284.091</v>
      </c>
      <c r="S123" s="11"/>
      <c r="T123" t="str">
        <f>VLOOKUP(D123,[2]汇总!I$2:J$312,2,0)</f>
        <v>√</v>
      </c>
    </row>
    <row r="124" ht="20" customHeight="1" spans="1:20">
      <c r="A124" s="10">
        <f t="shared" ref="A124:A133" si="40">ROW()-3</f>
        <v>121</v>
      </c>
      <c r="B124" s="11"/>
      <c r="C124" s="12" t="s">
        <v>275</v>
      </c>
      <c r="D124" s="11" t="s">
        <v>276</v>
      </c>
      <c r="E124" s="11">
        <v>2836.2</v>
      </c>
      <c r="F124" s="11">
        <v>2837</v>
      </c>
      <c r="G124" s="13">
        <v>4990.25</v>
      </c>
      <c r="H124" s="11">
        <f t="shared" si="31"/>
        <v>51.05</v>
      </c>
      <c r="I124" s="11">
        <f t="shared" si="32"/>
        <v>453.792</v>
      </c>
      <c r="J124" s="11">
        <f t="shared" si="33"/>
        <v>19.859</v>
      </c>
      <c r="K124" s="13">
        <f t="shared" si="34"/>
        <v>424.17</v>
      </c>
      <c r="L124" s="13">
        <f t="shared" si="35"/>
        <v>948.871</v>
      </c>
      <c r="M124" s="11">
        <v>0</v>
      </c>
      <c r="N124" s="11">
        <f t="shared" si="26"/>
        <v>226.9</v>
      </c>
      <c r="O124" s="11">
        <f t="shared" si="27"/>
        <v>8.51</v>
      </c>
      <c r="P124" s="13">
        <f t="shared" si="28"/>
        <v>99.81</v>
      </c>
      <c r="Q124" s="11">
        <f t="shared" si="29"/>
        <v>335.22</v>
      </c>
      <c r="R124" s="11">
        <f t="shared" si="30"/>
        <v>1284.091</v>
      </c>
      <c r="S124" s="11"/>
      <c r="T124" t="str">
        <f>VLOOKUP(D124,[2]汇总!I$2:J$312,2,0)</f>
        <v>√</v>
      </c>
    </row>
    <row r="125" ht="20" customHeight="1" spans="1:20">
      <c r="A125" s="10">
        <f t="shared" si="40"/>
        <v>122</v>
      </c>
      <c r="B125" s="11"/>
      <c r="C125" s="12" t="s">
        <v>277</v>
      </c>
      <c r="D125" s="11" t="s">
        <v>278</v>
      </c>
      <c r="E125" s="11">
        <v>2836.2</v>
      </c>
      <c r="F125" s="11">
        <v>2837</v>
      </c>
      <c r="G125" s="13">
        <v>4990.25</v>
      </c>
      <c r="H125" s="11">
        <f t="shared" si="31"/>
        <v>51.05</v>
      </c>
      <c r="I125" s="11">
        <f t="shared" si="32"/>
        <v>453.792</v>
      </c>
      <c r="J125" s="11">
        <f t="shared" si="33"/>
        <v>19.859</v>
      </c>
      <c r="K125" s="13">
        <f t="shared" si="34"/>
        <v>424.17</v>
      </c>
      <c r="L125" s="13">
        <f t="shared" si="35"/>
        <v>948.871</v>
      </c>
      <c r="M125" s="11">
        <v>0</v>
      </c>
      <c r="N125" s="11">
        <f t="shared" si="26"/>
        <v>226.9</v>
      </c>
      <c r="O125" s="11">
        <f t="shared" si="27"/>
        <v>8.51</v>
      </c>
      <c r="P125" s="13">
        <f t="shared" si="28"/>
        <v>99.81</v>
      </c>
      <c r="Q125" s="11">
        <f t="shared" si="29"/>
        <v>335.22</v>
      </c>
      <c r="R125" s="11">
        <f t="shared" si="30"/>
        <v>1284.091</v>
      </c>
      <c r="S125" s="11"/>
      <c r="T125" t="str">
        <f>VLOOKUP(D125,[2]汇总!I$2:J$312,2,0)</f>
        <v>√</v>
      </c>
    </row>
    <row r="126" ht="20" customHeight="1" spans="1:20">
      <c r="A126" s="10">
        <f t="shared" si="40"/>
        <v>123</v>
      </c>
      <c r="B126" s="11"/>
      <c r="C126" s="12" t="s">
        <v>279</v>
      </c>
      <c r="D126" s="11" t="s">
        <v>280</v>
      </c>
      <c r="E126" s="11">
        <v>2836.2</v>
      </c>
      <c r="F126" s="11">
        <v>2837</v>
      </c>
      <c r="G126" s="13">
        <v>4990.25</v>
      </c>
      <c r="H126" s="11">
        <f t="shared" si="31"/>
        <v>51.05</v>
      </c>
      <c r="I126" s="11">
        <f t="shared" si="32"/>
        <v>453.792</v>
      </c>
      <c r="J126" s="11">
        <f t="shared" si="33"/>
        <v>19.859</v>
      </c>
      <c r="K126" s="13">
        <f t="shared" si="34"/>
        <v>424.17</v>
      </c>
      <c r="L126" s="13">
        <f t="shared" si="35"/>
        <v>948.871</v>
      </c>
      <c r="M126" s="11">
        <v>0</v>
      </c>
      <c r="N126" s="11">
        <f t="shared" si="26"/>
        <v>226.9</v>
      </c>
      <c r="O126" s="11">
        <f t="shared" si="27"/>
        <v>8.51</v>
      </c>
      <c r="P126" s="13">
        <f t="shared" si="28"/>
        <v>99.81</v>
      </c>
      <c r="Q126" s="11">
        <f t="shared" si="29"/>
        <v>335.22</v>
      </c>
      <c r="R126" s="11">
        <f t="shared" si="30"/>
        <v>1284.091</v>
      </c>
      <c r="S126" s="11"/>
      <c r="T126" t="str">
        <f>VLOOKUP(D126,[2]汇总!I$2:J$312,2,0)</f>
        <v>√</v>
      </c>
    </row>
    <row r="127" ht="20" customHeight="1" spans="1:20">
      <c r="A127" s="10">
        <f t="shared" si="40"/>
        <v>124</v>
      </c>
      <c r="B127" s="11"/>
      <c r="C127" s="12" t="s">
        <v>281</v>
      </c>
      <c r="D127" s="11" t="s">
        <v>282</v>
      </c>
      <c r="E127" s="11">
        <v>2836.2</v>
      </c>
      <c r="F127" s="11">
        <v>2837</v>
      </c>
      <c r="G127" s="13">
        <v>4990.25</v>
      </c>
      <c r="H127" s="11">
        <f t="shared" si="31"/>
        <v>51.05</v>
      </c>
      <c r="I127" s="11">
        <f t="shared" si="32"/>
        <v>453.792</v>
      </c>
      <c r="J127" s="11">
        <f t="shared" si="33"/>
        <v>19.859</v>
      </c>
      <c r="K127" s="13">
        <f t="shared" si="34"/>
        <v>424.17</v>
      </c>
      <c r="L127" s="13">
        <f t="shared" si="35"/>
        <v>948.871</v>
      </c>
      <c r="M127" s="11">
        <v>0</v>
      </c>
      <c r="N127" s="11">
        <f t="shared" si="26"/>
        <v>226.9</v>
      </c>
      <c r="O127" s="11">
        <f t="shared" si="27"/>
        <v>8.51</v>
      </c>
      <c r="P127" s="13">
        <f t="shared" si="28"/>
        <v>99.81</v>
      </c>
      <c r="Q127" s="11">
        <f t="shared" si="29"/>
        <v>335.22</v>
      </c>
      <c r="R127" s="11">
        <f t="shared" si="30"/>
        <v>1284.091</v>
      </c>
      <c r="S127" s="11"/>
      <c r="T127" t="str">
        <f>VLOOKUP(D127,[2]汇总!I$2:J$312,2,0)</f>
        <v>√</v>
      </c>
    </row>
    <row r="128" ht="20" customHeight="1" spans="1:20">
      <c r="A128" s="10">
        <f t="shared" si="40"/>
        <v>125</v>
      </c>
      <c r="B128" s="11"/>
      <c r="C128" s="12" t="s">
        <v>289</v>
      </c>
      <c r="D128" s="11" t="s">
        <v>290</v>
      </c>
      <c r="E128" s="11">
        <v>3042.05</v>
      </c>
      <c r="F128" s="11">
        <v>3043</v>
      </c>
      <c r="G128" s="13">
        <v>4990.25</v>
      </c>
      <c r="H128" s="11">
        <f t="shared" si="31"/>
        <v>54.76</v>
      </c>
      <c r="I128" s="11">
        <f t="shared" si="32"/>
        <v>486.728</v>
      </c>
      <c r="J128" s="11">
        <f t="shared" si="33"/>
        <v>21.301</v>
      </c>
      <c r="K128" s="13">
        <f t="shared" si="34"/>
        <v>424.17</v>
      </c>
      <c r="L128" s="13">
        <f t="shared" si="35"/>
        <v>986.959</v>
      </c>
      <c r="M128" s="11">
        <v>0</v>
      </c>
      <c r="N128" s="11">
        <f t="shared" si="26"/>
        <v>243.36</v>
      </c>
      <c r="O128" s="11">
        <f t="shared" si="27"/>
        <v>9.13</v>
      </c>
      <c r="P128" s="13">
        <f t="shared" si="28"/>
        <v>99.81</v>
      </c>
      <c r="Q128" s="11">
        <f t="shared" si="29"/>
        <v>352.3</v>
      </c>
      <c r="R128" s="11">
        <f t="shared" si="30"/>
        <v>1339.259</v>
      </c>
      <c r="S128" s="11"/>
      <c r="T128" t="str">
        <f>VLOOKUP(D128,[2]汇总!I$2:J$312,2,0)</f>
        <v>√</v>
      </c>
    </row>
    <row r="129" ht="20" customHeight="1" spans="1:19">
      <c r="A129" s="10">
        <f t="shared" si="40"/>
        <v>126</v>
      </c>
      <c r="B129" s="11"/>
      <c r="C129" s="20" t="s">
        <v>801</v>
      </c>
      <c r="D129" s="11" t="s">
        <v>802</v>
      </c>
      <c r="E129" s="22">
        <v>3042.05</v>
      </c>
      <c r="F129" s="22">
        <v>3043</v>
      </c>
      <c r="G129" s="13">
        <v>4990.25</v>
      </c>
      <c r="H129" s="11">
        <f t="shared" si="31"/>
        <v>54.76</v>
      </c>
      <c r="I129" s="11">
        <f t="shared" si="32"/>
        <v>486.728</v>
      </c>
      <c r="J129" s="11">
        <f t="shared" si="33"/>
        <v>21.301</v>
      </c>
      <c r="K129" s="13">
        <f t="shared" si="34"/>
        <v>424.17</v>
      </c>
      <c r="L129" s="13">
        <f t="shared" si="35"/>
        <v>986.959</v>
      </c>
      <c r="M129" s="11">
        <v>0</v>
      </c>
      <c r="N129" s="11">
        <f t="shared" si="26"/>
        <v>243.36</v>
      </c>
      <c r="O129" s="11">
        <f t="shared" si="27"/>
        <v>9.13</v>
      </c>
      <c r="P129" s="13">
        <f t="shared" si="28"/>
        <v>99.81</v>
      </c>
      <c r="Q129" s="11">
        <f t="shared" si="29"/>
        <v>352.3</v>
      </c>
      <c r="R129" s="11">
        <f t="shared" si="30"/>
        <v>1339.259</v>
      </c>
      <c r="S129" s="11" t="s">
        <v>50</v>
      </c>
    </row>
    <row r="130" ht="20" customHeight="1" spans="1:19">
      <c r="A130" s="10">
        <f t="shared" si="40"/>
        <v>127</v>
      </c>
      <c r="B130" s="11"/>
      <c r="C130" s="20" t="s">
        <v>803</v>
      </c>
      <c r="D130" s="11" t="s">
        <v>804</v>
      </c>
      <c r="E130" s="22">
        <v>3042.05</v>
      </c>
      <c r="F130" s="22">
        <v>3043</v>
      </c>
      <c r="G130" s="13">
        <v>4990.25</v>
      </c>
      <c r="H130" s="11">
        <f t="shared" si="31"/>
        <v>54.76</v>
      </c>
      <c r="I130" s="11">
        <f t="shared" si="32"/>
        <v>486.728</v>
      </c>
      <c r="J130" s="11">
        <f t="shared" si="33"/>
        <v>21.301</v>
      </c>
      <c r="K130" s="13">
        <f t="shared" si="34"/>
        <v>424.17</v>
      </c>
      <c r="L130" s="13">
        <f t="shared" si="35"/>
        <v>986.959</v>
      </c>
      <c r="M130" s="11">
        <v>0</v>
      </c>
      <c r="N130" s="11">
        <f t="shared" si="26"/>
        <v>243.36</v>
      </c>
      <c r="O130" s="11">
        <f t="shared" si="27"/>
        <v>9.13</v>
      </c>
      <c r="P130" s="13">
        <f t="shared" si="28"/>
        <v>99.81</v>
      </c>
      <c r="Q130" s="11">
        <f t="shared" si="29"/>
        <v>352.3</v>
      </c>
      <c r="R130" s="11">
        <f t="shared" si="30"/>
        <v>1339.259</v>
      </c>
      <c r="S130" s="11" t="s">
        <v>50</v>
      </c>
    </row>
    <row r="131" ht="20" customHeight="1" spans="1:20">
      <c r="A131" s="10">
        <f t="shared" si="40"/>
        <v>128</v>
      </c>
      <c r="B131" s="14" t="s">
        <v>293</v>
      </c>
      <c r="C131" s="12" t="s">
        <v>294</v>
      </c>
      <c r="D131" s="11" t="s">
        <v>295</v>
      </c>
      <c r="E131" s="11">
        <v>2836.2</v>
      </c>
      <c r="F131" s="11">
        <v>2837</v>
      </c>
      <c r="G131" s="13">
        <v>4990.25</v>
      </c>
      <c r="H131" s="11">
        <f t="shared" si="31"/>
        <v>51.05</v>
      </c>
      <c r="I131" s="11">
        <f t="shared" si="32"/>
        <v>453.792</v>
      </c>
      <c r="J131" s="11">
        <f t="shared" si="33"/>
        <v>19.859</v>
      </c>
      <c r="K131" s="13">
        <f t="shared" si="34"/>
        <v>424.17</v>
      </c>
      <c r="L131" s="13">
        <f t="shared" si="35"/>
        <v>948.871</v>
      </c>
      <c r="M131" s="11">
        <v>0</v>
      </c>
      <c r="N131" s="11">
        <f t="shared" ref="N131:N194" si="41">ROUND(E131*0.08,2)</f>
        <v>226.9</v>
      </c>
      <c r="O131" s="11">
        <f t="shared" ref="O131:O194" si="42">ROUND(F131*0.003,2)</f>
        <v>8.51</v>
      </c>
      <c r="P131" s="13">
        <f t="shared" ref="P131:P194" si="43">ROUND(G131*0.02,2)</f>
        <v>99.81</v>
      </c>
      <c r="Q131" s="11">
        <f t="shared" ref="Q131:Q194" si="44">SUM(M131:P131)</f>
        <v>335.22</v>
      </c>
      <c r="R131" s="11">
        <f t="shared" ref="R131:R194" si="45">L131+Q131</f>
        <v>1284.091</v>
      </c>
      <c r="S131" s="11"/>
      <c r="T131" t="str">
        <f>VLOOKUP(D131,[2]汇总!I$2:J$312,2,0)</f>
        <v>√</v>
      </c>
    </row>
    <row r="132" ht="20" customHeight="1" spans="1:20">
      <c r="A132" s="10">
        <f t="shared" si="40"/>
        <v>129</v>
      </c>
      <c r="B132" s="15"/>
      <c r="C132" s="12" t="s">
        <v>298</v>
      </c>
      <c r="D132" s="11" t="s">
        <v>299</v>
      </c>
      <c r="E132" s="11">
        <v>2836.2</v>
      </c>
      <c r="F132" s="11">
        <v>2837</v>
      </c>
      <c r="G132" s="13">
        <v>4990.25</v>
      </c>
      <c r="H132" s="11">
        <f t="shared" si="31"/>
        <v>51.05</v>
      </c>
      <c r="I132" s="11">
        <f t="shared" si="32"/>
        <v>453.792</v>
      </c>
      <c r="J132" s="11">
        <f t="shared" si="33"/>
        <v>19.859</v>
      </c>
      <c r="K132" s="13">
        <f t="shared" si="34"/>
        <v>424.17</v>
      </c>
      <c r="L132" s="13">
        <f t="shared" si="35"/>
        <v>948.871</v>
      </c>
      <c r="M132" s="11">
        <v>0</v>
      </c>
      <c r="N132" s="11">
        <f t="shared" si="41"/>
        <v>226.9</v>
      </c>
      <c r="O132" s="11">
        <f t="shared" si="42"/>
        <v>8.51</v>
      </c>
      <c r="P132" s="13">
        <f t="shared" si="43"/>
        <v>99.81</v>
      </c>
      <c r="Q132" s="11">
        <f t="shared" si="44"/>
        <v>335.22</v>
      </c>
      <c r="R132" s="11">
        <f t="shared" si="45"/>
        <v>1284.091</v>
      </c>
      <c r="S132" s="11"/>
      <c r="T132" t="str">
        <f>VLOOKUP(D132,[2]汇总!I$2:J$312,2,0)</f>
        <v>√</v>
      </c>
    </row>
    <row r="133" ht="20" customHeight="1" spans="1:20">
      <c r="A133" s="10">
        <f t="shared" si="40"/>
        <v>130</v>
      </c>
      <c r="B133" s="15"/>
      <c r="C133" s="12" t="s">
        <v>302</v>
      </c>
      <c r="D133" s="11" t="s">
        <v>303</v>
      </c>
      <c r="E133" s="11">
        <v>2836.2</v>
      </c>
      <c r="F133" s="11">
        <v>2837</v>
      </c>
      <c r="G133" s="13">
        <v>4990.25</v>
      </c>
      <c r="H133" s="11">
        <f t="shared" ref="H133:H196" si="46">ROUND(E133*0.018,2)</f>
        <v>51.05</v>
      </c>
      <c r="I133" s="11">
        <f t="shared" ref="I133:I196" si="47">E133*0.16</f>
        <v>453.792</v>
      </c>
      <c r="J133" s="11">
        <f t="shared" ref="J133:J196" si="48">F133*0.007</f>
        <v>19.859</v>
      </c>
      <c r="K133" s="13">
        <f t="shared" ref="K133:K196" si="49">ROUND(G133*0.085,2)</f>
        <v>424.17</v>
      </c>
      <c r="L133" s="13">
        <f t="shared" ref="L133:L196" si="50">SUM(H133:K133)</f>
        <v>948.871</v>
      </c>
      <c r="M133" s="11">
        <v>0</v>
      </c>
      <c r="N133" s="11">
        <f t="shared" si="41"/>
        <v>226.9</v>
      </c>
      <c r="O133" s="11">
        <f t="shared" si="42"/>
        <v>8.51</v>
      </c>
      <c r="P133" s="13">
        <f t="shared" si="43"/>
        <v>99.81</v>
      </c>
      <c r="Q133" s="11">
        <f t="shared" si="44"/>
        <v>335.22</v>
      </c>
      <c r="R133" s="11">
        <f t="shared" si="45"/>
        <v>1284.091</v>
      </c>
      <c r="S133" s="11"/>
      <c r="T133" t="str">
        <f>VLOOKUP(D133,[2]汇总!I$2:J$312,2,0)</f>
        <v>√</v>
      </c>
    </row>
    <row r="134" ht="20" customHeight="1" spans="1:20">
      <c r="A134" s="10">
        <f t="shared" ref="A134:A143" si="51">ROW()-3</f>
        <v>131</v>
      </c>
      <c r="B134" s="15"/>
      <c r="C134" s="12" t="s">
        <v>308</v>
      </c>
      <c r="D134" s="11" t="s">
        <v>309</v>
      </c>
      <c r="E134" s="11">
        <v>2836.2</v>
      </c>
      <c r="F134" s="11">
        <v>2837</v>
      </c>
      <c r="G134" s="13">
        <v>4990.25</v>
      </c>
      <c r="H134" s="11">
        <f t="shared" si="46"/>
        <v>51.05</v>
      </c>
      <c r="I134" s="11">
        <f t="shared" si="47"/>
        <v>453.792</v>
      </c>
      <c r="J134" s="11">
        <f t="shared" si="48"/>
        <v>19.859</v>
      </c>
      <c r="K134" s="13">
        <f t="shared" si="49"/>
        <v>424.17</v>
      </c>
      <c r="L134" s="13">
        <f t="shared" si="50"/>
        <v>948.871</v>
      </c>
      <c r="M134" s="11">
        <v>0</v>
      </c>
      <c r="N134" s="11">
        <f t="shared" si="41"/>
        <v>226.9</v>
      </c>
      <c r="O134" s="11">
        <f t="shared" si="42"/>
        <v>8.51</v>
      </c>
      <c r="P134" s="13">
        <f t="shared" si="43"/>
        <v>99.81</v>
      </c>
      <c r="Q134" s="11">
        <f t="shared" si="44"/>
        <v>335.22</v>
      </c>
      <c r="R134" s="11">
        <f t="shared" si="45"/>
        <v>1284.091</v>
      </c>
      <c r="S134" s="11"/>
      <c r="T134" t="str">
        <f>VLOOKUP(D134,[2]汇总!I$2:J$312,2,0)</f>
        <v>√</v>
      </c>
    </row>
    <row r="135" ht="20" customHeight="1" spans="1:20">
      <c r="A135" s="10">
        <f t="shared" si="51"/>
        <v>132</v>
      </c>
      <c r="B135" s="15"/>
      <c r="C135" s="12" t="s">
        <v>310</v>
      </c>
      <c r="D135" s="11" t="s">
        <v>311</v>
      </c>
      <c r="E135" s="11">
        <v>2836.2</v>
      </c>
      <c r="F135" s="11">
        <v>2837</v>
      </c>
      <c r="G135" s="13">
        <v>4990.25</v>
      </c>
      <c r="H135" s="11">
        <f t="shared" si="46"/>
        <v>51.05</v>
      </c>
      <c r="I135" s="11">
        <f t="shared" si="47"/>
        <v>453.792</v>
      </c>
      <c r="J135" s="11">
        <f t="shared" si="48"/>
        <v>19.859</v>
      </c>
      <c r="K135" s="13">
        <f t="shared" si="49"/>
        <v>424.17</v>
      </c>
      <c r="L135" s="13">
        <f t="shared" si="50"/>
        <v>948.871</v>
      </c>
      <c r="M135" s="11">
        <v>0</v>
      </c>
      <c r="N135" s="11">
        <f t="shared" si="41"/>
        <v>226.9</v>
      </c>
      <c r="O135" s="11">
        <f t="shared" si="42"/>
        <v>8.51</v>
      </c>
      <c r="P135" s="13">
        <f t="shared" si="43"/>
        <v>99.81</v>
      </c>
      <c r="Q135" s="11">
        <f t="shared" si="44"/>
        <v>335.22</v>
      </c>
      <c r="R135" s="11">
        <f t="shared" si="45"/>
        <v>1284.091</v>
      </c>
      <c r="S135" s="11"/>
      <c r="T135" t="str">
        <f>VLOOKUP(D135,[2]汇总!I$2:J$312,2,0)</f>
        <v>√</v>
      </c>
    </row>
    <row r="136" ht="20" customHeight="1" spans="1:20">
      <c r="A136" s="10">
        <f t="shared" si="51"/>
        <v>133</v>
      </c>
      <c r="B136" s="15"/>
      <c r="C136" s="12" t="s">
        <v>312</v>
      </c>
      <c r="D136" s="11" t="s">
        <v>313</v>
      </c>
      <c r="E136" s="11">
        <v>2836.2</v>
      </c>
      <c r="F136" s="11">
        <v>2837</v>
      </c>
      <c r="G136" s="13">
        <v>4990.25</v>
      </c>
      <c r="H136" s="11">
        <f t="shared" si="46"/>
        <v>51.05</v>
      </c>
      <c r="I136" s="11">
        <f t="shared" si="47"/>
        <v>453.792</v>
      </c>
      <c r="J136" s="11">
        <f t="shared" si="48"/>
        <v>19.859</v>
      </c>
      <c r="K136" s="13">
        <f t="shared" si="49"/>
        <v>424.17</v>
      </c>
      <c r="L136" s="13">
        <f t="shared" si="50"/>
        <v>948.871</v>
      </c>
      <c r="M136" s="11">
        <v>0</v>
      </c>
      <c r="N136" s="11">
        <f t="shared" si="41"/>
        <v>226.9</v>
      </c>
      <c r="O136" s="11">
        <f t="shared" si="42"/>
        <v>8.51</v>
      </c>
      <c r="P136" s="13">
        <f t="shared" si="43"/>
        <v>99.81</v>
      </c>
      <c r="Q136" s="11">
        <f t="shared" si="44"/>
        <v>335.22</v>
      </c>
      <c r="R136" s="11">
        <f t="shared" si="45"/>
        <v>1284.091</v>
      </c>
      <c r="S136" s="11"/>
      <c r="T136" t="str">
        <f>VLOOKUP(D136,[2]汇总!I$2:J$312,2,0)</f>
        <v>√</v>
      </c>
    </row>
    <row r="137" ht="20" customHeight="1" spans="1:20">
      <c r="A137" s="10">
        <f t="shared" si="51"/>
        <v>134</v>
      </c>
      <c r="B137" s="15"/>
      <c r="C137" s="12" t="s">
        <v>314</v>
      </c>
      <c r="D137" s="11" t="s">
        <v>315</v>
      </c>
      <c r="E137" s="11">
        <v>2836.2</v>
      </c>
      <c r="F137" s="11">
        <v>2837</v>
      </c>
      <c r="G137" s="13">
        <v>4990.25</v>
      </c>
      <c r="H137" s="11">
        <f t="shared" si="46"/>
        <v>51.05</v>
      </c>
      <c r="I137" s="11">
        <f t="shared" si="47"/>
        <v>453.792</v>
      </c>
      <c r="J137" s="11">
        <f t="shared" si="48"/>
        <v>19.859</v>
      </c>
      <c r="K137" s="13">
        <f t="shared" si="49"/>
        <v>424.17</v>
      </c>
      <c r="L137" s="13">
        <f t="shared" si="50"/>
        <v>948.871</v>
      </c>
      <c r="M137" s="11">
        <v>0</v>
      </c>
      <c r="N137" s="11">
        <f t="shared" si="41"/>
        <v>226.9</v>
      </c>
      <c r="O137" s="11">
        <f t="shared" si="42"/>
        <v>8.51</v>
      </c>
      <c r="P137" s="13">
        <f t="shared" si="43"/>
        <v>99.81</v>
      </c>
      <c r="Q137" s="11">
        <f t="shared" si="44"/>
        <v>335.22</v>
      </c>
      <c r="R137" s="11">
        <f t="shared" si="45"/>
        <v>1284.091</v>
      </c>
      <c r="S137" s="11"/>
      <c r="T137" t="str">
        <f>VLOOKUP(D137,[2]汇总!I$2:J$312,2,0)</f>
        <v>√</v>
      </c>
    </row>
    <row r="138" ht="20" customHeight="1" spans="1:20">
      <c r="A138" s="10">
        <f t="shared" si="51"/>
        <v>135</v>
      </c>
      <c r="B138" s="15"/>
      <c r="C138" s="12" t="s">
        <v>316</v>
      </c>
      <c r="D138" s="11" t="s">
        <v>317</v>
      </c>
      <c r="E138" s="11">
        <v>2836.2</v>
      </c>
      <c r="F138" s="11">
        <v>2837</v>
      </c>
      <c r="G138" s="13">
        <v>4990.25</v>
      </c>
      <c r="H138" s="11">
        <f t="shared" si="46"/>
        <v>51.05</v>
      </c>
      <c r="I138" s="11">
        <f t="shared" si="47"/>
        <v>453.792</v>
      </c>
      <c r="J138" s="11">
        <f t="shared" si="48"/>
        <v>19.859</v>
      </c>
      <c r="K138" s="13">
        <f t="shared" si="49"/>
        <v>424.17</v>
      </c>
      <c r="L138" s="13">
        <f t="shared" si="50"/>
        <v>948.871</v>
      </c>
      <c r="M138" s="11">
        <v>0</v>
      </c>
      <c r="N138" s="11">
        <f t="shared" si="41"/>
        <v>226.9</v>
      </c>
      <c r="O138" s="11">
        <f t="shared" si="42"/>
        <v>8.51</v>
      </c>
      <c r="P138" s="13">
        <f t="shared" si="43"/>
        <v>99.81</v>
      </c>
      <c r="Q138" s="11">
        <f t="shared" si="44"/>
        <v>335.22</v>
      </c>
      <c r="R138" s="11">
        <f t="shared" si="45"/>
        <v>1284.091</v>
      </c>
      <c r="S138" s="11"/>
      <c r="T138" t="str">
        <f>VLOOKUP(D138,[2]汇总!I$2:J$312,2,0)</f>
        <v>√</v>
      </c>
    </row>
    <row r="139" ht="20" customHeight="1" spans="1:20">
      <c r="A139" s="10">
        <f t="shared" si="51"/>
        <v>136</v>
      </c>
      <c r="B139" s="15"/>
      <c r="C139" s="12" t="s">
        <v>318</v>
      </c>
      <c r="D139" s="11" t="s">
        <v>319</v>
      </c>
      <c r="E139" s="11">
        <v>2836.2</v>
      </c>
      <c r="F139" s="11">
        <v>2837</v>
      </c>
      <c r="G139" s="13">
        <v>4990.25</v>
      </c>
      <c r="H139" s="11">
        <f t="shared" si="46"/>
        <v>51.05</v>
      </c>
      <c r="I139" s="11">
        <f t="shared" si="47"/>
        <v>453.792</v>
      </c>
      <c r="J139" s="11">
        <f t="shared" si="48"/>
        <v>19.859</v>
      </c>
      <c r="K139" s="13">
        <f t="shared" si="49"/>
        <v>424.17</v>
      </c>
      <c r="L139" s="13">
        <f t="shared" si="50"/>
        <v>948.871</v>
      </c>
      <c r="M139" s="11">
        <v>0</v>
      </c>
      <c r="N139" s="11">
        <f t="shared" si="41"/>
        <v>226.9</v>
      </c>
      <c r="O139" s="11">
        <f t="shared" si="42"/>
        <v>8.51</v>
      </c>
      <c r="P139" s="13">
        <f t="shared" si="43"/>
        <v>99.81</v>
      </c>
      <c r="Q139" s="11">
        <f t="shared" si="44"/>
        <v>335.22</v>
      </c>
      <c r="R139" s="11">
        <f t="shared" si="45"/>
        <v>1284.091</v>
      </c>
      <c r="S139" s="11"/>
      <c r="T139" t="str">
        <f>VLOOKUP(D139,[2]汇总!I$2:J$312,2,0)</f>
        <v>√</v>
      </c>
    </row>
    <row r="140" ht="20" customHeight="1" spans="1:20">
      <c r="A140" s="10">
        <f t="shared" si="51"/>
        <v>137</v>
      </c>
      <c r="B140" s="15"/>
      <c r="C140" s="12" t="s">
        <v>320</v>
      </c>
      <c r="D140" s="11" t="s">
        <v>321</v>
      </c>
      <c r="E140" s="11">
        <v>2836.2</v>
      </c>
      <c r="F140" s="11">
        <v>2837</v>
      </c>
      <c r="G140" s="13">
        <v>4990.25</v>
      </c>
      <c r="H140" s="11">
        <f t="shared" si="46"/>
        <v>51.05</v>
      </c>
      <c r="I140" s="11">
        <f t="shared" si="47"/>
        <v>453.792</v>
      </c>
      <c r="J140" s="11">
        <f t="shared" si="48"/>
        <v>19.859</v>
      </c>
      <c r="K140" s="13">
        <f t="shared" si="49"/>
        <v>424.17</v>
      </c>
      <c r="L140" s="13">
        <f t="shared" si="50"/>
        <v>948.871</v>
      </c>
      <c r="M140" s="11">
        <v>0</v>
      </c>
      <c r="N140" s="11">
        <f t="shared" si="41"/>
        <v>226.9</v>
      </c>
      <c r="O140" s="11">
        <f t="shared" si="42"/>
        <v>8.51</v>
      </c>
      <c r="P140" s="13">
        <f t="shared" si="43"/>
        <v>99.81</v>
      </c>
      <c r="Q140" s="11">
        <f t="shared" si="44"/>
        <v>335.22</v>
      </c>
      <c r="R140" s="11">
        <f t="shared" si="45"/>
        <v>1284.091</v>
      </c>
      <c r="S140" s="11"/>
      <c r="T140" t="str">
        <f>VLOOKUP(D140,[2]汇总!I$2:J$312,2,0)</f>
        <v>√</v>
      </c>
    </row>
    <row r="141" ht="20" customHeight="1" spans="1:20">
      <c r="A141" s="10">
        <f t="shared" si="51"/>
        <v>138</v>
      </c>
      <c r="B141" s="15"/>
      <c r="C141" s="12" t="s">
        <v>322</v>
      </c>
      <c r="D141" s="11" t="s">
        <v>323</v>
      </c>
      <c r="E141" s="11">
        <v>2836.2</v>
      </c>
      <c r="F141" s="11">
        <v>2837</v>
      </c>
      <c r="G141" s="13">
        <v>4990.25</v>
      </c>
      <c r="H141" s="11">
        <f t="shared" si="46"/>
        <v>51.05</v>
      </c>
      <c r="I141" s="11">
        <f t="shared" si="47"/>
        <v>453.792</v>
      </c>
      <c r="J141" s="11">
        <f t="shared" si="48"/>
        <v>19.859</v>
      </c>
      <c r="K141" s="13">
        <f t="shared" si="49"/>
        <v>424.17</v>
      </c>
      <c r="L141" s="13">
        <f t="shared" si="50"/>
        <v>948.871</v>
      </c>
      <c r="M141" s="11">
        <v>0</v>
      </c>
      <c r="N141" s="11">
        <f t="shared" si="41"/>
        <v>226.9</v>
      </c>
      <c r="O141" s="11">
        <f t="shared" si="42"/>
        <v>8.51</v>
      </c>
      <c r="P141" s="13">
        <f t="shared" si="43"/>
        <v>99.81</v>
      </c>
      <c r="Q141" s="11">
        <f t="shared" si="44"/>
        <v>335.22</v>
      </c>
      <c r="R141" s="11">
        <f t="shared" si="45"/>
        <v>1284.091</v>
      </c>
      <c r="S141" s="11"/>
      <c r="T141" t="str">
        <f>VLOOKUP(D141,[2]汇总!I$2:J$312,2,0)</f>
        <v>√</v>
      </c>
    </row>
    <row r="142" ht="20" customHeight="1" spans="1:20">
      <c r="A142" s="10">
        <f t="shared" si="51"/>
        <v>139</v>
      </c>
      <c r="B142" s="15"/>
      <c r="C142" s="12" t="s">
        <v>324</v>
      </c>
      <c r="D142" s="11" t="s">
        <v>325</v>
      </c>
      <c r="E142" s="11">
        <v>2836.2</v>
      </c>
      <c r="F142" s="11">
        <v>2837</v>
      </c>
      <c r="G142" s="13">
        <v>4990.25</v>
      </c>
      <c r="H142" s="11">
        <f t="shared" si="46"/>
        <v>51.05</v>
      </c>
      <c r="I142" s="11">
        <f t="shared" si="47"/>
        <v>453.792</v>
      </c>
      <c r="J142" s="11">
        <f t="shared" si="48"/>
        <v>19.859</v>
      </c>
      <c r="K142" s="13">
        <f t="shared" si="49"/>
        <v>424.17</v>
      </c>
      <c r="L142" s="13">
        <f t="shared" si="50"/>
        <v>948.871</v>
      </c>
      <c r="M142" s="11">
        <v>0</v>
      </c>
      <c r="N142" s="11">
        <f t="shared" si="41"/>
        <v>226.9</v>
      </c>
      <c r="O142" s="11">
        <f t="shared" si="42"/>
        <v>8.51</v>
      </c>
      <c r="P142" s="13">
        <f t="shared" si="43"/>
        <v>99.81</v>
      </c>
      <c r="Q142" s="11">
        <f t="shared" si="44"/>
        <v>335.22</v>
      </c>
      <c r="R142" s="11">
        <f t="shared" si="45"/>
        <v>1284.091</v>
      </c>
      <c r="S142" s="11"/>
      <c r="T142" t="str">
        <f>VLOOKUP(D142,[2]汇总!I$2:J$312,2,0)</f>
        <v>√</v>
      </c>
    </row>
    <row r="143" ht="20" customHeight="1" spans="1:20">
      <c r="A143" s="10">
        <f t="shared" si="51"/>
        <v>140</v>
      </c>
      <c r="B143" s="15"/>
      <c r="C143" s="12" t="s">
        <v>326</v>
      </c>
      <c r="D143" s="11" t="s">
        <v>327</v>
      </c>
      <c r="E143" s="11">
        <v>2836.2</v>
      </c>
      <c r="F143" s="11">
        <v>2837</v>
      </c>
      <c r="G143" s="13">
        <v>4990.25</v>
      </c>
      <c r="H143" s="11">
        <f t="shared" si="46"/>
        <v>51.05</v>
      </c>
      <c r="I143" s="11">
        <f t="shared" si="47"/>
        <v>453.792</v>
      </c>
      <c r="J143" s="11">
        <f t="shared" si="48"/>
        <v>19.859</v>
      </c>
      <c r="K143" s="13">
        <f t="shared" si="49"/>
        <v>424.17</v>
      </c>
      <c r="L143" s="13">
        <f t="shared" si="50"/>
        <v>948.871</v>
      </c>
      <c r="M143" s="11">
        <v>0</v>
      </c>
      <c r="N143" s="11">
        <f t="shared" si="41"/>
        <v>226.9</v>
      </c>
      <c r="O143" s="11">
        <f t="shared" si="42"/>
        <v>8.51</v>
      </c>
      <c r="P143" s="13">
        <f t="shared" si="43"/>
        <v>99.81</v>
      </c>
      <c r="Q143" s="11">
        <f t="shared" si="44"/>
        <v>335.22</v>
      </c>
      <c r="R143" s="11">
        <f t="shared" si="45"/>
        <v>1284.091</v>
      </c>
      <c r="S143" s="11"/>
      <c r="T143" t="str">
        <f>VLOOKUP(D143,[2]汇总!I$2:J$312,2,0)</f>
        <v>√</v>
      </c>
    </row>
    <row r="144" ht="20" customHeight="1" spans="1:20">
      <c r="A144" s="10">
        <f t="shared" ref="A144:A153" si="52">ROW()-3</f>
        <v>141</v>
      </c>
      <c r="B144" s="15"/>
      <c r="C144" s="12" t="s">
        <v>328</v>
      </c>
      <c r="D144" s="11" t="s">
        <v>329</v>
      </c>
      <c r="E144" s="11">
        <v>2836.2</v>
      </c>
      <c r="F144" s="11">
        <v>2837</v>
      </c>
      <c r="G144" s="13">
        <v>4990.25</v>
      </c>
      <c r="H144" s="11">
        <f t="shared" si="46"/>
        <v>51.05</v>
      </c>
      <c r="I144" s="11">
        <f t="shared" si="47"/>
        <v>453.792</v>
      </c>
      <c r="J144" s="11">
        <f t="shared" si="48"/>
        <v>19.859</v>
      </c>
      <c r="K144" s="13">
        <f t="shared" si="49"/>
        <v>424.17</v>
      </c>
      <c r="L144" s="13">
        <f t="shared" si="50"/>
        <v>948.871</v>
      </c>
      <c r="M144" s="11">
        <v>0</v>
      </c>
      <c r="N144" s="11">
        <f t="shared" si="41"/>
        <v>226.9</v>
      </c>
      <c r="O144" s="11">
        <f t="shared" si="42"/>
        <v>8.51</v>
      </c>
      <c r="P144" s="13">
        <f t="shared" si="43"/>
        <v>99.81</v>
      </c>
      <c r="Q144" s="11">
        <f t="shared" si="44"/>
        <v>335.22</v>
      </c>
      <c r="R144" s="11">
        <f t="shared" si="45"/>
        <v>1284.091</v>
      </c>
      <c r="S144" s="11"/>
      <c r="T144" t="str">
        <f>VLOOKUP(D144,[2]汇总!I$2:J$312,2,0)</f>
        <v>√</v>
      </c>
    </row>
    <row r="145" ht="20" customHeight="1" spans="1:20">
      <c r="A145" s="10">
        <f t="shared" si="52"/>
        <v>142</v>
      </c>
      <c r="B145" s="15"/>
      <c r="C145" s="12" t="s">
        <v>330</v>
      </c>
      <c r="D145" s="11" t="s">
        <v>331</v>
      </c>
      <c r="E145" s="11">
        <v>2836.2</v>
      </c>
      <c r="F145" s="11">
        <v>2837</v>
      </c>
      <c r="G145" s="13">
        <v>4990.25</v>
      </c>
      <c r="H145" s="11">
        <f t="shared" si="46"/>
        <v>51.05</v>
      </c>
      <c r="I145" s="11">
        <f t="shared" si="47"/>
        <v>453.792</v>
      </c>
      <c r="J145" s="11">
        <f t="shared" si="48"/>
        <v>19.859</v>
      </c>
      <c r="K145" s="13">
        <f t="shared" si="49"/>
        <v>424.17</v>
      </c>
      <c r="L145" s="13">
        <f t="shared" si="50"/>
        <v>948.871</v>
      </c>
      <c r="M145" s="11">
        <v>0</v>
      </c>
      <c r="N145" s="11">
        <f t="shared" si="41"/>
        <v>226.9</v>
      </c>
      <c r="O145" s="11">
        <f t="shared" si="42"/>
        <v>8.51</v>
      </c>
      <c r="P145" s="13">
        <f t="shared" si="43"/>
        <v>99.81</v>
      </c>
      <c r="Q145" s="11">
        <f t="shared" si="44"/>
        <v>335.22</v>
      </c>
      <c r="R145" s="11">
        <f t="shared" si="45"/>
        <v>1284.091</v>
      </c>
      <c r="S145" s="11"/>
      <c r="T145" t="str">
        <f>VLOOKUP(D145,[2]汇总!I$2:J$312,2,0)</f>
        <v>√</v>
      </c>
    </row>
    <row r="146" ht="20" customHeight="1" spans="1:20">
      <c r="A146" s="10">
        <f t="shared" si="52"/>
        <v>143</v>
      </c>
      <c r="B146" s="15"/>
      <c r="C146" s="12" t="s">
        <v>332</v>
      </c>
      <c r="D146" s="11" t="s">
        <v>333</v>
      </c>
      <c r="E146" s="11">
        <v>2836.2</v>
      </c>
      <c r="F146" s="11">
        <v>2837</v>
      </c>
      <c r="G146" s="13">
        <v>4990.25</v>
      </c>
      <c r="H146" s="11">
        <f t="shared" si="46"/>
        <v>51.05</v>
      </c>
      <c r="I146" s="11">
        <f t="shared" si="47"/>
        <v>453.792</v>
      </c>
      <c r="J146" s="11">
        <f t="shared" si="48"/>
        <v>19.859</v>
      </c>
      <c r="K146" s="13">
        <f t="shared" si="49"/>
        <v>424.17</v>
      </c>
      <c r="L146" s="13">
        <f t="shared" si="50"/>
        <v>948.871</v>
      </c>
      <c r="M146" s="11">
        <v>0</v>
      </c>
      <c r="N146" s="11">
        <f t="shared" si="41"/>
        <v>226.9</v>
      </c>
      <c r="O146" s="11">
        <f t="shared" si="42"/>
        <v>8.51</v>
      </c>
      <c r="P146" s="13">
        <f t="shared" si="43"/>
        <v>99.81</v>
      </c>
      <c r="Q146" s="11">
        <f t="shared" si="44"/>
        <v>335.22</v>
      </c>
      <c r="R146" s="11">
        <f t="shared" si="45"/>
        <v>1284.091</v>
      </c>
      <c r="S146" s="11"/>
      <c r="T146" t="str">
        <f>VLOOKUP(D146,[2]汇总!I$2:J$312,2,0)</f>
        <v>√</v>
      </c>
    </row>
    <row r="147" ht="20" customHeight="1" spans="1:20">
      <c r="A147" s="10">
        <f t="shared" si="52"/>
        <v>144</v>
      </c>
      <c r="B147" s="15"/>
      <c r="C147" s="12" t="s">
        <v>336</v>
      </c>
      <c r="D147" s="11" t="s">
        <v>337</v>
      </c>
      <c r="E147" s="11">
        <v>2836.2</v>
      </c>
      <c r="F147" s="11">
        <v>2837</v>
      </c>
      <c r="G147" s="13">
        <v>4990.25</v>
      </c>
      <c r="H147" s="11">
        <f t="shared" si="46"/>
        <v>51.05</v>
      </c>
      <c r="I147" s="11">
        <f t="shared" si="47"/>
        <v>453.792</v>
      </c>
      <c r="J147" s="11">
        <f t="shared" si="48"/>
        <v>19.859</v>
      </c>
      <c r="K147" s="13">
        <f t="shared" si="49"/>
        <v>424.17</v>
      </c>
      <c r="L147" s="13">
        <f t="shared" si="50"/>
        <v>948.871</v>
      </c>
      <c r="M147" s="11">
        <v>0</v>
      </c>
      <c r="N147" s="11">
        <f t="shared" si="41"/>
        <v>226.9</v>
      </c>
      <c r="O147" s="11">
        <f t="shared" si="42"/>
        <v>8.51</v>
      </c>
      <c r="P147" s="13">
        <f t="shared" si="43"/>
        <v>99.81</v>
      </c>
      <c r="Q147" s="11">
        <f t="shared" si="44"/>
        <v>335.22</v>
      </c>
      <c r="R147" s="11">
        <f t="shared" si="45"/>
        <v>1284.091</v>
      </c>
      <c r="S147" s="11"/>
      <c r="T147" t="str">
        <f>VLOOKUP(D147,[2]汇总!I$2:J$312,2,0)</f>
        <v>√</v>
      </c>
    </row>
    <row r="148" ht="20" customHeight="1" spans="1:20">
      <c r="A148" s="10">
        <f t="shared" si="52"/>
        <v>145</v>
      </c>
      <c r="B148" s="15"/>
      <c r="C148" s="12" t="s">
        <v>338</v>
      </c>
      <c r="D148" s="11" t="s">
        <v>339</v>
      </c>
      <c r="E148" s="11">
        <v>2836.2</v>
      </c>
      <c r="F148" s="11">
        <v>2837</v>
      </c>
      <c r="G148" s="13">
        <v>4990.25</v>
      </c>
      <c r="H148" s="11">
        <f t="shared" si="46"/>
        <v>51.05</v>
      </c>
      <c r="I148" s="11">
        <f t="shared" si="47"/>
        <v>453.792</v>
      </c>
      <c r="J148" s="11">
        <f t="shared" si="48"/>
        <v>19.859</v>
      </c>
      <c r="K148" s="13">
        <f t="shared" si="49"/>
        <v>424.17</v>
      </c>
      <c r="L148" s="13">
        <f t="shared" si="50"/>
        <v>948.871</v>
      </c>
      <c r="M148" s="11">
        <v>0</v>
      </c>
      <c r="N148" s="11">
        <f t="shared" si="41"/>
        <v>226.9</v>
      </c>
      <c r="O148" s="11">
        <f t="shared" si="42"/>
        <v>8.51</v>
      </c>
      <c r="P148" s="13">
        <f t="shared" si="43"/>
        <v>99.81</v>
      </c>
      <c r="Q148" s="11">
        <f t="shared" si="44"/>
        <v>335.22</v>
      </c>
      <c r="R148" s="11">
        <f t="shared" si="45"/>
        <v>1284.091</v>
      </c>
      <c r="S148" s="11"/>
      <c r="T148" t="str">
        <f>VLOOKUP(D148,[2]汇总!I$2:J$312,2,0)</f>
        <v>√</v>
      </c>
    </row>
    <row r="149" ht="20" customHeight="1" spans="1:20">
      <c r="A149" s="10">
        <f t="shared" si="52"/>
        <v>146</v>
      </c>
      <c r="B149" s="15"/>
      <c r="C149" s="12" t="s">
        <v>340</v>
      </c>
      <c r="D149" s="11" t="s">
        <v>341</v>
      </c>
      <c r="E149" s="11">
        <v>2836.2</v>
      </c>
      <c r="F149" s="11">
        <v>2837</v>
      </c>
      <c r="G149" s="13">
        <v>4990.25</v>
      </c>
      <c r="H149" s="11">
        <f t="shared" si="46"/>
        <v>51.05</v>
      </c>
      <c r="I149" s="11">
        <f t="shared" si="47"/>
        <v>453.792</v>
      </c>
      <c r="J149" s="11">
        <f t="shared" si="48"/>
        <v>19.859</v>
      </c>
      <c r="K149" s="13">
        <f t="shared" si="49"/>
        <v>424.17</v>
      </c>
      <c r="L149" s="13">
        <f t="shared" si="50"/>
        <v>948.871</v>
      </c>
      <c r="M149" s="11">
        <v>0</v>
      </c>
      <c r="N149" s="11">
        <f t="shared" si="41"/>
        <v>226.9</v>
      </c>
      <c r="O149" s="11">
        <f t="shared" si="42"/>
        <v>8.51</v>
      </c>
      <c r="P149" s="13">
        <f t="shared" si="43"/>
        <v>99.81</v>
      </c>
      <c r="Q149" s="11">
        <f t="shared" si="44"/>
        <v>335.22</v>
      </c>
      <c r="R149" s="11">
        <f t="shared" si="45"/>
        <v>1284.091</v>
      </c>
      <c r="S149" s="11"/>
      <c r="T149" t="str">
        <f>VLOOKUP(D149,[2]汇总!I$2:J$312,2,0)</f>
        <v>√</v>
      </c>
    </row>
    <row r="150" ht="20" customHeight="1" spans="1:20">
      <c r="A150" s="10">
        <f t="shared" si="52"/>
        <v>147</v>
      </c>
      <c r="B150" s="15"/>
      <c r="C150" s="12" t="s">
        <v>342</v>
      </c>
      <c r="D150" s="11" t="s">
        <v>343</v>
      </c>
      <c r="E150" s="11">
        <v>2836.2</v>
      </c>
      <c r="F150" s="11">
        <v>2837</v>
      </c>
      <c r="G150" s="13">
        <v>4990.25</v>
      </c>
      <c r="H150" s="11">
        <f t="shared" si="46"/>
        <v>51.05</v>
      </c>
      <c r="I150" s="11">
        <f t="shared" si="47"/>
        <v>453.792</v>
      </c>
      <c r="J150" s="11">
        <f t="shared" si="48"/>
        <v>19.859</v>
      </c>
      <c r="K150" s="13">
        <f t="shared" si="49"/>
        <v>424.17</v>
      </c>
      <c r="L150" s="13">
        <f t="shared" si="50"/>
        <v>948.871</v>
      </c>
      <c r="M150" s="11">
        <v>0</v>
      </c>
      <c r="N150" s="11">
        <f t="shared" si="41"/>
        <v>226.9</v>
      </c>
      <c r="O150" s="11">
        <f t="shared" si="42"/>
        <v>8.51</v>
      </c>
      <c r="P150" s="13">
        <f t="shared" si="43"/>
        <v>99.81</v>
      </c>
      <c r="Q150" s="11">
        <f t="shared" si="44"/>
        <v>335.22</v>
      </c>
      <c r="R150" s="11">
        <f t="shared" si="45"/>
        <v>1284.091</v>
      </c>
      <c r="S150" s="11"/>
      <c r="T150" t="str">
        <f>VLOOKUP(D150,[2]汇总!I$2:J$312,2,0)</f>
        <v>√</v>
      </c>
    </row>
    <row r="151" ht="20" customHeight="1" spans="1:20">
      <c r="A151" s="10">
        <f t="shared" si="52"/>
        <v>148</v>
      </c>
      <c r="B151" s="15"/>
      <c r="C151" s="12" t="s">
        <v>346</v>
      </c>
      <c r="D151" s="11" t="s">
        <v>347</v>
      </c>
      <c r="E151" s="11">
        <v>2836.2</v>
      </c>
      <c r="F151" s="11">
        <v>2837</v>
      </c>
      <c r="G151" s="13">
        <v>4990.25</v>
      </c>
      <c r="H151" s="11">
        <f t="shared" si="46"/>
        <v>51.05</v>
      </c>
      <c r="I151" s="11">
        <f t="shared" si="47"/>
        <v>453.792</v>
      </c>
      <c r="J151" s="11">
        <f t="shared" si="48"/>
        <v>19.859</v>
      </c>
      <c r="K151" s="13">
        <f t="shared" si="49"/>
        <v>424.17</v>
      </c>
      <c r="L151" s="13">
        <f t="shared" si="50"/>
        <v>948.871</v>
      </c>
      <c r="M151" s="11">
        <v>0</v>
      </c>
      <c r="N151" s="11">
        <f t="shared" si="41"/>
        <v>226.9</v>
      </c>
      <c r="O151" s="11">
        <f t="shared" si="42"/>
        <v>8.51</v>
      </c>
      <c r="P151" s="13">
        <f t="shared" si="43"/>
        <v>99.81</v>
      </c>
      <c r="Q151" s="11">
        <f t="shared" si="44"/>
        <v>335.22</v>
      </c>
      <c r="R151" s="11">
        <f t="shared" si="45"/>
        <v>1284.091</v>
      </c>
      <c r="S151" s="11"/>
      <c r="T151" t="str">
        <f>VLOOKUP(D151,[2]汇总!I$2:J$312,2,0)</f>
        <v>√</v>
      </c>
    </row>
    <row r="152" ht="20" customHeight="1" spans="1:20">
      <c r="A152" s="10">
        <f t="shared" si="52"/>
        <v>149</v>
      </c>
      <c r="B152" s="15"/>
      <c r="C152" s="12" t="s">
        <v>348</v>
      </c>
      <c r="D152" s="11" t="s">
        <v>349</v>
      </c>
      <c r="E152" s="11">
        <v>2836.2</v>
      </c>
      <c r="F152" s="11">
        <v>2837</v>
      </c>
      <c r="G152" s="13">
        <v>4990.25</v>
      </c>
      <c r="H152" s="11">
        <f t="shared" si="46"/>
        <v>51.05</v>
      </c>
      <c r="I152" s="11">
        <f t="shared" si="47"/>
        <v>453.792</v>
      </c>
      <c r="J152" s="11">
        <f t="shared" si="48"/>
        <v>19.859</v>
      </c>
      <c r="K152" s="13">
        <f t="shared" si="49"/>
        <v>424.17</v>
      </c>
      <c r="L152" s="13">
        <f t="shared" si="50"/>
        <v>948.871</v>
      </c>
      <c r="M152" s="11">
        <v>0</v>
      </c>
      <c r="N152" s="11">
        <f t="shared" si="41"/>
        <v>226.9</v>
      </c>
      <c r="O152" s="11">
        <f t="shared" si="42"/>
        <v>8.51</v>
      </c>
      <c r="P152" s="13">
        <f t="shared" si="43"/>
        <v>99.81</v>
      </c>
      <c r="Q152" s="11">
        <f t="shared" si="44"/>
        <v>335.22</v>
      </c>
      <c r="R152" s="11">
        <f t="shared" si="45"/>
        <v>1284.091</v>
      </c>
      <c r="S152" s="11"/>
      <c r="T152" t="str">
        <f>VLOOKUP(D152,[2]汇总!I$2:J$312,2,0)</f>
        <v>√</v>
      </c>
    </row>
    <row r="153" ht="20" customHeight="1" spans="1:20">
      <c r="A153" s="10">
        <f t="shared" si="52"/>
        <v>150</v>
      </c>
      <c r="B153" s="15"/>
      <c r="C153" s="12" t="s">
        <v>350</v>
      </c>
      <c r="D153" s="11" t="s">
        <v>351</v>
      </c>
      <c r="E153" s="11">
        <v>2836.2</v>
      </c>
      <c r="F153" s="11">
        <v>2837</v>
      </c>
      <c r="G153" s="13">
        <v>4990.25</v>
      </c>
      <c r="H153" s="11">
        <f t="shared" si="46"/>
        <v>51.05</v>
      </c>
      <c r="I153" s="11">
        <f t="shared" si="47"/>
        <v>453.792</v>
      </c>
      <c r="J153" s="11">
        <f t="shared" si="48"/>
        <v>19.859</v>
      </c>
      <c r="K153" s="13">
        <f t="shared" si="49"/>
        <v>424.17</v>
      </c>
      <c r="L153" s="13">
        <f t="shared" si="50"/>
        <v>948.871</v>
      </c>
      <c r="M153" s="11">
        <v>0</v>
      </c>
      <c r="N153" s="11">
        <f t="shared" si="41"/>
        <v>226.9</v>
      </c>
      <c r="O153" s="11">
        <f t="shared" si="42"/>
        <v>8.51</v>
      </c>
      <c r="P153" s="13">
        <f t="shared" si="43"/>
        <v>99.81</v>
      </c>
      <c r="Q153" s="11">
        <f t="shared" si="44"/>
        <v>335.22</v>
      </c>
      <c r="R153" s="11">
        <f t="shared" si="45"/>
        <v>1284.091</v>
      </c>
      <c r="S153" s="11"/>
      <c r="T153" t="str">
        <f>VLOOKUP(D153,[2]汇总!I$2:J$312,2,0)</f>
        <v>√</v>
      </c>
    </row>
    <row r="154" ht="20" customHeight="1" spans="1:20">
      <c r="A154" s="10">
        <f t="shared" ref="A154:A163" si="53">ROW()-3</f>
        <v>151</v>
      </c>
      <c r="B154" s="15"/>
      <c r="C154" s="12" t="s">
        <v>352</v>
      </c>
      <c r="D154" s="11" t="s">
        <v>353</v>
      </c>
      <c r="E154" s="11">
        <v>2836.2</v>
      </c>
      <c r="F154" s="11">
        <v>2837</v>
      </c>
      <c r="G154" s="13">
        <v>4990.25</v>
      </c>
      <c r="H154" s="11">
        <f t="shared" si="46"/>
        <v>51.05</v>
      </c>
      <c r="I154" s="11">
        <f t="shared" si="47"/>
        <v>453.792</v>
      </c>
      <c r="J154" s="11">
        <f t="shared" si="48"/>
        <v>19.859</v>
      </c>
      <c r="K154" s="13">
        <f t="shared" si="49"/>
        <v>424.17</v>
      </c>
      <c r="L154" s="13">
        <f t="shared" si="50"/>
        <v>948.871</v>
      </c>
      <c r="M154" s="11">
        <v>0</v>
      </c>
      <c r="N154" s="11">
        <f t="shared" si="41"/>
        <v>226.9</v>
      </c>
      <c r="O154" s="11">
        <f t="shared" si="42"/>
        <v>8.51</v>
      </c>
      <c r="P154" s="13">
        <f t="shared" si="43"/>
        <v>99.81</v>
      </c>
      <c r="Q154" s="11">
        <f t="shared" si="44"/>
        <v>335.22</v>
      </c>
      <c r="R154" s="11">
        <f t="shared" si="45"/>
        <v>1284.091</v>
      </c>
      <c r="S154" s="11"/>
      <c r="T154" t="str">
        <f>VLOOKUP(D154,[2]汇总!I$2:J$312,2,0)</f>
        <v>√</v>
      </c>
    </row>
    <row r="155" ht="20" customHeight="1" spans="1:20">
      <c r="A155" s="10">
        <f t="shared" si="53"/>
        <v>152</v>
      </c>
      <c r="B155" s="15"/>
      <c r="C155" s="12" t="s">
        <v>354</v>
      </c>
      <c r="D155" s="11" t="s">
        <v>355</v>
      </c>
      <c r="E155" s="11">
        <v>2836.2</v>
      </c>
      <c r="F155" s="11">
        <v>2837</v>
      </c>
      <c r="G155" s="13">
        <v>4990.25</v>
      </c>
      <c r="H155" s="11">
        <f t="shared" si="46"/>
        <v>51.05</v>
      </c>
      <c r="I155" s="11">
        <f t="shared" si="47"/>
        <v>453.792</v>
      </c>
      <c r="J155" s="11">
        <f t="shared" si="48"/>
        <v>19.859</v>
      </c>
      <c r="K155" s="13">
        <f t="shared" si="49"/>
        <v>424.17</v>
      </c>
      <c r="L155" s="13">
        <f t="shared" si="50"/>
        <v>948.871</v>
      </c>
      <c r="M155" s="11">
        <v>0</v>
      </c>
      <c r="N155" s="11">
        <f t="shared" si="41"/>
        <v>226.9</v>
      </c>
      <c r="O155" s="11">
        <f t="shared" si="42"/>
        <v>8.51</v>
      </c>
      <c r="P155" s="13">
        <f t="shared" si="43"/>
        <v>99.81</v>
      </c>
      <c r="Q155" s="11">
        <f t="shared" si="44"/>
        <v>335.22</v>
      </c>
      <c r="R155" s="11">
        <f t="shared" si="45"/>
        <v>1284.091</v>
      </c>
      <c r="S155" s="11"/>
      <c r="T155" t="str">
        <f>VLOOKUP(D155,[2]汇总!I$2:J$312,2,0)</f>
        <v>√</v>
      </c>
    </row>
    <row r="156" ht="20" customHeight="1" spans="1:20">
      <c r="A156" s="10">
        <f t="shared" si="53"/>
        <v>153</v>
      </c>
      <c r="B156" s="15"/>
      <c r="C156" s="12" t="s">
        <v>356</v>
      </c>
      <c r="D156" s="11" t="s">
        <v>357</v>
      </c>
      <c r="E156" s="11">
        <v>2836.2</v>
      </c>
      <c r="F156" s="11">
        <v>2837</v>
      </c>
      <c r="G156" s="13">
        <v>4990.25</v>
      </c>
      <c r="H156" s="11">
        <f t="shared" si="46"/>
        <v>51.05</v>
      </c>
      <c r="I156" s="11">
        <f t="shared" si="47"/>
        <v>453.792</v>
      </c>
      <c r="J156" s="11">
        <f t="shared" si="48"/>
        <v>19.859</v>
      </c>
      <c r="K156" s="13">
        <f t="shared" si="49"/>
        <v>424.17</v>
      </c>
      <c r="L156" s="13">
        <f t="shared" si="50"/>
        <v>948.871</v>
      </c>
      <c r="M156" s="11">
        <v>0</v>
      </c>
      <c r="N156" s="11">
        <f t="shared" si="41"/>
        <v>226.9</v>
      </c>
      <c r="O156" s="11">
        <f t="shared" si="42"/>
        <v>8.51</v>
      </c>
      <c r="P156" s="13">
        <f t="shared" si="43"/>
        <v>99.81</v>
      </c>
      <c r="Q156" s="11">
        <f t="shared" si="44"/>
        <v>335.22</v>
      </c>
      <c r="R156" s="11">
        <f t="shared" si="45"/>
        <v>1284.091</v>
      </c>
      <c r="S156" s="11"/>
      <c r="T156" t="str">
        <f>VLOOKUP(D156,[2]汇总!I$2:J$312,2,0)</f>
        <v>√</v>
      </c>
    </row>
    <row r="157" ht="20" customHeight="1" spans="1:20">
      <c r="A157" s="10">
        <f t="shared" si="53"/>
        <v>154</v>
      </c>
      <c r="B157" s="15"/>
      <c r="C157" s="12" t="s">
        <v>360</v>
      </c>
      <c r="D157" s="11" t="s">
        <v>361</v>
      </c>
      <c r="E157" s="11">
        <v>2836.2</v>
      </c>
      <c r="F157" s="11">
        <v>2837</v>
      </c>
      <c r="G157" s="13">
        <v>4990.25</v>
      </c>
      <c r="H157" s="11">
        <f t="shared" si="46"/>
        <v>51.05</v>
      </c>
      <c r="I157" s="11">
        <f t="shared" si="47"/>
        <v>453.792</v>
      </c>
      <c r="J157" s="11">
        <f t="shared" si="48"/>
        <v>19.859</v>
      </c>
      <c r="K157" s="13">
        <f t="shared" si="49"/>
        <v>424.17</v>
      </c>
      <c r="L157" s="13">
        <f t="shared" si="50"/>
        <v>948.871</v>
      </c>
      <c r="M157" s="11">
        <v>0</v>
      </c>
      <c r="N157" s="11">
        <f t="shared" si="41"/>
        <v>226.9</v>
      </c>
      <c r="O157" s="11">
        <f t="shared" si="42"/>
        <v>8.51</v>
      </c>
      <c r="P157" s="13">
        <f t="shared" si="43"/>
        <v>99.81</v>
      </c>
      <c r="Q157" s="11">
        <f t="shared" si="44"/>
        <v>335.22</v>
      </c>
      <c r="R157" s="11">
        <f t="shared" si="45"/>
        <v>1284.091</v>
      </c>
      <c r="S157" s="11"/>
      <c r="T157" t="str">
        <f>VLOOKUP(D157,[2]汇总!I$2:J$312,2,0)</f>
        <v>√</v>
      </c>
    </row>
    <row r="158" ht="20" customHeight="1" spans="1:20">
      <c r="A158" s="10">
        <f t="shared" si="53"/>
        <v>155</v>
      </c>
      <c r="B158" s="15"/>
      <c r="C158" s="12" t="s">
        <v>362</v>
      </c>
      <c r="D158" s="11" t="s">
        <v>363</v>
      </c>
      <c r="E158" s="11">
        <v>2836.2</v>
      </c>
      <c r="F158" s="11">
        <v>2837</v>
      </c>
      <c r="G158" s="13">
        <v>4990.25</v>
      </c>
      <c r="H158" s="11">
        <f t="shared" si="46"/>
        <v>51.05</v>
      </c>
      <c r="I158" s="11">
        <f t="shared" si="47"/>
        <v>453.792</v>
      </c>
      <c r="J158" s="11">
        <f t="shared" si="48"/>
        <v>19.859</v>
      </c>
      <c r="K158" s="13">
        <f t="shared" si="49"/>
        <v>424.17</v>
      </c>
      <c r="L158" s="13">
        <f t="shared" si="50"/>
        <v>948.871</v>
      </c>
      <c r="M158" s="11">
        <v>0</v>
      </c>
      <c r="N158" s="11">
        <f t="shared" si="41"/>
        <v>226.9</v>
      </c>
      <c r="O158" s="11">
        <f t="shared" si="42"/>
        <v>8.51</v>
      </c>
      <c r="P158" s="13">
        <f t="shared" si="43"/>
        <v>99.81</v>
      </c>
      <c r="Q158" s="11">
        <f t="shared" si="44"/>
        <v>335.22</v>
      </c>
      <c r="R158" s="11">
        <f t="shared" si="45"/>
        <v>1284.091</v>
      </c>
      <c r="S158" s="11"/>
      <c r="T158" t="str">
        <f>VLOOKUP(D158,[2]汇总!I$2:J$312,2,0)</f>
        <v>√</v>
      </c>
    </row>
    <row r="159" ht="20" customHeight="1" spans="1:20">
      <c r="A159" s="10">
        <f t="shared" si="53"/>
        <v>156</v>
      </c>
      <c r="B159" s="15"/>
      <c r="C159" s="12" t="s">
        <v>364</v>
      </c>
      <c r="D159" s="11" t="s">
        <v>365</v>
      </c>
      <c r="E159" s="11">
        <v>2836.2</v>
      </c>
      <c r="F159" s="11">
        <v>2837</v>
      </c>
      <c r="G159" s="13">
        <v>4990.25</v>
      </c>
      <c r="H159" s="11">
        <f t="shared" si="46"/>
        <v>51.05</v>
      </c>
      <c r="I159" s="11">
        <f t="shared" si="47"/>
        <v>453.792</v>
      </c>
      <c r="J159" s="11">
        <f t="shared" si="48"/>
        <v>19.859</v>
      </c>
      <c r="K159" s="13">
        <f t="shared" si="49"/>
        <v>424.17</v>
      </c>
      <c r="L159" s="13">
        <f t="shared" si="50"/>
        <v>948.871</v>
      </c>
      <c r="M159" s="11">
        <v>0</v>
      </c>
      <c r="N159" s="11">
        <f t="shared" si="41"/>
        <v>226.9</v>
      </c>
      <c r="O159" s="11">
        <f t="shared" si="42"/>
        <v>8.51</v>
      </c>
      <c r="P159" s="13">
        <f t="shared" si="43"/>
        <v>99.81</v>
      </c>
      <c r="Q159" s="11">
        <f t="shared" si="44"/>
        <v>335.22</v>
      </c>
      <c r="R159" s="11">
        <f t="shared" si="45"/>
        <v>1284.091</v>
      </c>
      <c r="S159" s="11"/>
      <c r="T159" t="str">
        <f>VLOOKUP(D159,[2]汇总!I$2:J$312,2,0)</f>
        <v>√</v>
      </c>
    </row>
    <row r="160" ht="20" customHeight="1" spans="1:20">
      <c r="A160" s="10">
        <f t="shared" si="53"/>
        <v>157</v>
      </c>
      <c r="B160" s="15"/>
      <c r="C160" s="12" t="s">
        <v>366</v>
      </c>
      <c r="D160" s="11" t="s">
        <v>367</v>
      </c>
      <c r="E160" s="11">
        <v>2836.2</v>
      </c>
      <c r="F160" s="11">
        <v>2837</v>
      </c>
      <c r="G160" s="13">
        <v>4990.25</v>
      </c>
      <c r="H160" s="11">
        <f t="shared" si="46"/>
        <v>51.05</v>
      </c>
      <c r="I160" s="11">
        <f t="shared" si="47"/>
        <v>453.792</v>
      </c>
      <c r="J160" s="11">
        <f t="shared" si="48"/>
        <v>19.859</v>
      </c>
      <c r="K160" s="13">
        <f t="shared" si="49"/>
        <v>424.17</v>
      </c>
      <c r="L160" s="13">
        <f t="shared" si="50"/>
        <v>948.871</v>
      </c>
      <c r="M160" s="11">
        <v>0</v>
      </c>
      <c r="N160" s="11">
        <f t="shared" si="41"/>
        <v>226.9</v>
      </c>
      <c r="O160" s="11">
        <f t="shared" si="42"/>
        <v>8.51</v>
      </c>
      <c r="P160" s="13">
        <f t="shared" si="43"/>
        <v>99.81</v>
      </c>
      <c r="Q160" s="11">
        <f t="shared" si="44"/>
        <v>335.22</v>
      </c>
      <c r="R160" s="11">
        <f t="shared" si="45"/>
        <v>1284.091</v>
      </c>
      <c r="S160" s="11"/>
      <c r="T160" t="str">
        <f>VLOOKUP(D160,[2]汇总!I$2:J$312,2,0)</f>
        <v>√</v>
      </c>
    </row>
    <row r="161" ht="20" customHeight="1" spans="1:20">
      <c r="A161" s="10">
        <f t="shared" si="53"/>
        <v>158</v>
      </c>
      <c r="B161" s="15"/>
      <c r="C161" s="12" t="s">
        <v>370</v>
      </c>
      <c r="D161" s="11" t="s">
        <v>371</v>
      </c>
      <c r="E161" s="11">
        <v>2836.2</v>
      </c>
      <c r="F161" s="11">
        <v>2837</v>
      </c>
      <c r="G161" s="13">
        <v>4990.25</v>
      </c>
      <c r="H161" s="11">
        <f t="shared" si="46"/>
        <v>51.05</v>
      </c>
      <c r="I161" s="11">
        <f t="shared" si="47"/>
        <v>453.792</v>
      </c>
      <c r="J161" s="11">
        <f t="shared" si="48"/>
        <v>19.859</v>
      </c>
      <c r="K161" s="13">
        <f t="shared" si="49"/>
        <v>424.17</v>
      </c>
      <c r="L161" s="13">
        <f t="shared" si="50"/>
        <v>948.871</v>
      </c>
      <c r="M161" s="11">
        <v>0</v>
      </c>
      <c r="N161" s="11">
        <f t="shared" si="41"/>
        <v>226.9</v>
      </c>
      <c r="O161" s="11">
        <f t="shared" si="42"/>
        <v>8.51</v>
      </c>
      <c r="P161" s="13">
        <f t="shared" si="43"/>
        <v>99.81</v>
      </c>
      <c r="Q161" s="11">
        <f t="shared" si="44"/>
        <v>335.22</v>
      </c>
      <c r="R161" s="11">
        <f t="shared" si="45"/>
        <v>1284.091</v>
      </c>
      <c r="S161" s="11"/>
      <c r="T161" t="str">
        <f>VLOOKUP(D161,[2]汇总!I$2:J$312,2,0)</f>
        <v>√</v>
      </c>
    </row>
    <row r="162" ht="20" customHeight="1" spans="1:20">
      <c r="A162" s="10">
        <f t="shared" si="53"/>
        <v>159</v>
      </c>
      <c r="B162" s="15"/>
      <c r="C162" s="12" t="s">
        <v>372</v>
      </c>
      <c r="D162" s="11" t="s">
        <v>373</v>
      </c>
      <c r="E162" s="11">
        <v>2836.2</v>
      </c>
      <c r="F162" s="11">
        <v>2837</v>
      </c>
      <c r="G162" s="13">
        <v>4990.25</v>
      </c>
      <c r="H162" s="11">
        <f t="shared" si="46"/>
        <v>51.05</v>
      </c>
      <c r="I162" s="11">
        <f t="shared" si="47"/>
        <v>453.792</v>
      </c>
      <c r="J162" s="11">
        <f t="shared" si="48"/>
        <v>19.859</v>
      </c>
      <c r="K162" s="13">
        <f t="shared" si="49"/>
        <v>424.17</v>
      </c>
      <c r="L162" s="13">
        <f t="shared" si="50"/>
        <v>948.871</v>
      </c>
      <c r="M162" s="11">
        <v>0</v>
      </c>
      <c r="N162" s="11">
        <f t="shared" si="41"/>
        <v>226.9</v>
      </c>
      <c r="O162" s="11">
        <f t="shared" si="42"/>
        <v>8.51</v>
      </c>
      <c r="P162" s="13">
        <f t="shared" si="43"/>
        <v>99.81</v>
      </c>
      <c r="Q162" s="11">
        <f t="shared" si="44"/>
        <v>335.22</v>
      </c>
      <c r="R162" s="11">
        <f t="shared" si="45"/>
        <v>1284.091</v>
      </c>
      <c r="S162" s="11"/>
      <c r="T162" t="str">
        <f>VLOOKUP(D162,[2]汇总!I$2:J$312,2,0)</f>
        <v>√</v>
      </c>
    </row>
    <row r="163" ht="20" customHeight="1" spans="1:20">
      <c r="A163" s="10">
        <f t="shared" si="53"/>
        <v>160</v>
      </c>
      <c r="B163" s="15"/>
      <c r="C163" s="12" t="s">
        <v>378</v>
      </c>
      <c r="D163" s="11" t="s">
        <v>379</v>
      </c>
      <c r="E163" s="11">
        <v>2836.2</v>
      </c>
      <c r="F163" s="11">
        <v>2837</v>
      </c>
      <c r="G163" s="13">
        <v>4990.25</v>
      </c>
      <c r="H163" s="11">
        <f t="shared" si="46"/>
        <v>51.05</v>
      </c>
      <c r="I163" s="11">
        <f t="shared" si="47"/>
        <v>453.792</v>
      </c>
      <c r="J163" s="11">
        <f t="shared" si="48"/>
        <v>19.859</v>
      </c>
      <c r="K163" s="13">
        <f t="shared" si="49"/>
        <v>424.17</v>
      </c>
      <c r="L163" s="13">
        <f t="shared" si="50"/>
        <v>948.871</v>
      </c>
      <c r="M163" s="11">
        <v>0</v>
      </c>
      <c r="N163" s="11">
        <f t="shared" si="41"/>
        <v>226.9</v>
      </c>
      <c r="O163" s="11">
        <f t="shared" si="42"/>
        <v>8.51</v>
      </c>
      <c r="P163" s="13">
        <f t="shared" si="43"/>
        <v>99.81</v>
      </c>
      <c r="Q163" s="11">
        <f t="shared" si="44"/>
        <v>335.22</v>
      </c>
      <c r="R163" s="11">
        <f t="shared" si="45"/>
        <v>1284.091</v>
      </c>
      <c r="S163" s="11"/>
      <c r="T163" t="str">
        <f>VLOOKUP(D163,[2]汇总!I$2:J$312,2,0)</f>
        <v>√</v>
      </c>
    </row>
    <row r="164" ht="20" customHeight="1" spans="1:20">
      <c r="A164" s="10">
        <f t="shared" ref="A164:A173" si="54">ROW()-3</f>
        <v>161</v>
      </c>
      <c r="B164" s="15"/>
      <c r="C164" s="12" t="s">
        <v>389</v>
      </c>
      <c r="D164" s="11" t="s">
        <v>390</v>
      </c>
      <c r="E164" s="11">
        <v>3042.05</v>
      </c>
      <c r="F164" s="11">
        <v>3043</v>
      </c>
      <c r="G164" s="13">
        <v>4990.25</v>
      </c>
      <c r="H164" s="11">
        <f t="shared" si="46"/>
        <v>54.76</v>
      </c>
      <c r="I164" s="11">
        <f t="shared" si="47"/>
        <v>486.728</v>
      </c>
      <c r="J164" s="11">
        <f t="shared" si="48"/>
        <v>21.301</v>
      </c>
      <c r="K164" s="13">
        <f t="shared" si="49"/>
        <v>424.17</v>
      </c>
      <c r="L164" s="13">
        <f t="shared" si="50"/>
        <v>986.959</v>
      </c>
      <c r="M164" s="11">
        <v>0</v>
      </c>
      <c r="N164" s="11">
        <f t="shared" si="41"/>
        <v>243.36</v>
      </c>
      <c r="O164" s="11">
        <f t="shared" si="42"/>
        <v>9.13</v>
      </c>
      <c r="P164" s="13">
        <f t="shared" si="43"/>
        <v>99.81</v>
      </c>
      <c r="Q164" s="11">
        <f t="shared" si="44"/>
        <v>352.3</v>
      </c>
      <c r="R164" s="11">
        <f t="shared" si="45"/>
        <v>1339.259</v>
      </c>
      <c r="S164" s="11"/>
      <c r="T164" t="str">
        <f>VLOOKUP(D164,[2]汇总!I$2:J$312,2,0)</f>
        <v>√</v>
      </c>
    </row>
    <row r="165" ht="20" customHeight="1" spans="1:19">
      <c r="A165" s="10">
        <f t="shared" si="54"/>
        <v>162</v>
      </c>
      <c r="B165" s="15"/>
      <c r="C165" s="20" t="s">
        <v>805</v>
      </c>
      <c r="D165" s="11" t="s">
        <v>806</v>
      </c>
      <c r="E165" s="22">
        <v>3042.05</v>
      </c>
      <c r="F165" s="22">
        <v>3043</v>
      </c>
      <c r="G165" s="13">
        <v>4990.25</v>
      </c>
      <c r="H165" s="11">
        <f t="shared" si="46"/>
        <v>54.76</v>
      </c>
      <c r="I165" s="11">
        <f t="shared" si="47"/>
        <v>486.728</v>
      </c>
      <c r="J165" s="11">
        <f t="shared" si="48"/>
        <v>21.301</v>
      </c>
      <c r="K165" s="13">
        <f t="shared" si="49"/>
        <v>424.17</v>
      </c>
      <c r="L165" s="13">
        <f t="shared" si="50"/>
        <v>986.959</v>
      </c>
      <c r="M165" s="11">
        <v>0</v>
      </c>
      <c r="N165" s="11">
        <f t="shared" si="41"/>
        <v>243.36</v>
      </c>
      <c r="O165" s="11">
        <f t="shared" si="42"/>
        <v>9.13</v>
      </c>
      <c r="P165" s="13">
        <f t="shared" si="43"/>
        <v>99.81</v>
      </c>
      <c r="Q165" s="11">
        <f t="shared" si="44"/>
        <v>352.3</v>
      </c>
      <c r="R165" s="11">
        <f t="shared" si="45"/>
        <v>1339.259</v>
      </c>
      <c r="S165" s="11" t="s">
        <v>50</v>
      </c>
    </row>
    <row r="166" ht="20" customHeight="1" spans="1:19">
      <c r="A166" s="10">
        <f t="shared" si="54"/>
        <v>163</v>
      </c>
      <c r="B166" s="16"/>
      <c r="C166" s="20" t="s">
        <v>807</v>
      </c>
      <c r="D166" s="34" t="s">
        <v>808</v>
      </c>
      <c r="E166" s="22">
        <v>3042.05</v>
      </c>
      <c r="F166" s="22">
        <v>3043</v>
      </c>
      <c r="G166" s="13">
        <v>4990.25</v>
      </c>
      <c r="H166" s="11">
        <f t="shared" si="46"/>
        <v>54.76</v>
      </c>
      <c r="I166" s="11">
        <f t="shared" si="47"/>
        <v>486.728</v>
      </c>
      <c r="J166" s="11">
        <f t="shared" si="48"/>
        <v>21.301</v>
      </c>
      <c r="K166" s="13">
        <f t="shared" si="49"/>
        <v>424.17</v>
      </c>
      <c r="L166" s="13">
        <f t="shared" si="50"/>
        <v>986.959</v>
      </c>
      <c r="M166" s="11">
        <v>0</v>
      </c>
      <c r="N166" s="11">
        <f t="shared" si="41"/>
        <v>243.36</v>
      </c>
      <c r="O166" s="11">
        <f t="shared" si="42"/>
        <v>9.13</v>
      </c>
      <c r="P166" s="13">
        <f t="shared" si="43"/>
        <v>99.81</v>
      </c>
      <c r="Q166" s="11">
        <f t="shared" si="44"/>
        <v>352.3</v>
      </c>
      <c r="R166" s="11">
        <f t="shared" si="45"/>
        <v>1339.259</v>
      </c>
      <c r="S166" s="11" t="s">
        <v>50</v>
      </c>
    </row>
    <row r="167" ht="20" customHeight="1" spans="1:20">
      <c r="A167" s="10">
        <f t="shared" si="54"/>
        <v>164</v>
      </c>
      <c r="B167" s="11" t="s">
        <v>391</v>
      </c>
      <c r="C167" s="12" t="s">
        <v>392</v>
      </c>
      <c r="D167" s="11" t="s">
        <v>393</v>
      </c>
      <c r="E167" s="11">
        <v>2836.2</v>
      </c>
      <c r="F167" s="11">
        <v>2837</v>
      </c>
      <c r="G167" s="13">
        <v>4990.25</v>
      </c>
      <c r="H167" s="11">
        <f t="shared" si="46"/>
        <v>51.05</v>
      </c>
      <c r="I167" s="11">
        <f t="shared" si="47"/>
        <v>453.792</v>
      </c>
      <c r="J167" s="11">
        <f t="shared" si="48"/>
        <v>19.859</v>
      </c>
      <c r="K167" s="13">
        <f t="shared" si="49"/>
        <v>424.17</v>
      </c>
      <c r="L167" s="13">
        <f t="shared" si="50"/>
        <v>948.871</v>
      </c>
      <c r="M167" s="11">
        <v>0</v>
      </c>
      <c r="N167" s="11">
        <f t="shared" si="41"/>
        <v>226.9</v>
      </c>
      <c r="O167" s="11">
        <f t="shared" si="42"/>
        <v>8.51</v>
      </c>
      <c r="P167" s="13">
        <f t="shared" si="43"/>
        <v>99.81</v>
      </c>
      <c r="Q167" s="11">
        <f t="shared" si="44"/>
        <v>335.22</v>
      </c>
      <c r="R167" s="11">
        <f t="shared" si="45"/>
        <v>1284.091</v>
      </c>
      <c r="S167" s="11"/>
      <c r="T167" t="str">
        <f>VLOOKUP(D167,[2]汇总!I$2:J$312,2,0)</f>
        <v>√</v>
      </c>
    </row>
    <row r="168" ht="20" customHeight="1" spans="1:20">
      <c r="A168" s="10">
        <f t="shared" si="54"/>
        <v>165</v>
      </c>
      <c r="B168" s="11"/>
      <c r="C168" s="12" t="s">
        <v>394</v>
      </c>
      <c r="D168" s="11" t="s">
        <v>395</v>
      </c>
      <c r="E168" s="11">
        <v>2836.2</v>
      </c>
      <c r="F168" s="11">
        <v>2837</v>
      </c>
      <c r="G168" s="13">
        <v>4990.25</v>
      </c>
      <c r="H168" s="11">
        <f t="shared" si="46"/>
        <v>51.05</v>
      </c>
      <c r="I168" s="11">
        <f t="shared" si="47"/>
        <v>453.792</v>
      </c>
      <c r="J168" s="11">
        <f t="shared" si="48"/>
        <v>19.859</v>
      </c>
      <c r="K168" s="13">
        <f t="shared" si="49"/>
        <v>424.17</v>
      </c>
      <c r="L168" s="13">
        <f t="shared" si="50"/>
        <v>948.871</v>
      </c>
      <c r="M168" s="11">
        <v>0</v>
      </c>
      <c r="N168" s="11">
        <f t="shared" si="41"/>
        <v>226.9</v>
      </c>
      <c r="O168" s="11">
        <f t="shared" si="42"/>
        <v>8.51</v>
      </c>
      <c r="P168" s="13">
        <f t="shared" si="43"/>
        <v>99.81</v>
      </c>
      <c r="Q168" s="11">
        <f t="shared" si="44"/>
        <v>335.22</v>
      </c>
      <c r="R168" s="11">
        <f t="shared" si="45"/>
        <v>1284.091</v>
      </c>
      <c r="S168" s="11"/>
      <c r="T168" t="str">
        <f>VLOOKUP(D168,[2]汇总!I$2:J$312,2,0)</f>
        <v>√</v>
      </c>
    </row>
    <row r="169" ht="20" customHeight="1" spans="1:20">
      <c r="A169" s="10">
        <f t="shared" si="54"/>
        <v>166</v>
      </c>
      <c r="B169" s="11"/>
      <c r="C169" s="12" t="s">
        <v>396</v>
      </c>
      <c r="D169" s="11" t="s">
        <v>397</v>
      </c>
      <c r="E169" s="11">
        <v>2836.2</v>
      </c>
      <c r="F169" s="11">
        <v>2837</v>
      </c>
      <c r="G169" s="13">
        <v>4990.25</v>
      </c>
      <c r="H169" s="11">
        <f t="shared" si="46"/>
        <v>51.05</v>
      </c>
      <c r="I169" s="11">
        <f t="shared" si="47"/>
        <v>453.792</v>
      </c>
      <c r="J169" s="11">
        <f t="shared" si="48"/>
        <v>19.859</v>
      </c>
      <c r="K169" s="13">
        <f t="shared" si="49"/>
        <v>424.17</v>
      </c>
      <c r="L169" s="13">
        <f t="shared" si="50"/>
        <v>948.871</v>
      </c>
      <c r="M169" s="11">
        <v>0</v>
      </c>
      <c r="N169" s="11">
        <f t="shared" si="41"/>
        <v>226.9</v>
      </c>
      <c r="O169" s="11">
        <f t="shared" si="42"/>
        <v>8.51</v>
      </c>
      <c r="P169" s="13">
        <f t="shared" si="43"/>
        <v>99.81</v>
      </c>
      <c r="Q169" s="11">
        <f t="shared" si="44"/>
        <v>335.22</v>
      </c>
      <c r="R169" s="11">
        <f t="shared" si="45"/>
        <v>1284.091</v>
      </c>
      <c r="S169" s="11"/>
      <c r="T169" t="str">
        <f>VLOOKUP(D169,[2]汇总!I$2:J$312,2,0)</f>
        <v>√</v>
      </c>
    </row>
    <row r="170" ht="20" customHeight="1" spans="1:20">
      <c r="A170" s="10">
        <f t="shared" si="54"/>
        <v>167</v>
      </c>
      <c r="B170" s="11"/>
      <c r="C170" s="12" t="s">
        <v>398</v>
      </c>
      <c r="D170" s="11" t="s">
        <v>399</v>
      </c>
      <c r="E170" s="11">
        <v>2836.2</v>
      </c>
      <c r="F170" s="11">
        <v>2837</v>
      </c>
      <c r="G170" s="13">
        <v>4990.25</v>
      </c>
      <c r="H170" s="11">
        <f t="shared" si="46"/>
        <v>51.05</v>
      </c>
      <c r="I170" s="11">
        <f t="shared" si="47"/>
        <v>453.792</v>
      </c>
      <c r="J170" s="11">
        <f t="shared" si="48"/>
        <v>19.859</v>
      </c>
      <c r="K170" s="13">
        <f t="shared" si="49"/>
        <v>424.17</v>
      </c>
      <c r="L170" s="13">
        <f t="shared" si="50"/>
        <v>948.871</v>
      </c>
      <c r="M170" s="11">
        <v>0</v>
      </c>
      <c r="N170" s="11">
        <f t="shared" si="41"/>
        <v>226.9</v>
      </c>
      <c r="O170" s="11">
        <f t="shared" si="42"/>
        <v>8.51</v>
      </c>
      <c r="P170" s="13">
        <f t="shared" si="43"/>
        <v>99.81</v>
      </c>
      <c r="Q170" s="11">
        <f t="shared" si="44"/>
        <v>335.22</v>
      </c>
      <c r="R170" s="11">
        <f t="shared" si="45"/>
        <v>1284.091</v>
      </c>
      <c r="S170" s="11"/>
      <c r="T170" t="str">
        <f>VLOOKUP(D170,[2]汇总!I$2:J$312,2,0)</f>
        <v>√</v>
      </c>
    </row>
    <row r="171" ht="20" customHeight="1" spans="1:20">
      <c r="A171" s="10">
        <f t="shared" si="54"/>
        <v>168</v>
      </c>
      <c r="B171" s="11"/>
      <c r="C171" s="12" t="s">
        <v>402</v>
      </c>
      <c r="D171" s="11" t="s">
        <v>403</v>
      </c>
      <c r="E171" s="11">
        <v>2836.2</v>
      </c>
      <c r="F171" s="11">
        <v>2837</v>
      </c>
      <c r="G171" s="13">
        <v>4990.25</v>
      </c>
      <c r="H171" s="11">
        <f t="shared" si="46"/>
        <v>51.05</v>
      </c>
      <c r="I171" s="11">
        <f t="shared" si="47"/>
        <v>453.792</v>
      </c>
      <c r="J171" s="11">
        <f t="shared" si="48"/>
        <v>19.859</v>
      </c>
      <c r="K171" s="13">
        <f t="shared" si="49"/>
        <v>424.17</v>
      </c>
      <c r="L171" s="13">
        <f t="shared" si="50"/>
        <v>948.871</v>
      </c>
      <c r="M171" s="11">
        <v>0</v>
      </c>
      <c r="N171" s="11">
        <f t="shared" si="41"/>
        <v>226.9</v>
      </c>
      <c r="O171" s="11">
        <f t="shared" si="42"/>
        <v>8.51</v>
      </c>
      <c r="P171" s="13">
        <f t="shared" si="43"/>
        <v>99.81</v>
      </c>
      <c r="Q171" s="11">
        <f t="shared" si="44"/>
        <v>335.22</v>
      </c>
      <c r="R171" s="11">
        <f t="shared" si="45"/>
        <v>1284.091</v>
      </c>
      <c r="S171" s="11"/>
      <c r="T171" t="str">
        <f>VLOOKUP(D171,[2]汇总!I$2:J$312,2,0)</f>
        <v>√</v>
      </c>
    </row>
    <row r="172" ht="20" customHeight="1" spans="1:20">
      <c r="A172" s="10">
        <f t="shared" si="54"/>
        <v>169</v>
      </c>
      <c r="B172" s="11"/>
      <c r="C172" s="12" t="s">
        <v>404</v>
      </c>
      <c r="D172" s="11" t="s">
        <v>405</v>
      </c>
      <c r="E172" s="11">
        <v>2836.2</v>
      </c>
      <c r="F172" s="11">
        <v>2837</v>
      </c>
      <c r="G172" s="13">
        <v>4990.25</v>
      </c>
      <c r="H172" s="11">
        <f t="shared" si="46"/>
        <v>51.05</v>
      </c>
      <c r="I172" s="11">
        <f t="shared" si="47"/>
        <v>453.792</v>
      </c>
      <c r="J172" s="11">
        <f t="shared" si="48"/>
        <v>19.859</v>
      </c>
      <c r="K172" s="13">
        <f t="shared" si="49"/>
        <v>424.17</v>
      </c>
      <c r="L172" s="13">
        <f t="shared" si="50"/>
        <v>948.871</v>
      </c>
      <c r="M172" s="11">
        <v>0</v>
      </c>
      <c r="N172" s="11">
        <f t="shared" si="41"/>
        <v>226.9</v>
      </c>
      <c r="O172" s="11">
        <f t="shared" si="42"/>
        <v>8.51</v>
      </c>
      <c r="P172" s="13">
        <f t="shared" si="43"/>
        <v>99.81</v>
      </c>
      <c r="Q172" s="11">
        <f t="shared" si="44"/>
        <v>335.22</v>
      </c>
      <c r="R172" s="11">
        <f t="shared" si="45"/>
        <v>1284.091</v>
      </c>
      <c r="S172" s="11"/>
      <c r="T172" t="str">
        <f>VLOOKUP(D172,[2]汇总!I$2:J$312,2,0)</f>
        <v>√</v>
      </c>
    </row>
    <row r="173" ht="20" customHeight="1" spans="1:20">
      <c r="A173" s="10">
        <f t="shared" si="54"/>
        <v>170</v>
      </c>
      <c r="B173" s="11"/>
      <c r="C173" s="12" t="s">
        <v>408</v>
      </c>
      <c r="D173" s="11" t="s">
        <v>409</v>
      </c>
      <c r="E173" s="11">
        <v>2836.2</v>
      </c>
      <c r="F173" s="11">
        <v>2837</v>
      </c>
      <c r="G173" s="13">
        <v>4990.25</v>
      </c>
      <c r="H173" s="11">
        <f t="shared" si="46"/>
        <v>51.05</v>
      </c>
      <c r="I173" s="11">
        <f t="shared" si="47"/>
        <v>453.792</v>
      </c>
      <c r="J173" s="11">
        <f t="shared" si="48"/>
        <v>19.859</v>
      </c>
      <c r="K173" s="13">
        <f t="shared" si="49"/>
        <v>424.17</v>
      </c>
      <c r="L173" s="13">
        <f t="shared" si="50"/>
        <v>948.871</v>
      </c>
      <c r="M173" s="11">
        <v>0</v>
      </c>
      <c r="N173" s="11">
        <f t="shared" si="41"/>
        <v>226.9</v>
      </c>
      <c r="O173" s="11">
        <f t="shared" si="42"/>
        <v>8.51</v>
      </c>
      <c r="P173" s="13">
        <f t="shared" si="43"/>
        <v>99.81</v>
      </c>
      <c r="Q173" s="11">
        <f t="shared" si="44"/>
        <v>335.22</v>
      </c>
      <c r="R173" s="11">
        <f t="shared" si="45"/>
        <v>1284.091</v>
      </c>
      <c r="S173" s="11"/>
      <c r="T173" t="str">
        <f>VLOOKUP(D173,[2]汇总!I$2:J$312,2,0)</f>
        <v>√</v>
      </c>
    </row>
    <row r="174" ht="20" customHeight="1" spans="1:20">
      <c r="A174" s="10">
        <f t="shared" ref="A174:A183" si="55">ROW()-3</f>
        <v>171</v>
      </c>
      <c r="B174" s="11"/>
      <c r="C174" s="12" t="s">
        <v>410</v>
      </c>
      <c r="D174" s="11" t="s">
        <v>411</v>
      </c>
      <c r="E174" s="11">
        <v>2836.2</v>
      </c>
      <c r="F174" s="11">
        <v>2837</v>
      </c>
      <c r="G174" s="13">
        <v>4990.25</v>
      </c>
      <c r="H174" s="11">
        <f t="shared" si="46"/>
        <v>51.05</v>
      </c>
      <c r="I174" s="11">
        <f t="shared" si="47"/>
        <v>453.792</v>
      </c>
      <c r="J174" s="11">
        <f t="shared" si="48"/>
        <v>19.859</v>
      </c>
      <c r="K174" s="13">
        <f t="shared" si="49"/>
        <v>424.17</v>
      </c>
      <c r="L174" s="13">
        <f t="shared" si="50"/>
        <v>948.871</v>
      </c>
      <c r="M174" s="11">
        <v>0</v>
      </c>
      <c r="N174" s="11">
        <f t="shared" si="41"/>
        <v>226.9</v>
      </c>
      <c r="O174" s="11">
        <f t="shared" si="42"/>
        <v>8.51</v>
      </c>
      <c r="P174" s="13">
        <f t="shared" si="43"/>
        <v>99.81</v>
      </c>
      <c r="Q174" s="11">
        <f t="shared" si="44"/>
        <v>335.22</v>
      </c>
      <c r="R174" s="11">
        <f t="shared" si="45"/>
        <v>1284.091</v>
      </c>
      <c r="S174" s="11"/>
      <c r="T174" t="str">
        <f>VLOOKUP(D174,[2]汇总!I$2:J$312,2,0)</f>
        <v>√</v>
      </c>
    </row>
    <row r="175" ht="20" customHeight="1" spans="1:20">
      <c r="A175" s="10">
        <f t="shared" si="55"/>
        <v>172</v>
      </c>
      <c r="B175" s="11"/>
      <c r="C175" s="12" t="s">
        <v>412</v>
      </c>
      <c r="D175" s="11" t="s">
        <v>413</v>
      </c>
      <c r="E175" s="11">
        <v>2836.2</v>
      </c>
      <c r="F175" s="11">
        <v>2837</v>
      </c>
      <c r="G175" s="13">
        <v>4990.25</v>
      </c>
      <c r="H175" s="11">
        <f t="shared" si="46"/>
        <v>51.05</v>
      </c>
      <c r="I175" s="11">
        <f t="shared" si="47"/>
        <v>453.792</v>
      </c>
      <c r="J175" s="11">
        <f t="shared" si="48"/>
        <v>19.859</v>
      </c>
      <c r="K175" s="13">
        <f t="shared" si="49"/>
        <v>424.17</v>
      </c>
      <c r="L175" s="13">
        <f t="shared" si="50"/>
        <v>948.871</v>
      </c>
      <c r="M175" s="11">
        <v>0</v>
      </c>
      <c r="N175" s="11">
        <f t="shared" si="41"/>
        <v>226.9</v>
      </c>
      <c r="O175" s="11">
        <f t="shared" si="42"/>
        <v>8.51</v>
      </c>
      <c r="P175" s="13">
        <f t="shared" si="43"/>
        <v>99.81</v>
      </c>
      <c r="Q175" s="11">
        <f t="shared" si="44"/>
        <v>335.22</v>
      </c>
      <c r="R175" s="11">
        <f t="shared" si="45"/>
        <v>1284.091</v>
      </c>
      <c r="S175" s="11"/>
      <c r="T175" t="str">
        <f>VLOOKUP(D175,[2]汇总!I$2:J$312,2,0)</f>
        <v>√</v>
      </c>
    </row>
    <row r="176" ht="20" customHeight="1" spans="1:20">
      <c r="A176" s="10">
        <f t="shared" si="55"/>
        <v>173</v>
      </c>
      <c r="B176" s="11"/>
      <c r="C176" s="12" t="s">
        <v>414</v>
      </c>
      <c r="D176" s="11" t="s">
        <v>415</v>
      </c>
      <c r="E176" s="11">
        <v>2836.2</v>
      </c>
      <c r="F176" s="11">
        <v>2837</v>
      </c>
      <c r="G176" s="13">
        <v>4990.25</v>
      </c>
      <c r="H176" s="11">
        <f t="shared" si="46"/>
        <v>51.05</v>
      </c>
      <c r="I176" s="11">
        <f t="shared" si="47"/>
        <v>453.792</v>
      </c>
      <c r="J176" s="11">
        <f t="shared" si="48"/>
        <v>19.859</v>
      </c>
      <c r="K176" s="13">
        <f t="shared" si="49"/>
        <v>424.17</v>
      </c>
      <c r="L176" s="13">
        <f t="shared" si="50"/>
        <v>948.871</v>
      </c>
      <c r="M176" s="11">
        <v>0</v>
      </c>
      <c r="N176" s="11">
        <f t="shared" si="41"/>
        <v>226.9</v>
      </c>
      <c r="O176" s="11">
        <f t="shared" si="42"/>
        <v>8.51</v>
      </c>
      <c r="P176" s="13">
        <f t="shared" si="43"/>
        <v>99.81</v>
      </c>
      <c r="Q176" s="11">
        <f t="shared" si="44"/>
        <v>335.22</v>
      </c>
      <c r="R176" s="11">
        <f t="shared" si="45"/>
        <v>1284.091</v>
      </c>
      <c r="S176" s="11"/>
      <c r="T176" t="str">
        <f>VLOOKUP(D176,[2]汇总!I$2:J$312,2,0)</f>
        <v>√</v>
      </c>
    </row>
    <row r="177" ht="20" customHeight="1" spans="1:20">
      <c r="A177" s="10">
        <f t="shared" si="55"/>
        <v>174</v>
      </c>
      <c r="B177" s="11"/>
      <c r="C177" s="12" t="s">
        <v>416</v>
      </c>
      <c r="D177" s="11" t="s">
        <v>417</v>
      </c>
      <c r="E177" s="11">
        <v>2836.2</v>
      </c>
      <c r="F177" s="11">
        <v>2837</v>
      </c>
      <c r="G177" s="13">
        <v>4990.25</v>
      </c>
      <c r="H177" s="11">
        <f t="shared" si="46"/>
        <v>51.05</v>
      </c>
      <c r="I177" s="11">
        <f t="shared" si="47"/>
        <v>453.792</v>
      </c>
      <c r="J177" s="11">
        <f t="shared" si="48"/>
        <v>19.859</v>
      </c>
      <c r="K177" s="13">
        <f t="shared" si="49"/>
        <v>424.17</v>
      </c>
      <c r="L177" s="13">
        <f t="shared" si="50"/>
        <v>948.871</v>
      </c>
      <c r="M177" s="11">
        <v>0</v>
      </c>
      <c r="N177" s="11">
        <f t="shared" si="41"/>
        <v>226.9</v>
      </c>
      <c r="O177" s="11">
        <f t="shared" si="42"/>
        <v>8.51</v>
      </c>
      <c r="P177" s="13">
        <f t="shared" si="43"/>
        <v>99.81</v>
      </c>
      <c r="Q177" s="11">
        <f t="shared" si="44"/>
        <v>335.22</v>
      </c>
      <c r="R177" s="11">
        <f t="shared" si="45"/>
        <v>1284.091</v>
      </c>
      <c r="S177" s="11"/>
      <c r="T177" t="str">
        <f>VLOOKUP(D177,[2]汇总!I$2:J$312,2,0)</f>
        <v>√</v>
      </c>
    </row>
    <row r="178" ht="20" customHeight="1" spans="1:20">
      <c r="A178" s="10">
        <f t="shared" si="55"/>
        <v>175</v>
      </c>
      <c r="B178" s="11"/>
      <c r="C178" s="12" t="s">
        <v>418</v>
      </c>
      <c r="D178" s="11" t="s">
        <v>419</v>
      </c>
      <c r="E178" s="11">
        <v>2836.2</v>
      </c>
      <c r="F178" s="11">
        <v>2837</v>
      </c>
      <c r="G178" s="13">
        <v>4990.25</v>
      </c>
      <c r="H178" s="11">
        <f t="shared" si="46"/>
        <v>51.05</v>
      </c>
      <c r="I178" s="11">
        <f t="shared" si="47"/>
        <v>453.792</v>
      </c>
      <c r="J178" s="11">
        <f t="shared" si="48"/>
        <v>19.859</v>
      </c>
      <c r="K178" s="13">
        <f t="shared" si="49"/>
        <v>424.17</v>
      </c>
      <c r="L178" s="13">
        <f t="shared" si="50"/>
        <v>948.871</v>
      </c>
      <c r="M178" s="11">
        <v>0</v>
      </c>
      <c r="N178" s="11">
        <f t="shared" si="41"/>
        <v>226.9</v>
      </c>
      <c r="O178" s="11">
        <f t="shared" si="42"/>
        <v>8.51</v>
      </c>
      <c r="P178" s="13">
        <f t="shared" si="43"/>
        <v>99.81</v>
      </c>
      <c r="Q178" s="11">
        <f t="shared" si="44"/>
        <v>335.22</v>
      </c>
      <c r="R178" s="11">
        <f t="shared" si="45"/>
        <v>1284.091</v>
      </c>
      <c r="S178" s="11"/>
      <c r="T178" t="str">
        <f>VLOOKUP(D178,[2]汇总!I$2:J$312,2,0)</f>
        <v>√</v>
      </c>
    </row>
    <row r="179" ht="20" customHeight="1" spans="1:20">
      <c r="A179" s="10">
        <f t="shared" si="55"/>
        <v>176</v>
      </c>
      <c r="B179" s="11"/>
      <c r="C179" s="12" t="s">
        <v>420</v>
      </c>
      <c r="D179" s="11" t="s">
        <v>421</v>
      </c>
      <c r="E179" s="11">
        <v>2836.2</v>
      </c>
      <c r="F179" s="11">
        <v>2837</v>
      </c>
      <c r="G179" s="13">
        <v>4990.25</v>
      </c>
      <c r="H179" s="11">
        <f t="shared" si="46"/>
        <v>51.05</v>
      </c>
      <c r="I179" s="11">
        <f t="shared" si="47"/>
        <v>453.792</v>
      </c>
      <c r="J179" s="11">
        <f t="shared" si="48"/>
        <v>19.859</v>
      </c>
      <c r="K179" s="13">
        <f t="shared" si="49"/>
        <v>424.17</v>
      </c>
      <c r="L179" s="13">
        <f t="shared" si="50"/>
        <v>948.871</v>
      </c>
      <c r="M179" s="11">
        <v>0</v>
      </c>
      <c r="N179" s="11">
        <f t="shared" si="41"/>
        <v>226.9</v>
      </c>
      <c r="O179" s="11">
        <f t="shared" si="42"/>
        <v>8.51</v>
      </c>
      <c r="P179" s="13">
        <f t="shared" si="43"/>
        <v>99.81</v>
      </c>
      <c r="Q179" s="11">
        <f t="shared" si="44"/>
        <v>335.22</v>
      </c>
      <c r="R179" s="11">
        <f t="shared" si="45"/>
        <v>1284.091</v>
      </c>
      <c r="S179" s="11"/>
      <c r="T179" t="str">
        <f>VLOOKUP(D179,[2]汇总!I$2:J$312,2,0)</f>
        <v>√</v>
      </c>
    </row>
    <row r="180" ht="20" customHeight="1" spans="1:20">
      <c r="A180" s="10">
        <f t="shared" si="55"/>
        <v>177</v>
      </c>
      <c r="B180" s="11"/>
      <c r="C180" s="12" t="s">
        <v>422</v>
      </c>
      <c r="D180" s="11" t="s">
        <v>423</v>
      </c>
      <c r="E180" s="11">
        <v>2836.2</v>
      </c>
      <c r="F180" s="11">
        <v>2837</v>
      </c>
      <c r="G180" s="13">
        <v>4990.25</v>
      </c>
      <c r="H180" s="11">
        <f t="shared" si="46"/>
        <v>51.05</v>
      </c>
      <c r="I180" s="11">
        <f t="shared" si="47"/>
        <v>453.792</v>
      </c>
      <c r="J180" s="11">
        <f t="shared" si="48"/>
        <v>19.859</v>
      </c>
      <c r="K180" s="13">
        <f t="shared" si="49"/>
        <v>424.17</v>
      </c>
      <c r="L180" s="13">
        <f t="shared" si="50"/>
        <v>948.871</v>
      </c>
      <c r="M180" s="11">
        <v>0</v>
      </c>
      <c r="N180" s="11">
        <f t="shared" si="41"/>
        <v>226.9</v>
      </c>
      <c r="O180" s="11">
        <f t="shared" si="42"/>
        <v>8.51</v>
      </c>
      <c r="P180" s="13">
        <f t="shared" si="43"/>
        <v>99.81</v>
      </c>
      <c r="Q180" s="11">
        <f t="shared" si="44"/>
        <v>335.22</v>
      </c>
      <c r="R180" s="11">
        <f t="shared" si="45"/>
        <v>1284.091</v>
      </c>
      <c r="S180" s="11"/>
      <c r="T180" t="str">
        <f>VLOOKUP(D180,[2]汇总!I$2:J$312,2,0)</f>
        <v>√</v>
      </c>
    </row>
    <row r="181" ht="20" customHeight="1" spans="1:20">
      <c r="A181" s="10">
        <f t="shared" si="55"/>
        <v>178</v>
      </c>
      <c r="B181" s="11"/>
      <c r="C181" s="12" t="s">
        <v>424</v>
      </c>
      <c r="D181" s="11" t="s">
        <v>425</v>
      </c>
      <c r="E181" s="11">
        <v>2836.2</v>
      </c>
      <c r="F181" s="11">
        <v>2837</v>
      </c>
      <c r="G181" s="13">
        <v>4990.25</v>
      </c>
      <c r="H181" s="11">
        <f t="shared" si="46"/>
        <v>51.05</v>
      </c>
      <c r="I181" s="11">
        <f t="shared" si="47"/>
        <v>453.792</v>
      </c>
      <c r="J181" s="11">
        <f t="shared" si="48"/>
        <v>19.859</v>
      </c>
      <c r="K181" s="13">
        <f t="shared" si="49"/>
        <v>424.17</v>
      </c>
      <c r="L181" s="13">
        <f t="shared" si="50"/>
        <v>948.871</v>
      </c>
      <c r="M181" s="11">
        <v>0</v>
      </c>
      <c r="N181" s="11">
        <f t="shared" si="41"/>
        <v>226.9</v>
      </c>
      <c r="O181" s="11">
        <f t="shared" si="42"/>
        <v>8.51</v>
      </c>
      <c r="P181" s="13">
        <f t="shared" si="43"/>
        <v>99.81</v>
      </c>
      <c r="Q181" s="11">
        <f t="shared" si="44"/>
        <v>335.22</v>
      </c>
      <c r="R181" s="11">
        <f t="shared" si="45"/>
        <v>1284.091</v>
      </c>
      <c r="S181" s="11"/>
      <c r="T181" t="str">
        <f>VLOOKUP(D181,[2]汇总!I$2:J$312,2,0)</f>
        <v>√</v>
      </c>
    </row>
    <row r="182" ht="20" customHeight="1" spans="1:19">
      <c r="A182" s="10">
        <f t="shared" si="55"/>
        <v>179</v>
      </c>
      <c r="B182" s="11"/>
      <c r="C182" s="20" t="s">
        <v>809</v>
      </c>
      <c r="D182" s="11" t="s">
        <v>810</v>
      </c>
      <c r="E182" s="22">
        <v>3042.05</v>
      </c>
      <c r="F182" s="22">
        <v>3043</v>
      </c>
      <c r="G182" s="13">
        <v>4990.25</v>
      </c>
      <c r="H182" s="11">
        <f t="shared" si="46"/>
        <v>54.76</v>
      </c>
      <c r="I182" s="11">
        <f t="shared" si="47"/>
        <v>486.728</v>
      </c>
      <c r="J182" s="11">
        <f t="shared" si="48"/>
        <v>21.301</v>
      </c>
      <c r="K182" s="13">
        <f t="shared" si="49"/>
        <v>424.17</v>
      </c>
      <c r="L182" s="13">
        <f t="shared" si="50"/>
        <v>986.959</v>
      </c>
      <c r="M182" s="11">
        <v>0</v>
      </c>
      <c r="N182" s="11">
        <f t="shared" si="41"/>
        <v>243.36</v>
      </c>
      <c r="O182" s="11">
        <f t="shared" si="42"/>
        <v>9.13</v>
      </c>
      <c r="P182" s="13">
        <f t="shared" si="43"/>
        <v>99.81</v>
      </c>
      <c r="Q182" s="11">
        <f t="shared" si="44"/>
        <v>352.3</v>
      </c>
      <c r="R182" s="11">
        <f t="shared" si="45"/>
        <v>1339.259</v>
      </c>
      <c r="S182" s="11" t="s">
        <v>50</v>
      </c>
    </row>
    <row r="183" ht="20" customHeight="1" spans="1:20">
      <c r="A183" s="10">
        <f t="shared" si="55"/>
        <v>180</v>
      </c>
      <c r="B183" s="11" t="s">
        <v>426</v>
      </c>
      <c r="C183" s="12" t="s">
        <v>427</v>
      </c>
      <c r="D183" s="11" t="s">
        <v>428</v>
      </c>
      <c r="E183" s="11">
        <v>2836.2</v>
      </c>
      <c r="F183" s="11">
        <v>2837</v>
      </c>
      <c r="G183" s="13">
        <v>4990.25</v>
      </c>
      <c r="H183" s="11">
        <f t="shared" si="46"/>
        <v>51.05</v>
      </c>
      <c r="I183" s="11">
        <f t="shared" si="47"/>
        <v>453.792</v>
      </c>
      <c r="J183" s="11">
        <f t="shared" si="48"/>
        <v>19.859</v>
      </c>
      <c r="K183" s="13">
        <f t="shared" si="49"/>
        <v>424.17</v>
      </c>
      <c r="L183" s="13">
        <f t="shared" si="50"/>
        <v>948.871</v>
      </c>
      <c r="M183" s="11">
        <v>0</v>
      </c>
      <c r="N183" s="11">
        <f t="shared" si="41"/>
        <v>226.9</v>
      </c>
      <c r="O183" s="11">
        <f t="shared" si="42"/>
        <v>8.51</v>
      </c>
      <c r="P183" s="13">
        <f t="shared" si="43"/>
        <v>99.81</v>
      </c>
      <c r="Q183" s="11">
        <f t="shared" si="44"/>
        <v>335.22</v>
      </c>
      <c r="R183" s="11">
        <f t="shared" si="45"/>
        <v>1284.091</v>
      </c>
      <c r="S183" s="11"/>
      <c r="T183" t="str">
        <f>VLOOKUP(D183,[2]汇总!I$2:J$312,2,0)</f>
        <v>√</v>
      </c>
    </row>
    <row r="184" ht="20" customHeight="1" spans="1:20">
      <c r="A184" s="10">
        <f t="shared" ref="A184:A193" si="56">ROW()-3</f>
        <v>181</v>
      </c>
      <c r="B184" s="11"/>
      <c r="C184" s="12" t="s">
        <v>429</v>
      </c>
      <c r="D184" s="11" t="s">
        <v>430</v>
      </c>
      <c r="E184" s="11">
        <v>2836.2</v>
      </c>
      <c r="F184" s="11">
        <v>2837</v>
      </c>
      <c r="G184" s="13">
        <v>4990.25</v>
      </c>
      <c r="H184" s="11">
        <f t="shared" si="46"/>
        <v>51.05</v>
      </c>
      <c r="I184" s="11">
        <f t="shared" si="47"/>
        <v>453.792</v>
      </c>
      <c r="J184" s="11">
        <f t="shared" si="48"/>
        <v>19.859</v>
      </c>
      <c r="K184" s="13">
        <f t="shared" si="49"/>
        <v>424.17</v>
      </c>
      <c r="L184" s="13">
        <f t="shared" si="50"/>
        <v>948.871</v>
      </c>
      <c r="M184" s="11">
        <v>0</v>
      </c>
      <c r="N184" s="11">
        <f t="shared" si="41"/>
        <v>226.9</v>
      </c>
      <c r="O184" s="11">
        <f t="shared" si="42"/>
        <v>8.51</v>
      </c>
      <c r="P184" s="13">
        <f t="shared" si="43"/>
        <v>99.81</v>
      </c>
      <c r="Q184" s="11">
        <f t="shared" si="44"/>
        <v>335.22</v>
      </c>
      <c r="R184" s="11">
        <f t="shared" si="45"/>
        <v>1284.091</v>
      </c>
      <c r="S184" s="11"/>
      <c r="T184" t="str">
        <f>VLOOKUP(D184,[2]汇总!I$2:J$312,2,0)</f>
        <v>√</v>
      </c>
    </row>
    <row r="185" ht="20" customHeight="1" spans="1:20">
      <c r="A185" s="10">
        <f t="shared" si="56"/>
        <v>182</v>
      </c>
      <c r="B185" s="11"/>
      <c r="C185" s="12" t="s">
        <v>431</v>
      </c>
      <c r="D185" s="11" t="s">
        <v>432</v>
      </c>
      <c r="E185" s="11">
        <v>2836.2</v>
      </c>
      <c r="F185" s="11">
        <v>2837</v>
      </c>
      <c r="G185" s="13">
        <v>4990.25</v>
      </c>
      <c r="H185" s="11">
        <f t="shared" si="46"/>
        <v>51.05</v>
      </c>
      <c r="I185" s="11">
        <f t="shared" si="47"/>
        <v>453.792</v>
      </c>
      <c r="J185" s="11">
        <f t="shared" si="48"/>
        <v>19.859</v>
      </c>
      <c r="K185" s="13">
        <f t="shared" si="49"/>
        <v>424.17</v>
      </c>
      <c r="L185" s="13">
        <f t="shared" si="50"/>
        <v>948.871</v>
      </c>
      <c r="M185" s="11">
        <v>0</v>
      </c>
      <c r="N185" s="11">
        <f t="shared" si="41"/>
        <v>226.9</v>
      </c>
      <c r="O185" s="11">
        <f t="shared" si="42"/>
        <v>8.51</v>
      </c>
      <c r="P185" s="13">
        <f t="shared" si="43"/>
        <v>99.81</v>
      </c>
      <c r="Q185" s="11">
        <f t="shared" si="44"/>
        <v>335.22</v>
      </c>
      <c r="R185" s="11">
        <f t="shared" si="45"/>
        <v>1284.091</v>
      </c>
      <c r="S185" s="11"/>
      <c r="T185" t="str">
        <f>VLOOKUP(D185,[2]汇总!I$2:J$312,2,0)</f>
        <v>√</v>
      </c>
    </row>
    <row r="186" ht="20" customHeight="1" spans="1:20">
      <c r="A186" s="10">
        <f t="shared" si="56"/>
        <v>183</v>
      </c>
      <c r="B186" s="11"/>
      <c r="C186" s="12" t="s">
        <v>433</v>
      </c>
      <c r="D186" s="11" t="s">
        <v>434</v>
      </c>
      <c r="E186" s="11">
        <v>2836.2</v>
      </c>
      <c r="F186" s="11">
        <v>2837</v>
      </c>
      <c r="G186" s="13">
        <v>4990.25</v>
      </c>
      <c r="H186" s="11">
        <f t="shared" si="46"/>
        <v>51.05</v>
      </c>
      <c r="I186" s="11">
        <f t="shared" si="47"/>
        <v>453.792</v>
      </c>
      <c r="J186" s="11">
        <f t="shared" si="48"/>
        <v>19.859</v>
      </c>
      <c r="K186" s="13">
        <f t="shared" si="49"/>
        <v>424.17</v>
      </c>
      <c r="L186" s="13">
        <f t="shared" si="50"/>
        <v>948.871</v>
      </c>
      <c r="M186" s="11">
        <v>0</v>
      </c>
      <c r="N186" s="11">
        <f t="shared" si="41"/>
        <v>226.9</v>
      </c>
      <c r="O186" s="11">
        <f t="shared" si="42"/>
        <v>8.51</v>
      </c>
      <c r="P186" s="13">
        <f t="shared" si="43"/>
        <v>99.81</v>
      </c>
      <c r="Q186" s="11">
        <f t="shared" si="44"/>
        <v>335.22</v>
      </c>
      <c r="R186" s="11">
        <f t="shared" si="45"/>
        <v>1284.091</v>
      </c>
      <c r="S186" s="11"/>
      <c r="T186" t="str">
        <f>VLOOKUP(D186,[2]汇总!I$2:J$312,2,0)</f>
        <v>√</v>
      </c>
    </row>
    <row r="187" ht="20" customHeight="1" spans="1:20">
      <c r="A187" s="10">
        <f t="shared" si="56"/>
        <v>184</v>
      </c>
      <c r="B187" s="11"/>
      <c r="C187" s="12" t="s">
        <v>435</v>
      </c>
      <c r="D187" s="11" t="s">
        <v>436</v>
      </c>
      <c r="E187" s="11">
        <v>2836.2</v>
      </c>
      <c r="F187" s="11">
        <v>2837</v>
      </c>
      <c r="G187" s="13">
        <v>4990.25</v>
      </c>
      <c r="H187" s="11">
        <f t="shared" si="46"/>
        <v>51.05</v>
      </c>
      <c r="I187" s="11">
        <f t="shared" si="47"/>
        <v>453.792</v>
      </c>
      <c r="J187" s="11">
        <f t="shared" si="48"/>
        <v>19.859</v>
      </c>
      <c r="K187" s="13">
        <f t="shared" si="49"/>
        <v>424.17</v>
      </c>
      <c r="L187" s="13">
        <f t="shared" si="50"/>
        <v>948.871</v>
      </c>
      <c r="M187" s="11">
        <v>0</v>
      </c>
      <c r="N187" s="11">
        <f t="shared" si="41"/>
        <v>226.9</v>
      </c>
      <c r="O187" s="11">
        <f t="shared" si="42"/>
        <v>8.51</v>
      </c>
      <c r="P187" s="13">
        <f t="shared" si="43"/>
        <v>99.81</v>
      </c>
      <c r="Q187" s="11">
        <f t="shared" si="44"/>
        <v>335.22</v>
      </c>
      <c r="R187" s="11">
        <f t="shared" si="45"/>
        <v>1284.091</v>
      </c>
      <c r="S187" s="11"/>
      <c r="T187" t="str">
        <f>VLOOKUP(D187,[2]汇总!I$2:J$312,2,0)</f>
        <v>√</v>
      </c>
    </row>
    <row r="188" ht="20" customHeight="1" spans="1:19">
      <c r="A188" s="10">
        <f t="shared" si="56"/>
        <v>185</v>
      </c>
      <c r="B188" s="11"/>
      <c r="C188" s="20" t="s">
        <v>811</v>
      </c>
      <c r="D188" s="11" t="s">
        <v>812</v>
      </c>
      <c r="E188" s="22">
        <v>3042.05</v>
      </c>
      <c r="F188" s="22">
        <v>3043</v>
      </c>
      <c r="G188" s="13">
        <v>4990.25</v>
      </c>
      <c r="H188" s="11">
        <f t="shared" si="46"/>
        <v>54.76</v>
      </c>
      <c r="I188" s="11">
        <f t="shared" si="47"/>
        <v>486.728</v>
      </c>
      <c r="J188" s="11">
        <f t="shared" si="48"/>
        <v>21.301</v>
      </c>
      <c r="K188" s="13">
        <f t="shared" si="49"/>
        <v>424.17</v>
      </c>
      <c r="L188" s="13">
        <f t="shared" si="50"/>
        <v>986.959</v>
      </c>
      <c r="M188" s="11">
        <v>0</v>
      </c>
      <c r="N188" s="11">
        <f t="shared" si="41"/>
        <v>243.36</v>
      </c>
      <c r="O188" s="11">
        <f t="shared" si="42"/>
        <v>9.13</v>
      </c>
      <c r="P188" s="13">
        <f t="shared" si="43"/>
        <v>99.81</v>
      </c>
      <c r="Q188" s="11">
        <f t="shared" si="44"/>
        <v>352.3</v>
      </c>
      <c r="R188" s="11">
        <f t="shared" si="45"/>
        <v>1339.259</v>
      </c>
      <c r="S188" s="11" t="s">
        <v>50</v>
      </c>
    </row>
    <row r="189" ht="20" customHeight="1" spans="1:19">
      <c r="A189" s="10">
        <f t="shared" si="56"/>
        <v>186</v>
      </c>
      <c r="B189" s="11"/>
      <c r="C189" s="20" t="s">
        <v>813</v>
      </c>
      <c r="D189" s="22" t="s">
        <v>814</v>
      </c>
      <c r="E189" s="22">
        <v>3042.05</v>
      </c>
      <c r="F189" s="22">
        <v>3043</v>
      </c>
      <c r="G189" s="13">
        <v>4990.25</v>
      </c>
      <c r="H189" s="11">
        <f t="shared" si="46"/>
        <v>54.76</v>
      </c>
      <c r="I189" s="11">
        <f t="shared" si="47"/>
        <v>486.728</v>
      </c>
      <c r="J189" s="11">
        <f t="shared" si="48"/>
        <v>21.301</v>
      </c>
      <c r="K189" s="13">
        <f t="shared" si="49"/>
        <v>424.17</v>
      </c>
      <c r="L189" s="13">
        <f t="shared" si="50"/>
        <v>986.959</v>
      </c>
      <c r="M189" s="11">
        <v>0</v>
      </c>
      <c r="N189" s="11">
        <f t="shared" si="41"/>
        <v>243.36</v>
      </c>
      <c r="O189" s="11">
        <f t="shared" si="42"/>
        <v>9.13</v>
      </c>
      <c r="P189" s="13">
        <f t="shared" si="43"/>
        <v>99.81</v>
      </c>
      <c r="Q189" s="11">
        <f t="shared" si="44"/>
        <v>352.3</v>
      </c>
      <c r="R189" s="11">
        <f t="shared" si="45"/>
        <v>1339.259</v>
      </c>
      <c r="S189" s="11" t="s">
        <v>50</v>
      </c>
    </row>
    <row r="190" ht="20" customHeight="1" spans="1:20">
      <c r="A190" s="10">
        <f t="shared" si="56"/>
        <v>187</v>
      </c>
      <c r="B190" s="11" t="s">
        <v>439</v>
      </c>
      <c r="C190" s="12" t="s">
        <v>440</v>
      </c>
      <c r="D190" s="11" t="s">
        <v>441</v>
      </c>
      <c r="E190" s="11">
        <v>2836.2</v>
      </c>
      <c r="F190" s="11">
        <v>2837</v>
      </c>
      <c r="G190" s="13">
        <v>4990.25</v>
      </c>
      <c r="H190" s="11">
        <f t="shared" si="46"/>
        <v>51.05</v>
      </c>
      <c r="I190" s="11">
        <f t="shared" si="47"/>
        <v>453.792</v>
      </c>
      <c r="J190" s="11">
        <f t="shared" si="48"/>
        <v>19.859</v>
      </c>
      <c r="K190" s="13">
        <f t="shared" si="49"/>
        <v>424.17</v>
      </c>
      <c r="L190" s="13">
        <f t="shared" si="50"/>
        <v>948.871</v>
      </c>
      <c r="M190" s="11">
        <v>0</v>
      </c>
      <c r="N190" s="11">
        <f t="shared" si="41"/>
        <v>226.9</v>
      </c>
      <c r="O190" s="11">
        <f t="shared" si="42"/>
        <v>8.51</v>
      </c>
      <c r="P190" s="13">
        <f t="shared" si="43"/>
        <v>99.81</v>
      </c>
      <c r="Q190" s="11">
        <f t="shared" si="44"/>
        <v>335.22</v>
      </c>
      <c r="R190" s="11">
        <f t="shared" si="45"/>
        <v>1284.091</v>
      </c>
      <c r="S190" s="11"/>
      <c r="T190" t="str">
        <f>VLOOKUP(D190,[2]汇总!I$2:J$312,2,0)</f>
        <v>√</v>
      </c>
    </row>
    <row r="191" ht="20" customHeight="1" spans="1:20">
      <c r="A191" s="10">
        <f t="shared" si="56"/>
        <v>188</v>
      </c>
      <c r="B191" s="11"/>
      <c r="C191" s="12" t="s">
        <v>442</v>
      </c>
      <c r="D191" s="11" t="s">
        <v>443</v>
      </c>
      <c r="E191" s="11">
        <v>2836.2</v>
      </c>
      <c r="F191" s="11">
        <v>2837</v>
      </c>
      <c r="G191" s="13">
        <v>4990.25</v>
      </c>
      <c r="H191" s="11">
        <f t="shared" si="46"/>
        <v>51.05</v>
      </c>
      <c r="I191" s="11">
        <f t="shared" si="47"/>
        <v>453.792</v>
      </c>
      <c r="J191" s="11">
        <f t="shared" si="48"/>
        <v>19.859</v>
      </c>
      <c r="K191" s="13">
        <f t="shared" si="49"/>
        <v>424.17</v>
      </c>
      <c r="L191" s="13">
        <f t="shared" si="50"/>
        <v>948.871</v>
      </c>
      <c r="M191" s="11">
        <v>0</v>
      </c>
      <c r="N191" s="11">
        <f t="shared" si="41"/>
        <v>226.9</v>
      </c>
      <c r="O191" s="11">
        <f t="shared" si="42"/>
        <v>8.51</v>
      </c>
      <c r="P191" s="13">
        <f t="shared" si="43"/>
        <v>99.81</v>
      </c>
      <c r="Q191" s="11">
        <f t="shared" si="44"/>
        <v>335.22</v>
      </c>
      <c r="R191" s="11">
        <f t="shared" si="45"/>
        <v>1284.091</v>
      </c>
      <c r="S191" s="11"/>
      <c r="T191" t="str">
        <f>VLOOKUP(D191,[2]汇总!I$2:J$312,2,0)</f>
        <v>√</v>
      </c>
    </row>
    <row r="192" ht="20" customHeight="1" spans="1:20">
      <c r="A192" s="10">
        <f t="shared" si="56"/>
        <v>189</v>
      </c>
      <c r="B192" s="11"/>
      <c r="C192" s="12" t="s">
        <v>444</v>
      </c>
      <c r="D192" s="11" t="s">
        <v>445</v>
      </c>
      <c r="E192" s="11">
        <v>2836.2</v>
      </c>
      <c r="F192" s="11">
        <v>2837</v>
      </c>
      <c r="G192" s="13">
        <v>4990.25</v>
      </c>
      <c r="H192" s="11">
        <f t="shared" si="46"/>
        <v>51.05</v>
      </c>
      <c r="I192" s="11">
        <f t="shared" si="47"/>
        <v>453.792</v>
      </c>
      <c r="J192" s="11">
        <f t="shared" si="48"/>
        <v>19.859</v>
      </c>
      <c r="K192" s="13">
        <f t="shared" si="49"/>
        <v>424.17</v>
      </c>
      <c r="L192" s="13">
        <f t="shared" si="50"/>
        <v>948.871</v>
      </c>
      <c r="M192" s="11">
        <v>0</v>
      </c>
      <c r="N192" s="11">
        <f t="shared" si="41"/>
        <v>226.9</v>
      </c>
      <c r="O192" s="11">
        <f t="shared" si="42"/>
        <v>8.51</v>
      </c>
      <c r="P192" s="13">
        <f t="shared" si="43"/>
        <v>99.81</v>
      </c>
      <c r="Q192" s="11">
        <f t="shared" si="44"/>
        <v>335.22</v>
      </c>
      <c r="R192" s="11">
        <f t="shared" si="45"/>
        <v>1284.091</v>
      </c>
      <c r="S192" s="11"/>
      <c r="T192" t="str">
        <f>VLOOKUP(D192,[2]汇总!I$2:J$312,2,0)</f>
        <v>√</v>
      </c>
    </row>
    <row r="193" ht="20" customHeight="1" spans="1:20">
      <c r="A193" s="10">
        <f t="shared" si="56"/>
        <v>190</v>
      </c>
      <c r="B193" s="11"/>
      <c r="C193" s="12" t="s">
        <v>446</v>
      </c>
      <c r="D193" s="11" t="s">
        <v>447</v>
      </c>
      <c r="E193" s="11">
        <v>2836.2</v>
      </c>
      <c r="F193" s="11">
        <v>2837</v>
      </c>
      <c r="G193" s="13">
        <v>4990.25</v>
      </c>
      <c r="H193" s="11">
        <f t="shared" si="46"/>
        <v>51.05</v>
      </c>
      <c r="I193" s="11">
        <f t="shared" si="47"/>
        <v>453.792</v>
      </c>
      <c r="J193" s="11">
        <f t="shared" si="48"/>
        <v>19.859</v>
      </c>
      <c r="K193" s="13">
        <f t="shared" si="49"/>
        <v>424.17</v>
      </c>
      <c r="L193" s="13">
        <f t="shared" si="50"/>
        <v>948.871</v>
      </c>
      <c r="M193" s="11">
        <v>0</v>
      </c>
      <c r="N193" s="11">
        <f t="shared" si="41"/>
        <v>226.9</v>
      </c>
      <c r="O193" s="11">
        <f t="shared" si="42"/>
        <v>8.51</v>
      </c>
      <c r="P193" s="13">
        <f t="shared" si="43"/>
        <v>99.81</v>
      </c>
      <c r="Q193" s="11">
        <f t="shared" si="44"/>
        <v>335.22</v>
      </c>
      <c r="R193" s="11">
        <f t="shared" si="45"/>
        <v>1284.091</v>
      </c>
      <c r="S193" s="11"/>
      <c r="T193" t="str">
        <f>VLOOKUP(D193,[2]汇总!I$2:J$312,2,0)</f>
        <v>√</v>
      </c>
    </row>
    <row r="194" ht="20" customHeight="1" spans="1:20">
      <c r="A194" s="10">
        <f t="shared" ref="A194:A203" si="57">ROW()-3</f>
        <v>191</v>
      </c>
      <c r="B194" s="11"/>
      <c r="C194" s="12" t="s">
        <v>448</v>
      </c>
      <c r="D194" s="11" t="s">
        <v>449</v>
      </c>
      <c r="E194" s="11">
        <v>2836.2</v>
      </c>
      <c r="F194" s="11">
        <v>2837</v>
      </c>
      <c r="G194" s="13">
        <v>4990.25</v>
      </c>
      <c r="H194" s="11">
        <f t="shared" si="46"/>
        <v>51.05</v>
      </c>
      <c r="I194" s="11">
        <f t="shared" si="47"/>
        <v>453.792</v>
      </c>
      <c r="J194" s="11">
        <f t="shared" si="48"/>
        <v>19.859</v>
      </c>
      <c r="K194" s="13">
        <f t="shared" si="49"/>
        <v>424.17</v>
      </c>
      <c r="L194" s="13">
        <f t="shared" si="50"/>
        <v>948.871</v>
      </c>
      <c r="M194" s="11">
        <v>0</v>
      </c>
      <c r="N194" s="11">
        <f t="shared" si="41"/>
        <v>226.9</v>
      </c>
      <c r="O194" s="11">
        <f t="shared" si="42"/>
        <v>8.51</v>
      </c>
      <c r="P194" s="13">
        <f t="shared" si="43"/>
        <v>99.81</v>
      </c>
      <c r="Q194" s="11">
        <f t="shared" si="44"/>
        <v>335.22</v>
      </c>
      <c r="R194" s="11">
        <f t="shared" si="45"/>
        <v>1284.091</v>
      </c>
      <c r="S194" s="11"/>
      <c r="T194" t="str">
        <f>VLOOKUP(D194,[2]汇总!I$2:J$312,2,0)</f>
        <v>√</v>
      </c>
    </row>
    <row r="195" ht="20" customHeight="1" spans="1:20">
      <c r="A195" s="10">
        <f t="shared" si="57"/>
        <v>192</v>
      </c>
      <c r="B195" s="11"/>
      <c r="C195" s="12" t="s">
        <v>450</v>
      </c>
      <c r="D195" s="11" t="s">
        <v>451</v>
      </c>
      <c r="E195" s="11">
        <v>2836.2</v>
      </c>
      <c r="F195" s="11">
        <v>2837</v>
      </c>
      <c r="G195" s="13">
        <v>4990.25</v>
      </c>
      <c r="H195" s="11">
        <f t="shared" si="46"/>
        <v>51.05</v>
      </c>
      <c r="I195" s="11">
        <f t="shared" si="47"/>
        <v>453.792</v>
      </c>
      <c r="J195" s="11">
        <f t="shared" si="48"/>
        <v>19.859</v>
      </c>
      <c r="K195" s="13">
        <f t="shared" si="49"/>
        <v>424.17</v>
      </c>
      <c r="L195" s="13">
        <f t="shared" si="50"/>
        <v>948.871</v>
      </c>
      <c r="M195" s="11">
        <v>0</v>
      </c>
      <c r="N195" s="11">
        <f t="shared" ref="N195:N252" si="58">ROUND(E195*0.08,2)</f>
        <v>226.9</v>
      </c>
      <c r="O195" s="11">
        <f t="shared" ref="O195:O252" si="59">ROUND(F195*0.003,2)</f>
        <v>8.51</v>
      </c>
      <c r="P195" s="13">
        <f t="shared" ref="P195:P252" si="60">ROUND(G195*0.02,2)</f>
        <v>99.81</v>
      </c>
      <c r="Q195" s="11">
        <f t="shared" ref="Q195:Q252" si="61">SUM(M195:P195)</f>
        <v>335.22</v>
      </c>
      <c r="R195" s="11">
        <f t="shared" ref="R195:R252" si="62">L195+Q195</f>
        <v>1284.091</v>
      </c>
      <c r="S195" s="11"/>
      <c r="T195" t="str">
        <f>VLOOKUP(D195,[2]汇总!I$2:J$312,2,0)</f>
        <v>√</v>
      </c>
    </row>
    <row r="196" ht="20" customHeight="1" spans="1:20">
      <c r="A196" s="10">
        <f t="shared" si="57"/>
        <v>193</v>
      </c>
      <c r="B196" s="11"/>
      <c r="C196" s="12" t="s">
        <v>452</v>
      </c>
      <c r="D196" s="11" t="s">
        <v>453</v>
      </c>
      <c r="E196" s="11">
        <v>2836.2</v>
      </c>
      <c r="F196" s="11">
        <v>2837</v>
      </c>
      <c r="G196" s="13">
        <v>4990.25</v>
      </c>
      <c r="H196" s="11">
        <f t="shared" si="46"/>
        <v>51.05</v>
      </c>
      <c r="I196" s="11">
        <f t="shared" si="47"/>
        <v>453.792</v>
      </c>
      <c r="J196" s="11">
        <f t="shared" si="48"/>
        <v>19.859</v>
      </c>
      <c r="K196" s="13">
        <f t="shared" si="49"/>
        <v>424.17</v>
      </c>
      <c r="L196" s="13">
        <f t="shared" si="50"/>
        <v>948.871</v>
      </c>
      <c r="M196" s="11">
        <v>0</v>
      </c>
      <c r="N196" s="11">
        <f t="shared" si="58"/>
        <v>226.9</v>
      </c>
      <c r="O196" s="11">
        <f t="shared" si="59"/>
        <v>8.51</v>
      </c>
      <c r="P196" s="13">
        <f t="shared" si="60"/>
        <v>99.81</v>
      </c>
      <c r="Q196" s="11">
        <f t="shared" si="61"/>
        <v>335.22</v>
      </c>
      <c r="R196" s="11">
        <f t="shared" si="62"/>
        <v>1284.091</v>
      </c>
      <c r="S196" s="11"/>
      <c r="T196" t="str">
        <f>VLOOKUP(D196,[2]汇总!I$2:J$312,2,0)</f>
        <v>√</v>
      </c>
    </row>
    <row r="197" ht="20" customHeight="1" spans="1:20">
      <c r="A197" s="10">
        <f t="shared" si="57"/>
        <v>194</v>
      </c>
      <c r="B197" s="11"/>
      <c r="C197" s="12" t="s">
        <v>454</v>
      </c>
      <c r="D197" s="11" t="s">
        <v>455</v>
      </c>
      <c r="E197" s="11">
        <v>2836.2</v>
      </c>
      <c r="F197" s="11">
        <v>2837</v>
      </c>
      <c r="G197" s="13">
        <v>4990.25</v>
      </c>
      <c r="H197" s="11">
        <f t="shared" ref="H197:H253" si="63">ROUND(E197*0.018,2)</f>
        <v>51.05</v>
      </c>
      <c r="I197" s="11">
        <f t="shared" ref="I197:I253" si="64">E197*0.16</f>
        <v>453.792</v>
      </c>
      <c r="J197" s="11">
        <f t="shared" ref="J197:J253" si="65">F197*0.007</f>
        <v>19.859</v>
      </c>
      <c r="K197" s="13">
        <f t="shared" ref="K197:K253" si="66">ROUND(G197*0.085,2)</f>
        <v>424.17</v>
      </c>
      <c r="L197" s="13">
        <f t="shared" ref="L197:L252" si="67">SUM(H197:K197)</f>
        <v>948.871</v>
      </c>
      <c r="M197" s="11">
        <v>0</v>
      </c>
      <c r="N197" s="11">
        <f t="shared" si="58"/>
        <v>226.9</v>
      </c>
      <c r="O197" s="11">
        <f t="shared" si="59"/>
        <v>8.51</v>
      </c>
      <c r="P197" s="13">
        <f t="shared" si="60"/>
        <v>99.81</v>
      </c>
      <c r="Q197" s="11">
        <f t="shared" si="61"/>
        <v>335.22</v>
      </c>
      <c r="R197" s="11">
        <f t="shared" si="62"/>
        <v>1284.091</v>
      </c>
      <c r="S197" s="11"/>
      <c r="T197" t="str">
        <f>VLOOKUP(D197,[2]汇总!I$2:J$312,2,0)</f>
        <v>√</v>
      </c>
    </row>
    <row r="198" ht="20" customHeight="1" spans="1:20">
      <c r="A198" s="10">
        <f t="shared" si="57"/>
        <v>195</v>
      </c>
      <c r="B198" s="11" t="s">
        <v>456</v>
      </c>
      <c r="C198" s="12" t="s">
        <v>457</v>
      </c>
      <c r="D198" s="11" t="s">
        <v>458</v>
      </c>
      <c r="E198" s="11">
        <v>2836.2</v>
      </c>
      <c r="F198" s="11">
        <v>2837</v>
      </c>
      <c r="G198" s="13">
        <v>4990.25</v>
      </c>
      <c r="H198" s="11">
        <f t="shared" si="63"/>
        <v>51.05</v>
      </c>
      <c r="I198" s="11">
        <f t="shared" si="64"/>
        <v>453.792</v>
      </c>
      <c r="J198" s="11">
        <f t="shared" si="65"/>
        <v>19.859</v>
      </c>
      <c r="K198" s="13">
        <f t="shared" si="66"/>
        <v>424.17</v>
      </c>
      <c r="L198" s="13">
        <f t="shared" si="67"/>
        <v>948.871</v>
      </c>
      <c r="M198" s="11">
        <v>0</v>
      </c>
      <c r="N198" s="11">
        <f t="shared" si="58"/>
        <v>226.9</v>
      </c>
      <c r="O198" s="11">
        <f t="shared" si="59"/>
        <v>8.51</v>
      </c>
      <c r="P198" s="13">
        <f t="shared" si="60"/>
        <v>99.81</v>
      </c>
      <c r="Q198" s="11">
        <f t="shared" si="61"/>
        <v>335.22</v>
      </c>
      <c r="R198" s="11">
        <f t="shared" si="62"/>
        <v>1284.091</v>
      </c>
      <c r="S198" s="11"/>
      <c r="T198" t="str">
        <f>VLOOKUP(D198,[2]汇总!I$2:J$312,2,0)</f>
        <v>√</v>
      </c>
    </row>
    <row r="199" ht="20" customHeight="1" spans="1:20">
      <c r="A199" s="10">
        <f t="shared" si="57"/>
        <v>196</v>
      </c>
      <c r="B199" s="11"/>
      <c r="C199" s="12" t="s">
        <v>459</v>
      </c>
      <c r="D199" s="11" t="s">
        <v>460</v>
      </c>
      <c r="E199" s="11">
        <v>2836.2</v>
      </c>
      <c r="F199" s="11">
        <v>2837</v>
      </c>
      <c r="G199" s="13">
        <v>4990.25</v>
      </c>
      <c r="H199" s="11">
        <f t="shared" si="63"/>
        <v>51.05</v>
      </c>
      <c r="I199" s="11">
        <f t="shared" si="64"/>
        <v>453.792</v>
      </c>
      <c r="J199" s="11">
        <f t="shared" si="65"/>
        <v>19.859</v>
      </c>
      <c r="K199" s="13">
        <f t="shared" si="66"/>
        <v>424.17</v>
      </c>
      <c r="L199" s="13">
        <f t="shared" si="67"/>
        <v>948.871</v>
      </c>
      <c r="M199" s="11">
        <v>0</v>
      </c>
      <c r="N199" s="11">
        <f t="shared" si="58"/>
        <v>226.9</v>
      </c>
      <c r="O199" s="11">
        <f t="shared" si="59"/>
        <v>8.51</v>
      </c>
      <c r="P199" s="13">
        <f t="shared" si="60"/>
        <v>99.81</v>
      </c>
      <c r="Q199" s="11">
        <f t="shared" si="61"/>
        <v>335.22</v>
      </c>
      <c r="R199" s="11">
        <f t="shared" si="62"/>
        <v>1284.091</v>
      </c>
      <c r="S199" s="11"/>
      <c r="T199" t="str">
        <f>VLOOKUP(D199,[2]汇总!I$2:J$312,2,0)</f>
        <v>√</v>
      </c>
    </row>
    <row r="200" ht="20" customHeight="1" spans="1:20">
      <c r="A200" s="10">
        <f t="shared" si="57"/>
        <v>197</v>
      </c>
      <c r="B200" s="11"/>
      <c r="C200" s="12" t="s">
        <v>461</v>
      </c>
      <c r="D200" s="11" t="s">
        <v>462</v>
      </c>
      <c r="E200" s="11">
        <v>2836.2</v>
      </c>
      <c r="F200" s="11">
        <v>2837</v>
      </c>
      <c r="G200" s="13">
        <v>4990.25</v>
      </c>
      <c r="H200" s="11">
        <f t="shared" si="63"/>
        <v>51.05</v>
      </c>
      <c r="I200" s="11">
        <f t="shared" si="64"/>
        <v>453.792</v>
      </c>
      <c r="J200" s="11">
        <f t="shared" si="65"/>
        <v>19.859</v>
      </c>
      <c r="K200" s="13">
        <f t="shared" si="66"/>
        <v>424.17</v>
      </c>
      <c r="L200" s="13">
        <f t="shared" si="67"/>
        <v>948.871</v>
      </c>
      <c r="M200" s="11">
        <v>0</v>
      </c>
      <c r="N200" s="11">
        <f t="shared" si="58"/>
        <v>226.9</v>
      </c>
      <c r="O200" s="11">
        <f t="shared" si="59"/>
        <v>8.51</v>
      </c>
      <c r="P200" s="13">
        <f t="shared" si="60"/>
        <v>99.81</v>
      </c>
      <c r="Q200" s="11">
        <f t="shared" si="61"/>
        <v>335.22</v>
      </c>
      <c r="R200" s="11">
        <f t="shared" si="62"/>
        <v>1284.091</v>
      </c>
      <c r="S200" s="11"/>
      <c r="T200" t="str">
        <f>VLOOKUP(D200,[2]汇总!I$2:J$312,2,0)</f>
        <v>√</v>
      </c>
    </row>
    <row r="201" ht="20" customHeight="1" spans="1:20">
      <c r="A201" s="10">
        <f t="shared" si="57"/>
        <v>198</v>
      </c>
      <c r="B201" s="11"/>
      <c r="C201" s="12" t="s">
        <v>463</v>
      </c>
      <c r="D201" s="11" t="s">
        <v>464</v>
      </c>
      <c r="E201" s="11">
        <v>2836.2</v>
      </c>
      <c r="F201" s="11">
        <v>2837</v>
      </c>
      <c r="G201" s="13">
        <v>4990.25</v>
      </c>
      <c r="H201" s="11">
        <f t="shared" si="63"/>
        <v>51.05</v>
      </c>
      <c r="I201" s="11">
        <f t="shared" si="64"/>
        <v>453.792</v>
      </c>
      <c r="J201" s="11">
        <f t="shared" si="65"/>
        <v>19.859</v>
      </c>
      <c r="K201" s="13">
        <f t="shared" si="66"/>
        <v>424.17</v>
      </c>
      <c r="L201" s="13">
        <f t="shared" si="67"/>
        <v>948.871</v>
      </c>
      <c r="M201" s="11">
        <v>0</v>
      </c>
      <c r="N201" s="11">
        <f t="shared" si="58"/>
        <v>226.9</v>
      </c>
      <c r="O201" s="11">
        <f t="shared" si="59"/>
        <v>8.51</v>
      </c>
      <c r="P201" s="13">
        <f t="shared" si="60"/>
        <v>99.81</v>
      </c>
      <c r="Q201" s="11">
        <f t="shared" si="61"/>
        <v>335.22</v>
      </c>
      <c r="R201" s="11">
        <f t="shared" si="62"/>
        <v>1284.091</v>
      </c>
      <c r="S201" s="11"/>
      <c r="T201" t="str">
        <f>VLOOKUP(D201,[2]汇总!I$2:J$312,2,0)</f>
        <v>√</v>
      </c>
    </row>
    <row r="202" ht="20" customHeight="1" spans="1:20">
      <c r="A202" s="10">
        <f t="shared" si="57"/>
        <v>199</v>
      </c>
      <c r="B202" s="11"/>
      <c r="C202" s="12" t="s">
        <v>465</v>
      </c>
      <c r="D202" s="11" t="s">
        <v>466</v>
      </c>
      <c r="E202" s="11">
        <v>2836.2</v>
      </c>
      <c r="F202" s="11">
        <v>2837</v>
      </c>
      <c r="G202" s="13">
        <v>4990.25</v>
      </c>
      <c r="H202" s="11">
        <f t="shared" si="63"/>
        <v>51.05</v>
      </c>
      <c r="I202" s="11">
        <f t="shared" si="64"/>
        <v>453.792</v>
      </c>
      <c r="J202" s="11">
        <f t="shared" si="65"/>
        <v>19.859</v>
      </c>
      <c r="K202" s="13">
        <f t="shared" si="66"/>
        <v>424.17</v>
      </c>
      <c r="L202" s="13">
        <f t="shared" si="67"/>
        <v>948.871</v>
      </c>
      <c r="M202" s="11">
        <v>0</v>
      </c>
      <c r="N202" s="11">
        <f t="shared" si="58"/>
        <v>226.9</v>
      </c>
      <c r="O202" s="11">
        <f t="shared" si="59"/>
        <v>8.51</v>
      </c>
      <c r="P202" s="13">
        <f t="shared" si="60"/>
        <v>99.81</v>
      </c>
      <c r="Q202" s="11">
        <f t="shared" si="61"/>
        <v>335.22</v>
      </c>
      <c r="R202" s="11">
        <f t="shared" si="62"/>
        <v>1284.091</v>
      </c>
      <c r="S202" s="11"/>
      <c r="T202" t="str">
        <f>VLOOKUP(D202,[2]汇总!I$2:J$312,2,0)</f>
        <v>√</v>
      </c>
    </row>
    <row r="203" ht="20" customHeight="1" spans="1:20">
      <c r="A203" s="10">
        <f t="shared" si="57"/>
        <v>200</v>
      </c>
      <c r="B203" s="11"/>
      <c r="C203" s="12" t="s">
        <v>467</v>
      </c>
      <c r="D203" s="11" t="s">
        <v>468</v>
      </c>
      <c r="E203" s="11">
        <v>2836.2</v>
      </c>
      <c r="F203" s="11">
        <v>2837</v>
      </c>
      <c r="G203" s="13">
        <v>4990.25</v>
      </c>
      <c r="H203" s="11">
        <f t="shared" si="63"/>
        <v>51.05</v>
      </c>
      <c r="I203" s="11">
        <f t="shared" si="64"/>
        <v>453.792</v>
      </c>
      <c r="J203" s="11">
        <f t="shared" si="65"/>
        <v>19.859</v>
      </c>
      <c r="K203" s="13">
        <f t="shared" si="66"/>
        <v>424.17</v>
      </c>
      <c r="L203" s="13">
        <f t="shared" si="67"/>
        <v>948.871</v>
      </c>
      <c r="M203" s="11">
        <v>0</v>
      </c>
      <c r="N203" s="11">
        <f t="shared" si="58"/>
        <v>226.9</v>
      </c>
      <c r="O203" s="11">
        <f t="shared" si="59"/>
        <v>8.51</v>
      </c>
      <c r="P203" s="13">
        <f t="shared" si="60"/>
        <v>99.81</v>
      </c>
      <c r="Q203" s="11">
        <f t="shared" si="61"/>
        <v>335.22</v>
      </c>
      <c r="R203" s="11">
        <f t="shared" si="62"/>
        <v>1284.091</v>
      </c>
      <c r="S203" s="11"/>
      <c r="T203" t="str">
        <f>VLOOKUP(D203,[2]汇总!I$2:J$312,2,0)</f>
        <v>√</v>
      </c>
    </row>
    <row r="204" ht="20" customHeight="1" spans="1:20">
      <c r="A204" s="10">
        <f t="shared" ref="A204:A213" si="68">ROW()-3</f>
        <v>201</v>
      </c>
      <c r="B204" s="11"/>
      <c r="C204" s="12" t="s">
        <v>469</v>
      </c>
      <c r="D204" s="11" t="s">
        <v>470</v>
      </c>
      <c r="E204" s="11">
        <v>2836.2</v>
      </c>
      <c r="F204" s="11">
        <v>2837</v>
      </c>
      <c r="G204" s="13">
        <v>4990.25</v>
      </c>
      <c r="H204" s="11">
        <f t="shared" si="63"/>
        <v>51.05</v>
      </c>
      <c r="I204" s="11">
        <f t="shared" si="64"/>
        <v>453.792</v>
      </c>
      <c r="J204" s="11">
        <f t="shared" si="65"/>
        <v>19.859</v>
      </c>
      <c r="K204" s="13">
        <f t="shared" si="66"/>
        <v>424.17</v>
      </c>
      <c r="L204" s="13">
        <f t="shared" si="67"/>
        <v>948.871</v>
      </c>
      <c r="M204" s="11">
        <v>0</v>
      </c>
      <c r="N204" s="11">
        <f t="shared" si="58"/>
        <v>226.9</v>
      </c>
      <c r="O204" s="11">
        <f t="shared" si="59"/>
        <v>8.51</v>
      </c>
      <c r="P204" s="13">
        <f t="shared" si="60"/>
        <v>99.81</v>
      </c>
      <c r="Q204" s="11">
        <f t="shared" si="61"/>
        <v>335.22</v>
      </c>
      <c r="R204" s="11">
        <f t="shared" si="62"/>
        <v>1284.091</v>
      </c>
      <c r="S204" s="11"/>
      <c r="T204" t="str">
        <f>VLOOKUP(D204,[2]汇总!I$2:J$312,2,0)</f>
        <v>√</v>
      </c>
    </row>
    <row r="205" ht="20" customHeight="1" spans="1:20">
      <c r="A205" s="10">
        <f t="shared" si="68"/>
        <v>202</v>
      </c>
      <c r="B205" s="11"/>
      <c r="C205" s="12" t="s">
        <v>471</v>
      </c>
      <c r="D205" s="11" t="s">
        <v>472</v>
      </c>
      <c r="E205" s="11">
        <v>2836.2</v>
      </c>
      <c r="F205" s="11">
        <v>2837</v>
      </c>
      <c r="G205" s="13">
        <v>4990.25</v>
      </c>
      <c r="H205" s="11">
        <f t="shared" si="63"/>
        <v>51.05</v>
      </c>
      <c r="I205" s="11">
        <f t="shared" si="64"/>
        <v>453.792</v>
      </c>
      <c r="J205" s="11">
        <f t="shared" si="65"/>
        <v>19.859</v>
      </c>
      <c r="K205" s="13">
        <f t="shared" si="66"/>
        <v>424.17</v>
      </c>
      <c r="L205" s="13">
        <f t="shared" si="67"/>
        <v>948.871</v>
      </c>
      <c r="M205" s="11">
        <v>0</v>
      </c>
      <c r="N205" s="11">
        <f t="shared" si="58"/>
        <v>226.9</v>
      </c>
      <c r="O205" s="11">
        <f t="shared" si="59"/>
        <v>8.51</v>
      </c>
      <c r="P205" s="13">
        <f t="shared" si="60"/>
        <v>99.81</v>
      </c>
      <c r="Q205" s="11">
        <f t="shared" si="61"/>
        <v>335.22</v>
      </c>
      <c r="R205" s="11">
        <f t="shared" si="62"/>
        <v>1284.091</v>
      </c>
      <c r="S205" s="11"/>
      <c r="T205" t="str">
        <f>VLOOKUP(D205,[2]汇总!I$2:J$312,2,0)</f>
        <v>√</v>
      </c>
    </row>
    <row r="206" ht="20" customHeight="1" spans="1:20">
      <c r="A206" s="10">
        <f t="shared" si="68"/>
        <v>203</v>
      </c>
      <c r="B206" s="11"/>
      <c r="C206" s="12" t="s">
        <v>473</v>
      </c>
      <c r="D206" s="11" t="s">
        <v>474</v>
      </c>
      <c r="E206" s="11">
        <v>2836.2</v>
      </c>
      <c r="F206" s="11">
        <v>2837</v>
      </c>
      <c r="G206" s="13">
        <v>4990.25</v>
      </c>
      <c r="H206" s="11">
        <f t="shared" si="63"/>
        <v>51.05</v>
      </c>
      <c r="I206" s="11">
        <f t="shared" si="64"/>
        <v>453.792</v>
      </c>
      <c r="J206" s="11">
        <f t="shared" si="65"/>
        <v>19.859</v>
      </c>
      <c r="K206" s="13">
        <f t="shared" si="66"/>
        <v>424.17</v>
      </c>
      <c r="L206" s="13">
        <f t="shared" si="67"/>
        <v>948.871</v>
      </c>
      <c r="M206" s="11">
        <v>0</v>
      </c>
      <c r="N206" s="11">
        <f t="shared" si="58"/>
        <v>226.9</v>
      </c>
      <c r="O206" s="11">
        <f t="shared" si="59"/>
        <v>8.51</v>
      </c>
      <c r="P206" s="13">
        <f t="shared" si="60"/>
        <v>99.81</v>
      </c>
      <c r="Q206" s="11">
        <f t="shared" si="61"/>
        <v>335.22</v>
      </c>
      <c r="R206" s="11">
        <f t="shared" si="62"/>
        <v>1284.091</v>
      </c>
      <c r="S206" s="11"/>
      <c r="T206" t="str">
        <f>VLOOKUP(D206,[2]汇总!I$2:J$312,2,0)</f>
        <v>√</v>
      </c>
    </row>
    <row r="207" ht="20" customHeight="1" spans="1:20">
      <c r="A207" s="10">
        <f t="shared" si="68"/>
        <v>204</v>
      </c>
      <c r="B207" s="11"/>
      <c r="C207" s="12" t="s">
        <v>475</v>
      </c>
      <c r="D207" s="11" t="s">
        <v>476</v>
      </c>
      <c r="E207" s="11">
        <v>2836.2</v>
      </c>
      <c r="F207" s="11">
        <v>2837</v>
      </c>
      <c r="G207" s="13">
        <v>4990.25</v>
      </c>
      <c r="H207" s="11">
        <f t="shared" si="63"/>
        <v>51.05</v>
      </c>
      <c r="I207" s="11">
        <f t="shared" si="64"/>
        <v>453.792</v>
      </c>
      <c r="J207" s="11">
        <f t="shared" si="65"/>
        <v>19.859</v>
      </c>
      <c r="K207" s="13">
        <f t="shared" si="66"/>
        <v>424.17</v>
      </c>
      <c r="L207" s="13">
        <f t="shared" si="67"/>
        <v>948.871</v>
      </c>
      <c r="M207" s="11">
        <v>0</v>
      </c>
      <c r="N207" s="11">
        <f t="shared" si="58"/>
        <v>226.9</v>
      </c>
      <c r="O207" s="11">
        <f t="shared" si="59"/>
        <v>8.51</v>
      </c>
      <c r="P207" s="13">
        <f t="shared" si="60"/>
        <v>99.81</v>
      </c>
      <c r="Q207" s="11">
        <f t="shared" si="61"/>
        <v>335.22</v>
      </c>
      <c r="R207" s="11">
        <f t="shared" si="62"/>
        <v>1284.091</v>
      </c>
      <c r="S207" s="11"/>
      <c r="T207" t="str">
        <f>VLOOKUP(D207,[2]汇总!I$2:J$312,2,0)</f>
        <v>√</v>
      </c>
    </row>
    <row r="208" ht="20" customHeight="1" spans="1:20">
      <c r="A208" s="10">
        <f t="shared" si="68"/>
        <v>205</v>
      </c>
      <c r="B208" s="11"/>
      <c r="C208" s="12" t="s">
        <v>477</v>
      </c>
      <c r="D208" s="11" t="s">
        <v>478</v>
      </c>
      <c r="E208" s="11">
        <v>2836.2</v>
      </c>
      <c r="F208" s="11">
        <v>2837</v>
      </c>
      <c r="G208" s="13">
        <v>4990.25</v>
      </c>
      <c r="H208" s="11">
        <f t="shared" si="63"/>
        <v>51.05</v>
      </c>
      <c r="I208" s="11">
        <f t="shared" si="64"/>
        <v>453.792</v>
      </c>
      <c r="J208" s="11">
        <f t="shared" si="65"/>
        <v>19.859</v>
      </c>
      <c r="K208" s="13">
        <f t="shared" si="66"/>
        <v>424.17</v>
      </c>
      <c r="L208" s="13">
        <f t="shared" si="67"/>
        <v>948.871</v>
      </c>
      <c r="M208" s="11">
        <v>0</v>
      </c>
      <c r="N208" s="11">
        <f t="shared" si="58"/>
        <v>226.9</v>
      </c>
      <c r="O208" s="11">
        <f t="shared" si="59"/>
        <v>8.51</v>
      </c>
      <c r="P208" s="13">
        <f t="shared" si="60"/>
        <v>99.81</v>
      </c>
      <c r="Q208" s="11">
        <f t="shared" si="61"/>
        <v>335.22</v>
      </c>
      <c r="R208" s="11">
        <f t="shared" si="62"/>
        <v>1284.091</v>
      </c>
      <c r="S208" s="11"/>
      <c r="T208" t="str">
        <f>VLOOKUP(D208,[2]汇总!I$2:J$312,2,0)</f>
        <v>√</v>
      </c>
    </row>
    <row r="209" ht="20" customHeight="1" spans="1:20">
      <c r="A209" s="10">
        <f t="shared" si="68"/>
        <v>206</v>
      </c>
      <c r="B209" s="11"/>
      <c r="C209" s="12" t="s">
        <v>479</v>
      </c>
      <c r="D209" s="11" t="s">
        <v>480</v>
      </c>
      <c r="E209" s="11">
        <v>2836.2</v>
      </c>
      <c r="F209" s="11">
        <v>2837</v>
      </c>
      <c r="G209" s="13">
        <v>4990.25</v>
      </c>
      <c r="H209" s="11">
        <f t="shared" si="63"/>
        <v>51.05</v>
      </c>
      <c r="I209" s="11">
        <f t="shared" si="64"/>
        <v>453.792</v>
      </c>
      <c r="J209" s="11">
        <f t="shared" si="65"/>
        <v>19.859</v>
      </c>
      <c r="K209" s="13">
        <f t="shared" si="66"/>
        <v>424.17</v>
      </c>
      <c r="L209" s="13">
        <f t="shared" si="67"/>
        <v>948.871</v>
      </c>
      <c r="M209" s="11">
        <v>0</v>
      </c>
      <c r="N209" s="11">
        <f t="shared" si="58"/>
        <v>226.9</v>
      </c>
      <c r="O209" s="11">
        <f t="shared" si="59"/>
        <v>8.51</v>
      </c>
      <c r="P209" s="13">
        <f t="shared" si="60"/>
        <v>99.81</v>
      </c>
      <c r="Q209" s="11">
        <f t="shared" si="61"/>
        <v>335.22</v>
      </c>
      <c r="R209" s="11">
        <f t="shared" si="62"/>
        <v>1284.091</v>
      </c>
      <c r="S209" s="11"/>
      <c r="T209" t="str">
        <f>VLOOKUP(D209,[2]汇总!I$2:J$312,2,0)</f>
        <v>√</v>
      </c>
    </row>
    <row r="210" ht="20" customHeight="1" spans="1:20">
      <c r="A210" s="10">
        <f t="shared" si="68"/>
        <v>207</v>
      </c>
      <c r="B210" s="11"/>
      <c r="C210" s="12" t="s">
        <v>481</v>
      </c>
      <c r="D210" s="11" t="s">
        <v>482</v>
      </c>
      <c r="E210" s="11">
        <v>2836.2</v>
      </c>
      <c r="F210" s="11">
        <v>2837</v>
      </c>
      <c r="G210" s="13">
        <v>4990.25</v>
      </c>
      <c r="H210" s="11">
        <f t="shared" si="63"/>
        <v>51.05</v>
      </c>
      <c r="I210" s="11">
        <f t="shared" si="64"/>
        <v>453.792</v>
      </c>
      <c r="J210" s="11">
        <f t="shared" si="65"/>
        <v>19.859</v>
      </c>
      <c r="K210" s="13">
        <f t="shared" si="66"/>
        <v>424.17</v>
      </c>
      <c r="L210" s="13">
        <f t="shared" si="67"/>
        <v>948.871</v>
      </c>
      <c r="M210" s="11">
        <v>0</v>
      </c>
      <c r="N210" s="11">
        <f t="shared" si="58"/>
        <v>226.9</v>
      </c>
      <c r="O210" s="11">
        <f t="shared" si="59"/>
        <v>8.51</v>
      </c>
      <c r="P210" s="13">
        <f t="shared" si="60"/>
        <v>99.81</v>
      </c>
      <c r="Q210" s="11">
        <f t="shared" si="61"/>
        <v>335.22</v>
      </c>
      <c r="R210" s="11">
        <f t="shared" si="62"/>
        <v>1284.091</v>
      </c>
      <c r="S210" s="11"/>
      <c r="T210" t="str">
        <f>VLOOKUP(D210,[2]汇总!I$2:J$312,2,0)</f>
        <v>√</v>
      </c>
    </row>
    <row r="211" ht="20" customHeight="1" spans="1:20">
      <c r="A211" s="10">
        <f t="shared" si="68"/>
        <v>208</v>
      </c>
      <c r="B211" s="11"/>
      <c r="C211" s="12" t="s">
        <v>483</v>
      </c>
      <c r="D211" s="11" t="s">
        <v>484</v>
      </c>
      <c r="E211" s="11">
        <v>2836.2</v>
      </c>
      <c r="F211" s="11">
        <v>2837</v>
      </c>
      <c r="G211" s="13">
        <v>4990.25</v>
      </c>
      <c r="H211" s="11">
        <f t="shared" si="63"/>
        <v>51.05</v>
      </c>
      <c r="I211" s="11">
        <f t="shared" si="64"/>
        <v>453.792</v>
      </c>
      <c r="J211" s="11">
        <f t="shared" si="65"/>
        <v>19.859</v>
      </c>
      <c r="K211" s="13">
        <f t="shared" si="66"/>
        <v>424.17</v>
      </c>
      <c r="L211" s="13">
        <f t="shared" si="67"/>
        <v>948.871</v>
      </c>
      <c r="M211" s="11">
        <v>0</v>
      </c>
      <c r="N211" s="11">
        <f t="shared" si="58"/>
        <v>226.9</v>
      </c>
      <c r="O211" s="11">
        <f t="shared" si="59"/>
        <v>8.51</v>
      </c>
      <c r="P211" s="13">
        <f t="shared" si="60"/>
        <v>99.81</v>
      </c>
      <c r="Q211" s="11">
        <f t="shared" si="61"/>
        <v>335.22</v>
      </c>
      <c r="R211" s="11">
        <f t="shared" si="62"/>
        <v>1284.091</v>
      </c>
      <c r="S211" s="11"/>
      <c r="T211" t="str">
        <f>VLOOKUP(D211,[2]汇总!I$2:J$312,2,0)</f>
        <v>√</v>
      </c>
    </row>
    <row r="212" ht="20" customHeight="1" spans="1:20">
      <c r="A212" s="10">
        <f t="shared" si="68"/>
        <v>209</v>
      </c>
      <c r="B212" s="11"/>
      <c r="C212" s="12" t="s">
        <v>487</v>
      </c>
      <c r="D212" s="11" t="s">
        <v>488</v>
      </c>
      <c r="E212" s="11">
        <v>2836.2</v>
      </c>
      <c r="F212" s="11">
        <v>2837</v>
      </c>
      <c r="G212" s="13">
        <v>4990.25</v>
      </c>
      <c r="H212" s="11">
        <f t="shared" si="63"/>
        <v>51.05</v>
      </c>
      <c r="I212" s="11">
        <f t="shared" si="64"/>
        <v>453.792</v>
      </c>
      <c r="J212" s="11">
        <f t="shared" si="65"/>
        <v>19.859</v>
      </c>
      <c r="K212" s="13">
        <f t="shared" si="66"/>
        <v>424.17</v>
      </c>
      <c r="L212" s="13">
        <f t="shared" si="67"/>
        <v>948.871</v>
      </c>
      <c r="M212" s="11">
        <v>0</v>
      </c>
      <c r="N212" s="11">
        <f t="shared" si="58"/>
        <v>226.9</v>
      </c>
      <c r="O212" s="11">
        <f t="shared" si="59"/>
        <v>8.51</v>
      </c>
      <c r="P212" s="13">
        <f t="shared" si="60"/>
        <v>99.81</v>
      </c>
      <c r="Q212" s="11">
        <f t="shared" si="61"/>
        <v>335.22</v>
      </c>
      <c r="R212" s="11">
        <f t="shared" si="62"/>
        <v>1284.091</v>
      </c>
      <c r="S212" s="11"/>
      <c r="T212" t="str">
        <f>VLOOKUP(D212,[2]汇总!I$2:J$312,2,0)</f>
        <v>√</v>
      </c>
    </row>
    <row r="213" ht="20" customHeight="1" spans="1:20">
      <c r="A213" s="10">
        <f t="shared" si="68"/>
        <v>210</v>
      </c>
      <c r="B213" s="11"/>
      <c r="C213" s="12" t="s">
        <v>489</v>
      </c>
      <c r="D213" s="11" t="s">
        <v>490</v>
      </c>
      <c r="E213" s="11">
        <v>2836.2</v>
      </c>
      <c r="F213" s="11">
        <v>2837</v>
      </c>
      <c r="G213" s="13">
        <v>4990.25</v>
      </c>
      <c r="H213" s="11">
        <f t="shared" si="63"/>
        <v>51.05</v>
      </c>
      <c r="I213" s="11">
        <f t="shared" si="64"/>
        <v>453.792</v>
      </c>
      <c r="J213" s="11">
        <f t="shared" si="65"/>
        <v>19.859</v>
      </c>
      <c r="K213" s="13">
        <f t="shared" si="66"/>
        <v>424.17</v>
      </c>
      <c r="L213" s="13">
        <f t="shared" si="67"/>
        <v>948.871</v>
      </c>
      <c r="M213" s="11">
        <v>0</v>
      </c>
      <c r="N213" s="11">
        <f t="shared" si="58"/>
        <v>226.9</v>
      </c>
      <c r="O213" s="11">
        <f t="shared" si="59"/>
        <v>8.51</v>
      </c>
      <c r="P213" s="13">
        <f t="shared" si="60"/>
        <v>99.81</v>
      </c>
      <c r="Q213" s="11">
        <f t="shared" si="61"/>
        <v>335.22</v>
      </c>
      <c r="R213" s="11">
        <f t="shared" si="62"/>
        <v>1284.091</v>
      </c>
      <c r="S213" s="11"/>
      <c r="T213" t="str">
        <f>VLOOKUP(D213,[2]汇总!I$2:J$312,2,0)</f>
        <v>√</v>
      </c>
    </row>
    <row r="214" ht="20" customHeight="1" spans="1:20">
      <c r="A214" s="10">
        <f t="shared" ref="A214:A223" si="69">ROW()-3</f>
        <v>211</v>
      </c>
      <c r="B214" s="11"/>
      <c r="C214" s="12" t="s">
        <v>491</v>
      </c>
      <c r="D214" s="11" t="s">
        <v>492</v>
      </c>
      <c r="E214" s="11">
        <v>2836.2</v>
      </c>
      <c r="F214" s="11">
        <v>2837</v>
      </c>
      <c r="G214" s="13">
        <v>4990.25</v>
      </c>
      <c r="H214" s="11">
        <f t="shared" si="63"/>
        <v>51.05</v>
      </c>
      <c r="I214" s="11">
        <f t="shared" si="64"/>
        <v>453.792</v>
      </c>
      <c r="J214" s="11">
        <f t="shared" si="65"/>
        <v>19.859</v>
      </c>
      <c r="K214" s="13">
        <f t="shared" si="66"/>
        <v>424.17</v>
      </c>
      <c r="L214" s="13">
        <f t="shared" si="67"/>
        <v>948.871</v>
      </c>
      <c r="M214" s="11">
        <v>0</v>
      </c>
      <c r="N214" s="11">
        <f t="shared" si="58"/>
        <v>226.9</v>
      </c>
      <c r="O214" s="11">
        <f t="shared" si="59"/>
        <v>8.51</v>
      </c>
      <c r="P214" s="13">
        <f t="shared" si="60"/>
        <v>99.81</v>
      </c>
      <c r="Q214" s="11">
        <f t="shared" si="61"/>
        <v>335.22</v>
      </c>
      <c r="R214" s="11">
        <f t="shared" si="62"/>
        <v>1284.091</v>
      </c>
      <c r="S214" s="11"/>
      <c r="T214" t="str">
        <f>VLOOKUP(D214,[2]汇总!I$2:J$312,2,0)</f>
        <v>√</v>
      </c>
    </row>
    <row r="215" ht="20" customHeight="1" spans="1:20">
      <c r="A215" s="10">
        <f t="shared" si="69"/>
        <v>212</v>
      </c>
      <c r="B215" s="11"/>
      <c r="C215" s="12" t="s">
        <v>493</v>
      </c>
      <c r="D215" s="11" t="s">
        <v>494</v>
      </c>
      <c r="E215" s="11">
        <v>2836.2</v>
      </c>
      <c r="F215" s="11">
        <v>2837</v>
      </c>
      <c r="G215" s="13">
        <v>4990.25</v>
      </c>
      <c r="H215" s="11">
        <f t="shared" si="63"/>
        <v>51.05</v>
      </c>
      <c r="I215" s="11">
        <f t="shared" si="64"/>
        <v>453.792</v>
      </c>
      <c r="J215" s="11">
        <f t="shared" si="65"/>
        <v>19.859</v>
      </c>
      <c r="K215" s="13">
        <f t="shared" si="66"/>
        <v>424.17</v>
      </c>
      <c r="L215" s="13">
        <f t="shared" si="67"/>
        <v>948.871</v>
      </c>
      <c r="M215" s="11">
        <v>0</v>
      </c>
      <c r="N215" s="11">
        <f t="shared" si="58"/>
        <v>226.9</v>
      </c>
      <c r="O215" s="11">
        <f t="shared" si="59"/>
        <v>8.51</v>
      </c>
      <c r="P215" s="13">
        <f t="shared" si="60"/>
        <v>99.81</v>
      </c>
      <c r="Q215" s="11">
        <f t="shared" si="61"/>
        <v>335.22</v>
      </c>
      <c r="R215" s="11">
        <f t="shared" si="62"/>
        <v>1284.091</v>
      </c>
      <c r="S215" s="11"/>
      <c r="T215" t="str">
        <f>VLOOKUP(D215,[2]汇总!I$2:J$312,2,0)</f>
        <v>√</v>
      </c>
    </row>
    <row r="216" ht="20" customHeight="1" spans="1:20">
      <c r="A216" s="10">
        <f t="shared" si="69"/>
        <v>213</v>
      </c>
      <c r="B216" s="11"/>
      <c r="C216" s="12" t="s">
        <v>495</v>
      </c>
      <c r="D216" s="11" t="s">
        <v>496</v>
      </c>
      <c r="E216" s="11">
        <v>2836.2</v>
      </c>
      <c r="F216" s="11">
        <v>2837</v>
      </c>
      <c r="G216" s="13">
        <v>4990.25</v>
      </c>
      <c r="H216" s="11">
        <f t="shared" si="63"/>
        <v>51.05</v>
      </c>
      <c r="I216" s="11">
        <f t="shared" si="64"/>
        <v>453.792</v>
      </c>
      <c r="J216" s="11">
        <f t="shared" si="65"/>
        <v>19.859</v>
      </c>
      <c r="K216" s="13">
        <f t="shared" si="66"/>
        <v>424.17</v>
      </c>
      <c r="L216" s="13">
        <f t="shared" si="67"/>
        <v>948.871</v>
      </c>
      <c r="M216" s="11">
        <v>0</v>
      </c>
      <c r="N216" s="11">
        <f t="shared" si="58"/>
        <v>226.9</v>
      </c>
      <c r="O216" s="11">
        <f t="shared" si="59"/>
        <v>8.51</v>
      </c>
      <c r="P216" s="13">
        <f t="shared" si="60"/>
        <v>99.81</v>
      </c>
      <c r="Q216" s="11">
        <f t="shared" si="61"/>
        <v>335.22</v>
      </c>
      <c r="R216" s="11">
        <f t="shared" si="62"/>
        <v>1284.091</v>
      </c>
      <c r="S216" s="11"/>
      <c r="T216" t="str">
        <f>VLOOKUP(D216,[2]汇总!I$2:J$312,2,0)</f>
        <v>√</v>
      </c>
    </row>
    <row r="217" ht="20" customHeight="1" spans="1:20">
      <c r="A217" s="10">
        <f t="shared" si="69"/>
        <v>214</v>
      </c>
      <c r="B217" s="11"/>
      <c r="C217" s="12" t="s">
        <v>497</v>
      </c>
      <c r="D217" s="11" t="s">
        <v>498</v>
      </c>
      <c r="E217" s="11">
        <v>2836.2</v>
      </c>
      <c r="F217" s="11">
        <v>2837</v>
      </c>
      <c r="G217" s="13">
        <v>4990.25</v>
      </c>
      <c r="H217" s="11">
        <f t="shared" si="63"/>
        <v>51.05</v>
      </c>
      <c r="I217" s="11">
        <f t="shared" si="64"/>
        <v>453.792</v>
      </c>
      <c r="J217" s="11">
        <f t="shared" si="65"/>
        <v>19.859</v>
      </c>
      <c r="K217" s="13">
        <f t="shared" si="66"/>
        <v>424.17</v>
      </c>
      <c r="L217" s="13">
        <f t="shared" si="67"/>
        <v>948.871</v>
      </c>
      <c r="M217" s="11">
        <v>0</v>
      </c>
      <c r="N217" s="11">
        <f t="shared" si="58"/>
        <v>226.9</v>
      </c>
      <c r="O217" s="11">
        <f t="shared" si="59"/>
        <v>8.51</v>
      </c>
      <c r="P217" s="13">
        <f t="shared" si="60"/>
        <v>99.81</v>
      </c>
      <c r="Q217" s="11">
        <f t="shared" si="61"/>
        <v>335.22</v>
      </c>
      <c r="R217" s="11">
        <f t="shared" si="62"/>
        <v>1284.091</v>
      </c>
      <c r="S217" s="11"/>
      <c r="T217" t="str">
        <f>VLOOKUP(D217,[2]汇总!I$2:J$312,2,0)</f>
        <v>√</v>
      </c>
    </row>
    <row r="218" ht="20" customHeight="1" spans="1:20">
      <c r="A218" s="10">
        <f t="shared" si="69"/>
        <v>215</v>
      </c>
      <c r="B218" s="11"/>
      <c r="C218" s="12" t="s">
        <v>499</v>
      </c>
      <c r="D218" s="11" t="s">
        <v>500</v>
      </c>
      <c r="E218" s="11">
        <v>2846.5</v>
      </c>
      <c r="F218" s="11">
        <v>2846.5</v>
      </c>
      <c r="G218" s="13">
        <v>4990.25</v>
      </c>
      <c r="H218" s="11">
        <f t="shared" si="63"/>
        <v>51.24</v>
      </c>
      <c r="I218" s="11">
        <f t="shared" si="64"/>
        <v>455.44</v>
      </c>
      <c r="J218" s="11">
        <f t="shared" si="65"/>
        <v>19.9255</v>
      </c>
      <c r="K218" s="13">
        <f t="shared" si="66"/>
        <v>424.17</v>
      </c>
      <c r="L218" s="13">
        <f t="shared" si="67"/>
        <v>950.7755</v>
      </c>
      <c r="M218" s="11">
        <v>0</v>
      </c>
      <c r="N218" s="11">
        <f t="shared" si="58"/>
        <v>227.72</v>
      </c>
      <c r="O218" s="11">
        <f t="shared" si="59"/>
        <v>8.54</v>
      </c>
      <c r="P218" s="13">
        <f t="shared" si="60"/>
        <v>99.81</v>
      </c>
      <c r="Q218" s="11">
        <f t="shared" si="61"/>
        <v>336.07</v>
      </c>
      <c r="R218" s="11">
        <f t="shared" si="62"/>
        <v>1286.8455</v>
      </c>
      <c r="S218" s="11"/>
      <c r="T218" t="str">
        <f>VLOOKUP(D218,[2]汇总!I$2:J$312,2,0)</f>
        <v>√</v>
      </c>
    </row>
    <row r="219" ht="20" customHeight="1" spans="1:20">
      <c r="A219" s="10">
        <f t="shared" si="69"/>
        <v>216</v>
      </c>
      <c r="B219" s="11"/>
      <c r="C219" s="12" t="s">
        <v>501</v>
      </c>
      <c r="D219" s="11" t="s">
        <v>502</v>
      </c>
      <c r="E219" s="11">
        <v>2836.2</v>
      </c>
      <c r="F219" s="11">
        <v>2837</v>
      </c>
      <c r="G219" s="13">
        <v>4990.25</v>
      </c>
      <c r="H219" s="11">
        <f t="shared" si="63"/>
        <v>51.05</v>
      </c>
      <c r="I219" s="11">
        <f t="shared" si="64"/>
        <v>453.792</v>
      </c>
      <c r="J219" s="11">
        <f t="shared" si="65"/>
        <v>19.859</v>
      </c>
      <c r="K219" s="13">
        <f t="shared" si="66"/>
        <v>424.17</v>
      </c>
      <c r="L219" s="13">
        <f t="shared" si="67"/>
        <v>948.871</v>
      </c>
      <c r="M219" s="11">
        <v>0</v>
      </c>
      <c r="N219" s="11">
        <f t="shared" si="58"/>
        <v>226.9</v>
      </c>
      <c r="O219" s="11">
        <f t="shared" si="59"/>
        <v>8.51</v>
      </c>
      <c r="P219" s="13">
        <f t="shared" si="60"/>
        <v>99.81</v>
      </c>
      <c r="Q219" s="11">
        <f t="shared" si="61"/>
        <v>335.22</v>
      </c>
      <c r="R219" s="11">
        <f t="shared" si="62"/>
        <v>1284.091</v>
      </c>
      <c r="S219" s="11"/>
      <c r="T219" t="str">
        <f>VLOOKUP(D219,[2]汇总!I$2:J$312,2,0)</f>
        <v>√</v>
      </c>
    </row>
    <row r="220" ht="20" customHeight="1" spans="1:20">
      <c r="A220" s="10">
        <f t="shared" si="69"/>
        <v>217</v>
      </c>
      <c r="B220" s="11"/>
      <c r="C220" s="12" t="s">
        <v>503</v>
      </c>
      <c r="D220" s="11" t="s">
        <v>504</v>
      </c>
      <c r="E220" s="11">
        <v>2836.2</v>
      </c>
      <c r="F220" s="11">
        <v>2837</v>
      </c>
      <c r="G220" s="13">
        <v>4990.25</v>
      </c>
      <c r="H220" s="11">
        <f t="shared" si="63"/>
        <v>51.05</v>
      </c>
      <c r="I220" s="11">
        <f t="shared" si="64"/>
        <v>453.792</v>
      </c>
      <c r="J220" s="11">
        <f t="shared" si="65"/>
        <v>19.859</v>
      </c>
      <c r="K220" s="13">
        <f t="shared" si="66"/>
        <v>424.17</v>
      </c>
      <c r="L220" s="13">
        <f t="shared" si="67"/>
        <v>948.871</v>
      </c>
      <c r="M220" s="11">
        <v>0</v>
      </c>
      <c r="N220" s="11">
        <f t="shared" si="58"/>
        <v>226.9</v>
      </c>
      <c r="O220" s="11">
        <f t="shared" si="59"/>
        <v>8.51</v>
      </c>
      <c r="P220" s="13">
        <f t="shared" si="60"/>
        <v>99.81</v>
      </c>
      <c r="Q220" s="11">
        <f t="shared" si="61"/>
        <v>335.22</v>
      </c>
      <c r="R220" s="11">
        <f t="shared" si="62"/>
        <v>1284.091</v>
      </c>
      <c r="S220" s="11"/>
      <c r="T220" t="str">
        <f>VLOOKUP(D220,[2]汇总!I$2:J$312,2,0)</f>
        <v>√</v>
      </c>
    </row>
    <row r="221" ht="20" customHeight="1" spans="1:20">
      <c r="A221" s="10">
        <f t="shared" si="69"/>
        <v>218</v>
      </c>
      <c r="B221" s="11"/>
      <c r="C221" s="12" t="s">
        <v>505</v>
      </c>
      <c r="D221" s="11" t="s">
        <v>506</v>
      </c>
      <c r="E221" s="11">
        <v>2836.2</v>
      </c>
      <c r="F221" s="11">
        <v>2837</v>
      </c>
      <c r="G221" s="13">
        <v>4990.25</v>
      </c>
      <c r="H221" s="11">
        <f t="shared" si="63"/>
        <v>51.05</v>
      </c>
      <c r="I221" s="11">
        <f t="shared" si="64"/>
        <v>453.792</v>
      </c>
      <c r="J221" s="11">
        <f t="shared" si="65"/>
        <v>19.859</v>
      </c>
      <c r="K221" s="13">
        <f t="shared" si="66"/>
        <v>424.17</v>
      </c>
      <c r="L221" s="13">
        <f t="shared" si="67"/>
        <v>948.871</v>
      </c>
      <c r="M221" s="11">
        <v>0</v>
      </c>
      <c r="N221" s="11">
        <f t="shared" si="58"/>
        <v>226.9</v>
      </c>
      <c r="O221" s="11">
        <f t="shared" si="59"/>
        <v>8.51</v>
      </c>
      <c r="P221" s="13">
        <f t="shared" si="60"/>
        <v>99.81</v>
      </c>
      <c r="Q221" s="11">
        <f t="shared" si="61"/>
        <v>335.22</v>
      </c>
      <c r="R221" s="11">
        <f t="shared" si="62"/>
        <v>1284.091</v>
      </c>
      <c r="S221" s="11"/>
      <c r="T221" t="str">
        <f>VLOOKUP(D221,[2]汇总!I$2:J$312,2,0)</f>
        <v>√</v>
      </c>
    </row>
    <row r="222" ht="20" customHeight="1" spans="1:20">
      <c r="A222" s="10">
        <f t="shared" si="69"/>
        <v>219</v>
      </c>
      <c r="B222" s="11"/>
      <c r="C222" s="12" t="s">
        <v>507</v>
      </c>
      <c r="D222" s="11" t="s">
        <v>508</v>
      </c>
      <c r="E222" s="11">
        <v>2836.2</v>
      </c>
      <c r="F222" s="11">
        <v>2837</v>
      </c>
      <c r="G222" s="13">
        <v>4990.25</v>
      </c>
      <c r="H222" s="11">
        <f t="shared" si="63"/>
        <v>51.05</v>
      </c>
      <c r="I222" s="11">
        <f t="shared" si="64"/>
        <v>453.792</v>
      </c>
      <c r="J222" s="11">
        <f t="shared" si="65"/>
        <v>19.859</v>
      </c>
      <c r="K222" s="13">
        <f t="shared" si="66"/>
        <v>424.17</v>
      </c>
      <c r="L222" s="13">
        <f t="shared" si="67"/>
        <v>948.871</v>
      </c>
      <c r="M222" s="11">
        <v>0</v>
      </c>
      <c r="N222" s="11">
        <f t="shared" si="58"/>
        <v>226.9</v>
      </c>
      <c r="O222" s="11">
        <f t="shared" si="59"/>
        <v>8.51</v>
      </c>
      <c r="P222" s="13">
        <f t="shared" si="60"/>
        <v>99.81</v>
      </c>
      <c r="Q222" s="11">
        <f t="shared" si="61"/>
        <v>335.22</v>
      </c>
      <c r="R222" s="11">
        <f t="shared" si="62"/>
        <v>1284.091</v>
      </c>
      <c r="S222" s="11"/>
      <c r="T222" t="str">
        <f>VLOOKUP(D222,[2]汇总!I$2:J$312,2,0)</f>
        <v>√</v>
      </c>
    </row>
    <row r="223" ht="20" customHeight="1" spans="1:20">
      <c r="A223" s="10">
        <f t="shared" si="69"/>
        <v>220</v>
      </c>
      <c r="B223" s="11" t="s">
        <v>509</v>
      </c>
      <c r="C223" s="12" t="s">
        <v>510</v>
      </c>
      <c r="D223" s="11" t="s">
        <v>511</v>
      </c>
      <c r="E223" s="11">
        <v>2836.2</v>
      </c>
      <c r="F223" s="11">
        <v>2837</v>
      </c>
      <c r="G223" s="13">
        <v>4990.25</v>
      </c>
      <c r="H223" s="11">
        <f t="shared" si="63"/>
        <v>51.05</v>
      </c>
      <c r="I223" s="11">
        <f t="shared" si="64"/>
        <v>453.792</v>
      </c>
      <c r="J223" s="11">
        <f t="shared" si="65"/>
        <v>19.859</v>
      </c>
      <c r="K223" s="13">
        <f t="shared" si="66"/>
        <v>424.17</v>
      </c>
      <c r="L223" s="13">
        <f t="shared" si="67"/>
        <v>948.871</v>
      </c>
      <c r="M223" s="11">
        <v>0</v>
      </c>
      <c r="N223" s="11">
        <f t="shared" si="58"/>
        <v>226.9</v>
      </c>
      <c r="O223" s="11">
        <f t="shared" si="59"/>
        <v>8.51</v>
      </c>
      <c r="P223" s="13">
        <f t="shared" si="60"/>
        <v>99.81</v>
      </c>
      <c r="Q223" s="11">
        <f t="shared" si="61"/>
        <v>335.22</v>
      </c>
      <c r="R223" s="11">
        <f t="shared" si="62"/>
        <v>1284.091</v>
      </c>
      <c r="S223" s="11"/>
      <c r="T223" t="str">
        <f>VLOOKUP(D223,[2]汇总!I$2:J$312,2,0)</f>
        <v>√</v>
      </c>
    </row>
    <row r="224" ht="20" customHeight="1" spans="1:20">
      <c r="A224" s="10">
        <f t="shared" ref="A224:A233" si="70">ROW()-3</f>
        <v>221</v>
      </c>
      <c r="B224" s="11"/>
      <c r="C224" s="12" t="s">
        <v>512</v>
      </c>
      <c r="D224" s="11" t="s">
        <v>513</v>
      </c>
      <c r="E224" s="11">
        <v>2836.2</v>
      </c>
      <c r="F224" s="11">
        <v>2837</v>
      </c>
      <c r="G224" s="13">
        <v>4990.25</v>
      </c>
      <c r="H224" s="11">
        <f t="shared" si="63"/>
        <v>51.05</v>
      </c>
      <c r="I224" s="11">
        <f t="shared" si="64"/>
        <v>453.792</v>
      </c>
      <c r="J224" s="11">
        <f t="shared" si="65"/>
        <v>19.859</v>
      </c>
      <c r="K224" s="13">
        <f t="shared" si="66"/>
        <v>424.17</v>
      </c>
      <c r="L224" s="13">
        <f t="shared" si="67"/>
        <v>948.871</v>
      </c>
      <c r="M224" s="11">
        <v>0</v>
      </c>
      <c r="N224" s="11">
        <f t="shared" si="58"/>
        <v>226.9</v>
      </c>
      <c r="O224" s="11">
        <f t="shared" si="59"/>
        <v>8.51</v>
      </c>
      <c r="P224" s="13">
        <f t="shared" si="60"/>
        <v>99.81</v>
      </c>
      <c r="Q224" s="11">
        <f t="shared" si="61"/>
        <v>335.22</v>
      </c>
      <c r="R224" s="11">
        <f t="shared" si="62"/>
        <v>1284.091</v>
      </c>
      <c r="S224" s="11"/>
      <c r="T224" t="str">
        <f>VLOOKUP(D224,[2]汇总!I$2:J$312,2,0)</f>
        <v>√</v>
      </c>
    </row>
    <row r="225" ht="20" customHeight="1" spans="1:20">
      <c r="A225" s="10">
        <f t="shared" si="70"/>
        <v>222</v>
      </c>
      <c r="B225" s="11"/>
      <c r="C225" s="12" t="s">
        <v>514</v>
      </c>
      <c r="D225" s="11" t="s">
        <v>515</v>
      </c>
      <c r="E225" s="11">
        <v>2836.2</v>
      </c>
      <c r="F225" s="11">
        <v>2837</v>
      </c>
      <c r="G225" s="13">
        <v>4990.25</v>
      </c>
      <c r="H225" s="11">
        <f t="shared" si="63"/>
        <v>51.05</v>
      </c>
      <c r="I225" s="11">
        <f t="shared" si="64"/>
        <v>453.792</v>
      </c>
      <c r="J225" s="11">
        <f t="shared" si="65"/>
        <v>19.859</v>
      </c>
      <c r="K225" s="13">
        <f t="shared" si="66"/>
        <v>424.17</v>
      </c>
      <c r="L225" s="13">
        <f t="shared" si="67"/>
        <v>948.871</v>
      </c>
      <c r="M225" s="11">
        <v>0</v>
      </c>
      <c r="N225" s="11">
        <f t="shared" si="58"/>
        <v>226.9</v>
      </c>
      <c r="O225" s="11">
        <f t="shared" si="59"/>
        <v>8.51</v>
      </c>
      <c r="P225" s="13">
        <f t="shared" si="60"/>
        <v>99.81</v>
      </c>
      <c r="Q225" s="11">
        <f t="shared" si="61"/>
        <v>335.22</v>
      </c>
      <c r="R225" s="11">
        <f t="shared" si="62"/>
        <v>1284.091</v>
      </c>
      <c r="S225" s="11"/>
      <c r="T225" t="str">
        <f>VLOOKUP(D225,[2]汇总!I$2:J$312,2,0)</f>
        <v>√</v>
      </c>
    </row>
    <row r="226" ht="20" customHeight="1" spans="1:20">
      <c r="A226" s="10">
        <f t="shared" si="70"/>
        <v>223</v>
      </c>
      <c r="B226" s="11"/>
      <c r="C226" s="12" t="s">
        <v>516</v>
      </c>
      <c r="D226" s="11" t="s">
        <v>517</v>
      </c>
      <c r="E226" s="11">
        <v>2836.2</v>
      </c>
      <c r="F226" s="11">
        <v>2837</v>
      </c>
      <c r="G226" s="13">
        <v>4990.25</v>
      </c>
      <c r="H226" s="11">
        <f t="shared" si="63"/>
        <v>51.05</v>
      </c>
      <c r="I226" s="11">
        <f t="shared" si="64"/>
        <v>453.792</v>
      </c>
      <c r="J226" s="11">
        <f t="shared" si="65"/>
        <v>19.859</v>
      </c>
      <c r="K226" s="13">
        <f t="shared" si="66"/>
        <v>424.17</v>
      </c>
      <c r="L226" s="13">
        <f t="shared" si="67"/>
        <v>948.871</v>
      </c>
      <c r="M226" s="11">
        <v>0</v>
      </c>
      <c r="N226" s="11">
        <f t="shared" si="58"/>
        <v>226.9</v>
      </c>
      <c r="O226" s="11">
        <f t="shared" si="59"/>
        <v>8.51</v>
      </c>
      <c r="P226" s="13">
        <f t="shared" si="60"/>
        <v>99.81</v>
      </c>
      <c r="Q226" s="11">
        <f t="shared" si="61"/>
        <v>335.22</v>
      </c>
      <c r="R226" s="11">
        <f t="shared" si="62"/>
        <v>1284.091</v>
      </c>
      <c r="S226" s="11"/>
      <c r="T226" t="str">
        <f>VLOOKUP(D226,[2]汇总!I$2:J$312,2,0)</f>
        <v>√</v>
      </c>
    </row>
    <row r="227" ht="20" customHeight="1" spans="1:20">
      <c r="A227" s="10">
        <f t="shared" si="70"/>
        <v>224</v>
      </c>
      <c r="B227" s="11"/>
      <c r="C227" s="12" t="s">
        <v>520</v>
      </c>
      <c r="D227" s="11" t="s">
        <v>521</v>
      </c>
      <c r="E227" s="11">
        <v>2836.2</v>
      </c>
      <c r="F227" s="11">
        <v>2837</v>
      </c>
      <c r="G227" s="13">
        <v>4990.25</v>
      </c>
      <c r="H227" s="11">
        <f t="shared" si="63"/>
        <v>51.05</v>
      </c>
      <c r="I227" s="11">
        <f t="shared" si="64"/>
        <v>453.792</v>
      </c>
      <c r="J227" s="11">
        <f t="shared" si="65"/>
        <v>19.859</v>
      </c>
      <c r="K227" s="13">
        <f t="shared" si="66"/>
        <v>424.17</v>
      </c>
      <c r="L227" s="13">
        <f t="shared" si="67"/>
        <v>948.871</v>
      </c>
      <c r="M227" s="11">
        <v>0</v>
      </c>
      <c r="N227" s="11">
        <f t="shared" si="58"/>
        <v>226.9</v>
      </c>
      <c r="O227" s="11">
        <f t="shared" si="59"/>
        <v>8.51</v>
      </c>
      <c r="P227" s="13">
        <f t="shared" si="60"/>
        <v>99.81</v>
      </c>
      <c r="Q227" s="11">
        <f t="shared" si="61"/>
        <v>335.22</v>
      </c>
      <c r="R227" s="11">
        <f t="shared" si="62"/>
        <v>1284.091</v>
      </c>
      <c r="S227" s="11"/>
      <c r="T227" t="str">
        <f>VLOOKUP(D227,[2]汇总!I$2:J$312,2,0)</f>
        <v>√</v>
      </c>
    </row>
    <row r="228" ht="20" customHeight="1" spans="1:20">
      <c r="A228" s="10">
        <f t="shared" si="70"/>
        <v>225</v>
      </c>
      <c r="B228" s="11"/>
      <c r="C228" s="12" t="s">
        <v>524</v>
      </c>
      <c r="D228" s="11" t="s">
        <v>525</v>
      </c>
      <c r="E228" s="11">
        <v>2836.2</v>
      </c>
      <c r="F228" s="11">
        <v>2837</v>
      </c>
      <c r="G228" s="13">
        <v>4990.25</v>
      </c>
      <c r="H228" s="11">
        <f t="shared" si="63"/>
        <v>51.05</v>
      </c>
      <c r="I228" s="11">
        <f t="shared" si="64"/>
        <v>453.792</v>
      </c>
      <c r="J228" s="11">
        <f t="shared" si="65"/>
        <v>19.859</v>
      </c>
      <c r="K228" s="13">
        <f t="shared" si="66"/>
        <v>424.17</v>
      </c>
      <c r="L228" s="13">
        <f t="shared" si="67"/>
        <v>948.871</v>
      </c>
      <c r="M228" s="11">
        <v>0</v>
      </c>
      <c r="N228" s="11">
        <f t="shared" si="58"/>
        <v>226.9</v>
      </c>
      <c r="O228" s="11">
        <f t="shared" si="59"/>
        <v>8.51</v>
      </c>
      <c r="P228" s="13">
        <f t="shared" si="60"/>
        <v>99.81</v>
      </c>
      <c r="Q228" s="11">
        <f t="shared" si="61"/>
        <v>335.22</v>
      </c>
      <c r="R228" s="11">
        <f t="shared" si="62"/>
        <v>1284.091</v>
      </c>
      <c r="S228" s="11"/>
      <c r="T228" t="str">
        <f>VLOOKUP(D228,[2]汇总!I$2:J$312,2,0)</f>
        <v>√</v>
      </c>
    </row>
    <row r="229" ht="20" customHeight="1" spans="1:20">
      <c r="A229" s="10">
        <f t="shared" si="70"/>
        <v>226</v>
      </c>
      <c r="B229" s="11"/>
      <c r="C229" s="12" t="s">
        <v>526</v>
      </c>
      <c r="D229" s="11" t="s">
        <v>527</v>
      </c>
      <c r="E229" s="11">
        <v>2836.2</v>
      </c>
      <c r="F229" s="11">
        <v>2837</v>
      </c>
      <c r="G229" s="13">
        <v>4990.25</v>
      </c>
      <c r="H229" s="11">
        <f t="shared" si="63"/>
        <v>51.05</v>
      </c>
      <c r="I229" s="11">
        <f t="shared" si="64"/>
        <v>453.792</v>
      </c>
      <c r="J229" s="11">
        <f t="shared" si="65"/>
        <v>19.859</v>
      </c>
      <c r="K229" s="13">
        <f t="shared" si="66"/>
        <v>424.17</v>
      </c>
      <c r="L229" s="13">
        <f t="shared" si="67"/>
        <v>948.871</v>
      </c>
      <c r="M229" s="11">
        <v>0</v>
      </c>
      <c r="N229" s="11">
        <f t="shared" si="58"/>
        <v>226.9</v>
      </c>
      <c r="O229" s="11">
        <f t="shared" si="59"/>
        <v>8.51</v>
      </c>
      <c r="P229" s="13">
        <f t="shared" si="60"/>
        <v>99.81</v>
      </c>
      <c r="Q229" s="11">
        <f t="shared" si="61"/>
        <v>335.22</v>
      </c>
      <c r="R229" s="11">
        <f t="shared" si="62"/>
        <v>1284.091</v>
      </c>
      <c r="S229" s="11"/>
      <c r="T229" t="str">
        <f>VLOOKUP(D229,[2]汇总!I$2:J$312,2,0)</f>
        <v>√</v>
      </c>
    </row>
    <row r="230" ht="20" customHeight="1" spans="1:20">
      <c r="A230" s="10">
        <f t="shared" si="70"/>
        <v>227</v>
      </c>
      <c r="B230" s="11"/>
      <c r="C230" s="12" t="s">
        <v>530</v>
      </c>
      <c r="D230" s="11" t="s">
        <v>531</v>
      </c>
      <c r="E230" s="11">
        <v>2836.2</v>
      </c>
      <c r="F230" s="11">
        <v>2837</v>
      </c>
      <c r="G230" s="13">
        <v>4990.25</v>
      </c>
      <c r="H230" s="11">
        <f t="shared" si="63"/>
        <v>51.05</v>
      </c>
      <c r="I230" s="11">
        <f t="shared" si="64"/>
        <v>453.792</v>
      </c>
      <c r="J230" s="11">
        <f t="shared" si="65"/>
        <v>19.859</v>
      </c>
      <c r="K230" s="13">
        <f t="shared" si="66"/>
        <v>424.17</v>
      </c>
      <c r="L230" s="13">
        <f t="shared" si="67"/>
        <v>948.871</v>
      </c>
      <c r="M230" s="11">
        <v>0</v>
      </c>
      <c r="N230" s="11">
        <f t="shared" si="58"/>
        <v>226.9</v>
      </c>
      <c r="O230" s="11">
        <f t="shared" si="59"/>
        <v>8.51</v>
      </c>
      <c r="P230" s="13">
        <f t="shared" si="60"/>
        <v>99.81</v>
      </c>
      <c r="Q230" s="11">
        <f t="shared" si="61"/>
        <v>335.22</v>
      </c>
      <c r="R230" s="11">
        <f t="shared" si="62"/>
        <v>1284.091</v>
      </c>
      <c r="S230" s="11"/>
      <c r="T230" t="str">
        <f>VLOOKUP(D230,[2]汇总!I$2:J$312,2,0)</f>
        <v>√</v>
      </c>
    </row>
    <row r="231" ht="20" customHeight="1" spans="1:20">
      <c r="A231" s="10">
        <f t="shared" si="70"/>
        <v>228</v>
      </c>
      <c r="B231" s="11"/>
      <c r="C231" s="12" t="s">
        <v>532</v>
      </c>
      <c r="D231" s="11" t="s">
        <v>533</v>
      </c>
      <c r="E231" s="11">
        <v>2836.2</v>
      </c>
      <c r="F231" s="11">
        <v>2837</v>
      </c>
      <c r="G231" s="13">
        <v>4990.25</v>
      </c>
      <c r="H231" s="11">
        <f t="shared" si="63"/>
        <v>51.05</v>
      </c>
      <c r="I231" s="11">
        <f t="shared" si="64"/>
        <v>453.792</v>
      </c>
      <c r="J231" s="11">
        <f t="shared" si="65"/>
        <v>19.859</v>
      </c>
      <c r="K231" s="13">
        <f t="shared" si="66"/>
        <v>424.17</v>
      </c>
      <c r="L231" s="13">
        <f t="shared" si="67"/>
        <v>948.871</v>
      </c>
      <c r="M231" s="11">
        <v>0</v>
      </c>
      <c r="N231" s="11">
        <f t="shared" si="58"/>
        <v>226.9</v>
      </c>
      <c r="O231" s="11">
        <f t="shared" si="59"/>
        <v>8.51</v>
      </c>
      <c r="P231" s="13">
        <f t="shared" si="60"/>
        <v>99.81</v>
      </c>
      <c r="Q231" s="11">
        <f t="shared" si="61"/>
        <v>335.22</v>
      </c>
      <c r="R231" s="11">
        <f t="shared" si="62"/>
        <v>1284.091</v>
      </c>
      <c r="S231" s="11"/>
      <c r="T231" t="str">
        <f>VLOOKUP(D231,[2]汇总!I$2:J$312,2,0)</f>
        <v>√</v>
      </c>
    </row>
    <row r="232" ht="20" customHeight="1" spans="1:20">
      <c r="A232" s="10">
        <f t="shared" si="70"/>
        <v>229</v>
      </c>
      <c r="B232" s="11"/>
      <c r="C232" s="12" t="s">
        <v>534</v>
      </c>
      <c r="D232" s="11" t="s">
        <v>535</v>
      </c>
      <c r="E232" s="11">
        <v>2836.2</v>
      </c>
      <c r="F232" s="11">
        <v>2837</v>
      </c>
      <c r="G232" s="13">
        <v>4990.25</v>
      </c>
      <c r="H232" s="11">
        <f t="shared" si="63"/>
        <v>51.05</v>
      </c>
      <c r="I232" s="11">
        <f t="shared" si="64"/>
        <v>453.792</v>
      </c>
      <c r="J232" s="11">
        <f t="shared" si="65"/>
        <v>19.859</v>
      </c>
      <c r="K232" s="13">
        <f t="shared" si="66"/>
        <v>424.17</v>
      </c>
      <c r="L232" s="13">
        <f t="shared" si="67"/>
        <v>948.871</v>
      </c>
      <c r="M232" s="11">
        <v>0</v>
      </c>
      <c r="N232" s="11">
        <f t="shared" si="58"/>
        <v>226.9</v>
      </c>
      <c r="O232" s="11">
        <f t="shared" si="59"/>
        <v>8.51</v>
      </c>
      <c r="P232" s="13">
        <f t="shared" si="60"/>
        <v>99.81</v>
      </c>
      <c r="Q232" s="11">
        <f t="shared" si="61"/>
        <v>335.22</v>
      </c>
      <c r="R232" s="11">
        <f t="shared" si="62"/>
        <v>1284.091</v>
      </c>
      <c r="S232" s="11"/>
      <c r="T232" t="str">
        <f>VLOOKUP(D232,[2]汇总!I$2:J$312,2,0)</f>
        <v>√</v>
      </c>
    </row>
    <row r="233" ht="20" customHeight="1" spans="1:20">
      <c r="A233" s="10">
        <f t="shared" si="70"/>
        <v>230</v>
      </c>
      <c r="B233" s="11"/>
      <c r="C233" s="12" t="s">
        <v>536</v>
      </c>
      <c r="D233" s="11" t="s">
        <v>537</v>
      </c>
      <c r="E233" s="11">
        <v>2836.2</v>
      </c>
      <c r="F233" s="11">
        <v>2837</v>
      </c>
      <c r="G233" s="13">
        <v>4990.25</v>
      </c>
      <c r="H233" s="11">
        <f t="shared" si="63"/>
        <v>51.05</v>
      </c>
      <c r="I233" s="11">
        <f t="shared" si="64"/>
        <v>453.792</v>
      </c>
      <c r="J233" s="11">
        <f t="shared" si="65"/>
        <v>19.859</v>
      </c>
      <c r="K233" s="13">
        <f t="shared" si="66"/>
        <v>424.17</v>
      </c>
      <c r="L233" s="13">
        <f t="shared" si="67"/>
        <v>948.871</v>
      </c>
      <c r="M233" s="11">
        <v>0</v>
      </c>
      <c r="N233" s="11">
        <f t="shared" si="58"/>
        <v>226.9</v>
      </c>
      <c r="O233" s="11">
        <f t="shared" si="59"/>
        <v>8.51</v>
      </c>
      <c r="P233" s="13">
        <f t="shared" si="60"/>
        <v>99.81</v>
      </c>
      <c r="Q233" s="11">
        <f t="shared" si="61"/>
        <v>335.22</v>
      </c>
      <c r="R233" s="11">
        <f t="shared" si="62"/>
        <v>1284.091</v>
      </c>
      <c r="S233" s="11"/>
      <c r="T233" t="str">
        <f>VLOOKUP(D233,[2]汇总!I$2:J$312,2,0)</f>
        <v>√</v>
      </c>
    </row>
    <row r="234" ht="20" customHeight="1" spans="1:20">
      <c r="A234" s="10">
        <f t="shared" ref="A234:A243" si="71">ROW()-3</f>
        <v>231</v>
      </c>
      <c r="B234" s="11"/>
      <c r="C234" s="12" t="s">
        <v>538</v>
      </c>
      <c r="D234" s="11" t="s">
        <v>539</v>
      </c>
      <c r="E234" s="11">
        <v>2836.2</v>
      </c>
      <c r="F234" s="11">
        <v>2837</v>
      </c>
      <c r="G234" s="13">
        <v>4990.25</v>
      </c>
      <c r="H234" s="11">
        <f t="shared" si="63"/>
        <v>51.05</v>
      </c>
      <c r="I234" s="11">
        <f t="shared" si="64"/>
        <v>453.792</v>
      </c>
      <c r="J234" s="11">
        <f t="shared" si="65"/>
        <v>19.859</v>
      </c>
      <c r="K234" s="13">
        <f t="shared" si="66"/>
        <v>424.17</v>
      </c>
      <c r="L234" s="13">
        <f t="shared" si="67"/>
        <v>948.871</v>
      </c>
      <c r="M234" s="11">
        <v>0</v>
      </c>
      <c r="N234" s="11">
        <f t="shared" si="58"/>
        <v>226.9</v>
      </c>
      <c r="O234" s="11">
        <f t="shared" si="59"/>
        <v>8.51</v>
      </c>
      <c r="P234" s="13">
        <f t="shared" si="60"/>
        <v>99.81</v>
      </c>
      <c r="Q234" s="11">
        <f t="shared" si="61"/>
        <v>335.22</v>
      </c>
      <c r="R234" s="11">
        <f t="shared" si="62"/>
        <v>1284.091</v>
      </c>
      <c r="S234" s="11"/>
      <c r="T234" t="str">
        <f>VLOOKUP(D234,[2]汇总!I$2:J$312,2,0)</f>
        <v>√</v>
      </c>
    </row>
    <row r="235" ht="20" customHeight="1" spans="1:20">
      <c r="A235" s="10">
        <f t="shared" si="71"/>
        <v>232</v>
      </c>
      <c r="B235" s="11"/>
      <c r="C235" s="12" t="s">
        <v>540</v>
      </c>
      <c r="D235" s="11" t="s">
        <v>541</v>
      </c>
      <c r="E235" s="11">
        <v>2836.2</v>
      </c>
      <c r="F235" s="11">
        <v>2837</v>
      </c>
      <c r="G235" s="13">
        <v>4990.25</v>
      </c>
      <c r="H235" s="11">
        <f t="shared" si="63"/>
        <v>51.05</v>
      </c>
      <c r="I235" s="11">
        <f t="shared" si="64"/>
        <v>453.792</v>
      </c>
      <c r="J235" s="11">
        <f t="shared" si="65"/>
        <v>19.859</v>
      </c>
      <c r="K235" s="13">
        <f t="shared" si="66"/>
        <v>424.17</v>
      </c>
      <c r="L235" s="13">
        <f t="shared" si="67"/>
        <v>948.871</v>
      </c>
      <c r="M235" s="11">
        <v>0</v>
      </c>
      <c r="N235" s="11">
        <f t="shared" si="58"/>
        <v>226.9</v>
      </c>
      <c r="O235" s="11">
        <f t="shared" si="59"/>
        <v>8.51</v>
      </c>
      <c r="P235" s="13">
        <f t="shared" si="60"/>
        <v>99.81</v>
      </c>
      <c r="Q235" s="11">
        <f t="shared" si="61"/>
        <v>335.22</v>
      </c>
      <c r="R235" s="11">
        <f t="shared" si="62"/>
        <v>1284.091</v>
      </c>
      <c r="S235" s="11"/>
      <c r="T235" t="str">
        <f>VLOOKUP(D235,[2]汇总!I$2:J$312,2,0)</f>
        <v>√</v>
      </c>
    </row>
    <row r="236" ht="20" customHeight="1" spans="1:20">
      <c r="A236" s="10">
        <f t="shared" si="71"/>
        <v>233</v>
      </c>
      <c r="B236" s="11"/>
      <c r="C236" s="12" t="s">
        <v>542</v>
      </c>
      <c r="D236" s="11" t="s">
        <v>543</v>
      </c>
      <c r="E236" s="11">
        <v>2836.2</v>
      </c>
      <c r="F236" s="11">
        <v>2837</v>
      </c>
      <c r="G236" s="13">
        <v>4990.25</v>
      </c>
      <c r="H236" s="11">
        <f t="shared" si="63"/>
        <v>51.05</v>
      </c>
      <c r="I236" s="11">
        <f t="shared" si="64"/>
        <v>453.792</v>
      </c>
      <c r="J236" s="11">
        <f t="shared" si="65"/>
        <v>19.859</v>
      </c>
      <c r="K236" s="13">
        <f t="shared" si="66"/>
        <v>424.17</v>
      </c>
      <c r="L236" s="13">
        <f t="shared" si="67"/>
        <v>948.871</v>
      </c>
      <c r="M236" s="11">
        <v>0</v>
      </c>
      <c r="N236" s="11">
        <f t="shared" si="58"/>
        <v>226.9</v>
      </c>
      <c r="O236" s="11">
        <f t="shared" si="59"/>
        <v>8.51</v>
      </c>
      <c r="P236" s="13">
        <f t="shared" si="60"/>
        <v>99.81</v>
      </c>
      <c r="Q236" s="11">
        <f t="shared" si="61"/>
        <v>335.22</v>
      </c>
      <c r="R236" s="11">
        <f t="shared" si="62"/>
        <v>1284.091</v>
      </c>
      <c r="S236" s="11"/>
      <c r="T236" t="str">
        <f>VLOOKUP(D236,[2]汇总!I$2:J$312,2,0)</f>
        <v>√</v>
      </c>
    </row>
    <row r="237" ht="20" customHeight="1" spans="1:20">
      <c r="A237" s="10">
        <f t="shared" si="71"/>
        <v>234</v>
      </c>
      <c r="B237" s="11"/>
      <c r="C237" s="12" t="s">
        <v>544</v>
      </c>
      <c r="D237" s="11" t="s">
        <v>545</v>
      </c>
      <c r="E237" s="11">
        <v>2836.2</v>
      </c>
      <c r="F237" s="11">
        <v>2837</v>
      </c>
      <c r="G237" s="13">
        <v>4990.25</v>
      </c>
      <c r="H237" s="11">
        <f t="shared" si="63"/>
        <v>51.05</v>
      </c>
      <c r="I237" s="11">
        <f t="shared" si="64"/>
        <v>453.792</v>
      </c>
      <c r="J237" s="11">
        <f t="shared" si="65"/>
        <v>19.859</v>
      </c>
      <c r="K237" s="13">
        <f t="shared" si="66"/>
        <v>424.17</v>
      </c>
      <c r="L237" s="13">
        <f t="shared" si="67"/>
        <v>948.871</v>
      </c>
      <c r="M237" s="11">
        <v>0</v>
      </c>
      <c r="N237" s="11">
        <f t="shared" si="58"/>
        <v>226.9</v>
      </c>
      <c r="O237" s="11">
        <f t="shared" si="59"/>
        <v>8.51</v>
      </c>
      <c r="P237" s="13">
        <f t="shared" si="60"/>
        <v>99.81</v>
      </c>
      <c r="Q237" s="11">
        <f t="shared" si="61"/>
        <v>335.22</v>
      </c>
      <c r="R237" s="11">
        <f t="shared" si="62"/>
        <v>1284.091</v>
      </c>
      <c r="S237" s="11"/>
      <c r="T237" t="str">
        <f>VLOOKUP(D237,[2]汇总!I$2:J$312,2,0)</f>
        <v>√</v>
      </c>
    </row>
    <row r="238" ht="20" customHeight="1" spans="1:20">
      <c r="A238" s="10">
        <f t="shared" si="71"/>
        <v>235</v>
      </c>
      <c r="B238" s="11"/>
      <c r="C238" s="12" t="s">
        <v>546</v>
      </c>
      <c r="D238" s="11" t="s">
        <v>547</v>
      </c>
      <c r="E238" s="11">
        <v>2836.2</v>
      </c>
      <c r="F238" s="11">
        <v>2837</v>
      </c>
      <c r="G238" s="13">
        <v>4990.25</v>
      </c>
      <c r="H238" s="11">
        <f t="shared" si="63"/>
        <v>51.05</v>
      </c>
      <c r="I238" s="11">
        <f t="shared" si="64"/>
        <v>453.792</v>
      </c>
      <c r="J238" s="11">
        <f t="shared" si="65"/>
        <v>19.859</v>
      </c>
      <c r="K238" s="13">
        <f t="shared" si="66"/>
        <v>424.17</v>
      </c>
      <c r="L238" s="13">
        <f t="shared" si="67"/>
        <v>948.871</v>
      </c>
      <c r="M238" s="11">
        <v>0</v>
      </c>
      <c r="N238" s="11">
        <f t="shared" si="58"/>
        <v>226.9</v>
      </c>
      <c r="O238" s="11">
        <f t="shared" si="59"/>
        <v>8.51</v>
      </c>
      <c r="P238" s="13">
        <f t="shared" si="60"/>
        <v>99.81</v>
      </c>
      <c r="Q238" s="11">
        <f t="shared" si="61"/>
        <v>335.22</v>
      </c>
      <c r="R238" s="11">
        <f t="shared" si="62"/>
        <v>1284.091</v>
      </c>
      <c r="S238" s="11"/>
      <c r="T238" t="str">
        <f>VLOOKUP(D238,[2]汇总!I$2:J$312,2,0)</f>
        <v>√</v>
      </c>
    </row>
    <row r="239" ht="20" customHeight="1" spans="1:20">
      <c r="A239" s="10">
        <f t="shared" si="71"/>
        <v>236</v>
      </c>
      <c r="B239" s="11"/>
      <c r="C239" s="12" t="s">
        <v>550</v>
      </c>
      <c r="D239" s="11" t="s">
        <v>551</v>
      </c>
      <c r="E239" s="11">
        <v>2836.2</v>
      </c>
      <c r="F239" s="11">
        <v>2837</v>
      </c>
      <c r="G239" s="13">
        <v>4990.25</v>
      </c>
      <c r="H239" s="11">
        <f t="shared" si="63"/>
        <v>51.05</v>
      </c>
      <c r="I239" s="11">
        <f t="shared" si="64"/>
        <v>453.792</v>
      </c>
      <c r="J239" s="11">
        <f t="shared" si="65"/>
        <v>19.859</v>
      </c>
      <c r="K239" s="13">
        <f t="shared" si="66"/>
        <v>424.17</v>
      </c>
      <c r="L239" s="13">
        <f t="shared" si="67"/>
        <v>948.871</v>
      </c>
      <c r="M239" s="11">
        <v>0</v>
      </c>
      <c r="N239" s="11">
        <f t="shared" si="58"/>
        <v>226.9</v>
      </c>
      <c r="O239" s="11">
        <f t="shared" si="59"/>
        <v>8.51</v>
      </c>
      <c r="P239" s="13">
        <f t="shared" si="60"/>
        <v>99.81</v>
      </c>
      <c r="Q239" s="11">
        <f t="shared" si="61"/>
        <v>335.22</v>
      </c>
      <c r="R239" s="11">
        <f t="shared" si="62"/>
        <v>1284.091</v>
      </c>
      <c r="S239" s="11"/>
      <c r="T239" t="str">
        <f>VLOOKUP(D239,[2]汇总!I$2:J$312,2,0)</f>
        <v>√</v>
      </c>
    </row>
    <row r="240" ht="20" customHeight="1" spans="1:20">
      <c r="A240" s="10">
        <f t="shared" si="71"/>
        <v>237</v>
      </c>
      <c r="B240" s="11"/>
      <c r="C240" s="12" t="s">
        <v>556</v>
      </c>
      <c r="D240" s="11" t="s">
        <v>557</v>
      </c>
      <c r="E240" s="11">
        <v>2836.2</v>
      </c>
      <c r="F240" s="11">
        <v>2837</v>
      </c>
      <c r="G240" s="13">
        <v>4990.25</v>
      </c>
      <c r="H240" s="11">
        <f t="shared" si="63"/>
        <v>51.05</v>
      </c>
      <c r="I240" s="11">
        <f t="shared" si="64"/>
        <v>453.792</v>
      </c>
      <c r="J240" s="11">
        <f t="shared" si="65"/>
        <v>19.859</v>
      </c>
      <c r="K240" s="13">
        <f t="shared" si="66"/>
        <v>424.17</v>
      </c>
      <c r="L240" s="13">
        <f t="shared" si="67"/>
        <v>948.871</v>
      </c>
      <c r="M240" s="11">
        <v>0</v>
      </c>
      <c r="N240" s="11">
        <f t="shared" si="58"/>
        <v>226.9</v>
      </c>
      <c r="O240" s="11">
        <f t="shared" si="59"/>
        <v>8.51</v>
      </c>
      <c r="P240" s="13">
        <f t="shared" si="60"/>
        <v>99.81</v>
      </c>
      <c r="Q240" s="11">
        <f t="shared" si="61"/>
        <v>335.22</v>
      </c>
      <c r="R240" s="11">
        <f t="shared" si="62"/>
        <v>1284.091</v>
      </c>
      <c r="S240" s="11"/>
      <c r="T240" t="str">
        <f>VLOOKUP(D240,[2]汇总!I$2:J$312,2,0)</f>
        <v>√</v>
      </c>
    </row>
    <row r="241" ht="20" customHeight="1" spans="1:20">
      <c r="A241" s="10">
        <f t="shared" si="71"/>
        <v>238</v>
      </c>
      <c r="B241" s="11"/>
      <c r="C241" s="12" t="s">
        <v>558</v>
      </c>
      <c r="D241" s="11" t="s">
        <v>559</v>
      </c>
      <c r="E241" s="11">
        <v>3042.05</v>
      </c>
      <c r="F241" s="11">
        <v>3043</v>
      </c>
      <c r="G241" s="13">
        <v>4990.25</v>
      </c>
      <c r="H241" s="11">
        <f t="shared" si="63"/>
        <v>54.76</v>
      </c>
      <c r="I241" s="11">
        <f t="shared" si="64"/>
        <v>486.728</v>
      </c>
      <c r="J241" s="11">
        <f t="shared" si="65"/>
        <v>21.301</v>
      </c>
      <c r="K241" s="13">
        <f t="shared" si="66"/>
        <v>424.17</v>
      </c>
      <c r="L241" s="13">
        <f t="shared" si="67"/>
        <v>986.959</v>
      </c>
      <c r="M241" s="11">
        <v>0</v>
      </c>
      <c r="N241" s="11">
        <f t="shared" si="58"/>
        <v>243.36</v>
      </c>
      <c r="O241" s="11">
        <f t="shared" si="59"/>
        <v>9.13</v>
      </c>
      <c r="P241" s="13">
        <f t="shared" si="60"/>
        <v>99.81</v>
      </c>
      <c r="Q241" s="11">
        <f t="shared" si="61"/>
        <v>352.3</v>
      </c>
      <c r="R241" s="11">
        <f t="shared" si="62"/>
        <v>1339.259</v>
      </c>
      <c r="S241" s="35"/>
      <c r="T241" t="str">
        <f>VLOOKUP(D241,[2]汇总!I$2:J$312,2,0)</f>
        <v>√</v>
      </c>
    </row>
    <row r="242" ht="20" customHeight="1" spans="1:20">
      <c r="A242" s="10">
        <f t="shared" si="71"/>
        <v>239</v>
      </c>
      <c r="B242" s="11"/>
      <c r="C242" s="12" t="s">
        <v>563</v>
      </c>
      <c r="D242" s="11" t="s">
        <v>564</v>
      </c>
      <c r="E242" s="11">
        <v>3042.05</v>
      </c>
      <c r="F242" s="11">
        <v>3043</v>
      </c>
      <c r="G242" s="13">
        <v>4990.25</v>
      </c>
      <c r="H242" s="11">
        <f t="shared" si="63"/>
        <v>54.76</v>
      </c>
      <c r="I242" s="11">
        <f t="shared" si="64"/>
        <v>486.728</v>
      </c>
      <c r="J242" s="11">
        <f t="shared" si="65"/>
        <v>21.301</v>
      </c>
      <c r="K242" s="13">
        <f t="shared" si="66"/>
        <v>424.17</v>
      </c>
      <c r="L242" s="13">
        <f t="shared" si="67"/>
        <v>986.959</v>
      </c>
      <c r="M242" s="11">
        <v>0</v>
      </c>
      <c r="N242" s="11">
        <f t="shared" si="58"/>
        <v>243.36</v>
      </c>
      <c r="O242" s="11">
        <f t="shared" si="59"/>
        <v>9.13</v>
      </c>
      <c r="P242" s="13">
        <f t="shared" si="60"/>
        <v>99.81</v>
      </c>
      <c r="Q242" s="11">
        <f t="shared" si="61"/>
        <v>352.3</v>
      </c>
      <c r="R242" s="11">
        <f t="shared" si="62"/>
        <v>1339.259</v>
      </c>
      <c r="S242" s="11"/>
      <c r="T242" t="str">
        <f>VLOOKUP(D242,[2]汇总!I$2:J$312,2,0)</f>
        <v>√</v>
      </c>
    </row>
    <row r="243" ht="20" customHeight="1" spans="1:20">
      <c r="A243" s="10">
        <f t="shared" si="71"/>
        <v>240</v>
      </c>
      <c r="B243" s="11"/>
      <c r="C243" s="12" t="s">
        <v>567</v>
      </c>
      <c r="D243" s="11" t="s">
        <v>568</v>
      </c>
      <c r="E243" s="11">
        <v>3042.05</v>
      </c>
      <c r="F243" s="11">
        <v>3043</v>
      </c>
      <c r="G243" s="13">
        <v>4990.25</v>
      </c>
      <c r="H243" s="11">
        <f t="shared" si="63"/>
        <v>54.76</v>
      </c>
      <c r="I243" s="11">
        <f t="shared" si="64"/>
        <v>486.728</v>
      </c>
      <c r="J243" s="11">
        <f t="shared" si="65"/>
        <v>21.301</v>
      </c>
      <c r="K243" s="13">
        <f t="shared" si="66"/>
        <v>424.17</v>
      </c>
      <c r="L243" s="13">
        <f t="shared" si="67"/>
        <v>986.959</v>
      </c>
      <c r="M243" s="11">
        <v>0</v>
      </c>
      <c r="N243" s="11">
        <f t="shared" si="58"/>
        <v>243.36</v>
      </c>
      <c r="O243" s="11">
        <f t="shared" si="59"/>
        <v>9.13</v>
      </c>
      <c r="P243" s="13">
        <f t="shared" si="60"/>
        <v>99.81</v>
      </c>
      <c r="Q243" s="11">
        <f t="shared" si="61"/>
        <v>352.3</v>
      </c>
      <c r="R243" s="11">
        <f t="shared" si="62"/>
        <v>1339.259</v>
      </c>
      <c r="S243" s="11"/>
      <c r="T243" t="str">
        <f>VLOOKUP(D243,[2]汇总!I$2:J$312,2,0)</f>
        <v>√</v>
      </c>
    </row>
    <row r="244" ht="20" customHeight="1" spans="1:20">
      <c r="A244" s="10">
        <f t="shared" ref="A244:A257" si="72">ROW()-3</f>
        <v>241</v>
      </c>
      <c r="B244" s="11"/>
      <c r="C244" s="12" t="s">
        <v>569</v>
      </c>
      <c r="D244" s="111" t="s">
        <v>570</v>
      </c>
      <c r="E244" s="11">
        <v>3042.05</v>
      </c>
      <c r="F244" s="11">
        <v>3043</v>
      </c>
      <c r="G244" s="13">
        <v>4990.25</v>
      </c>
      <c r="H244" s="11">
        <f t="shared" si="63"/>
        <v>54.76</v>
      </c>
      <c r="I244" s="11">
        <f t="shared" si="64"/>
        <v>486.728</v>
      </c>
      <c r="J244" s="11">
        <f t="shared" si="65"/>
        <v>21.301</v>
      </c>
      <c r="K244" s="13">
        <f t="shared" si="66"/>
        <v>424.17</v>
      </c>
      <c r="L244" s="13">
        <f t="shared" si="67"/>
        <v>986.959</v>
      </c>
      <c r="M244" s="11">
        <v>0</v>
      </c>
      <c r="N244" s="11">
        <f t="shared" si="58"/>
        <v>243.36</v>
      </c>
      <c r="O244" s="11">
        <f t="shared" si="59"/>
        <v>9.13</v>
      </c>
      <c r="P244" s="13">
        <f t="shared" si="60"/>
        <v>99.81</v>
      </c>
      <c r="Q244" s="11">
        <f t="shared" si="61"/>
        <v>352.3</v>
      </c>
      <c r="R244" s="11">
        <f t="shared" si="62"/>
        <v>1339.259</v>
      </c>
      <c r="S244" s="11"/>
      <c r="T244" t="str">
        <f>VLOOKUP(D244,[2]汇总!I$2:J$312,2,0)</f>
        <v>√</v>
      </c>
    </row>
    <row r="245" customFormat="1" ht="20" customHeight="1" spans="1:20">
      <c r="A245" s="10">
        <f t="shared" si="72"/>
        <v>242</v>
      </c>
      <c r="B245" s="11"/>
      <c r="C245" s="12" t="s">
        <v>754</v>
      </c>
      <c r="D245" s="11" t="s">
        <v>755</v>
      </c>
      <c r="E245" s="11">
        <v>3042.05</v>
      </c>
      <c r="F245" s="11">
        <v>3043</v>
      </c>
      <c r="G245" s="13">
        <v>4990.25</v>
      </c>
      <c r="H245" s="11">
        <f t="shared" si="63"/>
        <v>54.76</v>
      </c>
      <c r="I245" s="11">
        <f t="shared" si="64"/>
        <v>486.728</v>
      </c>
      <c r="J245" s="11">
        <f t="shared" si="65"/>
        <v>21.301</v>
      </c>
      <c r="K245" s="13">
        <f t="shared" si="66"/>
        <v>424.17</v>
      </c>
      <c r="L245" s="13">
        <f t="shared" si="67"/>
        <v>986.959</v>
      </c>
      <c r="M245" s="11">
        <v>0</v>
      </c>
      <c r="N245" s="11">
        <f t="shared" si="58"/>
        <v>243.36</v>
      </c>
      <c r="O245" s="11">
        <f t="shared" si="59"/>
        <v>9.13</v>
      </c>
      <c r="P245" s="13">
        <f t="shared" si="60"/>
        <v>99.81</v>
      </c>
      <c r="Q245" s="11">
        <f t="shared" si="61"/>
        <v>352.3</v>
      </c>
      <c r="R245" s="11">
        <f t="shared" si="62"/>
        <v>1339.259</v>
      </c>
      <c r="S245" s="11"/>
      <c r="T245" t="str">
        <f>VLOOKUP(D245,[2]汇总!I$2:J$312,2,0)</f>
        <v>√</v>
      </c>
    </row>
    <row r="246" customFormat="1" ht="20" customHeight="1" spans="1:20">
      <c r="A246" s="10">
        <f t="shared" si="72"/>
        <v>243</v>
      </c>
      <c r="B246" s="11"/>
      <c r="C246" s="12" t="s">
        <v>756</v>
      </c>
      <c r="D246" s="11" t="s">
        <v>757</v>
      </c>
      <c r="E246" s="11">
        <v>3042.05</v>
      </c>
      <c r="F246" s="11">
        <v>3043</v>
      </c>
      <c r="G246" s="13">
        <v>4990.25</v>
      </c>
      <c r="H246" s="11">
        <f t="shared" si="63"/>
        <v>54.76</v>
      </c>
      <c r="I246" s="11">
        <f t="shared" si="64"/>
        <v>486.728</v>
      </c>
      <c r="J246" s="11">
        <f t="shared" si="65"/>
        <v>21.301</v>
      </c>
      <c r="K246" s="13">
        <f t="shared" si="66"/>
        <v>424.17</v>
      </c>
      <c r="L246" s="13">
        <f t="shared" si="67"/>
        <v>986.959</v>
      </c>
      <c r="M246" s="11">
        <v>0</v>
      </c>
      <c r="N246" s="11">
        <f t="shared" si="58"/>
        <v>243.36</v>
      </c>
      <c r="O246" s="11">
        <f t="shared" si="59"/>
        <v>9.13</v>
      </c>
      <c r="P246" s="13">
        <f t="shared" si="60"/>
        <v>99.81</v>
      </c>
      <c r="Q246" s="11">
        <f t="shared" si="61"/>
        <v>352.3</v>
      </c>
      <c r="R246" s="11">
        <f t="shared" si="62"/>
        <v>1339.259</v>
      </c>
      <c r="S246" s="11"/>
      <c r="T246" t="str">
        <f>VLOOKUP(D246,[2]汇总!I$2:J$312,2,0)</f>
        <v>√</v>
      </c>
    </row>
    <row r="247" customFormat="1" ht="20" customHeight="1" spans="1:19">
      <c r="A247" s="10">
        <f t="shared" si="72"/>
        <v>244</v>
      </c>
      <c r="B247" s="11"/>
      <c r="C247" s="20" t="s">
        <v>815</v>
      </c>
      <c r="D247" s="11" t="s">
        <v>816</v>
      </c>
      <c r="E247" s="22">
        <v>3042.05</v>
      </c>
      <c r="F247" s="11">
        <v>3043</v>
      </c>
      <c r="G247" s="13">
        <v>4990.25</v>
      </c>
      <c r="H247" s="11">
        <f t="shared" si="63"/>
        <v>54.76</v>
      </c>
      <c r="I247" s="11">
        <f t="shared" si="64"/>
        <v>486.728</v>
      </c>
      <c r="J247" s="11">
        <f t="shared" si="65"/>
        <v>21.301</v>
      </c>
      <c r="K247" s="13">
        <f t="shared" si="66"/>
        <v>424.17</v>
      </c>
      <c r="L247" s="13">
        <f t="shared" si="67"/>
        <v>986.959</v>
      </c>
      <c r="M247" s="11">
        <v>0</v>
      </c>
      <c r="N247" s="11">
        <f t="shared" si="58"/>
        <v>243.36</v>
      </c>
      <c r="O247" s="11">
        <f t="shared" si="59"/>
        <v>9.13</v>
      </c>
      <c r="P247" s="13">
        <f t="shared" si="60"/>
        <v>99.81</v>
      </c>
      <c r="Q247" s="11">
        <f t="shared" si="61"/>
        <v>352.3</v>
      </c>
      <c r="R247" s="11">
        <f t="shared" si="62"/>
        <v>1339.259</v>
      </c>
      <c r="S247" s="11" t="s">
        <v>50</v>
      </c>
    </row>
    <row r="248" customFormat="1" ht="20" customHeight="1" spans="1:19">
      <c r="A248" s="10">
        <f t="shared" si="72"/>
        <v>245</v>
      </c>
      <c r="B248" s="11"/>
      <c r="C248" s="20" t="s">
        <v>817</v>
      </c>
      <c r="D248" s="11" t="s">
        <v>818</v>
      </c>
      <c r="E248" s="22">
        <v>3042.05</v>
      </c>
      <c r="F248" s="11">
        <v>3043</v>
      </c>
      <c r="G248" s="13">
        <v>4990.25</v>
      </c>
      <c r="H248" s="11">
        <f t="shared" si="63"/>
        <v>54.76</v>
      </c>
      <c r="I248" s="11">
        <f t="shared" si="64"/>
        <v>486.728</v>
      </c>
      <c r="J248" s="11">
        <f t="shared" si="65"/>
        <v>21.301</v>
      </c>
      <c r="K248" s="13">
        <f t="shared" si="66"/>
        <v>424.17</v>
      </c>
      <c r="L248" s="13">
        <f t="shared" si="67"/>
        <v>986.959</v>
      </c>
      <c r="M248" s="11">
        <v>0</v>
      </c>
      <c r="N248" s="11">
        <f t="shared" si="58"/>
        <v>243.36</v>
      </c>
      <c r="O248" s="11">
        <f t="shared" si="59"/>
        <v>9.13</v>
      </c>
      <c r="P248" s="13">
        <f t="shared" si="60"/>
        <v>99.81</v>
      </c>
      <c r="Q248" s="11">
        <f t="shared" si="61"/>
        <v>352.3</v>
      </c>
      <c r="R248" s="11">
        <f t="shared" si="62"/>
        <v>1339.259</v>
      </c>
      <c r="S248" s="11" t="s">
        <v>50</v>
      </c>
    </row>
    <row r="249" customFormat="1" ht="20" customHeight="1" spans="1:19">
      <c r="A249" s="10">
        <f t="shared" si="72"/>
        <v>246</v>
      </c>
      <c r="B249" s="11"/>
      <c r="C249" s="20" t="s">
        <v>819</v>
      </c>
      <c r="D249" s="11" t="s">
        <v>820</v>
      </c>
      <c r="E249" s="22">
        <v>3042.05</v>
      </c>
      <c r="F249" s="11">
        <v>3043</v>
      </c>
      <c r="G249" s="13">
        <v>4990.25</v>
      </c>
      <c r="H249" s="11">
        <f t="shared" si="63"/>
        <v>54.76</v>
      </c>
      <c r="I249" s="11">
        <f t="shared" si="64"/>
        <v>486.728</v>
      </c>
      <c r="J249" s="11">
        <f t="shared" si="65"/>
        <v>21.301</v>
      </c>
      <c r="K249" s="13">
        <f t="shared" si="66"/>
        <v>424.17</v>
      </c>
      <c r="L249" s="13">
        <f t="shared" si="67"/>
        <v>986.959</v>
      </c>
      <c r="M249" s="11">
        <v>0</v>
      </c>
      <c r="N249" s="11">
        <f t="shared" si="58"/>
        <v>243.36</v>
      </c>
      <c r="O249" s="11">
        <f t="shared" si="59"/>
        <v>9.13</v>
      </c>
      <c r="P249" s="13">
        <f t="shared" si="60"/>
        <v>99.81</v>
      </c>
      <c r="Q249" s="11">
        <f t="shared" si="61"/>
        <v>352.3</v>
      </c>
      <c r="R249" s="11">
        <f t="shared" si="62"/>
        <v>1339.259</v>
      </c>
      <c r="S249" s="11" t="s">
        <v>50</v>
      </c>
    </row>
    <row r="250" customFormat="1" ht="20" customHeight="1" spans="1:19">
      <c r="A250" s="10">
        <f t="shared" si="72"/>
        <v>247</v>
      </c>
      <c r="B250" s="11"/>
      <c r="C250" s="20" t="s">
        <v>821</v>
      </c>
      <c r="D250" s="11" t="s">
        <v>822</v>
      </c>
      <c r="E250" s="22">
        <v>3042.05</v>
      </c>
      <c r="F250" s="11">
        <v>3043</v>
      </c>
      <c r="G250" s="13">
        <v>4990.25</v>
      </c>
      <c r="H250" s="11">
        <f t="shared" si="63"/>
        <v>54.76</v>
      </c>
      <c r="I250" s="11">
        <f t="shared" si="64"/>
        <v>486.728</v>
      </c>
      <c r="J250" s="11">
        <f t="shared" si="65"/>
        <v>21.301</v>
      </c>
      <c r="K250" s="13">
        <f t="shared" si="66"/>
        <v>424.17</v>
      </c>
      <c r="L250" s="13">
        <f t="shared" si="67"/>
        <v>986.959</v>
      </c>
      <c r="M250" s="11">
        <v>0</v>
      </c>
      <c r="N250" s="11">
        <f t="shared" si="58"/>
        <v>243.36</v>
      </c>
      <c r="O250" s="11">
        <f t="shared" si="59"/>
        <v>9.13</v>
      </c>
      <c r="P250" s="13">
        <f t="shared" si="60"/>
        <v>99.81</v>
      </c>
      <c r="Q250" s="11">
        <f t="shared" si="61"/>
        <v>352.3</v>
      </c>
      <c r="R250" s="11">
        <f t="shared" si="62"/>
        <v>1339.259</v>
      </c>
      <c r="S250" s="11" t="s">
        <v>50</v>
      </c>
    </row>
    <row r="251" customFormat="1" ht="20" customHeight="1" spans="1:19">
      <c r="A251" s="10">
        <f t="shared" si="72"/>
        <v>248</v>
      </c>
      <c r="B251" s="11"/>
      <c r="C251" s="20" t="s">
        <v>823</v>
      </c>
      <c r="D251" s="11" t="s">
        <v>824</v>
      </c>
      <c r="E251" s="22">
        <v>3042.05</v>
      </c>
      <c r="F251" s="11">
        <v>3043</v>
      </c>
      <c r="G251" s="13">
        <v>4990.25</v>
      </c>
      <c r="H251" s="11">
        <f t="shared" si="63"/>
        <v>54.76</v>
      </c>
      <c r="I251" s="11">
        <f t="shared" si="64"/>
        <v>486.728</v>
      </c>
      <c r="J251" s="11">
        <f t="shared" si="65"/>
        <v>21.301</v>
      </c>
      <c r="K251" s="13">
        <f t="shared" si="66"/>
        <v>424.17</v>
      </c>
      <c r="L251" s="13">
        <f t="shared" si="67"/>
        <v>986.959</v>
      </c>
      <c r="M251" s="11">
        <v>0</v>
      </c>
      <c r="N251" s="11">
        <f t="shared" si="58"/>
        <v>243.36</v>
      </c>
      <c r="O251" s="11">
        <f t="shared" si="59"/>
        <v>9.13</v>
      </c>
      <c r="P251" s="13">
        <f t="shared" si="60"/>
        <v>99.81</v>
      </c>
      <c r="Q251" s="11">
        <f t="shared" si="61"/>
        <v>352.3</v>
      </c>
      <c r="R251" s="11">
        <f t="shared" si="62"/>
        <v>1339.259</v>
      </c>
      <c r="S251" s="11" t="s">
        <v>50</v>
      </c>
    </row>
    <row r="252" customFormat="1" ht="20" customHeight="1" spans="1:19">
      <c r="A252" s="10">
        <f t="shared" si="72"/>
        <v>249</v>
      </c>
      <c r="B252" s="11"/>
      <c r="C252" s="20" t="s">
        <v>825</v>
      </c>
      <c r="D252" s="22" t="s">
        <v>826</v>
      </c>
      <c r="E252" s="22">
        <v>3042.05</v>
      </c>
      <c r="F252" s="11">
        <v>3043</v>
      </c>
      <c r="G252" s="13">
        <v>4990.25</v>
      </c>
      <c r="H252" s="11">
        <f t="shared" si="63"/>
        <v>54.76</v>
      </c>
      <c r="I252" s="11">
        <f t="shared" si="64"/>
        <v>486.728</v>
      </c>
      <c r="J252" s="11">
        <f t="shared" si="65"/>
        <v>21.301</v>
      </c>
      <c r="K252" s="13">
        <f t="shared" si="66"/>
        <v>424.17</v>
      </c>
      <c r="L252" s="13">
        <f t="shared" si="67"/>
        <v>986.959</v>
      </c>
      <c r="M252" s="11">
        <v>0</v>
      </c>
      <c r="N252" s="11">
        <f t="shared" si="58"/>
        <v>243.36</v>
      </c>
      <c r="O252" s="11">
        <f t="shared" si="59"/>
        <v>9.13</v>
      </c>
      <c r="P252" s="13">
        <f t="shared" si="60"/>
        <v>99.81</v>
      </c>
      <c r="Q252" s="11">
        <f t="shared" si="61"/>
        <v>352.3</v>
      </c>
      <c r="R252" s="11">
        <f t="shared" si="62"/>
        <v>1339.259</v>
      </c>
      <c r="S252" s="11" t="s">
        <v>50</v>
      </c>
    </row>
    <row r="253" s="2" customFormat="1" ht="20" customHeight="1" spans="1:20">
      <c r="A253" s="10">
        <f t="shared" si="72"/>
        <v>250</v>
      </c>
      <c r="B253" s="20" t="s">
        <v>571</v>
      </c>
      <c r="C253" s="70" t="s">
        <v>572</v>
      </c>
      <c r="D253" s="12" t="s">
        <v>573</v>
      </c>
      <c r="E253" s="12">
        <v>3042.05</v>
      </c>
      <c r="F253" s="11">
        <v>3043</v>
      </c>
      <c r="G253" s="13">
        <v>4990.25</v>
      </c>
      <c r="H253" s="12">
        <f t="shared" si="63"/>
        <v>54.76</v>
      </c>
      <c r="I253" s="12">
        <f t="shared" si="64"/>
        <v>486.728</v>
      </c>
      <c r="J253" s="12">
        <f t="shared" si="65"/>
        <v>21.301</v>
      </c>
      <c r="K253" s="13">
        <f t="shared" si="66"/>
        <v>424.17</v>
      </c>
      <c r="L253" s="13">
        <f t="shared" ref="L253:L284" si="73">SUM(H253:K253)</f>
        <v>986.959</v>
      </c>
      <c r="M253" s="11">
        <v>0</v>
      </c>
      <c r="N253" s="12">
        <f t="shared" ref="N253:N284" si="74">ROUND(E253*0.08,2)</f>
        <v>243.36</v>
      </c>
      <c r="O253" s="12">
        <f t="shared" ref="O253:O284" si="75">ROUND(F253*0.003,2)</f>
        <v>9.13</v>
      </c>
      <c r="P253" s="13">
        <f t="shared" ref="P253:P284" si="76">ROUND(G253*0.02,2)</f>
        <v>99.81</v>
      </c>
      <c r="Q253" s="12">
        <f t="shared" ref="Q253:Q284" si="77">SUM(M253:P253)</f>
        <v>352.3</v>
      </c>
      <c r="R253" s="12">
        <f t="shared" ref="R253:R284" si="78">L253+Q253</f>
        <v>1339.259</v>
      </c>
      <c r="S253" s="12"/>
      <c r="T253"/>
    </row>
    <row r="254" ht="20" customHeight="1" spans="1:19">
      <c r="A254" s="10">
        <f t="shared" si="72"/>
        <v>251</v>
      </c>
      <c r="B254" s="20"/>
      <c r="C254" s="70" t="s">
        <v>574</v>
      </c>
      <c r="D254" s="11" t="s">
        <v>575</v>
      </c>
      <c r="E254" s="11">
        <v>3042.05</v>
      </c>
      <c r="F254" s="11">
        <v>3043</v>
      </c>
      <c r="G254" s="13">
        <v>4990.25</v>
      </c>
      <c r="H254" s="11">
        <f t="shared" ref="H253:H284" si="79">ROUND(E254*0.018,2)</f>
        <v>54.76</v>
      </c>
      <c r="I254" s="11">
        <f t="shared" ref="I253:I284" si="80">E254*0.16</f>
        <v>486.728</v>
      </c>
      <c r="J254" s="11">
        <f t="shared" ref="J253:J284" si="81">F254*0.007</f>
        <v>21.301</v>
      </c>
      <c r="K254" s="13">
        <f t="shared" ref="K253:K284" si="82">ROUND(G254*0.085,2)</f>
        <v>424.17</v>
      </c>
      <c r="L254" s="13">
        <f t="shared" si="73"/>
        <v>986.959</v>
      </c>
      <c r="M254" s="11">
        <v>0</v>
      </c>
      <c r="N254" s="11">
        <f t="shared" si="74"/>
        <v>243.36</v>
      </c>
      <c r="O254" s="11">
        <f t="shared" si="75"/>
        <v>9.13</v>
      </c>
      <c r="P254" s="13">
        <f t="shared" si="76"/>
        <v>99.81</v>
      </c>
      <c r="Q254" s="11">
        <f t="shared" si="77"/>
        <v>352.3</v>
      </c>
      <c r="R254" s="11">
        <f t="shared" si="78"/>
        <v>1339.259</v>
      </c>
      <c r="S254" s="11"/>
    </row>
    <row r="255" ht="20" customHeight="1" spans="1:19">
      <c r="A255" s="10">
        <f t="shared" si="72"/>
        <v>252</v>
      </c>
      <c r="B255" s="20"/>
      <c r="C255" s="13" t="s">
        <v>576</v>
      </c>
      <c r="D255" s="11" t="s">
        <v>577</v>
      </c>
      <c r="E255" s="11" t="s">
        <v>758</v>
      </c>
      <c r="F255" s="11">
        <v>2837</v>
      </c>
      <c r="G255" s="13">
        <v>4990.25</v>
      </c>
      <c r="H255" s="11">
        <f t="shared" si="79"/>
        <v>51.05</v>
      </c>
      <c r="I255" s="11">
        <f t="shared" si="80"/>
        <v>453.792</v>
      </c>
      <c r="J255" s="11">
        <f t="shared" si="81"/>
        <v>19.859</v>
      </c>
      <c r="K255" s="13">
        <f t="shared" si="82"/>
        <v>424.17</v>
      </c>
      <c r="L255" s="13">
        <f t="shared" si="73"/>
        <v>948.871</v>
      </c>
      <c r="M255" s="11">
        <v>0</v>
      </c>
      <c r="N255" s="11">
        <f t="shared" si="74"/>
        <v>226.9</v>
      </c>
      <c r="O255" s="11">
        <f t="shared" si="75"/>
        <v>8.51</v>
      </c>
      <c r="P255" s="13">
        <f t="shared" si="76"/>
        <v>99.81</v>
      </c>
      <c r="Q255" s="11">
        <f t="shared" si="77"/>
        <v>335.22</v>
      </c>
      <c r="R255" s="11">
        <f t="shared" si="78"/>
        <v>1284.091</v>
      </c>
      <c r="S255" s="11"/>
    </row>
    <row r="256" ht="20" customHeight="1" spans="1:19">
      <c r="A256" s="10">
        <f t="shared" si="72"/>
        <v>253</v>
      </c>
      <c r="B256" s="20"/>
      <c r="C256" s="13" t="s">
        <v>578</v>
      </c>
      <c r="D256" s="11" t="s">
        <v>579</v>
      </c>
      <c r="E256" s="11" t="s">
        <v>758</v>
      </c>
      <c r="F256" s="11">
        <v>2837</v>
      </c>
      <c r="G256" s="13">
        <v>4990.25</v>
      </c>
      <c r="H256" s="11">
        <f t="shared" si="79"/>
        <v>51.05</v>
      </c>
      <c r="I256" s="11">
        <f t="shared" si="80"/>
        <v>453.792</v>
      </c>
      <c r="J256" s="11">
        <f t="shared" si="81"/>
        <v>19.859</v>
      </c>
      <c r="K256" s="13">
        <f t="shared" si="82"/>
        <v>424.17</v>
      </c>
      <c r="L256" s="13">
        <f t="shared" si="73"/>
        <v>948.871</v>
      </c>
      <c r="M256" s="11">
        <v>0</v>
      </c>
      <c r="N256" s="11">
        <f t="shared" si="74"/>
        <v>226.9</v>
      </c>
      <c r="O256" s="11">
        <f t="shared" si="75"/>
        <v>8.51</v>
      </c>
      <c r="P256" s="13">
        <f t="shared" si="76"/>
        <v>99.81</v>
      </c>
      <c r="Q256" s="11">
        <f t="shared" si="77"/>
        <v>335.22</v>
      </c>
      <c r="R256" s="11">
        <f t="shared" si="78"/>
        <v>1284.091</v>
      </c>
      <c r="S256" s="11"/>
    </row>
    <row r="257" ht="20" customHeight="1" spans="1:19">
      <c r="A257" s="10">
        <f t="shared" si="72"/>
        <v>254</v>
      </c>
      <c r="B257" s="20"/>
      <c r="C257" s="13" t="s">
        <v>580</v>
      </c>
      <c r="D257" s="11" t="s">
        <v>581</v>
      </c>
      <c r="E257" s="11" t="s">
        <v>759</v>
      </c>
      <c r="F257" s="11">
        <v>3820</v>
      </c>
      <c r="G257" s="13">
        <v>4990.25</v>
      </c>
      <c r="H257" s="11">
        <f t="shared" si="79"/>
        <v>68.76</v>
      </c>
      <c r="I257" s="11">
        <f t="shared" si="80"/>
        <v>611.2</v>
      </c>
      <c r="J257" s="11">
        <f t="shared" si="81"/>
        <v>26.74</v>
      </c>
      <c r="K257" s="13">
        <f t="shared" si="82"/>
        <v>424.17</v>
      </c>
      <c r="L257" s="13">
        <f t="shared" si="73"/>
        <v>1130.87</v>
      </c>
      <c r="M257" s="11">
        <v>0</v>
      </c>
      <c r="N257" s="11">
        <f t="shared" si="74"/>
        <v>305.6</v>
      </c>
      <c r="O257" s="11">
        <f t="shared" si="75"/>
        <v>11.46</v>
      </c>
      <c r="P257" s="13">
        <f t="shared" si="76"/>
        <v>99.81</v>
      </c>
      <c r="Q257" s="11">
        <f t="shared" si="77"/>
        <v>416.87</v>
      </c>
      <c r="R257" s="11">
        <f t="shared" si="78"/>
        <v>1547.74</v>
      </c>
      <c r="S257" s="11"/>
    </row>
    <row r="258" ht="20" customHeight="1" spans="1:19">
      <c r="A258" s="10">
        <f t="shared" ref="A258:A267" si="83">ROW()-3</f>
        <v>255</v>
      </c>
      <c r="B258" s="20"/>
      <c r="C258" s="13" t="s">
        <v>582</v>
      </c>
      <c r="D258" s="11" t="s">
        <v>583</v>
      </c>
      <c r="E258" s="11" t="s">
        <v>758</v>
      </c>
      <c r="F258" s="11">
        <v>2837</v>
      </c>
      <c r="G258" s="13">
        <v>4990.25</v>
      </c>
      <c r="H258" s="11">
        <f t="shared" si="79"/>
        <v>51.05</v>
      </c>
      <c r="I258" s="11">
        <f t="shared" si="80"/>
        <v>453.792</v>
      </c>
      <c r="J258" s="11">
        <f t="shared" si="81"/>
        <v>19.859</v>
      </c>
      <c r="K258" s="13">
        <f t="shared" si="82"/>
        <v>424.17</v>
      </c>
      <c r="L258" s="13">
        <f t="shared" si="73"/>
        <v>948.871</v>
      </c>
      <c r="M258" s="11">
        <v>0</v>
      </c>
      <c r="N258" s="11">
        <f t="shared" si="74"/>
        <v>226.9</v>
      </c>
      <c r="O258" s="11">
        <f t="shared" si="75"/>
        <v>8.51</v>
      </c>
      <c r="P258" s="13">
        <f t="shared" si="76"/>
        <v>99.81</v>
      </c>
      <c r="Q258" s="11">
        <f t="shared" si="77"/>
        <v>335.22</v>
      </c>
      <c r="R258" s="11">
        <f t="shared" si="78"/>
        <v>1284.091</v>
      </c>
      <c r="S258" s="11"/>
    </row>
    <row r="259" ht="20" customHeight="1" spans="1:19">
      <c r="A259" s="10">
        <f t="shared" si="83"/>
        <v>256</v>
      </c>
      <c r="B259" s="20"/>
      <c r="C259" s="13" t="s">
        <v>584</v>
      </c>
      <c r="D259" s="11" t="s">
        <v>585</v>
      </c>
      <c r="E259" s="11" t="s">
        <v>758</v>
      </c>
      <c r="F259" s="11">
        <v>2837</v>
      </c>
      <c r="G259" s="13">
        <v>4990.25</v>
      </c>
      <c r="H259" s="11">
        <f t="shared" si="79"/>
        <v>51.05</v>
      </c>
      <c r="I259" s="11">
        <f t="shared" si="80"/>
        <v>453.792</v>
      </c>
      <c r="J259" s="11">
        <f t="shared" si="81"/>
        <v>19.859</v>
      </c>
      <c r="K259" s="13">
        <f t="shared" si="82"/>
        <v>424.17</v>
      </c>
      <c r="L259" s="13">
        <f t="shared" si="73"/>
        <v>948.871</v>
      </c>
      <c r="M259" s="11">
        <v>0</v>
      </c>
      <c r="N259" s="11">
        <f t="shared" si="74"/>
        <v>226.9</v>
      </c>
      <c r="O259" s="11">
        <f t="shared" si="75"/>
        <v>8.51</v>
      </c>
      <c r="P259" s="13">
        <f t="shared" si="76"/>
        <v>99.81</v>
      </c>
      <c r="Q259" s="11">
        <f t="shared" si="77"/>
        <v>335.22</v>
      </c>
      <c r="R259" s="11">
        <f t="shared" si="78"/>
        <v>1284.091</v>
      </c>
      <c r="S259" s="11"/>
    </row>
    <row r="260" ht="20" customHeight="1" spans="1:19">
      <c r="A260" s="10">
        <f t="shared" si="83"/>
        <v>257</v>
      </c>
      <c r="B260" s="20"/>
      <c r="C260" s="13" t="s">
        <v>586</v>
      </c>
      <c r="D260" s="11" t="s">
        <v>587</v>
      </c>
      <c r="E260" s="11" t="s">
        <v>758</v>
      </c>
      <c r="F260" s="11">
        <v>2837</v>
      </c>
      <c r="G260" s="13">
        <v>4990.25</v>
      </c>
      <c r="H260" s="11">
        <f t="shared" si="79"/>
        <v>51.05</v>
      </c>
      <c r="I260" s="11">
        <f t="shared" si="80"/>
        <v>453.792</v>
      </c>
      <c r="J260" s="11">
        <f t="shared" si="81"/>
        <v>19.859</v>
      </c>
      <c r="K260" s="13">
        <f t="shared" si="82"/>
        <v>424.17</v>
      </c>
      <c r="L260" s="13">
        <f t="shared" si="73"/>
        <v>948.871</v>
      </c>
      <c r="M260" s="11">
        <v>0</v>
      </c>
      <c r="N260" s="11">
        <f t="shared" si="74"/>
        <v>226.9</v>
      </c>
      <c r="O260" s="11">
        <f t="shared" si="75"/>
        <v>8.51</v>
      </c>
      <c r="P260" s="13">
        <f t="shared" si="76"/>
        <v>99.81</v>
      </c>
      <c r="Q260" s="11">
        <f t="shared" si="77"/>
        <v>335.22</v>
      </c>
      <c r="R260" s="11">
        <f t="shared" si="78"/>
        <v>1284.091</v>
      </c>
      <c r="S260" s="11"/>
    </row>
    <row r="261" ht="20" customHeight="1" spans="1:19">
      <c r="A261" s="10">
        <f t="shared" si="83"/>
        <v>258</v>
      </c>
      <c r="B261" s="20"/>
      <c r="C261" s="13" t="s">
        <v>588</v>
      </c>
      <c r="D261" s="11" t="s">
        <v>589</v>
      </c>
      <c r="E261" s="11" t="s">
        <v>758</v>
      </c>
      <c r="F261" s="11">
        <v>2837</v>
      </c>
      <c r="G261" s="13">
        <v>4990.25</v>
      </c>
      <c r="H261" s="11">
        <f t="shared" si="79"/>
        <v>51.05</v>
      </c>
      <c r="I261" s="11">
        <f t="shared" si="80"/>
        <v>453.792</v>
      </c>
      <c r="J261" s="11">
        <f t="shared" si="81"/>
        <v>19.859</v>
      </c>
      <c r="K261" s="13">
        <f t="shared" si="82"/>
        <v>424.17</v>
      </c>
      <c r="L261" s="13">
        <f t="shared" si="73"/>
        <v>948.871</v>
      </c>
      <c r="M261" s="11">
        <v>0</v>
      </c>
      <c r="N261" s="11">
        <f t="shared" si="74"/>
        <v>226.9</v>
      </c>
      <c r="O261" s="11">
        <f t="shared" si="75"/>
        <v>8.51</v>
      </c>
      <c r="P261" s="13">
        <f t="shared" si="76"/>
        <v>99.81</v>
      </c>
      <c r="Q261" s="11">
        <f t="shared" si="77"/>
        <v>335.22</v>
      </c>
      <c r="R261" s="11">
        <f t="shared" si="78"/>
        <v>1284.091</v>
      </c>
      <c r="S261" s="11"/>
    </row>
    <row r="262" ht="20" customHeight="1" spans="1:19">
      <c r="A262" s="10">
        <f t="shared" si="83"/>
        <v>259</v>
      </c>
      <c r="B262" s="20"/>
      <c r="C262" s="13" t="s">
        <v>590</v>
      </c>
      <c r="D262" s="11" t="s">
        <v>591</v>
      </c>
      <c r="E262" s="11" t="s">
        <v>758</v>
      </c>
      <c r="F262" s="11">
        <v>2837</v>
      </c>
      <c r="G262" s="13">
        <v>4990.25</v>
      </c>
      <c r="H262" s="11">
        <f t="shared" si="79"/>
        <v>51.05</v>
      </c>
      <c r="I262" s="11">
        <f t="shared" si="80"/>
        <v>453.792</v>
      </c>
      <c r="J262" s="11">
        <f t="shared" si="81"/>
        <v>19.859</v>
      </c>
      <c r="K262" s="13">
        <f t="shared" si="82"/>
        <v>424.17</v>
      </c>
      <c r="L262" s="13">
        <f t="shared" si="73"/>
        <v>948.871</v>
      </c>
      <c r="M262" s="11">
        <v>0</v>
      </c>
      <c r="N262" s="11">
        <f t="shared" si="74"/>
        <v>226.9</v>
      </c>
      <c r="O262" s="11">
        <f t="shared" si="75"/>
        <v>8.51</v>
      </c>
      <c r="P262" s="13">
        <f t="shared" si="76"/>
        <v>99.81</v>
      </c>
      <c r="Q262" s="11">
        <f t="shared" si="77"/>
        <v>335.22</v>
      </c>
      <c r="R262" s="11">
        <f t="shared" si="78"/>
        <v>1284.091</v>
      </c>
      <c r="S262" s="11"/>
    </row>
    <row r="263" ht="20" customHeight="1" spans="1:19">
      <c r="A263" s="10">
        <f t="shared" si="83"/>
        <v>260</v>
      </c>
      <c r="B263" s="20"/>
      <c r="C263" s="13" t="s">
        <v>592</v>
      </c>
      <c r="D263" s="11" t="s">
        <v>593</v>
      </c>
      <c r="E263" s="11" t="s">
        <v>758</v>
      </c>
      <c r="F263" s="11">
        <v>2837</v>
      </c>
      <c r="G263" s="13">
        <v>4990.25</v>
      </c>
      <c r="H263" s="11">
        <f t="shared" si="79"/>
        <v>51.05</v>
      </c>
      <c r="I263" s="11">
        <f t="shared" si="80"/>
        <v>453.792</v>
      </c>
      <c r="J263" s="11">
        <f t="shared" si="81"/>
        <v>19.859</v>
      </c>
      <c r="K263" s="13">
        <f t="shared" si="82"/>
        <v>424.17</v>
      </c>
      <c r="L263" s="13">
        <f t="shared" si="73"/>
        <v>948.871</v>
      </c>
      <c r="M263" s="11">
        <v>0</v>
      </c>
      <c r="N263" s="11">
        <f t="shared" si="74"/>
        <v>226.9</v>
      </c>
      <c r="O263" s="11">
        <f t="shared" si="75"/>
        <v>8.51</v>
      </c>
      <c r="P263" s="13">
        <f t="shared" si="76"/>
        <v>99.81</v>
      </c>
      <c r="Q263" s="11">
        <f t="shared" si="77"/>
        <v>335.22</v>
      </c>
      <c r="R263" s="11">
        <f t="shared" si="78"/>
        <v>1284.091</v>
      </c>
      <c r="S263" s="11"/>
    </row>
    <row r="264" ht="20" customHeight="1" spans="1:19">
      <c r="A264" s="10">
        <f t="shared" si="83"/>
        <v>261</v>
      </c>
      <c r="B264" s="20"/>
      <c r="C264" s="13" t="s">
        <v>594</v>
      </c>
      <c r="D264" s="11" t="s">
        <v>595</v>
      </c>
      <c r="E264" s="11" t="s">
        <v>758</v>
      </c>
      <c r="F264" s="11">
        <v>2837</v>
      </c>
      <c r="G264" s="13">
        <v>4990.25</v>
      </c>
      <c r="H264" s="11">
        <f t="shared" si="79"/>
        <v>51.05</v>
      </c>
      <c r="I264" s="11">
        <f t="shared" si="80"/>
        <v>453.792</v>
      </c>
      <c r="J264" s="11">
        <f t="shared" si="81"/>
        <v>19.859</v>
      </c>
      <c r="K264" s="13">
        <f t="shared" si="82"/>
        <v>424.17</v>
      </c>
      <c r="L264" s="13">
        <f t="shared" si="73"/>
        <v>948.871</v>
      </c>
      <c r="M264" s="11">
        <v>0</v>
      </c>
      <c r="N264" s="11">
        <f t="shared" si="74"/>
        <v>226.9</v>
      </c>
      <c r="O264" s="11">
        <f t="shared" si="75"/>
        <v>8.51</v>
      </c>
      <c r="P264" s="13">
        <f t="shared" si="76"/>
        <v>99.81</v>
      </c>
      <c r="Q264" s="11">
        <f t="shared" si="77"/>
        <v>335.22</v>
      </c>
      <c r="R264" s="11">
        <f t="shared" si="78"/>
        <v>1284.091</v>
      </c>
      <c r="S264" s="11"/>
    </row>
    <row r="265" ht="20" customHeight="1" spans="1:19">
      <c r="A265" s="10">
        <f t="shared" si="83"/>
        <v>262</v>
      </c>
      <c r="B265" s="20"/>
      <c r="C265" s="13" t="s">
        <v>596</v>
      </c>
      <c r="D265" s="11" t="s">
        <v>597</v>
      </c>
      <c r="E265" s="11" t="s">
        <v>759</v>
      </c>
      <c r="F265" s="11">
        <v>3820</v>
      </c>
      <c r="G265" s="13">
        <v>4990.25</v>
      </c>
      <c r="H265" s="11">
        <f t="shared" si="79"/>
        <v>68.76</v>
      </c>
      <c r="I265" s="11">
        <f t="shared" si="80"/>
        <v>611.2</v>
      </c>
      <c r="J265" s="11">
        <f t="shared" si="81"/>
        <v>26.74</v>
      </c>
      <c r="K265" s="13">
        <f t="shared" si="82"/>
        <v>424.17</v>
      </c>
      <c r="L265" s="13">
        <f t="shared" si="73"/>
        <v>1130.87</v>
      </c>
      <c r="M265" s="11">
        <v>0</v>
      </c>
      <c r="N265" s="11">
        <f t="shared" si="74"/>
        <v>305.6</v>
      </c>
      <c r="O265" s="11">
        <f t="shared" si="75"/>
        <v>11.46</v>
      </c>
      <c r="P265" s="13">
        <f t="shared" si="76"/>
        <v>99.81</v>
      </c>
      <c r="Q265" s="11">
        <f t="shared" si="77"/>
        <v>416.87</v>
      </c>
      <c r="R265" s="11">
        <f t="shared" si="78"/>
        <v>1547.74</v>
      </c>
      <c r="S265" s="11"/>
    </row>
    <row r="266" ht="20" customHeight="1" spans="1:19">
      <c r="A266" s="10">
        <f t="shared" si="83"/>
        <v>263</v>
      </c>
      <c r="B266" s="20"/>
      <c r="C266" s="13" t="s">
        <v>600</v>
      </c>
      <c r="D266" s="11" t="s">
        <v>601</v>
      </c>
      <c r="E266" s="11" t="s">
        <v>758</v>
      </c>
      <c r="F266" s="11">
        <v>2837</v>
      </c>
      <c r="G266" s="13">
        <v>4990.25</v>
      </c>
      <c r="H266" s="11">
        <f t="shared" si="79"/>
        <v>51.05</v>
      </c>
      <c r="I266" s="11">
        <f t="shared" si="80"/>
        <v>453.792</v>
      </c>
      <c r="J266" s="11">
        <f t="shared" si="81"/>
        <v>19.859</v>
      </c>
      <c r="K266" s="13">
        <f t="shared" si="82"/>
        <v>424.17</v>
      </c>
      <c r="L266" s="13">
        <f t="shared" si="73"/>
        <v>948.871</v>
      </c>
      <c r="M266" s="11">
        <v>0</v>
      </c>
      <c r="N266" s="11">
        <f t="shared" si="74"/>
        <v>226.9</v>
      </c>
      <c r="O266" s="11">
        <f t="shared" si="75"/>
        <v>8.51</v>
      </c>
      <c r="P266" s="13">
        <f t="shared" si="76"/>
        <v>99.81</v>
      </c>
      <c r="Q266" s="11">
        <f t="shared" si="77"/>
        <v>335.22</v>
      </c>
      <c r="R266" s="11">
        <f t="shared" si="78"/>
        <v>1284.091</v>
      </c>
      <c r="S266" s="11"/>
    </row>
    <row r="267" ht="20" customHeight="1" spans="1:19">
      <c r="A267" s="10">
        <f t="shared" si="83"/>
        <v>264</v>
      </c>
      <c r="B267" s="20"/>
      <c r="C267" s="13" t="s">
        <v>602</v>
      </c>
      <c r="D267" s="11" t="s">
        <v>603</v>
      </c>
      <c r="E267" s="11" t="s">
        <v>758</v>
      </c>
      <c r="F267" s="11">
        <v>2837</v>
      </c>
      <c r="G267" s="13">
        <v>4990.25</v>
      </c>
      <c r="H267" s="11">
        <f t="shared" si="79"/>
        <v>51.05</v>
      </c>
      <c r="I267" s="11">
        <f t="shared" si="80"/>
        <v>453.792</v>
      </c>
      <c r="J267" s="11">
        <f t="shared" si="81"/>
        <v>19.859</v>
      </c>
      <c r="K267" s="13">
        <f t="shared" si="82"/>
        <v>424.17</v>
      </c>
      <c r="L267" s="13">
        <f t="shared" si="73"/>
        <v>948.871</v>
      </c>
      <c r="M267" s="11">
        <v>0</v>
      </c>
      <c r="N267" s="11">
        <f t="shared" si="74"/>
        <v>226.9</v>
      </c>
      <c r="O267" s="11">
        <f t="shared" si="75"/>
        <v>8.51</v>
      </c>
      <c r="P267" s="13">
        <f t="shared" si="76"/>
        <v>99.81</v>
      </c>
      <c r="Q267" s="11">
        <f t="shared" si="77"/>
        <v>335.22</v>
      </c>
      <c r="R267" s="11">
        <f t="shared" si="78"/>
        <v>1284.091</v>
      </c>
      <c r="S267" s="11"/>
    </row>
    <row r="268" ht="20" customHeight="1" spans="1:19">
      <c r="A268" s="10">
        <f t="shared" ref="A268:A277" si="84">ROW()-3</f>
        <v>265</v>
      </c>
      <c r="B268" s="20"/>
      <c r="C268" s="13" t="s">
        <v>604</v>
      </c>
      <c r="D268" s="11" t="s">
        <v>605</v>
      </c>
      <c r="E268" s="11">
        <v>3820</v>
      </c>
      <c r="F268" s="11">
        <v>3820</v>
      </c>
      <c r="G268" s="13">
        <v>4990.25</v>
      </c>
      <c r="H268" s="11">
        <f t="shared" si="79"/>
        <v>68.76</v>
      </c>
      <c r="I268" s="11">
        <f t="shared" si="80"/>
        <v>611.2</v>
      </c>
      <c r="J268" s="11">
        <f t="shared" si="81"/>
        <v>26.74</v>
      </c>
      <c r="K268" s="13">
        <f t="shared" si="82"/>
        <v>424.17</v>
      </c>
      <c r="L268" s="13">
        <f t="shared" si="73"/>
        <v>1130.87</v>
      </c>
      <c r="M268" s="11">
        <v>0</v>
      </c>
      <c r="N268" s="11">
        <f t="shared" si="74"/>
        <v>305.6</v>
      </c>
      <c r="O268" s="11">
        <f t="shared" si="75"/>
        <v>11.46</v>
      </c>
      <c r="P268" s="13">
        <f t="shared" si="76"/>
        <v>99.81</v>
      </c>
      <c r="Q268" s="11">
        <f t="shared" si="77"/>
        <v>416.87</v>
      </c>
      <c r="R268" s="11">
        <f t="shared" si="78"/>
        <v>1547.74</v>
      </c>
      <c r="S268" s="11"/>
    </row>
    <row r="269" ht="20" customHeight="1" spans="1:19">
      <c r="A269" s="10">
        <f t="shared" si="84"/>
        <v>266</v>
      </c>
      <c r="B269" s="20"/>
      <c r="C269" s="13" t="s">
        <v>606</v>
      </c>
      <c r="D269" s="11" t="s">
        <v>607</v>
      </c>
      <c r="E269" s="11" t="s">
        <v>758</v>
      </c>
      <c r="F269" s="11">
        <v>2837</v>
      </c>
      <c r="G269" s="13">
        <v>4990.25</v>
      </c>
      <c r="H269" s="11">
        <f t="shared" si="79"/>
        <v>51.05</v>
      </c>
      <c r="I269" s="11">
        <f t="shared" si="80"/>
        <v>453.792</v>
      </c>
      <c r="J269" s="11">
        <f t="shared" si="81"/>
        <v>19.859</v>
      </c>
      <c r="K269" s="13">
        <f t="shared" si="82"/>
        <v>424.17</v>
      </c>
      <c r="L269" s="13">
        <f t="shared" si="73"/>
        <v>948.871</v>
      </c>
      <c r="M269" s="11">
        <v>0</v>
      </c>
      <c r="N269" s="11">
        <f t="shared" si="74"/>
        <v>226.9</v>
      </c>
      <c r="O269" s="11">
        <f t="shared" si="75"/>
        <v>8.51</v>
      </c>
      <c r="P269" s="13">
        <f t="shared" si="76"/>
        <v>99.81</v>
      </c>
      <c r="Q269" s="11">
        <f t="shared" si="77"/>
        <v>335.22</v>
      </c>
      <c r="R269" s="11">
        <f t="shared" si="78"/>
        <v>1284.091</v>
      </c>
      <c r="S269" s="11"/>
    </row>
    <row r="270" ht="20" customHeight="1" spans="1:19">
      <c r="A270" s="10">
        <f t="shared" si="84"/>
        <v>267</v>
      </c>
      <c r="B270" s="20"/>
      <c r="C270" s="13" t="s">
        <v>608</v>
      </c>
      <c r="D270" s="11" t="s">
        <v>609</v>
      </c>
      <c r="E270" s="11" t="s">
        <v>758</v>
      </c>
      <c r="F270" s="11">
        <v>2837</v>
      </c>
      <c r="G270" s="13">
        <v>4990.25</v>
      </c>
      <c r="H270" s="11">
        <f t="shared" si="79"/>
        <v>51.05</v>
      </c>
      <c r="I270" s="11">
        <f t="shared" si="80"/>
        <v>453.792</v>
      </c>
      <c r="J270" s="11">
        <f t="shared" si="81"/>
        <v>19.859</v>
      </c>
      <c r="K270" s="13">
        <f t="shared" si="82"/>
        <v>424.17</v>
      </c>
      <c r="L270" s="13">
        <f t="shared" si="73"/>
        <v>948.871</v>
      </c>
      <c r="M270" s="11">
        <v>0</v>
      </c>
      <c r="N270" s="11">
        <f t="shared" si="74"/>
        <v>226.9</v>
      </c>
      <c r="O270" s="11">
        <f t="shared" si="75"/>
        <v>8.51</v>
      </c>
      <c r="P270" s="13">
        <f t="shared" si="76"/>
        <v>99.81</v>
      </c>
      <c r="Q270" s="11">
        <f t="shared" si="77"/>
        <v>335.22</v>
      </c>
      <c r="R270" s="11">
        <f t="shared" si="78"/>
        <v>1284.091</v>
      </c>
      <c r="S270" s="11"/>
    </row>
    <row r="271" ht="20" customHeight="1" spans="1:19">
      <c r="A271" s="10">
        <f t="shared" si="84"/>
        <v>268</v>
      </c>
      <c r="B271" s="20"/>
      <c r="C271" s="13" t="s">
        <v>610</v>
      </c>
      <c r="D271" s="11" t="s">
        <v>611</v>
      </c>
      <c r="E271" s="11" t="s">
        <v>758</v>
      </c>
      <c r="F271" s="11">
        <v>2837</v>
      </c>
      <c r="G271" s="13">
        <v>4990.25</v>
      </c>
      <c r="H271" s="11">
        <f t="shared" si="79"/>
        <v>51.05</v>
      </c>
      <c r="I271" s="11">
        <f t="shared" si="80"/>
        <v>453.792</v>
      </c>
      <c r="J271" s="11">
        <f t="shared" si="81"/>
        <v>19.859</v>
      </c>
      <c r="K271" s="13">
        <f t="shared" si="82"/>
        <v>424.17</v>
      </c>
      <c r="L271" s="13">
        <f t="shared" si="73"/>
        <v>948.871</v>
      </c>
      <c r="M271" s="11">
        <v>0</v>
      </c>
      <c r="N271" s="11">
        <f t="shared" si="74"/>
        <v>226.9</v>
      </c>
      <c r="O271" s="11">
        <f t="shared" si="75"/>
        <v>8.51</v>
      </c>
      <c r="P271" s="13">
        <f t="shared" si="76"/>
        <v>99.81</v>
      </c>
      <c r="Q271" s="11">
        <f t="shared" si="77"/>
        <v>335.22</v>
      </c>
      <c r="R271" s="11">
        <f t="shared" si="78"/>
        <v>1284.091</v>
      </c>
      <c r="S271" s="11"/>
    </row>
    <row r="272" ht="20" customHeight="1" spans="1:19">
      <c r="A272" s="10">
        <f t="shared" si="84"/>
        <v>269</v>
      </c>
      <c r="B272" s="20"/>
      <c r="C272" s="13" t="s">
        <v>612</v>
      </c>
      <c r="D272" s="11" t="s">
        <v>613</v>
      </c>
      <c r="E272" s="11" t="s">
        <v>758</v>
      </c>
      <c r="F272" s="11">
        <v>2837</v>
      </c>
      <c r="G272" s="13">
        <v>4990.25</v>
      </c>
      <c r="H272" s="11">
        <f t="shared" si="79"/>
        <v>51.05</v>
      </c>
      <c r="I272" s="11">
        <f t="shared" si="80"/>
        <v>453.792</v>
      </c>
      <c r="J272" s="11">
        <f t="shared" si="81"/>
        <v>19.859</v>
      </c>
      <c r="K272" s="13">
        <f t="shared" si="82"/>
        <v>424.17</v>
      </c>
      <c r="L272" s="13">
        <f t="shared" si="73"/>
        <v>948.871</v>
      </c>
      <c r="M272" s="11">
        <v>0</v>
      </c>
      <c r="N272" s="11">
        <f t="shared" si="74"/>
        <v>226.9</v>
      </c>
      <c r="O272" s="11">
        <f t="shared" si="75"/>
        <v>8.51</v>
      </c>
      <c r="P272" s="13">
        <f t="shared" si="76"/>
        <v>99.81</v>
      </c>
      <c r="Q272" s="11">
        <f t="shared" si="77"/>
        <v>335.22</v>
      </c>
      <c r="R272" s="11">
        <f t="shared" si="78"/>
        <v>1284.091</v>
      </c>
      <c r="S272" s="11"/>
    </row>
    <row r="273" ht="20" customHeight="1" spans="1:19">
      <c r="A273" s="10">
        <f t="shared" si="84"/>
        <v>270</v>
      </c>
      <c r="B273" s="20"/>
      <c r="C273" s="13" t="s">
        <v>614</v>
      </c>
      <c r="D273" s="11" t="s">
        <v>615</v>
      </c>
      <c r="E273" s="11" t="s">
        <v>758</v>
      </c>
      <c r="F273" s="11">
        <v>2837</v>
      </c>
      <c r="G273" s="13">
        <v>4990.25</v>
      </c>
      <c r="H273" s="11">
        <f t="shared" si="79"/>
        <v>51.05</v>
      </c>
      <c r="I273" s="11">
        <f t="shared" si="80"/>
        <v>453.792</v>
      </c>
      <c r="J273" s="11">
        <f t="shared" si="81"/>
        <v>19.859</v>
      </c>
      <c r="K273" s="13">
        <f t="shared" si="82"/>
        <v>424.17</v>
      </c>
      <c r="L273" s="13">
        <f t="shared" si="73"/>
        <v>948.871</v>
      </c>
      <c r="M273" s="11">
        <v>0</v>
      </c>
      <c r="N273" s="11">
        <f t="shared" si="74"/>
        <v>226.9</v>
      </c>
      <c r="O273" s="11">
        <f t="shared" si="75"/>
        <v>8.51</v>
      </c>
      <c r="P273" s="13">
        <f t="shared" si="76"/>
        <v>99.81</v>
      </c>
      <c r="Q273" s="11">
        <f t="shared" si="77"/>
        <v>335.22</v>
      </c>
      <c r="R273" s="11">
        <f t="shared" si="78"/>
        <v>1284.091</v>
      </c>
      <c r="S273" s="11"/>
    </row>
    <row r="274" ht="20" customHeight="1" spans="1:19">
      <c r="A274" s="10">
        <f t="shared" si="84"/>
        <v>271</v>
      </c>
      <c r="B274" s="20"/>
      <c r="C274" s="13" t="s">
        <v>616</v>
      </c>
      <c r="D274" s="111" t="s">
        <v>617</v>
      </c>
      <c r="E274" s="11" t="s">
        <v>758</v>
      </c>
      <c r="F274" s="11">
        <v>2837</v>
      </c>
      <c r="G274" s="13">
        <v>4990.25</v>
      </c>
      <c r="H274" s="11">
        <f t="shared" si="79"/>
        <v>51.05</v>
      </c>
      <c r="I274" s="11">
        <f t="shared" si="80"/>
        <v>453.792</v>
      </c>
      <c r="J274" s="11">
        <f t="shared" si="81"/>
        <v>19.859</v>
      </c>
      <c r="K274" s="13">
        <f t="shared" si="82"/>
        <v>424.17</v>
      </c>
      <c r="L274" s="13">
        <f t="shared" si="73"/>
        <v>948.871</v>
      </c>
      <c r="M274" s="11">
        <v>0</v>
      </c>
      <c r="N274" s="11">
        <f t="shared" si="74"/>
        <v>226.9</v>
      </c>
      <c r="O274" s="11">
        <f t="shared" si="75"/>
        <v>8.51</v>
      </c>
      <c r="P274" s="13">
        <f t="shared" si="76"/>
        <v>99.81</v>
      </c>
      <c r="Q274" s="11">
        <f t="shared" si="77"/>
        <v>335.22</v>
      </c>
      <c r="R274" s="11">
        <f t="shared" si="78"/>
        <v>1284.091</v>
      </c>
      <c r="S274" s="11"/>
    </row>
    <row r="275" ht="20" customHeight="1" spans="1:19">
      <c r="A275" s="10">
        <f t="shared" si="84"/>
        <v>272</v>
      </c>
      <c r="B275" s="20"/>
      <c r="C275" s="13" t="s">
        <v>620</v>
      </c>
      <c r="D275" s="11" t="s">
        <v>621</v>
      </c>
      <c r="E275" s="11" t="s">
        <v>758</v>
      </c>
      <c r="F275" s="11">
        <v>2837</v>
      </c>
      <c r="G275" s="13">
        <v>4990.25</v>
      </c>
      <c r="H275" s="11">
        <f t="shared" si="79"/>
        <v>51.05</v>
      </c>
      <c r="I275" s="11">
        <f t="shared" si="80"/>
        <v>453.792</v>
      </c>
      <c r="J275" s="11">
        <f t="shared" si="81"/>
        <v>19.859</v>
      </c>
      <c r="K275" s="13">
        <f t="shared" si="82"/>
        <v>424.17</v>
      </c>
      <c r="L275" s="13">
        <f t="shared" si="73"/>
        <v>948.871</v>
      </c>
      <c r="M275" s="11">
        <v>0</v>
      </c>
      <c r="N275" s="11">
        <f t="shared" si="74"/>
        <v>226.9</v>
      </c>
      <c r="O275" s="11">
        <f t="shared" si="75"/>
        <v>8.51</v>
      </c>
      <c r="P275" s="13">
        <f t="shared" si="76"/>
        <v>99.81</v>
      </c>
      <c r="Q275" s="11">
        <f t="shared" si="77"/>
        <v>335.22</v>
      </c>
      <c r="R275" s="11">
        <f t="shared" si="78"/>
        <v>1284.091</v>
      </c>
      <c r="S275" s="11"/>
    </row>
    <row r="276" ht="20" customHeight="1" spans="1:19">
      <c r="A276" s="10">
        <f t="shared" si="84"/>
        <v>273</v>
      </c>
      <c r="B276" s="20"/>
      <c r="C276" s="13" t="s">
        <v>622</v>
      </c>
      <c r="D276" s="11" t="s">
        <v>623</v>
      </c>
      <c r="E276" s="11" t="s">
        <v>758</v>
      </c>
      <c r="F276" s="11">
        <v>2837</v>
      </c>
      <c r="G276" s="13">
        <v>4990.25</v>
      </c>
      <c r="H276" s="11">
        <f t="shared" si="79"/>
        <v>51.05</v>
      </c>
      <c r="I276" s="11">
        <f t="shared" si="80"/>
        <v>453.792</v>
      </c>
      <c r="J276" s="11">
        <f t="shared" si="81"/>
        <v>19.859</v>
      </c>
      <c r="K276" s="13">
        <f t="shared" si="82"/>
        <v>424.17</v>
      </c>
      <c r="L276" s="13">
        <f t="shared" si="73"/>
        <v>948.871</v>
      </c>
      <c r="M276" s="11">
        <v>0</v>
      </c>
      <c r="N276" s="11">
        <f t="shared" si="74"/>
        <v>226.9</v>
      </c>
      <c r="O276" s="11">
        <f t="shared" si="75"/>
        <v>8.51</v>
      </c>
      <c r="P276" s="13">
        <f t="shared" si="76"/>
        <v>99.81</v>
      </c>
      <c r="Q276" s="11">
        <f t="shared" si="77"/>
        <v>335.22</v>
      </c>
      <c r="R276" s="11">
        <f t="shared" si="78"/>
        <v>1284.091</v>
      </c>
      <c r="S276" s="11"/>
    </row>
    <row r="277" ht="20" customHeight="1" spans="1:19">
      <c r="A277" s="10">
        <f t="shared" si="84"/>
        <v>274</v>
      </c>
      <c r="B277" s="20"/>
      <c r="C277" s="13" t="s">
        <v>624</v>
      </c>
      <c r="D277" s="11" t="s">
        <v>625</v>
      </c>
      <c r="E277" s="11" t="s">
        <v>758</v>
      </c>
      <c r="F277" s="11">
        <v>2837</v>
      </c>
      <c r="G277" s="13">
        <v>4990.25</v>
      </c>
      <c r="H277" s="11">
        <f t="shared" si="79"/>
        <v>51.05</v>
      </c>
      <c r="I277" s="11">
        <f t="shared" si="80"/>
        <v>453.792</v>
      </c>
      <c r="J277" s="11">
        <f t="shared" si="81"/>
        <v>19.859</v>
      </c>
      <c r="K277" s="13">
        <f t="shared" si="82"/>
        <v>424.17</v>
      </c>
      <c r="L277" s="13">
        <f t="shared" si="73"/>
        <v>948.871</v>
      </c>
      <c r="M277" s="11">
        <v>0</v>
      </c>
      <c r="N277" s="11">
        <f t="shared" si="74"/>
        <v>226.9</v>
      </c>
      <c r="O277" s="11">
        <f t="shared" si="75"/>
        <v>8.51</v>
      </c>
      <c r="P277" s="13">
        <f t="shared" si="76"/>
        <v>99.81</v>
      </c>
      <c r="Q277" s="11">
        <f t="shared" si="77"/>
        <v>335.22</v>
      </c>
      <c r="R277" s="11">
        <f t="shared" si="78"/>
        <v>1284.091</v>
      </c>
      <c r="S277" s="11"/>
    </row>
    <row r="278" ht="20" customHeight="1" spans="1:19">
      <c r="A278" s="10">
        <f t="shared" ref="A278:A287" si="85">ROW()-3</f>
        <v>275</v>
      </c>
      <c r="B278" s="20"/>
      <c r="C278" s="13" t="s">
        <v>626</v>
      </c>
      <c r="D278" s="11" t="s">
        <v>627</v>
      </c>
      <c r="E278" s="11" t="s">
        <v>758</v>
      </c>
      <c r="F278" s="11">
        <v>2837</v>
      </c>
      <c r="G278" s="13">
        <v>4990.25</v>
      </c>
      <c r="H278" s="11">
        <f t="shared" si="79"/>
        <v>51.05</v>
      </c>
      <c r="I278" s="11">
        <f t="shared" si="80"/>
        <v>453.792</v>
      </c>
      <c r="J278" s="11">
        <f t="shared" si="81"/>
        <v>19.859</v>
      </c>
      <c r="K278" s="13">
        <f t="shared" si="82"/>
        <v>424.17</v>
      </c>
      <c r="L278" s="13">
        <f t="shared" si="73"/>
        <v>948.871</v>
      </c>
      <c r="M278" s="11">
        <v>0</v>
      </c>
      <c r="N278" s="11">
        <f t="shared" si="74"/>
        <v>226.9</v>
      </c>
      <c r="O278" s="11">
        <f t="shared" si="75"/>
        <v>8.51</v>
      </c>
      <c r="P278" s="13">
        <f t="shared" si="76"/>
        <v>99.81</v>
      </c>
      <c r="Q278" s="11">
        <f t="shared" si="77"/>
        <v>335.22</v>
      </c>
      <c r="R278" s="11">
        <f t="shared" si="78"/>
        <v>1284.091</v>
      </c>
      <c r="S278" s="11"/>
    </row>
    <row r="279" ht="20" customHeight="1" spans="1:19">
      <c r="A279" s="10">
        <f t="shared" si="85"/>
        <v>276</v>
      </c>
      <c r="B279" s="20"/>
      <c r="C279" s="13" t="s">
        <v>628</v>
      </c>
      <c r="D279" s="11" t="s">
        <v>629</v>
      </c>
      <c r="E279" s="11" t="s">
        <v>758</v>
      </c>
      <c r="F279" s="11">
        <v>2837</v>
      </c>
      <c r="G279" s="13">
        <v>4990.25</v>
      </c>
      <c r="H279" s="11">
        <f t="shared" si="79"/>
        <v>51.05</v>
      </c>
      <c r="I279" s="11">
        <f t="shared" si="80"/>
        <v>453.792</v>
      </c>
      <c r="J279" s="11">
        <f t="shared" si="81"/>
        <v>19.859</v>
      </c>
      <c r="K279" s="13">
        <f t="shared" si="82"/>
        <v>424.17</v>
      </c>
      <c r="L279" s="13">
        <f t="shared" si="73"/>
        <v>948.871</v>
      </c>
      <c r="M279" s="11">
        <v>0</v>
      </c>
      <c r="N279" s="11">
        <f t="shared" si="74"/>
        <v>226.9</v>
      </c>
      <c r="O279" s="11">
        <f t="shared" si="75"/>
        <v>8.51</v>
      </c>
      <c r="P279" s="13">
        <f t="shared" si="76"/>
        <v>99.81</v>
      </c>
      <c r="Q279" s="11">
        <f t="shared" si="77"/>
        <v>335.22</v>
      </c>
      <c r="R279" s="11">
        <f t="shared" si="78"/>
        <v>1284.091</v>
      </c>
      <c r="S279" s="11"/>
    </row>
    <row r="280" ht="20" customHeight="1" spans="1:19">
      <c r="A280" s="10">
        <f t="shared" si="85"/>
        <v>277</v>
      </c>
      <c r="B280" s="20"/>
      <c r="C280" s="13" t="s">
        <v>630</v>
      </c>
      <c r="D280" s="11" t="s">
        <v>631</v>
      </c>
      <c r="E280" s="11" t="s">
        <v>758</v>
      </c>
      <c r="F280" s="11">
        <v>2837</v>
      </c>
      <c r="G280" s="13">
        <v>4990.25</v>
      </c>
      <c r="H280" s="11">
        <f t="shared" si="79"/>
        <v>51.05</v>
      </c>
      <c r="I280" s="11">
        <f t="shared" si="80"/>
        <v>453.792</v>
      </c>
      <c r="J280" s="11">
        <f t="shared" si="81"/>
        <v>19.859</v>
      </c>
      <c r="K280" s="13">
        <f t="shared" si="82"/>
        <v>424.17</v>
      </c>
      <c r="L280" s="13">
        <f t="shared" si="73"/>
        <v>948.871</v>
      </c>
      <c r="M280" s="11">
        <v>0</v>
      </c>
      <c r="N280" s="11">
        <f t="shared" si="74"/>
        <v>226.9</v>
      </c>
      <c r="O280" s="11">
        <f t="shared" si="75"/>
        <v>8.51</v>
      </c>
      <c r="P280" s="13">
        <f t="shared" si="76"/>
        <v>99.81</v>
      </c>
      <c r="Q280" s="11">
        <f t="shared" si="77"/>
        <v>335.22</v>
      </c>
      <c r="R280" s="11">
        <f t="shared" si="78"/>
        <v>1284.091</v>
      </c>
      <c r="S280" s="11"/>
    </row>
    <row r="281" ht="20" customHeight="1" spans="1:19">
      <c r="A281" s="10">
        <f t="shared" si="85"/>
        <v>278</v>
      </c>
      <c r="B281" s="20"/>
      <c r="C281" s="13" t="s">
        <v>632</v>
      </c>
      <c r="D281" s="11" t="s">
        <v>633</v>
      </c>
      <c r="E281" s="11" t="s">
        <v>758</v>
      </c>
      <c r="F281" s="11">
        <v>2837</v>
      </c>
      <c r="G281" s="13">
        <v>4990.25</v>
      </c>
      <c r="H281" s="11">
        <f t="shared" si="79"/>
        <v>51.05</v>
      </c>
      <c r="I281" s="11">
        <f t="shared" si="80"/>
        <v>453.792</v>
      </c>
      <c r="J281" s="11">
        <f t="shared" si="81"/>
        <v>19.859</v>
      </c>
      <c r="K281" s="13">
        <f t="shared" si="82"/>
        <v>424.17</v>
      </c>
      <c r="L281" s="13">
        <f t="shared" si="73"/>
        <v>948.871</v>
      </c>
      <c r="M281" s="11">
        <v>0</v>
      </c>
      <c r="N281" s="11">
        <f t="shared" si="74"/>
        <v>226.9</v>
      </c>
      <c r="O281" s="11">
        <f t="shared" si="75"/>
        <v>8.51</v>
      </c>
      <c r="P281" s="13">
        <f t="shared" si="76"/>
        <v>99.81</v>
      </c>
      <c r="Q281" s="11">
        <f t="shared" si="77"/>
        <v>335.22</v>
      </c>
      <c r="R281" s="11">
        <f t="shared" si="78"/>
        <v>1284.091</v>
      </c>
      <c r="S281" s="11"/>
    </row>
    <row r="282" ht="20" customHeight="1" spans="1:19">
      <c r="A282" s="10">
        <f t="shared" si="85"/>
        <v>279</v>
      </c>
      <c r="B282" s="20"/>
      <c r="C282" s="34" t="s">
        <v>636</v>
      </c>
      <c r="D282" s="11" t="s">
        <v>637</v>
      </c>
      <c r="E282" s="11" t="s">
        <v>758</v>
      </c>
      <c r="F282" s="11">
        <v>2837</v>
      </c>
      <c r="G282" s="13">
        <v>4990.25</v>
      </c>
      <c r="H282" s="11">
        <f t="shared" si="79"/>
        <v>51.05</v>
      </c>
      <c r="I282" s="11">
        <f t="shared" si="80"/>
        <v>453.792</v>
      </c>
      <c r="J282" s="11">
        <f t="shared" si="81"/>
        <v>19.859</v>
      </c>
      <c r="K282" s="13">
        <f t="shared" si="82"/>
        <v>424.17</v>
      </c>
      <c r="L282" s="13">
        <f t="shared" si="73"/>
        <v>948.871</v>
      </c>
      <c r="M282" s="11">
        <v>0</v>
      </c>
      <c r="N282" s="11">
        <f t="shared" si="74"/>
        <v>226.9</v>
      </c>
      <c r="O282" s="11">
        <f t="shared" si="75"/>
        <v>8.51</v>
      </c>
      <c r="P282" s="13">
        <f t="shared" si="76"/>
        <v>99.81</v>
      </c>
      <c r="Q282" s="11">
        <f t="shared" si="77"/>
        <v>335.22</v>
      </c>
      <c r="R282" s="11">
        <f t="shared" si="78"/>
        <v>1284.091</v>
      </c>
      <c r="S282" s="11"/>
    </row>
    <row r="283" ht="20" customHeight="1" spans="1:19">
      <c r="A283" s="10">
        <f t="shared" si="85"/>
        <v>280</v>
      </c>
      <c r="B283" s="20"/>
      <c r="C283" s="13" t="s">
        <v>638</v>
      </c>
      <c r="D283" s="11" t="s">
        <v>639</v>
      </c>
      <c r="E283" s="11" t="s">
        <v>758</v>
      </c>
      <c r="F283" s="11">
        <v>2837</v>
      </c>
      <c r="G283" s="13">
        <v>4990.25</v>
      </c>
      <c r="H283" s="11">
        <f t="shared" si="79"/>
        <v>51.05</v>
      </c>
      <c r="I283" s="11">
        <f t="shared" si="80"/>
        <v>453.792</v>
      </c>
      <c r="J283" s="11">
        <f t="shared" si="81"/>
        <v>19.859</v>
      </c>
      <c r="K283" s="13">
        <f t="shared" si="82"/>
        <v>424.17</v>
      </c>
      <c r="L283" s="13">
        <f t="shared" si="73"/>
        <v>948.871</v>
      </c>
      <c r="M283" s="11">
        <v>0</v>
      </c>
      <c r="N283" s="11">
        <f t="shared" si="74"/>
        <v>226.9</v>
      </c>
      <c r="O283" s="11">
        <f t="shared" si="75"/>
        <v>8.51</v>
      </c>
      <c r="P283" s="13">
        <f t="shared" si="76"/>
        <v>99.81</v>
      </c>
      <c r="Q283" s="11">
        <f t="shared" si="77"/>
        <v>335.22</v>
      </c>
      <c r="R283" s="11">
        <f t="shared" si="78"/>
        <v>1284.091</v>
      </c>
      <c r="S283" s="11"/>
    </row>
    <row r="284" ht="20" customHeight="1" spans="1:19">
      <c r="A284" s="10">
        <f t="shared" si="85"/>
        <v>281</v>
      </c>
      <c r="B284" s="20"/>
      <c r="C284" s="13" t="s">
        <v>640</v>
      </c>
      <c r="D284" s="11" t="s">
        <v>641</v>
      </c>
      <c r="E284" s="11" t="s">
        <v>758</v>
      </c>
      <c r="F284" s="11">
        <v>2837</v>
      </c>
      <c r="G284" s="13">
        <v>4990.25</v>
      </c>
      <c r="H284" s="11">
        <f t="shared" si="79"/>
        <v>51.05</v>
      </c>
      <c r="I284" s="11">
        <f t="shared" si="80"/>
        <v>453.792</v>
      </c>
      <c r="J284" s="11">
        <f t="shared" si="81"/>
        <v>19.859</v>
      </c>
      <c r="K284" s="13">
        <f t="shared" si="82"/>
        <v>424.17</v>
      </c>
      <c r="L284" s="13">
        <f t="shared" si="73"/>
        <v>948.871</v>
      </c>
      <c r="M284" s="11">
        <v>0</v>
      </c>
      <c r="N284" s="11">
        <f t="shared" si="74"/>
        <v>226.9</v>
      </c>
      <c r="O284" s="11">
        <f t="shared" si="75"/>
        <v>8.51</v>
      </c>
      <c r="P284" s="13">
        <f t="shared" si="76"/>
        <v>99.81</v>
      </c>
      <c r="Q284" s="11">
        <f t="shared" si="77"/>
        <v>335.22</v>
      </c>
      <c r="R284" s="11">
        <f t="shared" si="78"/>
        <v>1284.091</v>
      </c>
      <c r="S284" s="11"/>
    </row>
    <row r="285" ht="20" customHeight="1" spans="1:19">
      <c r="A285" s="10">
        <f t="shared" si="85"/>
        <v>282</v>
      </c>
      <c r="B285" s="20"/>
      <c r="C285" s="13" t="s">
        <v>644</v>
      </c>
      <c r="D285" s="11" t="s">
        <v>645</v>
      </c>
      <c r="E285" s="11" t="s">
        <v>758</v>
      </c>
      <c r="F285" s="11">
        <v>2837</v>
      </c>
      <c r="G285" s="13">
        <v>4990.25</v>
      </c>
      <c r="H285" s="11">
        <f t="shared" ref="H285:H322" si="86">ROUND(E285*0.018,2)</f>
        <v>51.05</v>
      </c>
      <c r="I285" s="11">
        <f t="shared" ref="I285:I322" si="87">E285*0.16</f>
        <v>453.792</v>
      </c>
      <c r="J285" s="11">
        <f t="shared" ref="J285:J322" si="88">F285*0.007</f>
        <v>19.859</v>
      </c>
      <c r="K285" s="13">
        <f t="shared" ref="K285:K322" si="89">ROUND(G285*0.085,2)</f>
        <v>424.17</v>
      </c>
      <c r="L285" s="13">
        <f t="shared" ref="L285:L322" si="90">SUM(H285:K285)</f>
        <v>948.871</v>
      </c>
      <c r="M285" s="11">
        <v>0</v>
      </c>
      <c r="N285" s="11">
        <f t="shared" ref="N285:N322" si="91">ROUND(E285*0.08,2)</f>
        <v>226.9</v>
      </c>
      <c r="O285" s="11">
        <f t="shared" ref="O285:O322" si="92">ROUND(F285*0.003,2)</f>
        <v>8.51</v>
      </c>
      <c r="P285" s="13">
        <f t="shared" ref="P285:P322" si="93">ROUND(G285*0.02,2)</f>
        <v>99.81</v>
      </c>
      <c r="Q285" s="11">
        <f t="shared" ref="Q285:Q322" si="94">SUM(M285:P285)</f>
        <v>335.22</v>
      </c>
      <c r="R285" s="11">
        <f t="shared" ref="R285:R322" si="95">L285+Q285</f>
        <v>1284.091</v>
      </c>
      <c r="S285" s="11"/>
    </row>
    <row r="286" ht="20" customHeight="1" spans="1:19">
      <c r="A286" s="10">
        <f t="shared" si="85"/>
        <v>283</v>
      </c>
      <c r="B286" s="20"/>
      <c r="C286" s="13" t="s">
        <v>646</v>
      </c>
      <c r="D286" s="11" t="s">
        <v>647</v>
      </c>
      <c r="E286" s="11" t="s">
        <v>758</v>
      </c>
      <c r="F286" s="11">
        <v>2837</v>
      </c>
      <c r="G286" s="13">
        <v>4990.25</v>
      </c>
      <c r="H286" s="11">
        <f t="shared" si="86"/>
        <v>51.05</v>
      </c>
      <c r="I286" s="11">
        <f t="shared" si="87"/>
        <v>453.792</v>
      </c>
      <c r="J286" s="11">
        <f t="shared" si="88"/>
        <v>19.859</v>
      </c>
      <c r="K286" s="13">
        <f t="shared" si="89"/>
        <v>424.17</v>
      </c>
      <c r="L286" s="13">
        <f t="shared" si="90"/>
        <v>948.871</v>
      </c>
      <c r="M286" s="11">
        <v>0</v>
      </c>
      <c r="N286" s="11">
        <f t="shared" si="91"/>
        <v>226.9</v>
      </c>
      <c r="O286" s="11">
        <f t="shared" si="92"/>
        <v>8.51</v>
      </c>
      <c r="P286" s="13">
        <f t="shared" si="93"/>
        <v>99.81</v>
      </c>
      <c r="Q286" s="11">
        <f t="shared" si="94"/>
        <v>335.22</v>
      </c>
      <c r="R286" s="11">
        <f t="shared" si="95"/>
        <v>1284.091</v>
      </c>
      <c r="S286" s="11"/>
    </row>
    <row r="287" ht="20" customHeight="1" spans="1:19">
      <c r="A287" s="10">
        <f t="shared" si="85"/>
        <v>284</v>
      </c>
      <c r="B287" s="20"/>
      <c r="C287" s="13" t="s">
        <v>648</v>
      </c>
      <c r="D287" s="11" t="s">
        <v>649</v>
      </c>
      <c r="E287" s="11" t="s">
        <v>758</v>
      </c>
      <c r="F287" s="11">
        <v>2837</v>
      </c>
      <c r="G287" s="13">
        <v>4990.25</v>
      </c>
      <c r="H287" s="11">
        <f t="shared" si="86"/>
        <v>51.05</v>
      </c>
      <c r="I287" s="11">
        <f t="shared" si="87"/>
        <v>453.792</v>
      </c>
      <c r="J287" s="11">
        <f t="shared" si="88"/>
        <v>19.859</v>
      </c>
      <c r="K287" s="13">
        <f t="shared" si="89"/>
        <v>424.17</v>
      </c>
      <c r="L287" s="13">
        <f t="shared" si="90"/>
        <v>948.871</v>
      </c>
      <c r="M287" s="11">
        <v>0</v>
      </c>
      <c r="N287" s="11">
        <f t="shared" si="91"/>
        <v>226.9</v>
      </c>
      <c r="O287" s="11">
        <f t="shared" si="92"/>
        <v>8.51</v>
      </c>
      <c r="P287" s="13">
        <f t="shared" si="93"/>
        <v>99.81</v>
      </c>
      <c r="Q287" s="11">
        <f t="shared" si="94"/>
        <v>335.22</v>
      </c>
      <c r="R287" s="11">
        <f t="shared" si="95"/>
        <v>1284.091</v>
      </c>
      <c r="S287" s="11"/>
    </row>
    <row r="288" ht="20" customHeight="1" spans="1:19">
      <c r="A288" s="10">
        <f t="shared" ref="A288:A297" si="96">ROW()-3</f>
        <v>285</v>
      </c>
      <c r="B288" s="20"/>
      <c r="C288" s="13" t="s">
        <v>654</v>
      </c>
      <c r="D288" s="11" t="s">
        <v>655</v>
      </c>
      <c r="E288" s="11" t="s">
        <v>758</v>
      </c>
      <c r="F288" s="11">
        <v>2837</v>
      </c>
      <c r="G288" s="13">
        <v>4990.25</v>
      </c>
      <c r="H288" s="11">
        <f t="shared" si="86"/>
        <v>51.05</v>
      </c>
      <c r="I288" s="11">
        <f t="shared" si="87"/>
        <v>453.792</v>
      </c>
      <c r="J288" s="11">
        <f t="shared" si="88"/>
        <v>19.859</v>
      </c>
      <c r="K288" s="13">
        <f t="shared" si="89"/>
        <v>424.17</v>
      </c>
      <c r="L288" s="13">
        <f t="shared" si="90"/>
        <v>948.871</v>
      </c>
      <c r="M288" s="11">
        <v>0</v>
      </c>
      <c r="N288" s="11">
        <f t="shared" si="91"/>
        <v>226.9</v>
      </c>
      <c r="O288" s="11">
        <f t="shared" si="92"/>
        <v>8.51</v>
      </c>
      <c r="P288" s="13">
        <f t="shared" si="93"/>
        <v>99.81</v>
      </c>
      <c r="Q288" s="11">
        <f t="shared" si="94"/>
        <v>335.22</v>
      </c>
      <c r="R288" s="11">
        <f t="shared" si="95"/>
        <v>1284.091</v>
      </c>
      <c r="S288" s="11"/>
    </row>
    <row r="289" ht="20" customHeight="1" spans="1:19">
      <c r="A289" s="10">
        <f t="shared" si="96"/>
        <v>286</v>
      </c>
      <c r="B289" s="20"/>
      <c r="C289" s="13" t="s">
        <v>656</v>
      </c>
      <c r="D289" s="11" t="s">
        <v>657</v>
      </c>
      <c r="E289" s="11" t="s">
        <v>758</v>
      </c>
      <c r="F289" s="11">
        <v>2837</v>
      </c>
      <c r="G289" s="13">
        <v>4990.25</v>
      </c>
      <c r="H289" s="11">
        <f t="shared" si="86"/>
        <v>51.05</v>
      </c>
      <c r="I289" s="11">
        <f t="shared" si="87"/>
        <v>453.792</v>
      </c>
      <c r="J289" s="11">
        <f t="shared" si="88"/>
        <v>19.859</v>
      </c>
      <c r="K289" s="13">
        <f t="shared" si="89"/>
        <v>424.17</v>
      </c>
      <c r="L289" s="13">
        <f t="shared" si="90"/>
        <v>948.871</v>
      </c>
      <c r="M289" s="11">
        <v>0</v>
      </c>
      <c r="N289" s="11">
        <f t="shared" si="91"/>
        <v>226.9</v>
      </c>
      <c r="O289" s="11">
        <f t="shared" si="92"/>
        <v>8.51</v>
      </c>
      <c r="P289" s="13">
        <f t="shared" si="93"/>
        <v>99.81</v>
      </c>
      <c r="Q289" s="11">
        <f t="shared" si="94"/>
        <v>335.22</v>
      </c>
      <c r="R289" s="11">
        <f t="shared" si="95"/>
        <v>1284.091</v>
      </c>
      <c r="S289" s="11"/>
    </row>
    <row r="290" ht="20" customHeight="1" spans="1:19">
      <c r="A290" s="10">
        <f t="shared" si="96"/>
        <v>287</v>
      </c>
      <c r="B290" s="20"/>
      <c r="C290" s="13" t="s">
        <v>658</v>
      </c>
      <c r="D290" s="11" t="s">
        <v>659</v>
      </c>
      <c r="E290" s="11" t="s">
        <v>758</v>
      </c>
      <c r="F290" s="11">
        <v>2837</v>
      </c>
      <c r="G290" s="13">
        <v>4990.25</v>
      </c>
      <c r="H290" s="11">
        <f t="shared" si="86"/>
        <v>51.05</v>
      </c>
      <c r="I290" s="11">
        <f t="shared" si="87"/>
        <v>453.792</v>
      </c>
      <c r="J290" s="11">
        <f t="shared" si="88"/>
        <v>19.859</v>
      </c>
      <c r="K290" s="13">
        <f t="shared" si="89"/>
        <v>424.17</v>
      </c>
      <c r="L290" s="13">
        <f t="shared" si="90"/>
        <v>948.871</v>
      </c>
      <c r="M290" s="11">
        <v>0</v>
      </c>
      <c r="N290" s="11">
        <f t="shared" si="91"/>
        <v>226.9</v>
      </c>
      <c r="O290" s="11">
        <f t="shared" si="92"/>
        <v>8.51</v>
      </c>
      <c r="P290" s="13">
        <f t="shared" si="93"/>
        <v>99.81</v>
      </c>
      <c r="Q290" s="11">
        <f t="shared" si="94"/>
        <v>335.22</v>
      </c>
      <c r="R290" s="11">
        <f t="shared" si="95"/>
        <v>1284.091</v>
      </c>
      <c r="S290" s="11"/>
    </row>
    <row r="291" ht="20" customHeight="1" spans="1:19">
      <c r="A291" s="10">
        <f t="shared" si="96"/>
        <v>288</v>
      </c>
      <c r="B291" s="20"/>
      <c r="C291" s="13" t="s">
        <v>660</v>
      </c>
      <c r="D291" s="11" t="s">
        <v>661</v>
      </c>
      <c r="E291" s="11" t="s">
        <v>758</v>
      </c>
      <c r="F291" s="11">
        <v>2837</v>
      </c>
      <c r="G291" s="13">
        <v>4990.25</v>
      </c>
      <c r="H291" s="11">
        <f t="shared" si="86"/>
        <v>51.05</v>
      </c>
      <c r="I291" s="11">
        <f t="shared" si="87"/>
        <v>453.792</v>
      </c>
      <c r="J291" s="11">
        <f t="shared" si="88"/>
        <v>19.859</v>
      </c>
      <c r="K291" s="13">
        <f t="shared" si="89"/>
        <v>424.17</v>
      </c>
      <c r="L291" s="13">
        <f t="shared" si="90"/>
        <v>948.871</v>
      </c>
      <c r="M291" s="11">
        <v>0</v>
      </c>
      <c r="N291" s="11">
        <f t="shared" si="91"/>
        <v>226.9</v>
      </c>
      <c r="O291" s="11">
        <f t="shared" si="92"/>
        <v>8.51</v>
      </c>
      <c r="P291" s="13">
        <f t="shared" si="93"/>
        <v>99.81</v>
      </c>
      <c r="Q291" s="11">
        <f t="shared" si="94"/>
        <v>335.22</v>
      </c>
      <c r="R291" s="11">
        <f t="shared" si="95"/>
        <v>1284.091</v>
      </c>
      <c r="S291" s="11"/>
    </row>
    <row r="292" ht="20" customHeight="1" spans="1:19">
      <c r="A292" s="10">
        <f t="shared" si="96"/>
        <v>289</v>
      </c>
      <c r="B292" s="20"/>
      <c r="C292" s="13" t="s">
        <v>664</v>
      </c>
      <c r="D292" s="11" t="s">
        <v>665</v>
      </c>
      <c r="E292" s="11" t="s">
        <v>758</v>
      </c>
      <c r="F292" s="11">
        <v>2837</v>
      </c>
      <c r="G292" s="13">
        <v>4990.25</v>
      </c>
      <c r="H292" s="11">
        <f t="shared" si="86"/>
        <v>51.05</v>
      </c>
      <c r="I292" s="11">
        <f t="shared" si="87"/>
        <v>453.792</v>
      </c>
      <c r="J292" s="11">
        <f t="shared" si="88"/>
        <v>19.859</v>
      </c>
      <c r="K292" s="13">
        <f t="shared" si="89"/>
        <v>424.17</v>
      </c>
      <c r="L292" s="13">
        <f t="shared" si="90"/>
        <v>948.871</v>
      </c>
      <c r="M292" s="11">
        <v>0</v>
      </c>
      <c r="N292" s="11">
        <f t="shared" si="91"/>
        <v>226.9</v>
      </c>
      <c r="O292" s="11">
        <f t="shared" si="92"/>
        <v>8.51</v>
      </c>
      <c r="P292" s="13">
        <f t="shared" si="93"/>
        <v>99.81</v>
      </c>
      <c r="Q292" s="11">
        <f t="shared" si="94"/>
        <v>335.22</v>
      </c>
      <c r="R292" s="11">
        <f t="shared" si="95"/>
        <v>1284.091</v>
      </c>
      <c r="S292" s="11"/>
    </row>
    <row r="293" ht="20" customHeight="1" spans="1:19">
      <c r="A293" s="10">
        <f t="shared" si="96"/>
        <v>290</v>
      </c>
      <c r="B293" s="20"/>
      <c r="C293" s="13" t="s">
        <v>666</v>
      </c>
      <c r="D293" s="11" t="s">
        <v>667</v>
      </c>
      <c r="E293" s="11" t="s">
        <v>758</v>
      </c>
      <c r="F293" s="11">
        <v>2837</v>
      </c>
      <c r="G293" s="13">
        <v>4990.25</v>
      </c>
      <c r="H293" s="11">
        <f t="shared" si="86"/>
        <v>51.05</v>
      </c>
      <c r="I293" s="11">
        <f t="shared" si="87"/>
        <v>453.792</v>
      </c>
      <c r="J293" s="11">
        <f t="shared" si="88"/>
        <v>19.859</v>
      </c>
      <c r="K293" s="13">
        <f t="shared" si="89"/>
        <v>424.17</v>
      </c>
      <c r="L293" s="13">
        <f t="shared" si="90"/>
        <v>948.871</v>
      </c>
      <c r="M293" s="11">
        <v>0</v>
      </c>
      <c r="N293" s="11">
        <f t="shared" si="91"/>
        <v>226.9</v>
      </c>
      <c r="O293" s="11">
        <f t="shared" si="92"/>
        <v>8.51</v>
      </c>
      <c r="P293" s="13">
        <f t="shared" si="93"/>
        <v>99.81</v>
      </c>
      <c r="Q293" s="11">
        <f t="shared" si="94"/>
        <v>335.22</v>
      </c>
      <c r="R293" s="11">
        <f t="shared" si="95"/>
        <v>1284.091</v>
      </c>
      <c r="S293" s="11"/>
    </row>
    <row r="294" ht="20" customHeight="1" spans="1:19">
      <c r="A294" s="10">
        <f t="shared" si="96"/>
        <v>291</v>
      </c>
      <c r="B294" s="20"/>
      <c r="C294" s="13" t="s">
        <v>668</v>
      </c>
      <c r="D294" s="11" t="s">
        <v>669</v>
      </c>
      <c r="E294" s="11" t="s">
        <v>758</v>
      </c>
      <c r="F294" s="11">
        <v>2837</v>
      </c>
      <c r="G294" s="13">
        <v>4990.25</v>
      </c>
      <c r="H294" s="11">
        <f t="shared" si="86"/>
        <v>51.05</v>
      </c>
      <c r="I294" s="11">
        <f t="shared" si="87"/>
        <v>453.792</v>
      </c>
      <c r="J294" s="11">
        <f t="shared" si="88"/>
        <v>19.859</v>
      </c>
      <c r="K294" s="13">
        <f t="shared" si="89"/>
        <v>424.17</v>
      </c>
      <c r="L294" s="13">
        <f t="shared" si="90"/>
        <v>948.871</v>
      </c>
      <c r="M294" s="11">
        <v>0</v>
      </c>
      <c r="N294" s="11">
        <f t="shared" si="91"/>
        <v>226.9</v>
      </c>
      <c r="O294" s="11">
        <f t="shared" si="92"/>
        <v>8.51</v>
      </c>
      <c r="P294" s="13">
        <f t="shared" si="93"/>
        <v>99.81</v>
      </c>
      <c r="Q294" s="11">
        <f t="shared" si="94"/>
        <v>335.22</v>
      </c>
      <c r="R294" s="11">
        <f t="shared" si="95"/>
        <v>1284.091</v>
      </c>
      <c r="S294" s="11"/>
    </row>
    <row r="295" ht="20" customHeight="1" spans="1:19">
      <c r="A295" s="10">
        <f t="shared" si="96"/>
        <v>292</v>
      </c>
      <c r="B295" s="20"/>
      <c r="C295" s="13" t="s">
        <v>670</v>
      </c>
      <c r="D295" s="11" t="s">
        <v>671</v>
      </c>
      <c r="E295" s="11" t="s">
        <v>758</v>
      </c>
      <c r="F295" s="11">
        <v>2837</v>
      </c>
      <c r="G295" s="13">
        <v>4990.25</v>
      </c>
      <c r="H295" s="11">
        <f t="shared" si="86"/>
        <v>51.05</v>
      </c>
      <c r="I295" s="11">
        <f t="shared" si="87"/>
        <v>453.792</v>
      </c>
      <c r="J295" s="11">
        <f t="shared" si="88"/>
        <v>19.859</v>
      </c>
      <c r="K295" s="13">
        <f t="shared" si="89"/>
        <v>424.17</v>
      </c>
      <c r="L295" s="13">
        <f t="shared" si="90"/>
        <v>948.871</v>
      </c>
      <c r="M295" s="11">
        <v>0</v>
      </c>
      <c r="N295" s="11">
        <f t="shared" si="91"/>
        <v>226.9</v>
      </c>
      <c r="O295" s="11">
        <f t="shared" si="92"/>
        <v>8.51</v>
      </c>
      <c r="P295" s="13">
        <f t="shared" si="93"/>
        <v>99.81</v>
      </c>
      <c r="Q295" s="11">
        <f t="shared" si="94"/>
        <v>335.22</v>
      </c>
      <c r="R295" s="11">
        <f t="shared" si="95"/>
        <v>1284.091</v>
      </c>
      <c r="S295" s="11"/>
    </row>
    <row r="296" ht="20" customHeight="1" spans="1:19">
      <c r="A296" s="10">
        <f t="shared" si="96"/>
        <v>293</v>
      </c>
      <c r="B296" s="20"/>
      <c r="C296" s="13" t="s">
        <v>672</v>
      </c>
      <c r="D296" s="11" t="s">
        <v>673</v>
      </c>
      <c r="E296" s="11" t="s">
        <v>758</v>
      </c>
      <c r="F296" s="11">
        <v>2837</v>
      </c>
      <c r="G296" s="13">
        <v>4990.25</v>
      </c>
      <c r="H296" s="11">
        <f t="shared" si="86"/>
        <v>51.05</v>
      </c>
      <c r="I296" s="11">
        <f t="shared" si="87"/>
        <v>453.792</v>
      </c>
      <c r="J296" s="11">
        <f t="shared" si="88"/>
        <v>19.859</v>
      </c>
      <c r="K296" s="13">
        <f t="shared" si="89"/>
        <v>424.17</v>
      </c>
      <c r="L296" s="13">
        <f t="shared" si="90"/>
        <v>948.871</v>
      </c>
      <c r="M296" s="11">
        <v>0</v>
      </c>
      <c r="N296" s="11">
        <f t="shared" si="91"/>
        <v>226.9</v>
      </c>
      <c r="O296" s="11">
        <f t="shared" si="92"/>
        <v>8.51</v>
      </c>
      <c r="P296" s="13">
        <f t="shared" si="93"/>
        <v>99.81</v>
      </c>
      <c r="Q296" s="11">
        <f t="shared" si="94"/>
        <v>335.22</v>
      </c>
      <c r="R296" s="11">
        <f t="shared" si="95"/>
        <v>1284.091</v>
      </c>
      <c r="S296" s="11"/>
    </row>
    <row r="297" ht="20" customHeight="1" spans="1:19">
      <c r="A297" s="10">
        <f t="shared" si="96"/>
        <v>294</v>
      </c>
      <c r="B297" s="20"/>
      <c r="C297" s="13" t="s">
        <v>674</v>
      </c>
      <c r="D297" s="11" t="s">
        <v>675</v>
      </c>
      <c r="E297" s="11" t="s">
        <v>758</v>
      </c>
      <c r="F297" s="11">
        <v>2837</v>
      </c>
      <c r="G297" s="13">
        <v>4990.25</v>
      </c>
      <c r="H297" s="11">
        <f t="shared" si="86"/>
        <v>51.05</v>
      </c>
      <c r="I297" s="11">
        <f t="shared" si="87"/>
        <v>453.792</v>
      </c>
      <c r="J297" s="11">
        <f t="shared" si="88"/>
        <v>19.859</v>
      </c>
      <c r="K297" s="13">
        <f t="shared" si="89"/>
        <v>424.17</v>
      </c>
      <c r="L297" s="13">
        <f t="shared" si="90"/>
        <v>948.871</v>
      </c>
      <c r="M297" s="11">
        <v>0</v>
      </c>
      <c r="N297" s="11">
        <f t="shared" si="91"/>
        <v>226.9</v>
      </c>
      <c r="O297" s="11">
        <f t="shared" si="92"/>
        <v>8.51</v>
      </c>
      <c r="P297" s="13">
        <f t="shared" si="93"/>
        <v>99.81</v>
      </c>
      <c r="Q297" s="11">
        <f t="shared" si="94"/>
        <v>335.22</v>
      </c>
      <c r="R297" s="11">
        <f t="shared" si="95"/>
        <v>1284.091</v>
      </c>
      <c r="S297" s="11"/>
    </row>
    <row r="298" ht="20" customHeight="1" spans="1:19">
      <c r="A298" s="10">
        <f t="shared" ref="A298:A307" si="97">ROW()-3</f>
        <v>295</v>
      </c>
      <c r="B298" s="20"/>
      <c r="C298" s="13" t="s">
        <v>676</v>
      </c>
      <c r="D298" s="11" t="s">
        <v>677</v>
      </c>
      <c r="E298" s="11" t="s">
        <v>758</v>
      </c>
      <c r="F298" s="11">
        <v>2837</v>
      </c>
      <c r="G298" s="13">
        <v>4990.25</v>
      </c>
      <c r="H298" s="11">
        <f t="shared" si="86"/>
        <v>51.05</v>
      </c>
      <c r="I298" s="11">
        <f t="shared" si="87"/>
        <v>453.792</v>
      </c>
      <c r="J298" s="11">
        <f t="shared" si="88"/>
        <v>19.859</v>
      </c>
      <c r="K298" s="13">
        <f t="shared" si="89"/>
        <v>424.17</v>
      </c>
      <c r="L298" s="13">
        <f t="shared" si="90"/>
        <v>948.871</v>
      </c>
      <c r="M298" s="11">
        <v>0</v>
      </c>
      <c r="N298" s="11">
        <f t="shared" si="91"/>
        <v>226.9</v>
      </c>
      <c r="O298" s="11">
        <f t="shared" si="92"/>
        <v>8.51</v>
      </c>
      <c r="P298" s="13">
        <f t="shared" si="93"/>
        <v>99.81</v>
      </c>
      <c r="Q298" s="11">
        <f t="shared" si="94"/>
        <v>335.22</v>
      </c>
      <c r="R298" s="11">
        <f t="shared" si="95"/>
        <v>1284.091</v>
      </c>
      <c r="S298" s="11"/>
    </row>
    <row r="299" ht="20" customHeight="1" spans="1:19">
      <c r="A299" s="10">
        <f t="shared" si="97"/>
        <v>296</v>
      </c>
      <c r="B299" s="20"/>
      <c r="C299" s="13" t="s">
        <v>678</v>
      </c>
      <c r="D299" s="11" t="s">
        <v>679</v>
      </c>
      <c r="E299" s="11" t="s">
        <v>758</v>
      </c>
      <c r="F299" s="11">
        <v>2837</v>
      </c>
      <c r="G299" s="13">
        <v>4990.25</v>
      </c>
      <c r="H299" s="11">
        <f t="shared" si="86"/>
        <v>51.05</v>
      </c>
      <c r="I299" s="11">
        <f t="shared" si="87"/>
        <v>453.792</v>
      </c>
      <c r="J299" s="11">
        <f t="shared" si="88"/>
        <v>19.859</v>
      </c>
      <c r="K299" s="13">
        <f t="shared" si="89"/>
        <v>424.17</v>
      </c>
      <c r="L299" s="13">
        <f t="shared" si="90"/>
        <v>948.871</v>
      </c>
      <c r="M299" s="11">
        <v>0</v>
      </c>
      <c r="N299" s="11">
        <f t="shared" si="91"/>
        <v>226.9</v>
      </c>
      <c r="O299" s="11">
        <f t="shared" si="92"/>
        <v>8.51</v>
      </c>
      <c r="P299" s="13">
        <f t="shared" si="93"/>
        <v>99.81</v>
      </c>
      <c r="Q299" s="11">
        <f t="shared" si="94"/>
        <v>335.22</v>
      </c>
      <c r="R299" s="11">
        <f t="shared" si="95"/>
        <v>1284.091</v>
      </c>
      <c r="S299" s="11"/>
    </row>
    <row r="300" ht="20" customHeight="1" spans="1:19">
      <c r="A300" s="10">
        <f t="shared" si="97"/>
        <v>297</v>
      </c>
      <c r="B300" s="20"/>
      <c r="C300" s="13" t="s">
        <v>680</v>
      </c>
      <c r="D300" s="11" t="s">
        <v>681</v>
      </c>
      <c r="E300" s="11" t="s">
        <v>758</v>
      </c>
      <c r="F300" s="11">
        <v>2837</v>
      </c>
      <c r="G300" s="13">
        <v>4990.25</v>
      </c>
      <c r="H300" s="11">
        <f t="shared" si="86"/>
        <v>51.05</v>
      </c>
      <c r="I300" s="11">
        <f t="shared" si="87"/>
        <v>453.792</v>
      </c>
      <c r="J300" s="11">
        <f t="shared" si="88"/>
        <v>19.859</v>
      </c>
      <c r="K300" s="13">
        <f t="shared" si="89"/>
        <v>424.17</v>
      </c>
      <c r="L300" s="13">
        <f t="shared" si="90"/>
        <v>948.871</v>
      </c>
      <c r="M300" s="11">
        <v>0</v>
      </c>
      <c r="N300" s="11">
        <f t="shared" si="91"/>
        <v>226.9</v>
      </c>
      <c r="O300" s="11">
        <f t="shared" si="92"/>
        <v>8.51</v>
      </c>
      <c r="P300" s="13">
        <f t="shared" si="93"/>
        <v>99.81</v>
      </c>
      <c r="Q300" s="11">
        <f t="shared" si="94"/>
        <v>335.22</v>
      </c>
      <c r="R300" s="11">
        <f t="shared" si="95"/>
        <v>1284.091</v>
      </c>
      <c r="S300" s="11"/>
    </row>
    <row r="301" ht="20" customHeight="1" spans="1:19">
      <c r="A301" s="10">
        <f t="shared" si="97"/>
        <v>298</v>
      </c>
      <c r="B301" s="20"/>
      <c r="C301" s="13" t="s">
        <v>682</v>
      </c>
      <c r="D301" s="11" t="s">
        <v>683</v>
      </c>
      <c r="E301" s="11" t="s">
        <v>758</v>
      </c>
      <c r="F301" s="11">
        <v>2837</v>
      </c>
      <c r="G301" s="13">
        <v>4990.25</v>
      </c>
      <c r="H301" s="11">
        <f t="shared" si="86"/>
        <v>51.05</v>
      </c>
      <c r="I301" s="11">
        <f t="shared" si="87"/>
        <v>453.792</v>
      </c>
      <c r="J301" s="11">
        <f t="shared" si="88"/>
        <v>19.859</v>
      </c>
      <c r="K301" s="13">
        <f t="shared" si="89"/>
        <v>424.17</v>
      </c>
      <c r="L301" s="13">
        <f t="shared" si="90"/>
        <v>948.871</v>
      </c>
      <c r="M301" s="11">
        <v>0</v>
      </c>
      <c r="N301" s="11">
        <f t="shared" si="91"/>
        <v>226.9</v>
      </c>
      <c r="O301" s="11">
        <f t="shared" si="92"/>
        <v>8.51</v>
      </c>
      <c r="P301" s="13">
        <f t="shared" si="93"/>
        <v>99.81</v>
      </c>
      <c r="Q301" s="11">
        <f t="shared" si="94"/>
        <v>335.22</v>
      </c>
      <c r="R301" s="11">
        <f t="shared" si="95"/>
        <v>1284.091</v>
      </c>
      <c r="S301" s="11"/>
    </row>
    <row r="302" ht="20" customHeight="1" spans="1:19">
      <c r="A302" s="10">
        <f t="shared" si="97"/>
        <v>299</v>
      </c>
      <c r="B302" s="20"/>
      <c r="C302" s="13" t="s">
        <v>684</v>
      </c>
      <c r="D302" s="11" t="s">
        <v>685</v>
      </c>
      <c r="E302" s="11" t="s">
        <v>758</v>
      </c>
      <c r="F302" s="11">
        <v>2837</v>
      </c>
      <c r="G302" s="13">
        <v>4990.25</v>
      </c>
      <c r="H302" s="11">
        <f t="shared" si="86"/>
        <v>51.05</v>
      </c>
      <c r="I302" s="11">
        <f t="shared" si="87"/>
        <v>453.792</v>
      </c>
      <c r="J302" s="11">
        <f t="shared" si="88"/>
        <v>19.859</v>
      </c>
      <c r="K302" s="13">
        <f t="shared" si="89"/>
        <v>424.17</v>
      </c>
      <c r="L302" s="13">
        <f t="shared" si="90"/>
        <v>948.871</v>
      </c>
      <c r="M302" s="11">
        <v>0</v>
      </c>
      <c r="N302" s="11">
        <f t="shared" si="91"/>
        <v>226.9</v>
      </c>
      <c r="O302" s="11">
        <f t="shared" si="92"/>
        <v>8.51</v>
      </c>
      <c r="P302" s="13">
        <f t="shared" si="93"/>
        <v>99.81</v>
      </c>
      <c r="Q302" s="11">
        <f t="shared" si="94"/>
        <v>335.22</v>
      </c>
      <c r="R302" s="11">
        <f t="shared" si="95"/>
        <v>1284.091</v>
      </c>
      <c r="S302" s="11"/>
    </row>
    <row r="303" ht="20" customHeight="1" spans="1:19">
      <c r="A303" s="10">
        <f t="shared" si="97"/>
        <v>300</v>
      </c>
      <c r="B303" s="20"/>
      <c r="C303" s="13" t="s">
        <v>686</v>
      </c>
      <c r="D303" s="11" t="s">
        <v>687</v>
      </c>
      <c r="E303" s="11" t="s">
        <v>758</v>
      </c>
      <c r="F303" s="11">
        <v>2837</v>
      </c>
      <c r="G303" s="13">
        <v>4990.25</v>
      </c>
      <c r="H303" s="11">
        <f t="shared" si="86"/>
        <v>51.05</v>
      </c>
      <c r="I303" s="11">
        <f t="shared" si="87"/>
        <v>453.792</v>
      </c>
      <c r="J303" s="11">
        <f t="shared" si="88"/>
        <v>19.859</v>
      </c>
      <c r="K303" s="13">
        <f t="shared" si="89"/>
        <v>424.17</v>
      </c>
      <c r="L303" s="13">
        <f t="shared" si="90"/>
        <v>948.871</v>
      </c>
      <c r="M303" s="11">
        <v>0</v>
      </c>
      <c r="N303" s="11">
        <f t="shared" si="91"/>
        <v>226.9</v>
      </c>
      <c r="O303" s="11">
        <f t="shared" si="92"/>
        <v>8.51</v>
      </c>
      <c r="P303" s="13">
        <f t="shared" si="93"/>
        <v>99.81</v>
      </c>
      <c r="Q303" s="11">
        <f t="shared" si="94"/>
        <v>335.22</v>
      </c>
      <c r="R303" s="11">
        <f t="shared" si="95"/>
        <v>1284.091</v>
      </c>
      <c r="S303" s="11"/>
    </row>
    <row r="304" ht="20" customHeight="1" spans="1:19">
      <c r="A304" s="10">
        <f t="shared" si="97"/>
        <v>301</v>
      </c>
      <c r="B304" s="20"/>
      <c r="C304" s="13" t="s">
        <v>688</v>
      </c>
      <c r="D304" s="11" t="s">
        <v>689</v>
      </c>
      <c r="E304" s="11" t="s">
        <v>758</v>
      </c>
      <c r="F304" s="11">
        <v>2837</v>
      </c>
      <c r="G304" s="13">
        <v>4990.25</v>
      </c>
      <c r="H304" s="11">
        <f t="shared" si="86"/>
        <v>51.05</v>
      </c>
      <c r="I304" s="11">
        <f t="shared" si="87"/>
        <v>453.792</v>
      </c>
      <c r="J304" s="11">
        <f t="shared" si="88"/>
        <v>19.859</v>
      </c>
      <c r="K304" s="13">
        <f t="shared" si="89"/>
        <v>424.17</v>
      </c>
      <c r="L304" s="13">
        <f t="shared" si="90"/>
        <v>948.871</v>
      </c>
      <c r="M304" s="11">
        <v>0</v>
      </c>
      <c r="N304" s="11">
        <f t="shared" si="91"/>
        <v>226.9</v>
      </c>
      <c r="O304" s="11">
        <f t="shared" si="92"/>
        <v>8.51</v>
      </c>
      <c r="P304" s="13">
        <f t="shared" si="93"/>
        <v>99.81</v>
      </c>
      <c r="Q304" s="11">
        <f t="shared" si="94"/>
        <v>335.22</v>
      </c>
      <c r="R304" s="11">
        <f t="shared" si="95"/>
        <v>1284.091</v>
      </c>
      <c r="S304" s="11"/>
    </row>
    <row r="305" ht="20" customHeight="1" spans="1:19">
      <c r="A305" s="10">
        <f t="shared" si="97"/>
        <v>302</v>
      </c>
      <c r="B305" s="20"/>
      <c r="C305" s="13" t="s">
        <v>690</v>
      </c>
      <c r="D305" s="11" t="s">
        <v>691</v>
      </c>
      <c r="E305" s="11" t="s">
        <v>758</v>
      </c>
      <c r="F305" s="11">
        <v>2837</v>
      </c>
      <c r="G305" s="13">
        <v>4990.25</v>
      </c>
      <c r="H305" s="11">
        <f t="shared" si="86"/>
        <v>51.05</v>
      </c>
      <c r="I305" s="11">
        <f t="shared" si="87"/>
        <v>453.792</v>
      </c>
      <c r="J305" s="11">
        <f t="shared" si="88"/>
        <v>19.859</v>
      </c>
      <c r="K305" s="13">
        <f t="shared" si="89"/>
        <v>424.17</v>
      </c>
      <c r="L305" s="13">
        <f t="shared" si="90"/>
        <v>948.871</v>
      </c>
      <c r="M305" s="11">
        <v>0</v>
      </c>
      <c r="N305" s="11">
        <f t="shared" si="91"/>
        <v>226.9</v>
      </c>
      <c r="O305" s="11">
        <f t="shared" si="92"/>
        <v>8.51</v>
      </c>
      <c r="P305" s="13">
        <f t="shared" si="93"/>
        <v>99.81</v>
      </c>
      <c r="Q305" s="11">
        <f t="shared" si="94"/>
        <v>335.22</v>
      </c>
      <c r="R305" s="11">
        <f t="shared" si="95"/>
        <v>1284.091</v>
      </c>
      <c r="S305" s="11"/>
    </row>
    <row r="306" ht="20" customHeight="1" spans="1:19">
      <c r="A306" s="10">
        <f t="shared" si="97"/>
        <v>303</v>
      </c>
      <c r="B306" s="20"/>
      <c r="C306" s="13" t="s">
        <v>692</v>
      </c>
      <c r="D306" s="11" t="s">
        <v>693</v>
      </c>
      <c r="E306" s="11" t="s">
        <v>758</v>
      </c>
      <c r="F306" s="11">
        <v>2837</v>
      </c>
      <c r="G306" s="13">
        <v>4990.25</v>
      </c>
      <c r="H306" s="11">
        <f t="shared" si="86"/>
        <v>51.05</v>
      </c>
      <c r="I306" s="11">
        <f t="shared" si="87"/>
        <v>453.792</v>
      </c>
      <c r="J306" s="11">
        <f t="shared" si="88"/>
        <v>19.859</v>
      </c>
      <c r="K306" s="13">
        <f t="shared" si="89"/>
        <v>424.17</v>
      </c>
      <c r="L306" s="13">
        <f t="shared" si="90"/>
        <v>948.871</v>
      </c>
      <c r="M306" s="11">
        <v>0</v>
      </c>
      <c r="N306" s="11">
        <f t="shared" si="91"/>
        <v>226.9</v>
      </c>
      <c r="O306" s="11">
        <f t="shared" si="92"/>
        <v>8.51</v>
      </c>
      <c r="P306" s="13">
        <f t="shared" si="93"/>
        <v>99.81</v>
      </c>
      <c r="Q306" s="11">
        <f t="shared" si="94"/>
        <v>335.22</v>
      </c>
      <c r="R306" s="11">
        <f t="shared" si="95"/>
        <v>1284.091</v>
      </c>
      <c r="S306" s="11"/>
    </row>
    <row r="307" ht="20" customHeight="1" spans="1:19">
      <c r="A307" s="10">
        <f t="shared" si="97"/>
        <v>304</v>
      </c>
      <c r="B307" s="20"/>
      <c r="C307" s="13" t="s">
        <v>694</v>
      </c>
      <c r="D307" s="11" t="s">
        <v>695</v>
      </c>
      <c r="E307" s="11" t="s">
        <v>758</v>
      </c>
      <c r="F307" s="11">
        <v>2837</v>
      </c>
      <c r="G307" s="13">
        <v>4990.25</v>
      </c>
      <c r="H307" s="11">
        <f t="shared" si="86"/>
        <v>51.05</v>
      </c>
      <c r="I307" s="11">
        <f t="shared" si="87"/>
        <v>453.792</v>
      </c>
      <c r="J307" s="11">
        <f t="shared" si="88"/>
        <v>19.859</v>
      </c>
      <c r="K307" s="13">
        <f t="shared" si="89"/>
        <v>424.17</v>
      </c>
      <c r="L307" s="13">
        <f t="shared" si="90"/>
        <v>948.871</v>
      </c>
      <c r="M307" s="11">
        <v>0</v>
      </c>
      <c r="N307" s="11">
        <f t="shared" si="91"/>
        <v>226.9</v>
      </c>
      <c r="O307" s="11">
        <f t="shared" si="92"/>
        <v>8.51</v>
      </c>
      <c r="P307" s="13">
        <f t="shared" si="93"/>
        <v>99.81</v>
      </c>
      <c r="Q307" s="11">
        <f t="shared" si="94"/>
        <v>335.22</v>
      </c>
      <c r="R307" s="11">
        <f t="shared" si="95"/>
        <v>1284.091</v>
      </c>
      <c r="S307" s="11"/>
    </row>
    <row r="308" ht="20" customHeight="1" spans="1:19">
      <c r="A308" s="10">
        <f t="shared" ref="A308:A317" si="98">ROW()-3</f>
        <v>305</v>
      </c>
      <c r="B308" s="20"/>
      <c r="C308" s="13" t="s">
        <v>696</v>
      </c>
      <c r="D308" s="11" t="s">
        <v>697</v>
      </c>
      <c r="E308" s="11" t="s">
        <v>758</v>
      </c>
      <c r="F308" s="11">
        <v>2837</v>
      </c>
      <c r="G308" s="13">
        <v>4990.25</v>
      </c>
      <c r="H308" s="11">
        <f t="shared" si="86"/>
        <v>51.05</v>
      </c>
      <c r="I308" s="11">
        <f t="shared" si="87"/>
        <v>453.792</v>
      </c>
      <c r="J308" s="11">
        <f t="shared" si="88"/>
        <v>19.859</v>
      </c>
      <c r="K308" s="13">
        <f t="shared" si="89"/>
        <v>424.17</v>
      </c>
      <c r="L308" s="13">
        <f t="shared" si="90"/>
        <v>948.871</v>
      </c>
      <c r="M308" s="11">
        <v>0</v>
      </c>
      <c r="N308" s="11">
        <f t="shared" si="91"/>
        <v>226.9</v>
      </c>
      <c r="O308" s="11">
        <f t="shared" si="92"/>
        <v>8.51</v>
      </c>
      <c r="P308" s="13">
        <f t="shared" si="93"/>
        <v>99.81</v>
      </c>
      <c r="Q308" s="11">
        <f t="shared" si="94"/>
        <v>335.22</v>
      </c>
      <c r="R308" s="11">
        <f t="shared" si="95"/>
        <v>1284.091</v>
      </c>
      <c r="S308" s="11"/>
    </row>
    <row r="309" ht="20" customHeight="1" spans="1:19">
      <c r="A309" s="10">
        <f t="shared" si="98"/>
        <v>306</v>
      </c>
      <c r="B309" s="20"/>
      <c r="C309" s="13" t="s">
        <v>698</v>
      </c>
      <c r="D309" s="11" t="s">
        <v>699</v>
      </c>
      <c r="E309" s="11" t="s">
        <v>758</v>
      </c>
      <c r="F309" s="11">
        <v>2837</v>
      </c>
      <c r="G309" s="13">
        <v>4990.25</v>
      </c>
      <c r="H309" s="11">
        <f t="shared" si="86"/>
        <v>51.05</v>
      </c>
      <c r="I309" s="11">
        <f t="shared" si="87"/>
        <v>453.792</v>
      </c>
      <c r="J309" s="11">
        <f t="shared" si="88"/>
        <v>19.859</v>
      </c>
      <c r="K309" s="13">
        <f t="shared" si="89"/>
        <v>424.17</v>
      </c>
      <c r="L309" s="13">
        <f t="shared" si="90"/>
        <v>948.871</v>
      </c>
      <c r="M309" s="11">
        <v>0</v>
      </c>
      <c r="N309" s="11">
        <f t="shared" si="91"/>
        <v>226.9</v>
      </c>
      <c r="O309" s="11">
        <f t="shared" si="92"/>
        <v>8.51</v>
      </c>
      <c r="P309" s="13">
        <f t="shared" si="93"/>
        <v>99.81</v>
      </c>
      <c r="Q309" s="11">
        <f t="shared" si="94"/>
        <v>335.22</v>
      </c>
      <c r="R309" s="11">
        <f t="shared" si="95"/>
        <v>1284.091</v>
      </c>
      <c r="S309" s="11"/>
    </row>
    <row r="310" ht="20" customHeight="1" spans="1:19">
      <c r="A310" s="10">
        <f t="shared" si="98"/>
        <v>307</v>
      </c>
      <c r="B310" s="20"/>
      <c r="C310" s="13" t="s">
        <v>702</v>
      </c>
      <c r="D310" s="11" t="s">
        <v>703</v>
      </c>
      <c r="E310" s="11" t="s">
        <v>758</v>
      </c>
      <c r="F310" s="11">
        <v>2837</v>
      </c>
      <c r="G310" s="13">
        <v>4990.25</v>
      </c>
      <c r="H310" s="11">
        <f t="shared" si="86"/>
        <v>51.05</v>
      </c>
      <c r="I310" s="11">
        <f t="shared" si="87"/>
        <v>453.792</v>
      </c>
      <c r="J310" s="11">
        <f t="shared" si="88"/>
        <v>19.859</v>
      </c>
      <c r="K310" s="13">
        <f t="shared" si="89"/>
        <v>424.17</v>
      </c>
      <c r="L310" s="13">
        <f t="shared" si="90"/>
        <v>948.871</v>
      </c>
      <c r="M310" s="11">
        <v>0</v>
      </c>
      <c r="N310" s="11">
        <f t="shared" si="91"/>
        <v>226.9</v>
      </c>
      <c r="O310" s="11">
        <f t="shared" si="92"/>
        <v>8.51</v>
      </c>
      <c r="P310" s="13">
        <f t="shared" si="93"/>
        <v>99.81</v>
      </c>
      <c r="Q310" s="11">
        <f t="shared" si="94"/>
        <v>335.22</v>
      </c>
      <c r="R310" s="11">
        <f t="shared" si="95"/>
        <v>1284.091</v>
      </c>
      <c r="S310" s="11"/>
    </row>
    <row r="311" ht="20" customHeight="1" spans="1:19">
      <c r="A311" s="10">
        <f t="shared" si="98"/>
        <v>308</v>
      </c>
      <c r="B311" s="20"/>
      <c r="C311" s="13" t="s">
        <v>704</v>
      </c>
      <c r="D311" s="11" t="s">
        <v>705</v>
      </c>
      <c r="E311" s="11" t="s">
        <v>758</v>
      </c>
      <c r="F311" s="11">
        <v>2837</v>
      </c>
      <c r="G311" s="13">
        <v>4990.25</v>
      </c>
      <c r="H311" s="11">
        <f t="shared" si="86"/>
        <v>51.05</v>
      </c>
      <c r="I311" s="11">
        <f t="shared" si="87"/>
        <v>453.792</v>
      </c>
      <c r="J311" s="11">
        <f t="shared" si="88"/>
        <v>19.859</v>
      </c>
      <c r="K311" s="13">
        <f t="shared" si="89"/>
        <v>424.17</v>
      </c>
      <c r="L311" s="13">
        <f t="shared" si="90"/>
        <v>948.871</v>
      </c>
      <c r="M311" s="11">
        <v>0</v>
      </c>
      <c r="N311" s="11">
        <f t="shared" si="91"/>
        <v>226.9</v>
      </c>
      <c r="O311" s="11">
        <f t="shared" si="92"/>
        <v>8.51</v>
      </c>
      <c r="P311" s="13">
        <f t="shared" si="93"/>
        <v>99.81</v>
      </c>
      <c r="Q311" s="11">
        <f t="shared" si="94"/>
        <v>335.22</v>
      </c>
      <c r="R311" s="11">
        <f t="shared" si="95"/>
        <v>1284.091</v>
      </c>
      <c r="S311" s="11"/>
    </row>
    <row r="312" ht="20" customHeight="1" spans="1:19">
      <c r="A312" s="10">
        <f t="shared" si="98"/>
        <v>309</v>
      </c>
      <c r="B312" s="20"/>
      <c r="C312" s="13" t="s">
        <v>710</v>
      </c>
      <c r="D312" s="11" t="s">
        <v>711</v>
      </c>
      <c r="E312" s="11" t="s">
        <v>758</v>
      </c>
      <c r="F312" s="11">
        <v>2837</v>
      </c>
      <c r="G312" s="13">
        <v>4990.25</v>
      </c>
      <c r="H312" s="11">
        <f t="shared" si="86"/>
        <v>51.05</v>
      </c>
      <c r="I312" s="11">
        <f t="shared" si="87"/>
        <v>453.792</v>
      </c>
      <c r="J312" s="11">
        <f t="shared" si="88"/>
        <v>19.859</v>
      </c>
      <c r="K312" s="13">
        <f t="shared" si="89"/>
        <v>424.17</v>
      </c>
      <c r="L312" s="13">
        <f t="shared" si="90"/>
        <v>948.871</v>
      </c>
      <c r="M312" s="11">
        <v>0</v>
      </c>
      <c r="N312" s="11">
        <f t="shared" si="91"/>
        <v>226.9</v>
      </c>
      <c r="O312" s="11">
        <f t="shared" si="92"/>
        <v>8.51</v>
      </c>
      <c r="P312" s="13">
        <f t="shared" si="93"/>
        <v>99.81</v>
      </c>
      <c r="Q312" s="11">
        <f t="shared" si="94"/>
        <v>335.22</v>
      </c>
      <c r="R312" s="11">
        <f t="shared" si="95"/>
        <v>1284.091</v>
      </c>
      <c r="S312" s="11"/>
    </row>
    <row r="313" ht="20" customHeight="1" spans="1:19">
      <c r="A313" s="10">
        <f t="shared" si="98"/>
        <v>310</v>
      </c>
      <c r="B313" s="20"/>
      <c r="C313" s="71" t="s">
        <v>827</v>
      </c>
      <c r="D313" s="11" t="s">
        <v>828</v>
      </c>
      <c r="E313" s="11">
        <v>3042.05</v>
      </c>
      <c r="F313" s="11">
        <v>3043</v>
      </c>
      <c r="G313" s="13">
        <v>4990.25</v>
      </c>
      <c r="H313" s="11">
        <f t="shared" si="86"/>
        <v>54.76</v>
      </c>
      <c r="I313" s="11">
        <f t="shared" si="87"/>
        <v>486.728</v>
      </c>
      <c r="J313" s="11">
        <f t="shared" si="88"/>
        <v>21.301</v>
      </c>
      <c r="K313" s="13">
        <f t="shared" si="89"/>
        <v>424.17</v>
      </c>
      <c r="L313" s="13">
        <f t="shared" si="90"/>
        <v>986.959</v>
      </c>
      <c r="M313" s="11">
        <v>0</v>
      </c>
      <c r="N313" s="11">
        <f t="shared" si="91"/>
        <v>243.36</v>
      </c>
      <c r="O313" s="11">
        <f t="shared" si="92"/>
        <v>9.13</v>
      </c>
      <c r="P313" s="13">
        <f t="shared" si="93"/>
        <v>99.81</v>
      </c>
      <c r="Q313" s="11">
        <f t="shared" si="94"/>
        <v>352.3</v>
      </c>
      <c r="R313" s="11">
        <f t="shared" si="95"/>
        <v>1339.259</v>
      </c>
      <c r="S313" s="11"/>
    </row>
    <row r="314" ht="20" customHeight="1" spans="1:19">
      <c r="A314" s="10">
        <f t="shared" si="98"/>
        <v>311</v>
      </c>
      <c r="B314" s="20"/>
      <c r="C314" s="71" t="s">
        <v>829</v>
      </c>
      <c r="D314" s="11" t="s">
        <v>830</v>
      </c>
      <c r="E314" s="11">
        <v>3042.05</v>
      </c>
      <c r="F314" s="11">
        <v>3043</v>
      </c>
      <c r="G314" s="13">
        <v>4990.25</v>
      </c>
      <c r="H314" s="11">
        <f t="shared" si="86"/>
        <v>54.76</v>
      </c>
      <c r="I314" s="11">
        <f t="shared" si="87"/>
        <v>486.728</v>
      </c>
      <c r="J314" s="11">
        <f t="shared" si="88"/>
        <v>21.301</v>
      </c>
      <c r="K314" s="13">
        <f t="shared" si="89"/>
        <v>424.17</v>
      </c>
      <c r="L314" s="13">
        <f t="shared" si="90"/>
        <v>986.959</v>
      </c>
      <c r="M314" s="11">
        <v>0</v>
      </c>
      <c r="N314" s="11">
        <f t="shared" si="91"/>
        <v>243.36</v>
      </c>
      <c r="O314" s="11">
        <f t="shared" si="92"/>
        <v>9.13</v>
      </c>
      <c r="P314" s="13">
        <f t="shared" si="93"/>
        <v>99.81</v>
      </c>
      <c r="Q314" s="11">
        <f t="shared" si="94"/>
        <v>352.3</v>
      </c>
      <c r="R314" s="11">
        <f t="shared" si="95"/>
        <v>1339.259</v>
      </c>
      <c r="S314" s="11"/>
    </row>
    <row r="315" ht="20" customHeight="1" spans="1:19">
      <c r="A315" s="10">
        <f t="shared" si="98"/>
        <v>312</v>
      </c>
      <c r="B315" s="20"/>
      <c r="C315" s="71" t="s">
        <v>831</v>
      </c>
      <c r="D315" s="11" t="s">
        <v>832</v>
      </c>
      <c r="E315" s="11">
        <v>3042.05</v>
      </c>
      <c r="F315" s="11">
        <v>3043</v>
      </c>
      <c r="G315" s="13">
        <v>4990.25</v>
      </c>
      <c r="H315" s="11">
        <f t="shared" si="86"/>
        <v>54.76</v>
      </c>
      <c r="I315" s="11">
        <f t="shared" si="87"/>
        <v>486.728</v>
      </c>
      <c r="J315" s="11">
        <f t="shared" si="88"/>
        <v>21.301</v>
      </c>
      <c r="K315" s="13">
        <f t="shared" si="89"/>
        <v>424.17</v>
      </c>
      <c r="L315" s="13">
        <f t="shared" si="90"/>
        <v>986.959</v>
      </c>
      <c r="M315" s="11">
        <v>0</v>
      </c>
      <c r="N315" s="11">
        <f t="shared" si="91"/>
        <v>243.36</v>
      </c>
      <c r="O315" s="11">
        <f t="shared" si="92"/>
        <v>9.13</v>
      </c>
      <c r="P315" s="13">
        <f t="shared" si="93"/>
        <v>99.81</v>
      </c>
      <c r="Q315" s="11">
        <f t="shared" si="94"/>
        <v>352.3</v>
      </c>
      <c r="R315" s="11">
        <f t="shared" si="95"/>
        <v>1339.259</v>
      </c>
      <c r="S315" s="11"/>
    </row>
    <row r="316" ht="20" customHeight="1" spans="1:19">
      <c r="A316" s="10">
        <f t="shared" si="98"/>
        <v>313</v>
      </c>
      <c r="B316" s="20"/>
      <c r="C316" s="71" t="s">
        <v>833</v>
      </c>
      <c r="D316" s="11" t="s">
        <v>834</v>
      </c>
      <c r="E316" s="11">
        <v>3042.05</v>
      </c>
      <c r="F316" s="11">
        <v>3043</v>
      </c>
      <c r="G316" s="13">
        <v>4990.25</v>
      </c>
      <c r="H316" s="11">
        <f t="shared" si="86"/>
        <v>54.76</v>
      </c>
      <c r="I316" s="11">
        <f t="shared" si="87"/>
        <v>486.728</v>
      </c>
      <c r="J316" s="11">
        <f t="shared" si="88"/>
        <v>21.301</v>
      </c>
      <c r="K316" s="13">
        <f t="shared" si="89"/>
        <v>424.17</v>
      </c>
      <c r="L316" s="13">
        <f t="shared" si="90"/>
        <v>986.959</v>
      </c>
      <c r="M316" s="11">
        <v>0</v>
      </c>
      <c r="N316" s="11">
        <f t="shared" si="91"/>
        <v>243.36</v>
      </c>
      <c r="O316" s="11">
        <f t="shared" si="92"/>
        <v>9.13</v>
      </c>
      <c r="P316" s="13">
        <f t="shared" si="93"/>
        <v>99.81</v>
      </c>
      <c r="Q316" s="11">
        <f t="shared" si="94"/>
        <v>352.3</v>
      </c>
      <c r="R316" s="11">
        <f t="shared" si="95"/>
        <v>1339.259</v>
      </c>
      <c r="S316" s="11"/>
    </row>
    <row r="317" s="3" customFormat="1" spans="1:20">
      <c r="A317" s="30" t="s">
        <v>16</v>
      </c>
      <c r="B317" s="52" t="s">
        <v>835</v>
      </c>
      <c r="C317" s="52"/>
      <c r="D317" s="54"/>
      <c r="E317" s="55">
        <f>SUM(E4:E316)</f>
        <v>752284.729999999</v>
      </c>
      <c r="F317" s="55">
        <f t="shared" ref="F317:R317" si="99">SUM(F4:F316)</f>
        <v>916156.23</v>
      </c>
      <c r="G317" s="55">
        <f t="shared" si="99"/>
        <v>1561948.25</v>
      </c>
      <c r="H317" s="55">
        <f t="shared" si="99"/>
        <v>16486.2399999999</v>
      </c>
      <c r="I317" s="55">
        <f t="shared" si="99"/>
        <v>146546.5168</v>
      </c>
      <c r="J317" s="55">
        <f t="shared" si="99"/>
        <v>6413.09361000003</v>
      </c>
      <c r="K317" s="55">
        <f t="shared" si="99"/>
        <v>132765.21</v>
      </c>
      <c r="L317" s="55">
        <f t="shared" si="99"/>
        <v>302211.060410001</v>
      </c>
      <c r="M317" s="55">
        <f t="shared" si="99"/>
        <v>0</v>
      </c>
      <c r="N317" s="55">
        <f t="shared" si="99"/>
        <v>73274.0600000001</v>
      </c>
      <c r="O317" s="55">
        <f t="shared" si="99"/>
        <v>2748.27000000001</v>
      </c>
      <c r="P317" s="55">
        <f t="shared" si="99"/>
        <v>31240.5300000002</v>
      </c>
      <c r="Q317" s="55">
        <f t="shared" si="99"/>
        <v>107262.86</v>
      </c>
      <c r="R317" s="55">
        <f t="shared" si="99"/>
        <v>409473.92041</v>
      </c>
      <c r="S317" s="68"/>
      <c r="T317"/>
    </row>
    <row r="318" spans="1:4">
      <c r="A318" s="56"/>
      <c r="B318" s="56"/>
      <c r="C318" s="56"/>
      <c r="D318" s="56"/>
    </row>
    <row r="319" spans="1:4">
      <c r="A319" s="58" t="s">
        <v>713</v>
      </c>
      <c r="B319" s="58"/>
      <c r="C319" s="58">
        <f>H317</f>
        <v>16486.2399999999</v>
      </c>
      <c r="D319" s="58"/>
    </row>
    <row r="320" spans="1:4">
      <c r="A320" s="58" t="s">
        <v>714</v>
      </c>
      <c r="B320" s="58"/>
      <c r="C320" s="58">
        <f>I317+N317</f>
        <v>219820.5768</v>
      </c>
      <c r="D320" s="58"/>
    </row>
    <row r="321" spans="1:4">
      <c r="A321" s="58" t="s">
        <v>715</v>
      </c>
      <c r="B321" s="58"/>
      <c r="C321" s="58">
        <f>J317+O317</f>
        <v>9161.36361000005</v>
      </c>
      <c r="D321" s="58"/>
    </row>
    <row r="322" spans="1:4">
      <c r="A322" s="60" t="s">
        <v>716</v>
      </c>
      <c r="B322" s="60"/>
      <c r="C322" s="60">
        <f>K317+P317</f>
        <v>164005.74</v>
      </c>
      <c r="D322" s="60"/>
    </row>
    <row r="325" spans="1:18">
      <c r="A325" s="62" t="s">
        <v>717</v>
      </c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</row>
    <row r="326" spans="1:18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</row>
    <row r="327" spans="1:18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</row>
    <row r="328" spans="1:18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</row>
    <row r="329" spans="1:18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</row>
    <row r="335" spans="1:3">
      <c r="A335" s="64" t="s">
        <v>836</v>
      </c>
      <c r="B335" s="64"/>
      <c r="C335" s="64"/>
    </row>
    <row r="336" ht="20" customHeight="1" spans="1:20">
      <c r="A336" s="67">
        <v>1</v>
      </c>
      <c r="B336" s="11" t="s">
        <v>29</v>
      </c>
      <c r="C336" s="20" t="s">
        <v>42</v>
      </c>
      <c r="D336" s="11" t="s">
        <v>43</v>
      </c>
      <c r="E336" s="11">
        <v>2836.2</v>
      </c>
      <c r="F336" s="11">
        <v>2837</v>
      </c>
      <c r="G336" s="13">
        <v>4990.25</v>
      </c>
      <c r="H336" s="11">
        <v>51.05</v>
      </c>
      <c r="I336" s="11">
        <v>453.792</v>
      </c>
      <c r="J336" s="11">
        <v>19.859</v>
      </c>
      <c r="K336" s="13">
        <v>424.17</v>
      </c>
      <c r="L336" s="13">
        <v>948.871</v>
      </c>
      <c r="M336" s="11">
        <v>0</v>
      </c>
      <c r="N336" s="11">
        <v>226.9</v>
      </c>
      <c r="O336" s="11">
        <v>8.51</v>
      </c>
      <c r="P336" s="13">
        <v>99.81</v>
      </c>
      <c r="Q336" s="11">
        <v>335.22</v>
      </c>
      <c r="R336" s="68">
        <v>1284.091</v>
      </c>
      <c r="S336" s="68"/>
      <c r="T336" t="e">
        <v>#N/A</v>
      </c>
    </row>
    <row r="337" ht="20" customHeight="1" spans="1:20">
      <c r="A337" s="67">
        <v>2</v>
      </c>
      <c r="B337" s="11" t="s">
        <v>146</v>
      </c>
      <c r="C337" s="20" t="s">
        <v>149</v>
      </c>
      <c r="D337" s="11" t="s">
        <v>150</v>
      </c>
      <c r="E337" s="11">
        <v>2836.2</v>
      </c>
      <c r="F337" s="11">
        <v>2837</v>
      </c>
      <c r="G337" s="13">
        <v>4990.25</v>
      </c>
      <c r="H337" s="11">
        <v>51.05</v>
      </c>
      <c r="I337" s="11">
        <v>453.792</v>
      </c>
      <c r="J337" s="11">
        <v>19.859</v>
      </c>
      <c r="K337" s="13">
        <v>424.17</v>
      </c>
      <c r="L337" s="13">
        <v>948.871</v>
      </c>
      <c r="M337" s="11">
        <v>0</v>
      </c>
      <c r="N337" s="11">
        <v>226.9</v>
      </c>
      <c r="O337" s="11">
        <v>8.51</v>
      </c>
      <c r="P337" s="13">
        <v>99.81</v>
      </c>
      <c r="Q337" s="11">
        <v>335.22</v>
      </c>
      <c r="R337" s="68">
        <v>1284.091</v>
      </c>
      <c r="S337" s="68"/>
      <c r="T337" t="e">
        <v>#N/A</v>
      </c>
    </row>
    <row r="338" ht="20" customHeight="1" spans="1:20">
      <c r="A338" s="67">
        <v>3</v>
      </c>
      <c r="B338" s="11" t="s">
        <v>146</v>
      </c>
      <c r="C338" s="20" t="s">
        <v>153</v>
      </c>
      <c r="D338" s="11" t="s">
        <v>154</v>
      </c>
      <c r="E338" s="11">
        <v>2836.2</v>
      </c>
      <c r="F338" s="11">
        <v>2837</v>
      </c>
      <c r="G338" s="13">
        <v>4990.25</v>
      </c>
      <c r="H338" s="11">
        <v>51.05</v>
      </c>
      <c r="I338" s="11">
        <v>453.792</v>
      </c>
      <c r="J338" s="11">
        <v>19.859</v>
      </c>
      <c r="K338" s="13">
        <v>424.17</v>
      </c>
      <c r="L338" s="13">
        <v>948.871</v>
      </c>
      <c r="M338" s="11">
        <v>0</v>
      </c>
      <c r="N338" s="11">
        <v>226.9</v>
      </c>
      <c r="O338" s="11">
        <v>8.51</v>
      </c>
      <c r="P338" s="13">
        <v>99.81</v>
      </c>
      <c r="Q338" s="11">
        <v>335.22</v>
      </c>
      <c r="R338" s="68">
        <v>1284.091</v>
      </c>
      <c r="S338" s="68"/>
      <c r="T338" t="e">
        <v>#N/A</v>
      </c>
    </row>
    <row r="339" ht="20" customHeight="1" spans="1:20">
      <c r="A339" s="67">
        <v>4</v>
      </c>
      <c r="B339" s="11" t="s">
        <v>155</v>
      </c>
      <c r="C339" s="20" t="s">
        <v>182</v>
      </c>
      <c r="D339" s="11" t="s">
        <v>183</v>
      </c>
      <c r="E339" s="11">
        <v>2836.2</v>
      </c>
      <c r="F339" s="11">
        <v>2837</v>
      </c>
      <c r="G339" s="13">
        <v>4990.25</v>
      </c>
      <c r="H339" s="11">
        <v>51.05</v>
      </c>
      <c r="I339" s="11">
        <v>453.792</v>
      </c>
      <c r="J339" s="11">
        <v>19.859</v>
      </c>
      <c r="K339" s="13">
        <v>424.17</v>
      </c>
      <c r="L339" s="13">
        <v>948.871</v>
      </c>
      <c r="M339" s="11">
        <v>0</v>
      </c>
      <c r="N339" s="11">
        <v>226.9</v>
      </c>
      <c r="O339" s="11">
        <v>8.51</v>
      </c>
      <c r="P339" s="13">
        <v>99.81</v>
      </c>
      <c r="Q339" s="11">
        <v>335.22</v>
      </c>
      <c r="R339" s="68">
        <v>1284.091</v>
      </c>
      <c r="S339" s="68"/>
      <c r="T339" t="e">
        <v>#N/A</v>
      </c>
    </row>
    <row r="340" ht="20" customHeight="1" spans="1:20">
      <c r="A340" s="67">
        <v>5</v>
      </c>
      <c r="B340" s="11" t="s">
        <v>155</v>
      </c>
      <c r="C340" s="20" t="s">
        <v>214</v>
      </c>
      <c r="D340" s="11" t="s">
        <v>215</v>
      </c>
      <c r="E340" s="11">
        <v>2836.2</v>
      </c>
      <c r="F340" s="11">
        <v>2837</v>
      </c>
      <c r="G340" s="13">
        <v>4990.25</v>
      </c>
      <c r="H340" s="11">
        <v>51.05</v>
      </c>
      <c r="I340" s="11">
        <v>453.792</v>
      </c>
      <c r="J340" s="11">
        <v>19.859</v>
      </c>
      <c r="K340" s="13">
        <v>424.17</v>
      </c>
      <c r="L340" s="13">
        <v>948.871</v>
      </c>
      <c r="M340" s="11">
        <v>0</v>
      </c>
      <c r="N340" s="11">
        <v>226.9</v>
      </c>
      <c r="O340" s="11">
        <v>8.51</v>
      </c>
      <c r="P340" s="13">
        <v>99.81</v>
      </c>
      <c r="Q340" s="11">
        <v>335.22</v>
      </c>
      <c r="R340" s="68">
        <v>1284.091</v>
      </c>
      <c r="S340" s="68"/>
      <c r="T340" t="e">
        <v>#N/A</v>
      </c>
    </row>
    <row r="341" ht="20" customHeight="1" spans="1:20">
      <c r="A341" s="67">
        <v>6</v>
      </c>
      <c r="B341" s="11" t="s">
        <v>155</v>
      </c>
      <c r="C341" s="20" t="s">
        <v>216</v>
      </c>
      <c r="D341" s="11" t="s">
        <v>217</v>
      </c>
      <c r="E341" s="11">
        <v>3042.05</v>
      </c>
      <c r="F341" s="11">
        <v>3043</v>
      </c>
      <c r="G341" s="13">
        <v>4990.25</v>
      </c>
      <c r="H341" s="11">
        <v>54.76</v>
      </c>
      <c r="I341" s="11">
        <v>486.728</v>
      </c>
      <c r="J341" s="11">
        <v>21.301</v>
      </c>
      <c r="K341" s="13">
        <v>424.17</v>
      </c>
      <c r="L341" s="13">
        <v>986.959</v>
      </c>
      <c r="M341" s="11">
        <v>0</v>
      </c>
      <c r="N341" s="11">
        <v>243.36</v>
      </c>
      <c r="O341" s="11">
        <v>9.13</v>
      </c>
      <c r="P341" s="13">
        <v>99.81</v>
      </c>
      <c r="Q341" s="11">
        <v>352.3</v>
      </c>
      <c r="R341" s="68">
        <v>1339.259</v>
      </c>
      <c r="S341" s="68"/>
      <c r="T341" t="e">
        <v>#N/A</v>
      </c>
    </row>
    <row r="342" ht="20" customHeight="1" spans="1:20">
      <c r="A342" s="67">
        <v>7</v>
      </c>
      <c r="B342" s="11" t="s">
        <v>258</v>
      </c>
      <c r="C342" s="20" t="s">
        <v>283</v>
      </c>
      <c r="D342" s="111" t="s">
        <v>284</v>
      </c>
      <c r="E342" s="11">
        <v>2836.2</v>
      </c>
      <c r="F342" s="11">
        <v>2837</v>
      </c>
      <c r="G342" s="13">
        <v>4990.25</v>
      </c>
      <c r="H342" s="11">
        <v>51.05</v>
      </c>
      <c r="I342" s="11">
        <v>453.792</v>
      </c>
      <c r="J342" s="11">
        <v>19.859</v>
      </c>
      <c r="K342" s="13">
        <v>424.17</v>
      </c>
      <c r="L342" s="13">
        <v>948.871</v>
      </c>
      <c r="M342" s="11">
        <v>0</v>
      </c>
      <c r="N342" s="11">
        <v>226.9</v>
      </c>
      <c r="O342" s="11">
        <v>8.51</v>
      </c>
      <c r="P342" s="13">
        <v>99.81</v>
      </c>
      <c r="Q342" s="11">
        <v>335.22</v>
      </c>
      <c r="R342" s="68">
        <v>1284.091</v>
      </c>
      <c r="S342" s="68"/>
      <c r="T342" t="e">
        <v>#N/A</v>
      </c>
    </row>
    <row r="343" ht="20" customHeight="1" spans="1:20">
      <c r="A343" s="67">
        <v>8</v>
      </c>
      <c r="B343" s="11" t="s">
        <v>258</v>
      </c>
      <c r="C343" s="20" t="s">
        <v>285</v>
      </c>
      <c r="D343" s="11" t="s">
        <v>286</v>
      </c>
      <c r="E343" s="11">
        <v>2836.2</v>
      </c>
      <c r="F343" s="11">
        <v>2837</v>
      </c>
      <c r="G343" s="13">
        <v>4990.25</v>
      </c>
      <c r="H343" s="11">
        <v>51.05</v>
      </c>
      <c r="I343" s="11">
        <v>453.792</v>
      </c>
      <c r="J343" s="11">
        <v>19.859</v>
      </c>
      <c r="K343" s="13">
        <v>424.17</v>
      </c>
      <c r="L343" s="13">
        <v>948.871</v>
      </c>
      <c r="M343" s="11">
        <v>0</v>
      </c>
      <c r="N343" s="11">
        <v>226.9</v>
      </c>
      <c r="O343" s="11">
        <v>8.51</v>
      </c>
      <c r="P343" s="13">
        <v>99.81</v>
      </c>
      <c r="Q343" s="11">
        <v>335.22</v>
      </c>
      <c r="R343" s="68">
        <v>1284.091</v>
      </c>
      <c r="S343" s="68"/>
      <c r="T343" t="e">
        <v>#N/A</v>
      </c>
    </row>
    <row r="344" ht="20" customHeight="1" spans="1:20">
      <c r="A344" s="67">
        <v>9</v>
      </c>
      <c r="B344" s="11" t="s">
        <v>258</v>
      </c>
      <c r="C344" s="20" t="s">
        <v>287</v>
      </c>
      <c r="D344" s="11" t="s">
        <v>288</v>
      </c>
      <c r="E344" s="11">
        <v>2836.2</v>
      </c>
      <c r="F344" s="11">
        <v>2837</v>
      </c>
      <c r="G344" s="13">
        <v>4990.25</v>
      </c>
      <c r="H344" s="11">
        <v>51.05</v>
      </c>
      <c r="I344" s="11">
        <v>453.792</v>
      </c>
      <c r="J344" s="11">
        <v>19.859</v>
      </c>
      <c r="K344" s="13">
        <v>424.17</v>
      </c>
      <c r="L344" s="13">
        <v>948.871</v>
      </c>
      <c r="M344" s="11">
        <v>0</v>
      </c>
      <c r="N344" s="11">
        <v>226.9</v>
      </c>
      <c r="O344" s="11">
        <v>8.51</v>
      </c>
      <c r="P344" s="13">
        <v>99.81</v>
      </c>
      <c r="Q344" s="11">
        <v>335.22</v>
      </c>
      <c r="R344" s="68">
        <v>1284.091</v>
      </c>
      <c r="S344" s="68"/>
      <c r="T344" t="e">
        <v>#N/A</v>
      </c>
    </row>
    <row r="345" ht="20" customHeight="1" spans="1:20">
      <c r="A345" s="67">
        <v>10</v>
      </c>
      <c r="B345" s="11" t="s">
        <v>293</v>
      </c>
      <c r="C345" s="20" t="s">
        <v>300</v>
      </c>
      <c r="D345" s="11" t="s">
        <v>301</v>
      </c>
      <c r="E345" s="11">
        <v>2836.2</v>
      </c>
      <c r="F345" s="11">
        <v>2837</v>
      </c>
      <c r="G345" s="13">
        <v>4990.25</v>
      </c>
      <c r="H345" s="11">
        <v>51.05</v>
      </c>
      <c r="I345" s="11">
        <v>453.792</v>
      </c>
      <c r="J345" s="11">
        <v>19.859</v>
      </c>
      <c r="K345" s="13">
        <v>424.17</v>
      </c>
      <c r="L345" s="13">
        <v>948.871</v>
      </c>
      <c r="M345" s="11">
        <v>0</v>
      </c>
      <c r="N345" s="11">
        <v>226.9</v>
      </c>
      <c r="O345" s="11">
        <v>8.51</v>
      </c>
      <c r="P345" s="13">
        <v>99.81</v>
      </c>
      <c r="Q345" s="11">
        <v>335.22</v>
      </c>
      <c r="R345" s="68">
        <v>1284.091</v>
      </c>
      <c r="S345" s="68"/>
      <c r="T345" t="e">
        <v>#N/A</v>
      </c>
    </row>
    <row r="346" ht="20" customHeight="1" spans="1:20">
      <c r="A346" s="67">
        <v>11</v>
      </c>
      <c r="B346" s="11" t="s">
        <v>293</v>
      </c>
      <c r="C346" s="20" t="s">
        <v>306</v>
      </c>
      <c r="D346" s="11" t="s">
        <v>307</v>
      </c>
      <c r="E346" s="11">
        <v>2836.2</v>
      </c>
      <c r="F346" s="11">
        <v>2837</v>
      </c>
      <c r="G346" s="13">
        <v>4990.25</v>
      </c>
      <c r="H346" s="11">
        <v>51.05</v>
      </c>
      <c r="I346" s="11">
        <v>453.792</v>
      </c>
      <c r="J346" s="11">
        <v>19.859</v>
      </c>
      <c r="K346" s="13">
        <v>424.17</v>
      </c>
      <c r="L346" s="13">
        <v>948.871</v>
      </c>
      <c r="M346" s="11">
        <v>0</v>
      </c>
      <c r="N346" s="11">
        <v>226.9</v>
      </c>
      <c r="O346" s="11">
        <v>8.51</v>
      </c>
      <c r="P346" s="13">
        <v>99.81</v>
      </c>
      <c r="Q346" s="11">
        <v>335.22</v>
      </c>
      <c r="R346" s="68">
        <v>1284.091</v>
      </c>
      <c r="S346" s="68"/>
      <c r="T346" t="e">
        <v>#N/A</v>
      </c>
    </row>
    <row r="347" ht="20" customHeight="1" spans="1:20">
      <c r="A347" s="67">
        <v>12</v>
      </c>
      <c r="B347" s="11" t="s">
        <v>293</v>
      </c>
      <c r="C347" s="20" t="s">
        <v>334</v>
      </c>
      <c r="D347" s="11" t="s">
        <v>335</v>
      </c>
      <c r="E347" s="11">
        <v>2836.2</v>
      </c>
      <c r="F347" s="11">
        <v>2837</v>
      </c>
      <c r="G347" s="13">
        <v>4990.25</v>
      </c>
      <c r="H347" s="11">
        <v>51.05</v>
      </c>
      <c r="I347" s="11">
        <v>453.792</v>
      </c>
      <c r="J347" s="11">
        <v>19.859</v>
      </c>
      <c r="K347" s="13">
        <v>424.17</v>
      </c>
      <c r="L347" s="13">
        <v>948.871</v>
      </c>
      <c r="M347" s="11">
        <v>0</v>
      </c>
      <c r="N347" s="11">
        <v>226.9</v>
      </c>
      <c r="O347" s="11">
        <v>8.51</v>
      </c>
      <c r="P347" s="13">
        <v>99.81</v>
      </c>
      <c r="Q347" s="11">
        <v>335.22</v>
      </c>
      <c r="R347" s="68">
        <v>1284.091</v>
      </c>
      <c r="S347" s="68"/>
      <c r="T347" t="e">
        <v>#N/A</v>
      </c>
    </row>
    <row r="348" ht="20" customHeight="1" spans="1:20">
      <c r="A348" s="67">
        <v>13</v>
      </c>
      <c r="B348" s="11" t="s">
        <v>509</v>
      </c>
      <c r="C348" s="20" t="s">
        <v>518</v>
      </c>
      <c r="D348" s="11" t="s">
        <v>519</v>
      </c>
      <c r="E348" s="11">
        <v>2836.2</v>
      </c>
      <c r="F348" s="11">
        <v>2837</v>
      </c>
      <c r="G348" s="13">
        <v>4990.25</v>
      </c>
      <c r="H348" s="11">
        <v>51.05</v>
      </c>
      <c r="I348" s="11">
        <v>453.792</v>
      </c>
      <c r="J348" s="11">
        <v>19.859</v>
      </c>
      <c r="K348" s="13">
        <v>424.17</v>
      </c>
      <c r="L348" s="13">
        <v>948.871</v>
      </c>
      <c r="M348" s="11">
        <v>0</v>
      </c>
      <c r="N348" s="11">
        <v>226.9</v>
      </c>
      <c r="O348" s="11">
        <v>8.51</v>
      </c>
      <c r="P348" s="13">
        <v>99.81</v>
      </c>
      <c r="Q348" s="11">
        <v>335.22</v>
      </c>
      <c r="R348" s="68">
        <v>1284.091</v>
      </c>
      <c r="S348" s="68"/>
      <c r="T348" t="e">
        <v>#N/A</v>
      </c>
    </row>
    <row r="349" ht="20" customHeight="1" spans="1:20">
      <c r="A349" s="67">
        <v>14</v>
      </c>
      <c r="B349" s="11" t="s">
        <v>509</v>
      </c>
      <c r="C349" s="20" t="s">
        <v>522</v>
      </c>
      <c r="D349" s="11" t="s">
        <v>523</v>
      </c>
      <c r="E349" s="11">
        <v>2836.2</v>
      </c>
      <c r="F349" s="11">
        <v>2837</v>
      </c>
      <c r="G349" s="13">
        <v>4990.25</v>
      </c>
      <c r="H349" s="11">
        <v>51.05</v>
      </c>
      <c r="I349" s="11">
        <v>453.792</v>
      </c>
      <c r="J349" s="11">
        <v>19.859</v>
      </c>
      <c r="K349" s="13">
        <v>424.17</v>
      </c>
      <c r="L349" s="13">
        <v>948.871</v>
      </c>
      <c r="M349" s="11">
        <v>0</v>
      </c>
      <c r="N349" s="11">
        <v>226.9</v>
      </c>
      <c r="O349" s="11">
        <v>8.51</v>
      </c>
      <c r="P349" s="13">
        <v>99.81</v>
      </c>
      <c r="Q349" s="11">
        <v>335.22</v>
      </c>
      <c r="R349" s="68">
        <v>1284.091</v>
      </c>
      <c r="S349" s="68"/>
      <c r="T349" t="e">
        <v>#N/A</v>
      </c>
    </row>
    <row r="350" ht="20" customHeight="1" spans="1:20">
      <c r="A350" s="67">
        <v>15</v>
      </c>
      <c r="B350" s="11" t="s">
        <v>509</v>
      </c>
      <c r="C350" s="20" t="s">
        <v>528</v>
      </c>
      <c r="D350" s="11" t="s">
        <v>529</v>
      </c>
      <c r="E350" s="11">
        <v>2836.2</v>
      </c>
      <c r="F350" s="11">
        <v>2837</v>
      </c>
      <c r="G350" s="13">
        <v>4990.25</v>
      </c>
      <c r="H350" s="11">
        <v>51.05</v>
      </c>
      <c r="I350" s="11">
        <v>453.792</v>
      </c>
      <c r="J350" s="11">
        <v>19.859</v>
      </c>
      <c r="K350" s="13">
        <v>424.17</v>
      </c>
      <c r="L350" s="13">
        <v>948.871</v>
      </c>
      <c r="M350" s="11">
        <v>0</v>
      </c>
      <c r="N350" s="11">
        <v>226.9</v>
      </c>
      <c r="O350" s="11">
        <v>8.51</v>
      </c>
      <c r="P350" s="13">
        <v>99.81</v>
      </c>
      <c r="Q350" s="11">
        <v>335.22</v>
      </c>
      <c r="R350" s="68">
        <v>1284.091</v>
      </c>
      <c r="S350" s="68"/>
      <c r="T350" t="e">
        <v>#N/A</v>
      </c>
    </row>
    <row r="351" ht="20" customHeight="1" spans="1:20">
      <c r="A351" s="67">
        <v>16</v>
      </c>
      <c r="B351" s="11" t="s">
        <v>509</v>
      </c>
      <c r="C351" s="20" t="s">
        <v>548</v>
      </c>
      <c r="D351" s="11" t="s">
        <v>549</v>
      </c>
      <c r="E351" s="11">
        <v>2836.2</v>
      </c>
      <c r="F351" s="11">
        <v>2837</v>
      </c>
      <c r="G351" s="13">
        <v>4990.25</v>
      </c>
      <c r="H351" s="11">
        <v>51.05</v>
      </c>
      <c r="I351" s="11">
        <v>453.792</v>
      </c>
      <c r="J351" s="11">
        <v>19.859</v>
      </c>
      <c r="K351" s="13">
        <v>424.17</v>
      </c>
      <c r="L351" s="13">
        <v>948.871</v>
      </c>
      <c r="M351" s="11">
        <v>0</v>
      </c>
      <c r="N351" s="11">
        <v>226.9</v>
      </c>
      <c r="O351" s="11">
        <v>8.51</v>
      </c>
      <c r="P351" s="13">
        <v>99.81</v>
      </c>
      <c r="Q351" s="11">
        <v>335.22</v>
      </c>
      <c r="R351" s="68">
        <v>1284.091</v>
      </c>
      <c r="S351" s="68"/>
      <c r="T351" t="e">
        <v>#N/A</v>
      </c>
    </row>
    <row r="352" ht="20" customHeight="1" spans="1:20">
      <c r="A352" s="67">
        <v>17</v>
      </c>
      <c r="B352" s="11" t="s">
        <v>509</v>
      </c>
      <c r="C352" s="20" t="s">
        <v>552</v>
      </c>
      <c r="D352" s="11" t="s">
        <v>553</v>
      </c>
      <c r="E352" s="11">
        <v>2836.2</v>
      </c>
      <c r="F352" s="11">
        <v>2837</v>
      </c>
      <c r="G352" s="13">
        <v>4990.25</v>
      </c>
      <c r="H352" s="11">
        <v>51.05</v>
      </c>
      <c r="I352" s="11">
        <v>453.792</v>
      </c>
      <c r="J352" s="11">
        <v>19.859</v>
      </c>
      <c r="K352" s="13">
        <v>424.17</v>
      </c>
      <c r="L352" s="13">
        <v>948.871</v>
      </c>
      <c r="M352" s="11">
        <v>0</v>
      </c>
      <c r="N352" s="11">
        <v>226.9</v>
      </c>
      <c r="O352" s="11">
        <v>8.51</v>
      </c>
      <c r="P352" s="13">
        <v>99.81</v>
      </c>
      <c r="Q352" s="11">
        <v>335.22</v>
      </c>
      <c r="R352" s="68">
        <v>1284.091</v>
      </c>
      <c r="S352" s="68"/>
      <c r="T352" t="e">
        <v>#N/A</v>
      </c>
    </row>
    <row r="353" ht="20" customHeight="1" spans="1:20">
      <c r="A353" s="67">
        <v>18</v>
      </c>
      <c r="B353" s="11" t="s">
        <v>509</v>
      </c>
      <c r="C353" s="20" t="s">
        <v>554</v>
      </c>
      <c r="D353" s="11" t="s">
        <v>555</v>
      </c>
      <c r="E353" s="11">
        <v>2836.2</v>
      </c>
      <c r="F353" s="11">
        <v>2837</v>
      </c>
      <c r="G353" s="13">
        <v>4990.25</v>
      </c>
      <c r="H353" s="11">
        <v>51.05</v>
      </c>
      <c r="I353" s="11">
        <v>453.792</v>
      </c>
      <c r="J353" s="11">
        <v>19.859</v>
      </c>
      <c r="K353" s="13">
        <v>424.17</v>
      </c>
      <c r="L353" s="13">
        <v>948.871</v>
      </c>
      <c r="M353" s="11">
        <v>0</v>
      </c>
      <c r="N353" s="11">
        <v>226.9</v>
      </c>
      <c r="O353" s="11">
        <v>8.51</v>
      </c>
      <c r="P353" s="13">
        <v>99.81</v>
      </c>
      <c r="Q353" s="11">
        <v>335.22</v>
      </c>
      <c r="R353" s="68">
        <v>1284.091</v>
      </c>
      <c r="S353" s="68"/>
      <c r="T353" t="e">
        <v>#N/A</v>
      </c>
    </row>
    <row r="354" ht="20" customHeight="1" spans="1:20">
      <c r="A354" s="67">
        <v>19</v>
      </c>
      <c r="B354" s="11" t="s">
        <v>509</v>
      </c>
      <c r="C354" s="20" t="s">
        <v>561</v>
      </c>
      <c r="D354" s="11" t="s">
        <v>562</v>
      </c>
      <c r="E354" s="11">
        <v>3042.05</v>
      </c>
      <c r="F354" s="11">
        <v>3043</v>
      </c>
      <c r="G354" s="13">
        <v>4990.25</v>
      </c>
      <c r="H354" s="11">
        <v>54.76</v>
      </c>
      <c r="I354" s="11">
        <v>486.728</v>
      </c>
      <c r="J354" s="11">
        <v>21.301</v>
      </c>
      <c r="K354" s="13">
        <v>424.17</v>
      </c>
      <c r="L354" s="13">
        <v>986.959</v>
      </c>
      <c r="M354" s="11">
        <v>0</v>
      </c>
      <c r="N354" s="11">
        <v>243.36</v>
      </c>
      <c r="O354" s="11">
        <v>9.13</v>
      </c>
      <c r="P354" s="13">
        <v>99.81</v>
      </c>
      <c r="Q354" s="11">
        <v>352.3</v>
      </c>
      <c r="R354" s="68">
        <v>1339.259</v>
      </c>
      <c r="S354" s="68"/>
      <c r="T354" t="e">
        <v>#N/A</v>
      </c>
    </row>
    <row r="355" ht="20" customHeight="1" spans="1:20">
      <c r="A355" s="67">
        <v>20</v>
      </c>
      <c r="B355" s="11" t="s">
        <v>509</v>
      </c>
      <c r="C355" s="20" t="s">
        <v>565</v>
      </c>
      <c r="D355" s="11" t="s">
        <v>566</v>
      </c>
      <c r="E355" s="11">
        <v>3042.05</v>
      </c>
      <c r="F355" s="11">
        <v>3043</v>
      </c>
      <c r="G355" s="13">
        <v>4990.25</v>
      </c>
      <c r="H355" s="11">
        <v>54.76</v>
      </c>
      <c r="I355" s="11">
        <v>486.728</v>
      </c>
      <c r="J355" s="11">
        <v>21.301</v>
      </c>
      <c r="K355" s="13">
        <v>424.17</v>
      </c>
      <c r="L355" s="13">
        <v>986.959</v>
      </c>
      <c r="M355" s="11">
        <v>0</v>
      </c>
      <c r="N355" s="11">
        <v>243.36</v>
      </c>
      <c r="O355" s="11">
        <v>9.13</v>
      </c>
      <c r="P355" s="13">
        <v>99.81</v>
      </c>
      <c r="Q355" s="11">
        <v>352.3</v>
      </c>
      <c r="R355" s="68">
        <v>1339.259</v>
      </c>
      <c r="S355" s="68"/>
      <c r="T355" t="e">
        <v>#N/A</v>
      </c>
    </row>
    <row r="356" ht="20" customHeight="1" spans="1:19">
      <c r="A356" s="67">
        <v>21</v>
      </c>
      <c r="B356" s="11" t="s">
        <v>293</v>
      </c>
      <c r="C356" s="20" t="s">
        <v>304</v>
      </c>
      <c r="D356" s="11" t="s">
        <v>305</v>
      </c>
      <c r="E356" s="11">
        <v>2836.2</v>
      </c>
      <c r="F356" s="11">
        <v>2837</v>
      </c>
      <c r="G356" s="13">
        <v>4990.25</v>
      </c>
      <c r="H356" s="11">
        <f t="shared" ref="H356:H359" si="100">ROUND(E356*0.018,2)</f>
        <v>51.05</v>
      </c>
      <c r="I356" s="11">
        <f t="shared" ref="I356:I359" si="101">E356*0.16</f>
        <v>453.792</v>
      </c>
      <c r="J356" s="11">
        <f t="shared" ref="J356:J359" si="102">F356*0.007</f>
        <v>19.859</v>
      </c>
      <c r="K356" s="13">
        <f t="shared" ref="K356:K359" si="103">ROUND(G356*0.085,2)</f>
        <v>424.17</v>
      </c>
      <c r="L356" s="13">
        <f t="shared" ref="L356:L359" si="104">SUM(H356:K356)</f>
        <v>948.871</v>
      </c>
      <c r="M356" s="11">
        <v>0</v>
      </c>
      <c r="N356" s="11">
        <f t="shared" ref="N356:N359" si="105">ROUND(E356*0.08,2)</f>
        <v>226.9</v>
      </c>
      <c r="O356" s="11">
        <f t="shared" ref="O356:O359" si="106">ROUND(F356*0.003,2)</f>
        <v>8.51</v>
      </c>
      <c r="P356" s="13">
        <f t="shared" ref="P356:P359" si="107">ROUND(G356*0.02,2)</f>
        <v>99.81</v>
      </c>
      <c r="Q356" s="11">
        <f t="shared" ref="Q356:Q359" si="108">SUM(M356:P356)</f>
        <v>335.22</v>
      </c>
      <c r="R356" s="68">
        <f t="shared" ref="R356:R359" si="109">L356+Q356</f>
        <v>1284.091</v>
      </c>
      <c r="S356" s="68"/>
    </row>
    <row r="357" ht="20" customHeight="1" spans="1:19">
      <c r="A357" s="67">
        <v>22</v>
      </c>
      <c r="B357" s="11" t="s">
        <v>51</v>
      </c>
      <c r="C357" s="20" t="s">
        <v>54</v>
      </c>
      <c r="D357" s="11" t="s">
        <v>55</v>
      </c>
      <c r="E357" s="11">
        <v>2836.2</v>
      </c>
      <c r="F357" s="11">
        <v>2837</v>
      </c>
      <c r="G357" s="13">
        <v>4990.25</v>
      </c>
      <c r="H357" s="11">
        <f t="shared" si="100"/>
        <v>51.05</v>
      </c>
      <c r="I357" s="11">
        <f t="shared" si="101"/>
        <v>453.792</v>
      </c>
      <c r="J357" s="11">
        <f t="shared" si="102"/>
        <v>19.859</v>
      </c>
      <c r="K357" s="13">
        <f t="shared" si="103"/>
        <v>424.17</v>
      </c>
      <c r="L357" s="13">
        <f t="shared" si="104"/>
        <v>948.871</v>
      </c>
      <c r="M357" s="11">
        <v>0</v>
      </c>
      <c r="N357" s="11">
        <f t="shared" si="105"/>
        <v>226.9</v>
      </c>
      <c r="O357" s="11">
        <f t="shared" si="106"/>
        <v>8.51</v>
      </c>
      <c r="P357" s="13">
        <f t="shared" si="107"/>
        <v>99.81</v>
      </c>
      <c r="Q357" s="11">
        <f t="shared" si="108"/>
        <v>335.22</v>
      </c>
      <c r="R357" s="68">
        <f t="shared" si="109"/>
        <v>1284.091</v>
      </c>
      <c r="S357" s="68"/>
    </row>
    <row r="358" ht="20" customHeight="1" spans="1:20">
      <c r="A358" s="10">
        <f>ROW()-3</f>
        <v>355</v>
      </c>
      <c r="B358" s="11"/>
      <c r="C358" s="12" t="s">
        <v>752</v>
      </c>
      <c r="D358" s="111" t="s">
        <v>753</v>
      </c>
      <c r="E358" s="11">
        <v>3042.05</v>
      </c>
      <c r="F358" s="11">
        <v>3043</v>
      </c>
      <c r="G358" s="13">
        <v>4990.25</v>
      </c>
      <c r="H358" s="11">
        <f t="shared" si="100"/>
        <v>54.76</v>
      </c>
      <c r="I358" s="11">
        <f t="shared" si="101"/>
        <v>486.728</v>
      </c>
      <c r="J358" s="11">
        <f t="shared" si="102"/>
        <v>21.301</v>
      </c>
      <c r="K358" s="13">
        <f t="shared" si="103"/>
        <v>424.17</v>
      </c>
      <c r="L358" s="13">
        <f t="shared" si="104"/>
        <v>986.959</v>
      </c>
      <c r="M358" s="11">
        <v>0</v>
      </c>
      <c r="N358" s="11">
        <f t="shared" si="105"/>
        <v>243.36</v>
      </c>
      <c r="O358" s="11">
        <f t="shared" si="106"/>
        <v>9.13</v>
      </c>
      <c r="P358" s="13">
        <f t="shared" si="107"/>
        <v>99.81</v>
      </c>
      <c r="Q358" s="11">
        <f t="shared" si="108"/>
        <v>352.3</v>
      </c>
      <c r="R358" s="11">
        <f t="shared" si="109"/>
        <v>1339.259</v>
      </c>
      <c r="S358" s="11"/>
      <c r="T358" t="str">
        <f>VLOOKUP(D358,[2]汇总!I$2:J$312,2,0)</f>
        <v>√</v>
      </c>
    </row>
    <row r="359" ht="20" customHeight="1" spans="1:20">
      <c r="A359" s="10">
        <f>ROW()-3</f>
        <v>356</v>
      </c>
      <c r="B359" s="11"/>
      <c r="C359" s="12" t="s">
        <v>121</v>
      </c>
      <c r="D359" s="11" t="s">
        <v>122</v>
      </c>
      <c r="E359" s="11">
        <v>2836.2</v>
      </c>
      <c r="F359" s="11">
        <v>2837</v>
      </c>
      <c r="G359" s="13">
        <v>4990.25</v>
      </c>
      <c r="H359" s="11">
        <f t="shared" si="100"/>
        <v>51.05</v>
      </c>
      <c r="I359" s="11">
        <f t="shared" si="101"/>
        <v>453.792</v>
      </c>
      <c r="J359" s="11">
        <f t="shared" si="102"/>
        <v>19.859</v>
      </c>
      <c r="K359" s="13">
        <f t="shared" si="103"/>
        <v>424.17</v>
      </c>
      <c r="L359" s="13">
        <f t="shared" si="104"/>
        <v>948.871</v>
      </c>
      <c r="M359" s="11">
        <v>0</v>
      </c>
      <c r="N359" s="11">
        <f t="shared" si="105"/>
        <v>226.9</v>
      </c>
      <c r="O359" s="11">
        <f t="shared" si="106"/>
        <v>8.51</v>
      </c>
      <c r="P359" s="13">
        <f t="shared" si="107"/>
        <v>99.81</v>
      </c>
      <c r="Q359" s="11">
        <f t="shared" si="108"/>
        <v>335.22</v>
      </c>
      <c r="R359" s="11">
        <f t="shared" si="109"/>
        <v>1284.091</v>
      </c>
      <c r="S359" s="11"/>
      <c r="T359" t="str">
        <f>VLOOKUP(D359,[2]汇总!I$2:J$312,2,0)</f>
        <v>√</v>
      </c>
    </row>
  </sheetData>
  <mergeCells count="46">
    <mergeCell ref="A1:R1"/>
    <mergeCell ref="H2:L2"/>
    <mergeCell ref="M2:Q2"/>
    <mergeCell ref="B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35:C335"/>
    <mergeCell ref="A2:A3"/>
    <mergeCell ref="B2:B3"/>
    <mergeCell ref="B5:B7"/>
    <mergeCell ref="B8:B18"/>
    <mergeCell ref="B19:B23"/>
    <mergeCell ref="B24:B26"/>
    <mergeCell ref="B27:B35"/>
    <mergeCell ref="B36:B40"/>
    <mergeCell ref="B41:B45"/>
    <mergeCell ref="B46:B53"/>
    <mergeCell ref="B54:B60"/>
    <mergeCell ref="B61:B63"/>
    <mergeCell ref="B64:B99"/>
    <mergeCell ref="B100:B109"/>
    <mergeCell ref="B110:B116"/>
    <mergeCell ref="B117:B130"/>
    <mergeCell ref="B131:B166"/>
    <mergeCell ref="B167:B182"/>
    <mergeCell ref="B183:B189"/>
    <mergeCell ref="B190:B197"/>
    <mergeCell ref="B198:B222"/>
    <mergeCell ref="B223:B252"/>
    <mergeCell ref="B253:B316"/>
    <mergeCell ref="C2:C3"/>
    <mergeCell ref="D2:D3"/>
    <mergeCell ref="E2:E3"/>
    <mergeCell ref="F2:F3"/>
    <mergeCell ref="G2:G3"/>
    <mergeCell ref="R2:R3"/>
    <mergeCell ref="S2:S3"/>
    <mergeCell ref="A325:R329"/>
  </mergeCells>
  <conditionalFormatting sqref="C313">
    <cfRule type="duplicateValues" dxfId="0" priority="1"/>
    <cfRule type="duplicateValues" dxfId="0" priority="2"/>
  </conditionalFormatting>
  <pageMargins left="0.196527777777778" right="0.156944444444444" top="0.196527777777778" bottom="0.118055555555556" header="0.5" footer="0.118055555555556"/>
  <pageSetup paperSize="9" scale="70" orientation="landscape" horizontalDpi="600"/>
  <headerFooter/>
  <rowBreaks count="1" manualBreakCount="1">
    <brk id="292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U383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J356" sqref="J356"/>
    </sheetView>
  </sheetViews>
  <sheetFormatPr defaultColWidth="9" defaultRowHeight="13.5"/>
  <cols>
    <col min="1" max="1" width="6.375" style="4" customWidth="1"/>
    <col min="2" max="2" width="9" style="4"/>
    <col min="3" max="3" width="9" style="5"/>
    <col min="4" max="4" width="17.875" style="4" customWidth="1"/>
    <col min="5" max="6" width="10.375" style="4" customWidth="1"/>
    <col min="7" max="7" width="11.5" style="4" customWidth="1"/>
    <col min="8" max="8" width="11.625" style="4"/>
    <col min="9" max="9" width="10.625" style="4" customWidth="1"/>
    <col min="10" max="10" width="11.5" style="4"/>
    <col min="11" max="12" width="12.875" style="4"/>
    <col min="13" max="13" width="7.875" style="4" customWidth="1"/>
    <col min="14" max="14" width="11.625" style="4"/>
    <col min="15" max="15" width="10.375" style="4"/>
    <col min="16" max="16" width="11.625" style="4"/>
    <col min="17" max="18" width="12.875" style="4"/>
    <col min="19" max="19" width="9" style="4"/>
  </cols>
  <sheetData>
    <row r="1" ht="20" customHeight="1" spans="1:18">
      <c r="A1" s="6" t="s">
        <v>837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20" customHeight="1" spans="1:1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 t="s">
        <v>9</v>
      </c>
      <c r="N2" s="8"/>
      <c r="O2" s="8"/>
      <c r="P2" s="8"/>
      <c r="Q2" s="8"/>
      <c r="R2" s="30" t="s">
        <v>10</v>
      </c>
      <c r="S2" s="30" t="s">
        <v>11</v>
      </c>
    </row>
    <row r="3" ht="24" spans="1:19">
      <c r="A3" s="8"/>
      <c r="B3" s="8"/>
      <c r="C3" s="9"/>
      <c r="D3" s="8"/>
      <c r="E3" s="8"/>
      <c r="F3" s="8"/>
      <c r="G3" s="8"/>
      <c r="H3" s="8" t="s">
        <v>765</v>
      </c>
      <c r="I3" s="8" t="s">
        <v>766</v>
      </c>
      <c r="J3" s="8" t="s">
        <v>767</v>
      </c>
      <c r="K3" s="8" t="s">
        <v>768</v>
      </c>
      <c r="L3" s="8" t="s">
        <v>16</v>
      </c>
      <c r="M3" s="8" t="s">
        <v>769</v>
      </c>
      <c r="N3" s="8" t="s">
        <v>770</v>
      </c>
      <c r="O3" s="8" t="s">
        <v>771</v>
      </c>
      <c r="P3" s="8" t="s">
        <v>772</v>
      </c>
      <c r="Q3" s="8" t="s">
        <v>16</v>
      </c>
      <c r="R3" s="30"/>
      <c r="S3" s="30"/>
    </row>
    <row r="4" ht="20" hidden="1" customHeight="1" spans="1:21">
      <c r="A4" s="10">
        <f>ROW()-3</f>
        <v>1</v>
      </c>
      <c r="B4" s="11" t="s">
        <v>21</v>
      </c>
      <c r="C4" s="12" t="s">
        <v>22</v>
      </c>
      <c r="D4" s="11" t="s">
        <v>23</v>
      </c>
      <c r="E4" s="11">
        <v>2836.2</v>
      </c>
      <c r="F4" s="11">
        <v>2837</v>
      </c>
      <c r="G4" s="13">
        <v>4990.25</v>
      </c>
      <c r="H4" s="11">
        <f t="shared" ref="H4:H10" si="0">ROUND(E4*0.018,2)</f>
        <v>51.05</v>
      </c>
      <c r="I4" s="11">
        <f t="shared" ref="I4:I10" si="1">E4*0.16</f>
        <v>453.792</v>
      </c>
      <c r="J4" s="11">
        <f t="shared" ref="J4:J10" si="2">F4*0.007</f>
        <v>19.859</v>
      </c>
      <c r="K4" s="13">
        <f t="shared" ref="K4:K10" si="3">ROUND(G4*0.085,2)</f>
        <v>424.17</v>
      </c>
      <c r="L4" s="13">
        <f t="shared" ref="L4:L10" si="4">SUM(H4:K4)</f>
        <v>948.871</v>
      </c>
      <c r="M4" s="11">
        <v>0</v>
      </c>
      <c r="N4" s="11">
        <f t="shared" ref="N4:N10" si="5">ROUND(E4*0.08,2)</f>
        <v>226.9</v>
      </c>
      <c r="O4" s="11">
        <f t="shared" ref="O4:O10" si="6">ROUND(F4*0.003,2)</f>
        <v>8.51</v>
      </c>
      <c r="P4" s="13">
        <f t="shared" ref="P4:P10" si="7">ROUND(G4*0.02,2)</f>
        <v>99.81</v>
      </c>
      <c r="Q4" s="11">
        <f t="shared" ref="Q4:Q10" si="8">SUM(M4:P4)</f>
        <v>335.22</v>
      </c>
      <c r="R4" s="11">
        <f t="shared" ref="R4:R10" si="9">L4+Q4</f>
        <v>1284.091</v>
      </c>
      <c r="S4" s="11"/>
      <c r="T4" t="str">
        <f>VLOOKUP(D4,[3]汇总!I$2:J$326,2,0)</f>
        <v>√</v>
      </c>
      <c r="U4">
        <f>VLOOKUP(D4,'[4]2021.05'!$E$5:$F$203,2,0)</f>
        <v>3180</v>
      </c>
    </row>
    <row r="5" ht="20" hidden="1" customHeight="1" spans="1:21">
      <c r="A5" s="10">
        <f t="shared" ref="A5:A14" si="10">ROW()-3</f>
        <v>2</v>
      </c>
      <c r="B5" s="14" t="s">
        <v>24</v>
      </c>
      <c r="C5" s="12" t="s">
        <v>25</v>
      </c>
      <c r="D5" s="11" t="s">
        <v>26</v>
      </c>
      <c r="E5" s="11">
        <v>2836.2</v>
      </c>
      <c r="F5" s="11">
        <v>2837</v>
      </c>
      <c r="G5" s="13">
        <v>4990.25</v>
      </c>
      <c r="H5" s="11">
        <f t="shared" si="0"/>
        <v>51.05</v>
      </c>
      <c r="I5" s="11">
        <f t="shared" si="1"/>
        <v>453.792</v>
      </c>
      <c r="J5" s="11">
        <f t="shared" si="2"/>
        <v>19.859</v>
      </c>
      <c r="K5" s="13">
        <f t="shared" si="3"/>
        <v>424.17</v>
      </c>
      <c r="L5" s="13">
        <f t="shared" si="4"/>
        <v>948.871</v>
      </c>
      <c r="M5" s="11">
        <v>0</v>
      </c>
      <c r="N5" s="11">
        <f t="shared" si="5"/>
        <v>226.9</v>
      </c>
      <c r="O5" s="11">
        <f t="shared" si="6"/>
        <v>8.51</v>
      </c>
      <c r="P5" s="13">
        <f t="shared" si="7"/>
        <v>99.81</v>
      </c>
      <c r="Q5" s="11">
        <f t="shared" si="8"/>
        <v>335.22</v>
      </c>
      <c r="R5" s="11">
        <f t="shared" si="9"/>
        <v>1284.091</v>
      </c>
      <c r="S5" s="11"/>
      <c r="T5" t="str">
        <f>VLOOKUP(D5,[3]汇总!I$2:J$326,2,0)</f>
        <v>√</v>
      </c>
      <c r="U5">
        <f>VLOOKUP(D5,'[4]2021.05'!$E$5:$F$203,2,0)</f>
        <v>3180</v>
      </c>
    </row>
    <row r="6" ht="20" hidden="1" customHeight="1" spans="1:21">
      <c r="A6" s="10">
        <f t="shared" si="10"/>
        <v>3</v>
      </c>
      <c r="B6" s="15"/>
      <c r="C6" s="12" t="s">
        <v>27</v>
      </c>
      <c r="D6" s="11" t="s">
        <v>28</v>
      </c>
      <c r="E6" s="11">
        <v>2836.2</v>
      </c>
      <c r="F6" s="11">
        <v>2837</v>
      </c>
      <c r="G6" s="13">
        <v>4990.25</v>
      </c>
      <c r="H6" s="11">
        <f t="shared" si="0"/>
        <v>51.05</v>
      </c>
      <c r="I6" s="11">
        <f t="shared" si="1"/>
        <v>453.792</v>
      </c>
      <c r="J6" s="11">
        <f t="shared" si="2"/>
        <v>19.859</v>
      </c>
      <c r="K6" s="13">
        <f t="shared" si="3"/>
        <v>424.17</v>
      </c>
      <c r="L6" s="13">
        <f t="shared" si="4"/>
        <v>948.871</v>
      </c>
      <c r="M6" s="11">
        <v>0</v>
      </c>
      <c r="N6" s="11">
        <f t="shared" si="5"/>
        <v>226.9</v>
      </c>
      <c r="O6" s="11">
        <f t="shared" si="6"/>
        <v>8.51</v>
      </c>
      <c r="P6" s="13">
        <f t="shared" si="7"/>
        <v>99.81</v>
      </c>
      <c r="Q6" s="11">
        <f t="shared" si="8"/>
        <v>335.22</v>
      </c>
      <c r="R6" s="11">
        <f t="shared" si="9"/>
        <v>1284.091</v>
      </c>
      <c r="S6" s="11"/>
      <c r="T6" t="str">
        <f>VLOOKUP(D6,[3]汇总!I$2:J$326,2,0)</f>
        <v>√</v>
      </c>
      <c r="U6">
        <f>VLOOKUP(D6,'[4]2021.05'!$E$5:$F$203,2,0)</f>
        <v>4180</v>
      </c>
    </row>
    <row r="7" ht="20" hidden="1" customHeight="1" spans="1:21">
      <c r="A7" s="10">
        <f t="shared" si="10"/>
        <v>4</v>
      </c>
      <c r="B7" s="16"/>
      <c r="C7" s="20" t="s">
        <v>838</v>
      </c>
      <c r="D7" s="11" t="s">
        <v>839</v>
      </c>
      <c r="E7" s="22">
        <v>3042.05</v>
      </c>
      <c r="F7" s="11">
        <v>3043</v>
      </c>
      <c r="G7" s="13">
        <v>4990.25</v>
      </c>
      <c r="H7" s="11">
        <f t="shared" si="0"/>
        <v>54.76</v>
      </c>
      <c r="I7" s="11">
        <f t="shared" si="1"/>
        <v>486.728</v>
      </c>
      <c r="J7" s="11">
        <f t="shared" si="2"/>
        <v>21.301</v>
      </c>
      <c r="K7" s="13">
        <f t="shared" si="3"/>
        <v>424.17</v>
      </c>
      <c r="L7" s="13">
        <f t="shared" si="4"/>
        <v>986.959</v>
      </c>
      <c r="M7" s="11">
        <v>0</v>
      </c>
      <c r="N7" s="11">
        <f t="shared" si="5"/>
        <v>243.36</v>
      </c>
      <c r="O7" s="11">
        <f t="shared" si="6"/>
        <v>9.13</v>
      </c>
      <c r="P7" s="13">
        <f t="shared" si="7"/>
        <v>99.81</v>
      </c>
      <c r="Q7" s="11">
        <f t="shared" si="8"/>
        <v>352.3</v>
      </c>
      <c r="R7" s="11">
        <f t="shared" si="9"/>
        <v>1339.259</v>
      </c>
      <c r="S7" s="11" t="s">
        <v>50</v>
      </c>
      <c r="U7" t="e">
        <f>VLOOKUP(D7,'[4]2021.05'!$E$5:$F$203,2,0)</f>
        <v>#N/A</v>
      </c>
    </row>
    <row r="8" ht="20" hidden="1" customHeight="1" spans="1:21">
      <c r="A8" s="10">
        <f t="shared" si="10"/>
        <v>5</v>
      </c>
      <c r="B8" s="14" t="s">
        <v>29</v>
      </c>
      <c r="C8" s="12" t="s">
        <v>30</v>
      </c>
      <c r="D8" s="11" t="s">
        <v>31</v>
      </c>
      <c r="E8" s="11">
        <v>2836.2</v>
      </c>
      <c r="F8" s="11">
        <v>2837</v>
      </c>
      <c r="G8" s="13">
        <v>4990.25</v>
      </c>
      <c r="H8" s="11">
        <f t="shared" si="0"/>
        <v>51.05</v>
      </c>
      <c r="I8" s="11">
        <f t="shared" si="1"/>
        <v>453.792</v>
      </c>
      <c r="J8" s="11">
        <f t="shared" si="2"/>
        <v>19.859</v>
      </c>
      <c r="K8" s="13">
        <f t="shared" si="3"/>
        <v>424.17</v>
      </c>
      <c r="L8" s="13">
        <f t="shared" si="4"/>
        <v>948.871</v>
      </c>
      <c r="M8" s="11">
        <v>0</v>
      </c>
      <c r="N8" s="11">
        <f t="shared" si="5"/>
        <v>226.9</v>
      </c>
      <c r="O8" s="11">
        <f t="shared" si="6"/>
        <v>8.51</v>
      </c>
      <c r="P8" s="13">
        <f t="shared" si="7"/>
        <v>99.81</v>
      </c>
      <c r="Q8" s="11">
        <f t="shared" si="8"/>
        <v>335.22</v>
      </c>
      <c r="R8" s="11">
        <f t="shared" si="9"/>
        <v>1284.091</v>
      </c>
      <c r="S8" s="11"/>
      <c r="T8" t="str">
        <f>VLOOKUP(D8,[3]汇总!I$2:J$326,2,0)</f>
        <v>√</v>
      </c>
      <c r="U8">
        <f>VLOOKUP(D8,'[4]2021.05'!$E$5:$F$203,2,0)</f>
        <v>3180</v>
      </c>
    </row>
    <row r="9" ht="20" hidden="1" customHeight="1" spans="1:21">
      <c r="A9" s="10">
        <f t="shared" si="10"/>
        <v>6</v>
      </c>
      <c r="B9" s="15"/>
      <c r="C9" s="12" t="s">
        <v>32</v>
      </c>
      <c r="D9" s="11" t="s">
        <v>33</v>
      </c>
      <c r="E9" s="11">
        <v>2836.2</v>
      </c>
      <c r="F9" s="11">
        <v>2837</v>
      </c>
      <c r="G9" s="13">
        <v>4990.25</v>
      </c>
      <c r="H9" s="11">
        <f t="shared" si="0"/>
        <v>51.05</v>
      </c>
      <c r="I9" s="11">
        <f t="shared" si="1"/>
        <v>453.792</v>
      </c>
      <c r="J9" s="11">
        <f t="shared" si="2"/>
        <v>19.859</v>
      </c>
      <c r="K9" s="13">
        <f t="shared" si="3"/>
        <v>424.17</v>
      </c>
      <c r="L9" s="13">
        <f t="shared" si="4"/>
        <v>948.871</v>
      </c>
      <c r="M9" s="11">
        <v>0</v>
      </c>
      <c r="N9" s="11">
        <f t="shared" si="5"/>
        <v>226.9</v>
      </c>
      <c r="O9" s="11">
        <f t="shared" si="6"/>
        <v>8.51</v>
      </c>
      <c r="P9" s="13">
        <f t="shared" si="7"/>
        <v>99.81</v>
      </c>
      <c r="Q9" s="11">
        <f t="shared" si="8"/>
        <v>335.22</v>
      </c>
      <c r="R9" s="11">
        <f t="shared" si="9"/>
        <v>1284.091</v>
      </c>
      <c r="S9" s="11"/>
      <c r="T9" t="str">
        <f>VLOOKUP(D9,[3]汇总!I$2:J$326,2,0)</f>
        <v>√</v>
      </c>
      <c r="U9">
        <f>VLOOKUP(D9,'[4]2021.05'!$E$5:$F$203,2,0)</f>
        <v>3180</v>
      </c>
    </row>
    <row r="10" ht="20" hidden="1" customHeight="1" spans="1:21">
      <c r="A10" s="10">
        <f t="shared" si="10"/>
        <v>7</v>
      </c>
      <c r="B10" s="15"/>
      <c r="C10" s="12" t="s">
        <v>34</v>
      </c>
      <c r="D10" s="11" t="s">
        <v>35</v>
      </c>
      <c r="E10" s="11">
        <v>2836.2</v>
      </c>
      <c r="F10" s="11">
        <v>2837</v>
      </c>
      <c r="G10" s="13">
        <v>4990.25</v>
      </c>
      <c r="H10" s="11">
        <f t="shared" si="0"/>
        <v>51.05</v>
      </c>
      <c r="I10" s="11">
        <f t="shared" si="1"/>
        <v>453.792</v>
      </c>
      <c r="J10" s="11">
        <f t="shared" si="2"/>
        <v>19.859</v>
      </c>
      <c r="K10" s="13">
        <f t="shared" si="3"/>
        <v>424.17</v>
      </c>
      <c r="L10" s="13">
        <f t="shared" si="4"/>
        <v>948.871</v>
      </c>
      <c r="M10" s="11">
        <v>0</v>
      </c>
      <c r="N10" s="11">
        <f t="shared" si="5"/>
        <v>226.9</v>
      </c>
      <c r="O10" s="11">
        <f t="shared" si="6"/>
        <v>8.51</v>
      </c>
      <c r="P10" s="13">
        <f t="shared" si="7"/>
        <v>99.81</v>
      </c>
      <c r="Q10" s="11">
        <f t="shared" si="8"/>
        <v>335.22</v>
      </c>
      <c r="R10" s="11">
        <f t="shared" si="9"/>
        <v>1284.091</v>
      </c>
      <c r="S10" s="11"/>
      <c r="T10" t="str">
        <f>VLOOKUP(D10,[3]汇总!I$2:J$326,2,0)</f>
        <v>√</v>
      </c>
      <c r="U10">
        <f>VLOOKUP(D10,'[4]2021.05'!$E$5:$F$203,2,0)</f>
        <v>4180</v>
      </c>
    </row>
    <row r="11" ht="20" hidden="1" customHeight="1" spans="1:21">
      <c r="A11" s="10">
        <f t="shared" si="10"/>
        <v>8</v>
      </c>
      <c r="B11" s="15"/>
      <c r="C11" s="12" t="s">
        <v>38</v>
      </c>
      <c r="D11" s="11" t="s">
        <v>39</v>
      </c>
      <c r="E11" s="11">
        <v>2836.2</v>
      </c>
      <c r="F11" s="11">
        <v>2837</v>
      </c>
      <c r="G11" s="13">
        <v>4990.25</v>
      </c>
      <c r="H11" s="11">
        <f t="shared" ref="H11:H68" si="11">ROUND(E11*0.018,2)</f>
        <v>51.05</v>
      </c>
      <c r="I11" s="11">
        <f t="shared" ref="I11:I68" si="12">E11*0.16</f>
        <v>453.792</v>
      </c>
      <c r="J11" s="11">
        <f t="shared" ref="J11:J68" si="13">F11*0.007</f>
        <v>19.859</v>
      </c>
      <c r="K11" s="13">
        <f t="shared" ref="K11:K68" si="14">ROUND(G11*0.085,2)</f>
        <v>424.17</v>
      </c>
      <c r="L11" s="13">
        <f t="shared" ref="L11:L70" si="15">SUM(H11:K11)</f>
        <v>948.871</v>
      </c>
      <c r="M11" s="11">
        <v>0</v>
      </c>
      <c r="N11" s="11">
        <f t="shared" ref="N11:N68" si="16">ROUND(E11*0.08,2)</f>
        <v>226.9</v>
      </c>
      <c r="O11" s="11">
        <f t="shared" ref="O11:O68" si="17">ROUND(F11*0.003,2)</f>
        <v>8.51</v>
      </c>
      <c r="P11" s="13">
        <f t="shared" ref="P11:P68" si="18">ROUND(G11*0.02,2)</f>
        <v>99.81</v>
      </c>
      <c r="Q11" s="11">
        <f t="shared" ref="Q11:Q68" si="19">SUM(M11:P11)</f>
        <v>335.22</v>
      </c>
      <c r="R11" s="11">
        <f t="shared" ref="R11:R67" si="20">L11+Q11</f>
        <v>1284.091</v>
      </c>
      <c r="S11" s="11"/>
      <c r="T11" t="str">
        <f>VLOOKUP(D11,[3]汇总!I$2:J$326,2,0)</f>
        <v>√</v>
      </c>
      <c r="U11">
        <f>VLOOKUP(D11,'[4]2021.05'!$E$5:$F$203,2,0)</f>
        <v>4180</v>
      </c>
    </row>
    <row r="12" ht="20" hidden="1" customHeight="1" spans="1:21">
      <c r="A12" s="10">
        <f t="shared" si="10"/>
        <v>9</v>
      </c>
      <c r="B12" s="15"/>
      <c r="C12" s="12" t="s">
        <v>40</v>
      </c>
      <c r="D12" s="11" t="s">
        <v>41</v>
      </c>
      <c r="E12" s="11">
        <v>2836.2</v>
      </c>
      <c r="F12" s="11">
        <v>2837</v>
      </c>
      <c r="G12" s="13">
        <v>4990.25</v>
      </c>
      <c r="H12" s="11">
        <f t="shared" si="11"/>
        <v>51.05</v>
      </c>
      <c r="I12" s="11">
        <f t="shared" si="12"/>
        <v>453.792</v>
      </c>
      <c r="J12" s="11">
        <f t="shared" si="13"/>
        <v>19.859</v>
      </c>
      <c r="K12" s="13">
        <f t="shared" si="14"/>
        <v>424.17</v>
      </c>
      <c r="L12" s="13">
        <f t="shared" si="15"/>
        <v>948.871</v>
      </c>
      <c r="M12" s="11">
        <v>0</v>
      </c>
      <c r="N12" s="11">
        <f t="shared" si="16"/>
        <v>226.9</v>
      </c>
      <c r="O12" s="11">
        <f t="shared" si="17"/>
        <v>8.51</v>
      </c>
      <c r="P12" s="13">
        <f t="shared" si="18"/>
        <v>99.81</v>
      </c>
      <c r="Q12" s="11">
        <f t="shared" si="19"/>
        <v>335.22</v>
      </c>
      <c r="R12" s="11">
        <f t="shared" si="20"/>
        <v>1284.091</v>
      </c>
      <c r="S12" s="11"/>
      <c r="T12" t="str">
        <f>VLOOKUP(D12,[3]汇总!I$2:J$326,2,0)</f>
        <v>√</v>
      </c>
      <c r="U12">
        <f>VLOOKUP(D12,'[4]2021.05'!$E$5:$F$203,2,0)</f>
        <v>3180</v>
      </c>
    </row>
    <row r="13" ht="20" hidden="1" customHeight="1" spans="1:21">
      <c r="A13" s="10">
        <f t="shared" si="10"/>
        <v>10</v>
      </c>
      <c r="B13" s="15"/>
      <c r="C13" s="12" t="s">
        <v>44</v>
      </c>
      <c r="D13" s="11" t="s">
        <v>45</v>
      </c>
      <c r="E13" s="11">
        <v>2836.2</v>
      </c>
      <c r="F13" s="11">
        <v>2837</v>
      </c>
      <c r="G13" s="13">
        <v>4990.25</v>
      </c>
      <c r="H13" s="11">
        <f t="shared" si="11"/>
        <v>51.05</v>
      </c>
      <c r="I13" s="11">
        <f t="shared" si="12"/>
        <v>453.792</v>
      </c>
      <c r="J13" s="11">
        <f t="shared" si="13"/>
        <v>19.859</v>
      </c>
      <c r="K13" s="13">
        <f t="shared" si="14"/>
        <v>424.17</v>
      </c>
      <c r="L13" s="13">
        <f t="shared" si="15"/>
        <v>948.871</v>
      </c>
      <c r="M13" s="11">
        <v>0</v>
      </c>
      <c r="N13" s="11">
        <f t="shared" si="16"/>
        <v>226.9</v>
      </c>
      <c r="O13" s="11">
        <f t="shared" si="17"/>
        <v>8.51</v>
      </c>
      <c r="P13" s="13">
        <f t="shared" si="18"/>
        <v>99.81</v>
      </c>
      <c r="Q13" s="11">
        <f t="shared" si="19"/>
        <v>335.22</v>
      </c>
      <c r="R13" s="11">
        <f t="shared" si="20"/>
        <v>1284.091</v>
      </c>
      <c r="S13" s="11"/>
      <c r="T13" t="str">
        <f>VLOOKUP(D13,[3]汇总!I$2:J$326,2,0)</f>
        <v>√</v>
      </c>
      <c r="U13">
        <f>VLOOKUP(D13,'[4]2021.05'!$E$5:$F$203,2,0)</f>
        <v>4180</v>
      </c>
    </row>
    <row r="14" ht="20" hidden="1" customHeight="1" spans="1:21">
      <c r="A14" s="10">
        <f t="shared" ref="A14:A23" si="21">ROW()-3</f>
        <v>11</v>
      </c>
      <c r="B14" s="15"/>
      <c r="C14" s="12" t="s">
        <v>46</v>
      </c>
      <c r="D14" s="11" t="s">
        <v>47</v>
      </c>
      <c r="E14" s="11">
        <v>2836.2</v>
      </c>
      <c r="F14" s="11">
        <v>2837</v>
      </c>
      <c r="G14" s="13">
        <v>4990.25</v>
      </c>
      <c r="H14" s="11">
        <f t="shared" si="11"/>
        <v>51.05</v>
      </c>
      <c r="I14" s="11">
        <f t="shared" si="12"/>
        <v>453.792</v>
      </c>
      <c r="J14" s="11">
        <f t="shared" si="13"/>
        <v>19.859</v>
      </c>
      <c r="K14" s="13">
        <f t="shared" si="14"/>
        <v>424.17</v>
      </c>
      <c r="L14" s="13">
        <f t="shared" si="15"/>
        <v>948.871</v>
      </c>
      <c r="M14" s="11">
        <v>0</v>
      </c>
      <c r="N14" s="11">
        <f t="shared" si="16"/>
        <v>226.9</v>
      </c>
      <c r="O14" s="11">
        <f t="shared" si="17"/>
        <v>8.51</v>
      </c>
      <c r="P14" s="13">
        <f t="shared" si="18"/>
        <v>99.81</v>
      </c>
      <c r="Q14" s="11">
        <f t="shared" si="19"/>
        <v>335.22</v>
      </c>
      <c r="R14" s="11">
        <f t="shared" si="20"/>
        <v>1284.091</v>
      </c>
      <c r="S14" s="11"/>
      <c r="T14" t="str">
        <f>VLOOKUP(D14,[3]汇总!I$2:J$326,2,0)</f>
        <v>√</v>
      </c>
      <c r="U14">
        <f>VLOOKUP(D14,'[4]2021.05'!$E$5:$F$203,2,0)</f>
        <v>4180</v>
      </c>
    </row>
    <row r="15" ht="20" hidden="1" customHeight="1" spans="1:21">
      <c r="A15" s="10">
        <f t="shared" si="21"/>
        <v>12</v>
      </c>
      <c r="B15" s="15"/>
      <c r="C15" s="12" t="s">
        <v>48</v>
      </c>
      <c r="D15" s="11" t="s">
        <v>49</v>
      </c>
      <c r="E15" s="11">
        <v>3820</v>
      </c>
      <c r="F15" s="11">
        <v>3820</v>
      </c>
      <c r="G15" s="13">
        <v>4990.25</v>
      </c>
      <c r="H15" s="11">
        <f t="shared" si="11"/>
        <v>68.76</v>
      </c>
      <c r="I15" s="11">
        <f t="shared" si="12"/>
        <v>611.2</v>
      </c>
      <c r="J15" s="11">
        <f t="shared" si="13"/>
        <v>26.74</v>
      </c>
      <c r="K15" s="13">
        <f t="shared" si="14"/>
        <v>424.17</v>
      </c>
      <c r="L15" s="13">
        <f t="shared" si="15"/>
        <v>1130.87</v>
      </c>
      <c r="M15" s="11">
        <v>0</v>
      </c>
      <c r="N15" s="11">
        <f t="shared" si="16"/>
        <v>305.6</v>
      </c>
      <c r="O15" s="11">
        <f t="shared" si="17"/>
        <v>11.46</v>
      </c>
      <c r="P15" s="13">
        <f t="shared" si="18"/>
        <v>99.81</v>
      </c>
      <c r="Q15" s="11">
        <f t="shared" si="19"/>
        <v>416.87</v>
      </c>
      <c r="R15" s="11">
        <f t="shared" si="20"/>
        <v>1547.74</v>
      </c>
      <c r="S15" s="11"/>
      <c r="T15" t="str">
        <f>VLOOKUP(D15,[3]汇总!I$2:J$326,2,0)</f>
        <v>√</v>
      </c>
      <c r="U15">
        <f>VLOOKUP(D15,'[4]2021.05'!$E$5:$F$203,2,0)</f>
        <v>4180</v>
      </c>
    </row>
    <row r="16" ht="20" hidden="1" customHeight="1" spans="1:21">
      <c r="A16" s="10">
        <f t="shared" si="21"/>
        <v>13</v>
      </c>
      <c r="B16" s="15"/>
      <c r="C16" s="12" t="s">
        <v>777</v>
      </c>
      <c r="D16" s="11" t="s">
        <v>778</v>
      </c>
      <c r="E16" s="11">
        <v>3820</v>
      </c>
      <c r="F16" s="11">
        <v>3820</v>
      </c>
      <c r="G16" s="13">
        <v>4990.25</v>
      </c>
      <c r="H16" s="11">
        <f t="shared" si="11"/>
        <v>68.76</v>
      </c>
      <c r="I16" s="11">
        <f t="shared" si="12"/>
        <v>611.2</v>
      </c>
      <c r="J16" s="11">
        <f t="shared" si="13"/>
        <v>26.74</v>
      </c>
      <c r="K16" s="13">
        <f t="shared" si="14"/>
        <v>424.17</v>
      </c>
      <c r="L16" s="13">
        <f t="shared" si="15"/>
        <v>1130.87</v>
      </c>
      <c r="M16" s="11">
        <v>0</v>
      </c>
      <c r="N16" s="11">
        <f t="shared" si="16"/>
        <v>305.6</v>
      </c>
      <c r="O16" s="11">
        <f t="shared" si="17"/>
        <v>11.46</v>
      </c>
      <c r="P16" s="13">
        <f t="shared" si="18"/>
        <v>99.81</v>
      </c>
      <c r="Q16" s="11">
        <f t="shared" si="19"/>
        <v>416.87</v>
      </c>
      <c r="R16" s="11">
        <f t="shared" si="20"/>
        <v>1547.74</v>
      </c>
      <c r="S16" s="11"/>
      <c r="T16" t="str">
        <f>VLOOKUP(D16,[3]汇总!I$2:J$326,2,0)</f>
        <v>√</v>
      </c>
      <c r="U16">
        <f>VLOOKUP(D16,'[4]2021.05'!$E$5:$F$203,2,0)</f>
        <v>4180</v>
      </c>
    </row>
    <row r="17" ht="20" hidden="1" customHeight="1" spans="1:21">
      <c r="A17" s="10">
        <f t="shared" si="21"/>
        <v>14</v>
      </c>
      <c r="B17" s="15"/>
      <c r="C17" s="20" t="s">
        <v>840</v>
      </c>
      <c r="D17" s="11" t="s">
        <v>841</v>
      </c>
      <c r="E17" s="22">
        <v>3042.05</v>
      </c>
      <c r="F17" s="11">
        <v>3043</v>
      </c>
      <c r="G17" s="13">
        <v>4990.25</v>
      </c>
      <c r="H17" s="11">
        <f t="shared" si="11"/>
        <v>54.76</v>
      </c>
      <c r="I17" s="11">
        <f t="shared" si="12"/>
        <v>486.728</v>
      </c>
      <c r="J17" s="11">
        <f t="shared" si="13"/>
        <v>21.301</v>
      </c>
      <c r="K17" s="13">
        <f t="shared" si="14"/>
        <v>424.17</v>
      </c>
      <c r="L17" s="13">
        <f t="shared" si="15"/>
        <v>986.959</v>
      </c>
      <c r="M17" s="11">
        <v>0</v>
      </c>
      <c r="N17" s="11">
        <f t="shared" si="16"/>
        <v>243.36</v>
      </c>
      <c r="O17" s="11">
        <f t="shared" si="17"/>
        <v>9.13</v>
      </c>
      <c r="P17" s="13">
        <f t="shared" si="18"/>
        <v>99.81</v>
      </c>
      <c r="Q17" s="11">
        <f t="shared" si="19"/>
        <v>352.3</v>
      </c>
      <c r="R17" s="11">
        <f t="shared" si="20"/>
        <v>1339.259</v>
      </c>
      <c r="S17" s="11" t="s">
        <v>50</v>
      </c>
      <c r="U17" t="e">
        <f>VLOOKUP(D17,'[4]2021.05'!$E$5:$F$203,2,0)</f>
        <v>#N/A</v>
      </c>
    </row>
    <row r="18" ht="20" hidden="1" customHeight="1" spans="1:21">
      <c r="A18" s="10">
        <f t="shared" si="21"/>
        <v>15</v>
      </c>
      <c r="B18" s="11" t="s">
        <v>51</v>
      </c>
      <c r="C18" s="12" t="s">
        <v>52</v>
      </c>
      <c r="D18" s="11" t="s">
        <v>53</v>
      </c>
      <c r="E18" s="11">
        <v>2836.2</v>
      </c>
      <c r="F18" s="11">
        <v>2837</v>
      </c>
      <c r="G18" s="13">
        <v>4990.25</v>
      </c>
      <c r="H18" s="11">
        <f t="shared" si="11"/>
        <v>51.05</v>
      </c>
      <c r="I18" s="11">
        <f t="shared" si="12"/>
        <v>453.792</v>
      </c>
      <c r="J18" s="11">
        <f t="shared" si="13"/>
        <v>19.859</v>
      </c>
      <c r="K18" s="13">
        <f t="shared" si="14"/>
        <v>424.17</v>
      </c>
      <c r="L18" s="13">
        <f t="shared" si="15"/>
        <v>948.871</v>
      </c>
      <c r="M18" s="11">
        <v>0</v>
      </c>
      <c r="N18" s="11">
        <f t="shared" si="16"/>
        <v>226.9</v>
      </c>
      <c r="O18" s="11">
        <f t="shared" si="17"/>
        <v>8.51</v>
      </c>
      <c r="P18" s="13">
        <f t="shared" si="18"/>
        <v>99.81</v>
      </c>
      <c r="Q18" s="11">
        <f t="shared" si="19"/>
        <v>335.22</v>
      </c>
      <c r="R18" s="11">
        <f t="shared" si="20"/>
        <v>1284.091</v>
      </c>
      <c r="S18" s="11"/>
      <c r="T18" t="str">
        <f>VLOOKUP(D18,[3]汇总!I$2:J$326,2,0)</f>
        <v>√</v>
      </c>
      <c r="U18">
        <f>VLOOKUP(D18,'[4]2021.05'!$E$5:$F$203,2,0)</f>
        <v>1790</v>
      </c>
    </row>
    <row r="19" ht="20" hidden="1" customHeight="1" spans="1:21">
      <c r="A19" s="10">
        <f t="shared" si="21"/>
        <v>16</v>
      </c>
      <c r="B19" s="11"/>
      <c r="C19" s="12" t="s">
        <v>56</v>
      </c>
      <c r="D19" s="11" t="s">
        <v>57</v>
      </c>
      <c r="E19" s="11">
        <v>2836.2</v>
      </c>
      <c r="F19" s="11">
        <v>2837</v>
      </c>
      <c r="G19" s="13">
        <v>4990.25</v>
      </c>
      <c r="H19" s="11">
        <f t="shared" si="11"/>
        <v>51.05</v>
      </c>
      <c r="I19" s="11">
        <f t="shared" si="12"/>
        <v>453.792</v>
      </c>
      <c r="J19" s="11">
        <f t="shared" si="13"/>
        <v>19.859</v>
      </c>
      <c r="K19" s="13">
        <f t="shared" si="14"/>
        <v>424.17</v>
      </c>
      <c r="L19" s="13">
        <f t="shared" si="15"/>
        <v>948.871</v>
      </c>
      <c r="M19" s="11">
        <v>0</v>
      </c>
      <c r="N19" s="11">
        <f t="shared" si="16"/>
        <v>226.9</v>
      </c>
      <c r="O19" s="11">
        <f t="shared" si="17"/>
        <v>8.51</v>
      </c>
      <c r="P19" s="13">
        <f t="shared" si="18"/>
        <v>99.81</v>
      </c>
      <c r="Q19" s="11">
        <f t="shared" si="19"/>
        <v>335.22</v>
      </c>
      <c r="R19" s="11">
        <f t="shared" si="20"/>
        <v>1284.091</v>
      </c>
      <c r="S19" s="11"/>
      <c r="T19" t="str">
        <f>VLOOKUP(D19,[3]汇总!I$2:J$326,2,0)</f>
        <v>√</v>
      </c>
      <c r="U19">
        <f>VLOOKUP(D19,'[4]2021.05'!$E$5:$F$203,2,0)</f>
        <v>1790</v>
      </c>
    </row>
    <row r="20" ht="20" hidden="1" customHeight="1" spans="1:21">
      <c r="A20" s="10">
        <f t="shared" si="21"/>
        <v>17</v>
      </c>
      <c r="B20" s="11"/>
      <c r="C20" s="12" t="s">
        <v>58</v>
      </c>
      <c r="D20" s="11" t="s">
        <v>59</v>
      </c>
      <c r="E20" s="11">
        <v>2836.2</v>
      </c>
      <c r="F20" s="11">
        <v>2837</v>
      </c>
      <c r="G20" s="13">
        <v>4990.25</v>
      </c>
      <c r="H20" s="11">
        <f t="shared" si="11"/>
        <v>51.05</v>
      </c>
      <c r="I20" s="11">
        <f t="shared" si="12"/>
        <v>453.792</v>
      </c>
      <c r="J20" s="11">
        <f t="shared" si="13"/>
        <v>19.859</v>
      </c>
      <c r="K20" s="13">
        <f t="shared" si="14"/>
        <v>424.17</v>
      </c>
      <c r="L20" s="13">
        <f t="shared" si="15"/>
        <v>948.871</v>
      </c>
      <c r="M20" s="11">
        <v>0</v>
      </c>
      <c r="N20" s="11">
        <f t="shared" si="16"/>
        <v>226.9</v>
      </c>
      <c r="O20" s="11">
        <f t="shared" si="17"/>
        <v>8.51</v>
      </c>
      <c r="P20" s="13">
        <f t="shared" si="18"/>
        <v>99.81</v>
      </c>
      <c r="Q20" s="11">
        <f t="shared" si="19"/>
        <v>335.22</v>
      </c>
      <c r="R20" s="11">
        <f t="shared" si="20"/>
        <v>1284.091</v>
      </c>
      <c r="S20" s="11"/>
      <c r="T20" t="str">
        <f>VLOOKUP(D20,[3]汇总!I$2:J$326,2,0)</f>
        <v>√</v>
      </c>
      <c r="U20">
        <f>VLOOKUP(D20,'[4]2021.05'!$E$5:$F$203,2,0)</f>
        <v>1790</v>
      </c>
    </row>
    <row r="21" ht="20" hidden="1" customHeight="1" spans="1:21">
      <c r="A21" s="10">
        <f t="shared" si="21"/>
        <v>18</v>
      </c>
      <c r="B21" s="11"/>
      <c r="C21" s="12" t="s">
        <v>60</v>
      </c>
      <c r="D21" s="11" t="s">
        <v>61</v>
      </c>
      <c r="E21" s="11">
        <v>2836.2</v>
      </c>
      <c r="F21" s="11">
        <v>2837</v>
      </c>
      <c r="G21" s="13">
        <v>4990.25</v>
      </c>
      <c r="H21" s="11">
        <f t="shared" si="11"/>
        <v>51.05</v>
      </c>
      <c r="I21" s="11">
        <f t="shared" si="12"/>
        <v>453.792</v>
      </c>
      <c r="J21" s="11">
        <f t="shared" si="13"/>
        <v>19.859</v>
      </c>
      <c r="K21" s="13">
        <f t="shared" si="14"/>
        <v>424.17</v>
      </c>
      <c r="L21" s="13">
        <f t="shared" si="15"/>
        <v>948.871</v>
      </c>
      <c r="M21" s="11">
        <v>0</v>
      </c>
      <c r="N21" s="11">
        <f t="shared" si="16"/>
        <v>226.9</v>
      </c>
      <c r="O21" s="11">
        <f t="shared" si="17"/>
        <v>8.51</v>
      </c>
      <c r="P21" s="13">
        <f t="shared" si="18"/>
        <v>99.81</v>
      </c>
      <c r="Q21" s="11">
        <f t="shared" si="19"/>
        <v>335.22</v>
      </c>
      <c r="R21" s="11">
        <f t="shared" si="20"/>
        <v>1284.091</v>
      </c>
      <c r="S21" s="11"/>
      <c r="T21" t="str">
        <f>VLOOKUP(D21,[3]汇总!I$2:J$326,2,0)</f>
        <v>√</v>
      </c>
      <c r="U21">
        <f>VLOOKUP(D21,'[4]2021.05'!$E$5:$F$203,2,0)</f>
        <v>1790</v>
      </c>
    </row>
    <row r="22" ht="20" hidden="1" customHeight="1" spans="1:21">
      <c r="A22" s="10">
        <f t="shared" si="21"/>
        <v>19</v>
      </c>
      <c r="B22" s="11"/>
      <c r="C22" s="12" t="s">
        <v>62</v>
      </c>
      <c r="D22" s="11" t="s">
        <v>63</v>
      </c>
      <c r="E22" s="11">
        <v>2849.73</v>
      </c>
      <c r="F22" s="11">
        <v>2849.73</v>
      </c>
      <c r="G22" s="13">
        <v>4990.25</v>
      </c>
      <c r="H22" s="11">
        <f t="shared" si="11"/>
        <v>51.3</v>
      </c>
      <c r="I22" s="11">
        <f t="shared" si="12"/>
        <v>455.9568</v>
      </c>
      <c r="J22" s="11">
        <f t="shared" si="13"/>
        <v>19.94811</v>
      </c>
      <c r="K22" s="13">
        <f t="shared" si="14"/>
        <v>424.17</v>
      </c>
      <c r="L22" s="13">
        <f t="shared" si="15"/>
        <v>951.37491</v>
      </c>
      <c r="M22" s="11">
        <v>0</v>
      </c>
      <c r="N22" s="11">
        <f t="shared" si="16"/>
        <v>227.98</v>
      </c>
      <c r="O22" s="11">
        <f t="shared" si="17"/>
        <v>8.55</v>
      </c>
      <c r="P22" s="13">
        <f t="shared" si="18"/>
        <v>99.81</v>
      </c>
      <c r="Q22" s="11">
        <f t="shared" si="19"/>
        <v>336.34</v>
      </c>
      <c r="R22" s="11">
        <f t="shared" si="20"/>
        <v>1287.71491</v>
      </c>
      <c r="S22" s="11"/>
      <c r="T22" t="str">
        <f>VLOOKUP(D22,[3]汇总!I$2:J$326,2,0)</f>
        <v>√</v>
      </c>
      <c r="U22">
        <f>VLOOKUP(D22,'[4]2021.05'!$E$5:$F$203,2,0)</f>
        <v>1790</v>
      </c>
    </row>
    <row r="23" ht="20" hidden="1" customHeight="1" spans="1:21">
      <c r="A23" s="10">
        <f t="shared" si="21"/>
        <v>20</v>
      </c>
      <c r="B23" s="23" t="s">
        <v>64</v>
      </c>
      <c r="C23" s="12" t="s">
        <v>67</v>
      </c>
      <c r="D23" s="11" t="s">
        <v>68</v>
      </c>
      <c r="E23" s="11">
        <v>2836.2</v>
      </c>
      <c r="F23" s="11">
        <v>2837</v>
      </c>
      <c r="G23" s="13">
        <v>4990.25</v>
      </c>
      <c r="H23" s="11">
        <f t="shared" si="11"/>
        <v>51.05</v>
      </c>
      <c r="I23" s="11">
        <f t="shared" si="12"/>
        <v>453.792</v>
      </c>
      <c r="J23" s="11">
        <f t="shared" si="13"/>
        <v>19.859</v>
      </c>
      <c r="K23" s="13">
        <f t="shared" si="14"/>
        <v>424.17</v>
      </c>
      <c r="L23" s="13">
        <f t="shared" si="15"/>
        <v>948.871</v>
      </c>
      <c r="M23" s="11">
        <v>0</v>
      </c>
      <c r="N23" s="11">
        <f t="shared" si="16"/>
        <v>226.9</v>
      </c>
      <c r="O23" s="11">
        <f t="shared" si="17"/>
        <v>8.51</v>
      </c>
      <c r="P23" s="13">
        <f t="shared" si="18"/>
        <v>99.81</v>
      </c>
      <c r="Q23" s="11">
        <f t="shared" si="19"/>
        <v>335.22</v>
      </c>
      <c r="R23" s="11">
        <f t="shared" si="20"/>
        <v>1284.091</v>
      </c>
      <c r="S23" s="11"/>
      <c r="T23" t="str">
        <f>VLOOKUP(D23,[3]汇总!I$2:J$326,2,0)</f>
        <v>√</v>
      </c>
      <c r="U23">
        <f>VLOOKUP(D23,'[4]2021.05'!$E$5:$F$203,2,0)</f>
        <v>3180</v>
      </c>
    </row>
    <row r="24" ht="20" hidden="1" customHeight="1" spans="1:21">
      <c r="A24" s="10">
        <f t="shared" ref="A24:A33" si="22">ROW()-3</f>
        <v>21</v>
      </c>
      <c r="B24" s="24"/>
      <c r="C24" s="12" t="s">
        <v>69</v>
      </c>
      <c r="D24" s="111" t="s">
        <v>70</v>
      </c>
      <c r="E24" s="11">
        <v>2836.2</v>
      </c>
      <c r="F24" s="11">
        <v>2837</v>
      </c>
      <c r="G24" s="13">
        <v>4990.25</v>
      </c>
      <c r="H24" s="11">
        <f t="shared" si="11"/>
        <v>51.05</v>
      </c>
      <c r="I24" s="11">
        <f t="shared" si="12"/>
        <v>453.792</v>
      </c>
      <c r="J24" s="11">
        <f t="shared" si="13"/>
        <v>19.859</v>
      </c>
      <c r="K24" s="13">
        <f t="shared" si="14"/>
        <v>424.17</v>
      </c>
      <c r="L24" s="13">
        <f t="shared" si="15"/>
        <v>948.871</v>
      </c>
      <c r="M24" s="11">
        <v>0</v>
      </c>
      <c r="N24" s="11">
        <f t="shared" si="16"/>
        <v>226.9</v>
      </c>
      <c r="O24" s="11">
        <f t="shared" si="17"/>
        <v>8.51</v>
      </c>
      <c r="P24" s="13">
        <f t="shared" si="18"/>
        <v>99.81</v>
      </c>
      <c r="Q24" s="11">
        <f t="shared" si="19"/>
        <v>335.22</v>
      </c>
      <c r="R24" s="11">
        <f t="shared" si="20"/>
        <v>1284.091</v>
      </c>
      <c r="S24" s="11"/>
      <c r="T24" t="str">
        <f>VLOOKUP(D24,[3]汇总!I$2:J$326,2,0)</f>
        <v>√</v>
      </c>
      <c r="U24">
        <f>VLOOKUP(D24,'[4]2021.05'!$E$5:$F$203,2,0)</f>
        <v>3180</v>
      </c>
    </row>
    <row r="25" ht="20" hidden="1" customHeight="1" spans="1:21">
      <c r="A25" s="10">
        <f t="shared" si="22"/>
        <v>22</v>
      </c>
      <c r="B25" s="24"/>
      <c r="C25" s="12" t="s">
        <v>71</v>
      </c>
      <c r="D25" s="11" t="s">
        <v>72</v>
      </c>
      <c r="E25" s="11">
        <v>2836.2</v>
      </c>
      <c r="F25" s="11">
        <v>2837</v>
      </c>
      <c r="G25" s="13">
        <v>4990.25</v>
      </c>
      <c r="H25" s="11">
        <f t="shared" si="11"/>
        <v>51.05</v>
      </c>
      <c r="I25" s="11">
        <f t="shared" si="12"/>
        <v>453.792</v>
      </c>
      <c r="J25" s="11">
        <f t="shared" si="13"/>
        <v>19.859</v>
      </c>
      <c r="K25" s="13">
        <f t="shared" si="14"/>
        <v>424.17</v>
      </c>
      <c r="L25" s="13">
        <f t="shared" si="15"/>
        <v>948.871</v>
      </c>
      <c r="M25" s="11">
        <v>0</v>
      </c>
      <c r="N25" s="11">
        <f t="shared" si="16"/>
        <v>226.9</v>
      </c>
      <c r="O25" s="11">
        <f t="shared" si="17"/>
        <v>8.51</v>
      </c>
      <c r="P25" s="13">
        <f t="shared" si="18"/>
        <v>99.81</v>
      </c>
      <c r="Q25" s="11">
        <f t="shared" si="19"/>
        <v>335.22</v>
      </c>
      <c r="R25" s="11">
        <f t="shared" si="20"/>
        <v>1284.091</v>
      </c>
      <c r="S25" s="11"/>
      <c r="T25" t="str">
        <f>VLOOKUP(D25,[3]汇总!I$2:J$326,2,0)</f>
        <v>√</v>
      </c>
      <c r="U25">
        <f>VLOOKUP(D25,'[4]2021.05'!$E$5:$F$203,2,0)</f>
        <v>3180</v>
      </c>
    </row>
    <row r="26" ht="20" hidden="1" customHeight="1" spans="1:21">
      <c r="A26" s="10">
        <f t="shared" si="22"/>
        <v>23</v>
      </c>
      <c r="B26" s="24"/>
      <c r="C26" s="20" t="s">
        <v>842</v>
      </c>
      <c r="D26" s="11" t="s">
        <v>843</v>
      </c>
      <c r="E26" s="22">
        <v>3042.05</v>
      </c>
      <c r="F26" s="11">
        <v>3043</v>
      </c>
      <c r="G26" s="13">
        <v>4990.25</v>
      </c>
      <c r="H26" s="11">
        <f t="shared" si="11"/>
        <v>54.76</v>
      </c>
      <c r="I26" s="11">
        <f t="shared" si="12"/>
        <v>486.728</v>
      </c>
      <c r="J26" s="11">
        <f t="shared" si="13"/>
        <v>21.301</v>
      </c>
      <c r="K26" s="13">
        <f t="shared" si="14"/>
        <v>424.17</v>
      </c>
      <c r="L26" s="13">
        <f t="shared" si="15"/>
        <v>986.959</v>
      </c>
      <c r="M26" s="11">
        <v>0</v>
      </c>
      <c r="N26" s="11">
        <f t="shared" si="16"/>
        <v>243.36</v>
      </c>
      <c r="O26" s="11">
        <f t="shared" si="17"/>
        <v>9.13</v>
      </c>
      <c r="P26" s="13">
        <f t="shared" si="18"/>
        <v>99.81</v>
      </c>
      <c r="Q26" s="11">
        <f t="shared" si="19"/>
        <v>352.3</v>
      </c>
      <c r="R26" s="11">
        <f t="shared" si="20"/>
        <v>1339.259</v>
      </c>
      <c r="S26" s="11" t="s">
        <v>50</v>
      </c>
      <c r="U26" t="e">
        <f>VLOOKUP(D26,'[4]2021.05'!$E$5:$F$203,2,0)</f>
        <v>#N/A</v>
      </c>
    </row>
    <row r="27" ht="20" hidden="1" customHeight="1" spans="1:21">
      <c r="A27" s="10">
        <f t="shared" si="22"/>
        <v>24</v>
      </c>
      <c r="B27" s="25"/>
      <c r="C27" s="20" t="s">
        <v>844</v>
      </c>
      <c r="D27" s="11" t="s">
        <v>845</v>
      </c>
      <c r="E27" s="22">
        <v>3042.05</v>
      </c>
      <c r="F27" s="11">
        <v>3043</v>
      </c>
      <c r="G27" s="13">
        <v>4990.25</v>
      </c>
      <c r="H27" s="11">
        <f t="shared" si="11"/>
        <v>54.76</v>
      </c>
      <c r="I27" s="11">
        <f t="shared" si="12"/>
        <v>486.728</v>
      </c>
      <c r="J27" s="11">
        <f t="shared" si="13"/>
        <v>21.301</v>
      </c>
      <c r="K27" s="13">
        <f t="shared" si="14"/>
        <v>424.17</v>
      </c>
      <c r="L27" s="13">
        <f t="shared" si="15"/>
        <v>986.959</v>
      </c>
      <c r="M27" s="11">
        <v>0</v>
      </c>
      <c r="N27" s="11">
        <f t="shared" si="16"/>
        <v>243.36</v>
      </c>
      <c r="O27" s="11">
        <f t="shared" si="17"/>
        <v>9.13</v>
      </c>
      <c r="P27" s="13">
        <f t="shared" si="18"/>
        <v>99.81</v>
      </c>
      <c r="Q27" s="11">
        <f t="shared" si="19"/>
        <v>352.3</v>
      </c>
      <c r="R27" s="11">
        <f t="shared" si="20"/>
        <v>1339.259</v>
      </c>
      <c r="S27" s="11" t="s">
        <v>50</v>
      </c>
      <c r="U27" t="e">
        <f>VLOOKUP(D27,'[4]2021.05'!$E$5:$F$203,2,0)</f>
        <v>#N/A</v>
      </c>
    </row>
    <row r="28" ht="20" hidden="1" customHeight="1" spans="1:21">
      <c r="A28" s="10">
        <f t="shared" si="22"/>
        <v>25</v>
      </c>
      <c r="B28" s="14" t="s">
        <v>73</v>
      </c>
      <c r="C28" s="12" t="s">
        <v>779</v>
      </c>
      <c r="D28" s="11" t="s">
        <v>780</v>
      </c>
      <c r="E28" s="11">
        <v>3820</v>
      </c>
      <c r="F28" s="11">
        <v>3820</v>
      </c>
      <c r="G28" s="13">
        <v>4990.25</v>
      </c>
      <c r="H28" s="11">
        <f t="shared" si="11"/>
        <v>68.76</v>
      </c>
      <c r="I28" s="11">
        <f t="shared" si="12"/>
        <v>611.2</v>
      </c>
      <c r="J28" s="11">
        <f t="shared" si="13"/>
        <v>26.74</v>
      </c>
      <c r="K28" s="13">
        <f t="shared" si="14"/>
        <v>424.17</v>
      </c>
      <c r="L28" s="13">
        <f t="shared" si="15"/>
        <v>1130.87</v>
      </c>
      <c r="M28" s="11">
        <v>0</v>
      </c>
      <c r="N28" s="11">
        <f t="shared" si="16"/>
        <v>305.6</v>
      </c>
      <c r="O28" s="11">
        <f t="shared" si="17"/>
        <v>11.46</v>
      </c>
      <c r="P28" s="13">
        <f t="shared" si="18"/>
        <v>99.81</v>
      </c>
      <c r="Q28" s="11">
        <f t="shared" si="19"/>
        <v>416.87</v>
      </c>
      <c r="R28" s="11">
        <f t="shared" si="20"/>
        <v>1547.74</v>
      </c>
      <c r="S28" s="11"/>
      <c r="T28" t="str">
        <f>VLOOKUP(D28,[3]汇总!I$2:J$326,2,0)</f>
        <v>√</v>
      </c>
      <c r="U28">
        <f>VLOOKUP(D28,'[4]2021.05'!$E$5:$F$203,2,0)</f>
        <v>4180</v>
      </c>
    </row>
    <row r="29" ht="20" hidden="1" customHeight="1" spans="1:21">
      <c r="A29" s="10">
        <f t="shared" si="22"/>
        <v>26</v>
      </c>
      <c r="B29" s="15"/>
      <c r="C29" s="12" t="s">
        <v>76</v>
      </c>
      <c r="D29" s="11" t="s">
        <v>77</v>
      </c>
      <c r="E29" s="11">
        <v>2836.2</v>
      </c>
      <c r="F29" s="11">
        <v>2837</v>
      </c>
      <c r="G29" s="13">
        <v>4990.25</v>
      </c>
      <c r="H29" s="11">
        <f t="shared" si="11"/>
        <v>51.05</v>
      </c>
      <c r="I29" s="11">
        <f t="shared" si="12"/>
        <v>453.792</v>
      </c>
      <c r="J29" s="11">
        <f t="shared" si="13"/>
        <v>19.859</v>
      </c>
      <c r="K29" s="13">
        <f t="shared" si="14"/>
        <v>424.17</v>
      </c>
      <c r="L29" s="13">
        <f t="shared" si="15"/>
        <v>948.871</v>
      </c>
      <c r="M29" s="11">
        <v>0</v>
      </c>
      <c r="N29" s="11">
        <f t="shared" si="16"/>
        <v>226.9</v>
      </c>
      <c r="O29" s="11">
        <f t="shared" si="17"/>
        <v>8.51</v>
      </c>
      <c r="P29" s="13">
        <f t="shared" si="18"/>
        <v>99.81</v>
      </c>
      <c r="Q29" s="11">
        <f t="shared" si="19"/>
        <v>335.22</v>
      </c>
      <c r="R29" s="11">
        <f t="shared" si="20"/>
        <v>1284.091</v>
      </c>
      <c r="S29" s="11"/>
      <c r="T29" t="str">
        <f>VLOOKUP(D29,[3]汇总!I$2:J$326,2,0)</f>
        <v>√</v>
      </c>
      <c r="U29">
        <f>VLOOKUP(D29,'[4]2021.05'!$E$5:$F$203,2,0)</f>
        <v>3180</v>
      </c>
    </row>
    <row r="30" ht="20" hidden="1" customHeight="1" spans="1:21">
      <c r="A30" s="10">
        <f t="shared" si="22"/>
        <v>27</v>
      </c>
      <c r="B30" s="15"/>
      <c r="C30" s="12" t="s">
        <v>78</v>
      </c>
      <c r="D30" s="11" t="s">
        <v>79</v>
      </c>
      <c r="E30" s="11">
        <v>2836.2</v>
      </c>
      <c r="F30" s="11">
        <v>2837</v>
      </c>
      <c r="G30" s="13">
        <v>4990.25</v>
      </c>
      <c r="H30" s="11">
        <f t="shared" si="11"/>
        <v>51.05</v>
      </c>
      <c r="I30" s="11">
        <f t="shared" si="12"/>
        <v>453.792</v>
      </c>
      <c r="J30" s="11">
        <f t="shared" si="13"/>
        <v>19.859</v>
      </c>
      <c r="K30" s="13">
        <f t="shared" si="14"/>
        <v>424.17</v>
      </c>
      <c r="L30" s="13">
        <f t="shared" si="15"/>
        <v>948.871</v>
      </c>
      <c r="M30" s="11">
        <v>0</v>
      </c>
      <c r="N30" s="11">
        <f t="shared" si="16"/>
        <v>226.9</v>
      </c>
      <c r="O30" s="11">
        <f t="shared" si="17"/>
        <v>8.51</v>
      </c>
      <c r="P30" s="13">
        <f t="shared" si="18"/>
        <v>99.81</v>
      </c>
      <c r="Q30" s="11">
        <f t="shared" si="19"/>
        <v>335.22</v>
      </c>
      <c r="R30" s="11">
        <f t="shared" si="20"/>
        <v>1284.091</v>
      </c>
      <c r="S30" s="11"/>
      <c r="T30" t="str">
        <f>VLOOKUP(D30,[3]汇总!I$2:J$326,2,0)</f>
        <v>√</v>
      </c>
      <c r="U30">
        <f>VLOOKUP(D30,'[4]2021.05'!$E$5:$F$203,2,0)</f>
        <v>3180</v>
      </c>
    </row>
    <row r="31" ht="20" hidden="1" customHeight="1" spans="1:21">
      <c r="A31" s="10">
        <f t="shared" si="22"/>
        <v>28</v>
      </c>
      <c r="B31" s="15"/>
      <c r="C31" s="12" t="s">
        <v>80</v>
      </c>
      <c r="D31" s="11" t="s">
        <v>81</v>
      </c>
      <c r="E31" s="11">
        <v>2836.2</v>
      </c>
      <c r="F31" s="11">
        <v>2837</v>
      </c>
      <c r="G31" s="13">
        <v>4990.25</v>
      </c>
      <c r="H31" s="11">
        <f t="shared" si="11"/>
        <v>51.05</v>
      </c>
      <c r="I31" s="11">
        <f t="shared" si="12"/>
        <v>453.792</v>
      </c>
      <c r="J31" s="11">
        <f t="shared" si="13"/>
        <v>19.859</v>
      </c>
      <c r="K31" s="13">
        <f t="shared" si="14"/>
        <v>424.17</v>
      </c>
      <c r="L31" s="13">
        <f t="shared" si="15"/>
        <v>948.871</v>
      </c>
      <c r="M31" s="11">
        <v>0</v>
      </c>
      <c r="N31" s="11">
        <f t="shared" si="16"/>
        <v>226.9</v>
      </c>
      <c r="O31" s="11">
        <f t="shared" si="17"/>
        <v>8.51</v>
      </c>
      <c r="P31" s="13">
        <f t="shared" si="18"/>
        <v>99.81</v>
      </c>
      <c r="Q31" s="11">
        <f t="shared" si="19"/>
        <v>335.22</v>
      </c>
      <c r="R31" s="11">
        <f t="shared" si="20"/>
        <v>1284.091</v>
      </c>
      <c r="S31" s="11"/>
      <c r="T31" t="str">
        <f>VLOOKUP(D31,[3]汇总!I$2:J$326,2,0)</f>
        <v>√</v>
      </c>
      <c r="U31">
        <f>VLOOKUP(D31,'[4]2021.05'!$E$5:$F$203,2,0)</f>
        <v>3180</v>
      </c>
    </row>
    <row r="32" ht="20" hidden="1" customHeight="1" spans="1:21">
      <c r="A32" s="10">
        <f t="shared" si="22"/>
        <v>29</v>
      </c>
      <c r="B32" s="15"/>
      <c r="C32" s="12" t="s">
        <v>82</v>
      </c>
      <c r="D32" s="11" t="s">
        <v>83</v>
      </c>
      <c r="E32" s="11">
        <v>2836.2</v>
      </c>
      <c r="F32" s="11">
        <v>2837</v>
      </c>
      <c r="G32" s="13">
        <v>4990.25</v>
      </c>
      <c r="H32" s="11">
        <f t="shared" si="11"/>
        <v>51.05</v>
      </c>
      <c r="I32" s="11">
        <f t="shared" si="12"/>
        <v>453.792</v>
      </c>
      <c r="J32" s="11">
        <f t="shared" si="13"/>
        <v>19.859</v>
      </c>
      <c r="K32" s="13">
        <f t="shared" si="14"/>
        <v>424.17</v>
      </c>
      <c r="L32" s="13">
        <f t="shared" si="15"/>
        <v>948.871</v>
      </c>
      <c r="M32" s="11">
        <v>0</v>
      </c>
      <c r="N32" s="11">
        <f t="shared" si="16"/>
        <v>226.9</v>
      </c>
      <c r="O32" s="11">
        <f t="shared" si="17"/>
        <v>8.51</v>
      </c>
      <c r="P32" s="13">
        <f t="shared" si="18"/>
        <v>99.81</v>
      </c>
      <c r="Q32" s="11">
        <f t="shared" si="19"/>
        <v>335.22</v>
      </c>
      <c r="R32" s="11">
        <f t="shared" si="20"/>
        <v>1284.091</v>
      </c>
      <c r="S32" s="11"/>
      <c r="T32" t="str">
        <f>VLOOKUP(D32,[3]汇总!I$2:J$326,2,0)</f>
        <v>√</v>
      </c>
      <c r="U32">
        <f>VLOOKUP(D32,'[4]2021.05'!$E$5:$F$203,2,0)</f>
        <v>3180</v>
      </c>
    </row>
    <row r="33" ht="20" hidden="1" customHeight="1" spans="1:21">
      <c r="A33" s="10">
        <f t="shared" si="22"/>
        <v>30</v>
      </c>
      <c r="B33" s="15"/>
      <c r="C33" s="12" t="s">
        <v>84</v>
      </c>
      <c r="D33" s="11" t="s">
        <v>85</v>
      </c>
      <c r="E33" s="11">
        <v>2836.2</v>
      </c>
      <c r="F33" s="11">
        <v>2837</v>
      </c>
      <c r="G33" s="13">
        <v>4990.25</v>
      </c>
      <c r="H33" s="11">
        <f t="shared" si="11"/>
        <v>51.05</v>
      </c>
      <c r="I33" s="11">
        <f t="shared" si="12"/>
        <v>453.792</v>
      </c>
      <c r="J33" s="11">
        <f t="shared" si="13"/>
        <v>19.859</v>
      </c>
      <c r="K33" s="13">
        <f t="shared" si="14"/>
        <v>424.17</v>
      </c>
      <c r="L33" s="13">
        <f t="shared" si="15"/>
        <v>948.871</v>
      </c>
      <c r="M33" s="11">
        <v>0</v>
      </c>
      <c r="N33" s="11">
        <f t="shared" si="16"/>
        <v>226.9</v>
      </c>
      <c r="O33" s="11">
        <f t="shared" si="17"/>
        <v>8.51</v>
      </c>
      <c r="P33" s="13">
        <f t="shared" si="18"/>
        <v>99.81</v>
      </c>
      <c r="Q33" s="11">
        <f t="shared" si="19"/>
        <v>335.22</v>
      </c>
      <c r="R33" s="11">
        <f t="shared" si="20"/>
        <v>1284.091</v>
      </c>
      <c r="S33" s="11"/>
      <c r="T33" t="str">
        <f>VLOOKUP(D33,[3]汇总!I$2:J$326,2,0)</f>
        <v>√</v>
      </c>
      <c r="U33">
        <f>VLOOKUP(D33,'[4]2021.05'!$E$5:$F$203,2,0)</f>
        <v>3180</v>
      </c>
    </row>
    <row r="34" ht="20" hidden="1" customHeight="1" spans="1:21">
      <c r="A34" s="10">
        <f t="shared" ref="A34:A43" si="23">ROW()-3</f>
        <v>31</v>
      </c>
      <c r="B34" s="15"/>
      <c r="C34" s="12" t="s">
        <v>86</v>
      </c>
      <c r="D34" s="11" t="s">
        <v>87</v>
      </c>
      <c r="E34" s="11">
        <v>2836.2</v>
      </c>
      <c r="F34" s="11">
        <v>2837</v>
      </c>
      <c r="G34" s="13">
        <v>4990.25</v>
      </c>
      <c r="H34" s="11">
        <f t="shared" si="11"/>
        <v>51.05</v>
      </c>
      <c r="I34" s="11">
        <f t="shared" si="12"/>
        <v>453.792</v>
      </c>
      <c r="J34" s="11">
        <f t="shared" si="13"/>
        <v>19.859</v>
      </c>
      <c r="K34" s="13">
        <f t="shared" si="14"/>
        <v>424.17</v>
      </c>
      <c r="L34" s="13">
        <f t="shared" si="15"/>
        <v>948.871</v>
      </c>
      <c r="M34" s="11">
        <v>0</v>
      </c>
      <c r="N34" s="11">
        <f t="shared" si="16"/>
        <v>226.9</v>
      </c>
      <c r="O34" s="11">
        <f t="shared" si="17"/>
        <v>8.51</v>
      </c>
      <c r="P34" s="13">
        <f t="shared" si="18"/>
        <v>99.81</v>
      </c>
      <c r="Q34" s="11">
        <f t="shared" si="19"/>
        <v>335.22</v>
      </c>
      <c r="R34" s="11">
        <f t="shared" si="20"/>
        <v>1284.091</v>
      </c>
      <c r="S34" s="11"/>
      <c r="T34" t="str">
        <f>VLOOKUP(D34,[3]汇总!I$2:J$326,2,0)</f>
        <v>√</v>
      </c>
      <c r="U34">
        <f>VLOOKUP(D34,'[4]2021.05'!$E$5:$F$203,2,0)</f>
        <v>3180</v>
      </c>
    </row>
    <row r="35" ht="20" hidden="1" customHeight="1" spans="1:21">
      <c r="A35" s="10">
        <f t="shared" si="23"/>
        <v>32</v>
      </c>
      <c r="B35" s="15"/>
      <c r="C35" s="12" t="s">
        <v>88</v>
      </c>
      <c r="D35" s="11" t="s">
        <v>89</v>
      </c>
      <c r="E35" s="11">
        <v>3042.05</v>
      </c>
      <c r="F35" s="11">
        <v>3043</v>
      </c>
      <c r="G35" s="13">
        <v>4990.25</v>
      </c>
      <c r="H35" s="11">
        <f t="shared" si="11"/>
        <v>54.76</v>
      </c>
      <c r="I35" s="11">
        <f t="shared" si="12"/>
        <v>486.728</v>
      </c>
      <c r="J35" s="11">
        <f t="shared" si="13"/>
        <v>21.301</v>
      </c>
      <c r="K35" s="13">
        <f t="shared" si="14"/>
        <v>424.17</v>
      </c>
      <c r="L35" s="13">
        <f t="shared" si="15"/>
        <v>986.959</v>
      </c>
      <c r="M35" s="11">
        <v>0</v>
      </c>
      <c r="N35" s="11">
        <f t="shared" si="16"/>
        <v>243.36</v>
      </c>
      <c r="O35" s="11">
        <f t="shared" si="17"/>
        <v>9.13</v>
      </c>
      <c r="P35" s="13">
        <f t="shared" si="18"/>
        <v>99.81</v>
      </c>
      <c r="Q35" s="11">
        <f t="shared" si="19"/>
        <v>352.3</v>
      </c>
      <c r="R35" s="11">
        <f t="shared" si="20"/>
        <v>1339.259</v>
      </c>
      <c r="S35" s="11"/>
      <c r="T35" t="str">
        <f>VLOOKUP(D35,[3]汇总!I$2:J$326,2,0)</f>
        <v>√</v>
      </c>
      <c r="U35">
        <f>VLOOKUP(D35,'[4]2021.05'!$E$5:$F$203,2,0)</f>
        <v>3180</v>
      </c>
    </row>
    <row r="36" ht="20" hidden="1" customHeight="1" spans="1:21">
      <c r="A36" s="10">
        <f t="shared" si="23"/>
        <v>33</v>
      </c>
      <c r="B36" s="16"/>
      <c r="C36" s="20" t="s">
        <v>846</v>
      </c>
      <c r="D36" s="111" t="s">
        <v>847</v>
      </c>
      <c r="E36" s="11">
        <v>3042.05</v>
      </c>
      <c r="F36" s="11">
        <v>3043</v>
      </c>
      <c r="G36" s="13">
        <v>4990.25</v>
      </c>
      <c r="H36" s="11">
        <f t="shared" si="11"/>
        <v>54.76</v>
      </c>
      <c r="I36" s="11">
        <f t="shared" si="12"/>
        <v>486.728</v>
      </c>
      <c r="J36" s="11">
        <f t="shared" si="13"/>
        <v>21.301</v>
      </c>
      <c r="K36" s="13">
        <f t="shared" si="14"/>
        <v>424.17</v>
      </c>
      <c r="L36" s="13">
        <f t="shared" si="15"/>
        <v>986.959</v>
      </c>
      <c r="M36" s="11">
        <v>0</v>
      </c>
      <c r="N36" s="11">
        <f t="shared" si="16"/>
        <v>243.36</v>
      </c>
      <c r="O36" s="11">
        <f t="shared" si="17"/>
        <v>9.13</v>
      </c>
      <c r="P36" s="13">
        <f t="shared" si="18"/>
        <v>99.81</v>
      </c>
      <c r="Q36" s="11">
        <f t="shared" si="19"/>
        <v>352.3</v>
      </c>
      <c r="R36" s="11">
        <f t="shared" si="20"/>
        <v>1339.259</v>
      </c>
      <c r="S36" s="11" t="s">
        <v>50</v>
      </c>
      <c r="U36" t="e">
        <f>VLOOKUP(D36,'[4]2021.05'!$E$5:$F$203,2,0)</f>
        <v>#N/A</v>
      </c>
    </row>
    <row r="37" ht="20" hidden="1" customHeight="1" spans="1:21">
      <c r="A37" s="10">
        <f t="shared" si="23"/>
        <v>34</v>
      </c>
      <c r="B37" s="11" t="s">
        <v>90</v>
      </c>
      <c r="C37" s="12" t="s">
        <v>91</v>
      </c>
      <c r="D37" s="11" t="s">
        <v>92</v>
      </c>
      <c r="E37" s="11">
        <v>2836.2</v>
      </c>
      <c r="F37" s="11">
        <v>2837</v>
      </c>
      <c r="G37" s="13">
        <v>4990.25</v>
      </c>
      <c r="H37" s="11">
        <f t="shared" si="11"/>
        <v>51.05</v>
      </c>
      <c r="I37" s="11">
        <f t="shared" si="12"/>
        <v>453.792</v>
      </c>
      <c r="J37" s="11">
        <f t="shared" si="13"/>
        <v>19.859</v>
      </c>
      <c r="K37" s="13">
        <f t="shared" si="14"/>
        <v>424.17</v>
      </c>
      <c r="L37" s="13">
        <f t="shared" si="15"/>
        <v>948.871</v>
      </c>
      <c r="M37" s="11">
        <v>0</v>
      </c>
      <c r="N37" s="11">
        <f t="shared" si="16"/>
        <v>226.9</v>
      </c>
      <c r="O37" s="11">
        <f t="shared" si="17"/>
        <v>8.51</v>
      </c>
      <c r="P37" s="13">
        <f t="shared" si="18"/>
        <v>99.81</v>
      </c>
      <c r="Q37" s="11">
        <f t="shared" si="19"/>
        <v>335.22</v>
      </c>
      <c r="R37" s="11">
        <f t="shared" si="20"/>
        <v>1284.091</v>
      </c>
      <c r="S37" s="11"/>
      <c r="T37" t="str">
        <f>VLOOKUP(D37,[3]汇总!I$2:J$326,2,0)</f>
        <v>√</v>
      </c>
      <c r="U37">
        <f>VLOOKUP(D37,'[4]2021.05'!$E$5:$F$203,2,0)</f>
        <v>3180</v>
      </c>
    </row>
    <row r="38" ht="20" hidden="1" customHeight="1" spans="1:21">
      <c r="A38" s="10">
        <f t="shared" si="23"/>
        <v>35</v>
      </c>
      <c r="B38" s="11"/>
      <c r="C38" s="12" t="s">
        <v>781</v>
      </c>
      <c r="D38" s="11" t="s">
        <v>782</v>
      </c>
      <c r="E38" s="22">
        <v>3042.05</v>
      </c>
      <c r="F38" s="22">
        <v>3043</v>
      </c>
      <c r="G38" s="13">
        <v>4990.25</v>
      </c>
      <c r="H38" s="11">
        <f t="shared" si="11"/>
        <v>54.76</v>
      </c>
      <c r="I38" s="11">
        <f t="shared" si="12"/>
        <v>486.728</v>
      </c>
      <c r="J38" s="11">
        <f t="shared" si="13"/>
        <v>21.301</v>
      </c>
      <c r="K38" s="13">
        <f t="shared" si="14"/>
        <v>424.17</v>
      </c>
      <c r="L38" s="13">
        <f t="shared" si="15"/>
        <v>986.959</v>
      </c>
      <c r="M38" s="11">
        <v>0</v>
      </c>
      <c r="N38" s="11">
        <f t="shared" si="16"/>
        <v>243.36</v>
      </c>
      <c r="O38" s="11">
        <f t="shared" si="17"/>
        <v>9.13</v>
      </c>
      <c r="P38" s="13">
        <f t="shared" si="18"/>
        <v>99.81</v>
      </c>
      <c r="Q38" s="11">
        <f t="shared" si="19"/>
        <v>352.3</v>
      </c>
      <c r="R38" s="11">
        <f t="shared" si="20"/>
        <v>1339.259</v>
      </c>
      <c r="S38" s="11"/>
      <c r="T38" t="str">
        <f>VLOOKUP(D38,[3]汇总!I$2:J$326,2,0)</f>
        <v>√</v>
      </c>
      <c r="U38" t="e">
        <f>VLOOKUP(D38,'[4]2021.05'!$E$5:$F$203,2,0)</f>
        <v>#N/A</v>
      </c>
    </row>
    <row r="39" ht="20" hidden="1" customHeight="1" spans="1:21">
      <c r="A39" s="10">
        <f t="shared" si="23"/>
        <v>36</v>
      </c>
      <c r="B39" s="11"/>
      <c r="C39" s="12" t="s">
        <v>93</v>
      </c>
      <c r="D39" s="11" t="s">
        <v>94</v>
      </c>
      <c r="E39" s="11">
        <v>2836.2</v>
      </c>
      <c r="F39" s="11">
        <v>2837</v>
      </c>
      <c r="G39" s="13">
        <v>4990.25</v>
      </c>
      <c r="H39" s="11">
        <f t="shared" si="11"/>
        <v>51.05</v>
      </c>
      <c r="I39" s="11">
        <f t="shared" si="12"/>
        <v>453.792</v>
      </c>
      <c r="J39" s="11">
        <f t="shared" si="13"/>
        <v>19.859</v>
      </c>
      <c r="K39" s="13">
        <f t="shared" si="14"/>
        <v>424.17</v>
      </c>
      <c r="L39" s="13">
        <f t="shared" si="15"/>
        <v>948.871</v>
      </c>
      <c r="M39" s="11">
        <v>0</v>
      </c>
      <c r="N39" s="11">
        <f t="shared" si="16"/>
        <v>226.9</v>
      </c>
      <c r="O39" s="11">
        <f t="shared" si="17"/>
        <v>8.51</v>
      </c>
      <c r="P39" s="13">
        <f t="shared" si="18"/>
        <v>99.81</v>
      </c>
      <c r="Q39" s="11">
        <f t="shared" si="19"/>
        <v>335.22</v>
      </c>
      <c r="R39" s="11">
        <f t="shared" si="20"/>
        <v>1284.091</v>
      </c>
      <c r="S39" s="11"/>
      <c r="T39" t="str">
        <f>VLOOKUP(D39,[3]汇总!I$2:J$326,2,0)</f>
        <v>√</v>
      </c>
      <c r="U39">
        <f>VLOOKUP(D39,'[4]2021.05'!$E$5:$F$203,2,0)</f>
        <v>3180</v>
      </c>
    </row>
    <row r="40" ht="20" hidden="1" customHeight="1" spans="1:21">
      <c r="A40" s="10">
        <f t="shared" si="23"/>
        <v>37</v>
      </c>
      <c r="B40" s="11"/>
      <c r="C40" s="12" t="s">
        <v>95</v>
      </c>
      <c r="D40" s="11" t="s">
        <v>96</v>
      </c>
      <c r="E40" s="11">
        <v>2836.2</v>
      </c>
      <c r="F40" s="11">
        <v>2837</v>
      </c>
      <c r="G40" s="13">
        <v>4990.25</v>
      </c>
      <c r="H40" s="11">
        <f t="shared" si="11"/>
        <v>51.05</v>
      </c>
      <c r="I40" s="11">
        <f t="shared" si="12"/>
        <v>453.792</v>
      </c>
      <c r="J40" s="11">
        <f t="shared" si="13"/>
        <v>19.859</v>
      </c>
      <c r="K40" s="13">
        <f t="shared" si="14"/>
        <v>424.17</v>
      </c>
      <c r="L40" s="13">
        <f t="shared" si="15"/>
        <v>948.871</v>
      </c>
      <c r="M40" s="11">
        <v>0</v>
      </c>
      <c r="N40" s="11">
        <f t="shared" si="16"/>
        <v>226.9</v>
      </c>
      <c r="O40" s="11">
        <f t="shared" si="17"/>
        <v>8.51</v>
      </c>
      <c r="P40" s="13">
        <f t="shared" si="18"/>
        <v>99.81</v>
      </c>
      <c r="Q40" s="11">
        <f t="shared" si="19"/>
        <v>335.22</v>
      </c>
      <c r="R40" s="11">
        <f t="shared" si="20"/>
        <v>1284.091</v>
      </c>
      <c r="S40" s="11"/>
      <c r="T40" t="str">
        <f>VLOOKUP(D40,[3]汇总!I$2:J$326,2,0)</f>
        <v>√</v>
      </c>
      <c r="U40">
        <f>VLOOKUP(D40,'[4]2021.05'!$E$5:$F$203,2,0)</f>
        <v>3180</v>
      </c>
    </row>
    <row r="41" ht="20" hidden="1" customHeight="1" spans="1:21">
      <c r="A41" s="10">
        <f t="shared" si="23"/>
        <v>38</v>
      </c>
      <c r="B41" s="11"/>
      <c r="C41" s="12" t="s">
        <v>97</v>
      </c>
      <c r="D41" s="11" t="s">
        <v>98</v>
      </c>
      <c r="E41" s="11">
        <v>2836.2</v>
      </c>
      <c r="F41" s="11">
        <v>2837</v>
      </c>
      <c r="G41" s="13">
        <v>4990.25</v>
      </c>
      <c r="H41" s="11">
        <f t="shared" si="11"/>
        <v>51.05</v>
      </c>
      <c r="I41" s="11">
        <f t="shared" si="12"/>
        <v>453.792</v>
      </c>
      <c r="J41" s="11">
        <f t="shared" si="13"/>
        <v>19.859</v>
      </c>
      <c r="K41" s="13">
        <f t="shared" si="14"/>
        <v>424.17</v>
      </c>
      <c r="L41" s="13">
        <f t="shared" si="15"/>
        <v>948.871</v>
      </c>
      <c r="M41" s="11">
        <v>0</v>
      </c>
      <c r="N41" s="11">
        <f t="shared" si="16"/>
        <v>226.9</v>
      </c>
      <c r="O41" s="11">
        <f t="shared" si="17"/>
        <v>8.51</v>
      </c>
      <c r="P41" s="13">
        <f t="shared" si="18"/>
        <v>99.81</v>
      </c>
      <c r="Q41" s="11">
        <f t="shared" si="19"/>
        <v>335.22</v>
      </c>
      <c r="R41" s="11">
        <f t="shared" si="20"/>
        <v>1284.091</v>
      </c>
      <c r="S41" s="11"/>
      <c r="T41" t="str">
        <f>VLOOKUP(D41,[3]汇总!I$2:J$326,2,0)</f>
        <v>√</v>
      </c>
      <c r="U41">
        <f>VLOOKUP(D41,'[4]2021.05'!$E$5:$F$203,2,0)</f>
        <v>3180</v>
      </c>
    </row>
    <row r="42" ht="20" hidden="1" customHeight="1" spans="1:21">
      <c r="A42" s="10">
        <f t="shared" si="23"/>
        <v>39</v>
      </c>
      <c r="B42" s="11" t="s">
        <v>99</v>
      </c>
      <c r="C42" s="12" t="s">
        <v>102</v>
      </c>
      <c r="D42" s="11" t="s">
        <v>103</v>
      </c>
      <c r="E42" s="11">
        <v>2836.2</v>
      </c>
      <c r="F42" s="11">
        <v>2837</v>
      </c>
      <c r="G42" s="13">
        <v>4990.25</v>
      </c>
      <c r="H42" s="11">
        <f t="shared" si="11"/>
        <v>51.05</v>
      </c>
      <c r="I42" s="11">
        <f t="shared" si="12"/>
        <v>453.792</v>
      </c>
      <c r="J42" s="11">
        <f t="shared" si="13"/>
        <v>19.859</v>
      </c>
      <c r="K42" s="13">
        <f t="shared" si="14"/>
        <v>424.17</v>
      </c>
      <c r="L42" s="13">
        <f t="shared" si="15"/>
        <v>948.871</v>
      </c>
      <c r="M42" s="11">
        <v>0</v>
      </c>
      <c r="N42" s="11">
        <f t="shared" si="16"/>
        <v>226.9</v>
      </c>
      <c r="O42" s="11">
        <f t="shared" si="17"/>
        <v>8.51</v>
      </c>
      <c r="P42" s="13">
        <f t="shared" si="18"/>
        <v>99.81</v>
      </c>
      <c r="Q42" s="11">
        <f t="shared" si="19"/>
        <v>335.22</v>
      </c>
      <c r="R42" s="11">
        <f t="shared" si="20"/>
        <v>1284.091</v>
      </c>
      <c r="S42" s="11"/>
      <c r="T42" t="str">
        <f>VLOOKUP(D42,[3]汇总!I$2:J$326,2,0)</f>
        <v>√</v>
      </c>
      <c r="U42" t="e">
        <f>VLOOKUP(D42,'[4]2021.05'!$E$5:$F$203,2,0)</f>
        <v>#N/A</v>
      </c>
    </row>
    <row r="43" ht="20" hidden="1" customHeight="1" spans="1:21">
      <c r="A43" s="10">
        <f t="shared" si="23"/>
        <v>40</v>
      </c>
      <c r="B43" s="11"/>
      <c r="C43" s="12" t="s">
        <v>104</v>
      </c>
      <c r="D43" s="11" t="s">
        <v>105</v>
      </c>
      <c r="E43" s="11">
        <v>2836.2</v>
      </c>
      <c r="F43" s="11">
        <v>2837</v>
      </c>
      <c r="G43" s="13">
        <v>4990.25</v>
      </c>
      <c r="H43" s="11">
        <f t="shared" si="11"/>
        <v>51.05</v>
      </c>
      <c r="I43" s="11">
        <f t="shared" si="12"/>
        <v>453.792</v>
      </c>
      <c r="J43" s="11">
        <f t="shared" si="13"/>
        <v>19.859</v>
      </c>
      <c r="K43" s="13">
        <f t="shared" si="14"/>
        <v>424.17</v>
      </c>
      <c r="L43" s="13">
        <f t="shared" si="15"/>
        <v>948.871</v>
      </c>
      <c r="M43" s="11">
        <v>0</v>
      </c>
      <c r="N43" s="11">
        <f t="shared" si="16"/>
        <v>226.9</v>
      </c>
      <c r="O43" s="11">
        <f t="shared" si="17"/>
        <v>8.51</v>
      </c>
      <c r="P43" s="13">
        <f t="shared" si="18"/>
        <v>99.81</v>
      </c>
      <c r="Q43" s="11">
        <f t="shared" si="19"/>
        <v>335.22</v>
      </c>
      <c r="R43" s="11">
        <f t="shared" si="20"/>
        <v>1284.091</v>
      </c>
      <c r="S43" s="11"/>
      <c r="T43" t="str">
        <f>VLOOKUP(D43,[3]汇总!I$2:J$326,2,0)</f>
        <v>√</v>
      </c>
      <c r="U43">
        <f>VLOOKUP(D43,'[4]2021.05'!$E$5:$F$203,2,0)</f>
        <v>3180</v>
      </c>
    </row>
    <row r="44" ht="20" hidden="1" customHeight="1" spans="1:21">
      <c r="A44" s="10">
        <f t="shared" ref="A44:A53" si="24">ROW()-3</f>
        <v>41</v>
      </c>
      <c r="B44" s="11"/>
      <c r="C44" s="12" t="s">
        <v>106</v>
      </c>
      <c r="D44" s="11" t="s">
        <v>107</v>
      </c>
      <c r="E44" s="11">
        <v>2836.2</v>
      </c>
      <c r="F44" s="11">
        <v>2837</v>
      </c>
      <c r="G44" s="13">
        <v>4990.25</v>
      </c>
      <c r="H44" s="11">
        <f t="shared" si="11"/>
        <v>51.05</v>
      </c>
      <c r="I44" s="11">
        <f t="shared" si="12"/>
        <v>453.792</v>
      </c>
      <c r="J44" s="11">
        <f t="shared" si="13"/>
        <v>19.859</v>
      </c>
      <c r="K44" s="13">
        <f t="shared" si="14"/>
        <v>424.17</v>
      </c>
      <c r="L44" s="13">
        <f t="shared" si="15"/>
        <v>948.871</v>
      </c>
      <c r="M44" s="11">
        <v>0</v>
      </c>
      <c r="N44" s="11">
        <f t="shared" si="16"/>
        <v>226.9</v>
      </c>
      <c r="O44" s="11">
        <f t="shared" si="17"/>
        <v>8.51</v>
      </c>
      <c r="P44" s="13">
        <f t="shared" si="18"/>
        <v>99.81</v>
      </c>
      <c r="Q44" s="11">
        <f t="shared" si="19"/>
        <v>335.22</v>
      </c>
      <c r="R44" s="11">
        <f t="shared" si="20"/>
        <v>1284.091</v>
      </c>
      <c r="S44" s="11"/>
      <c r="T44" t="str">
        <f>VLOOKUP(D44,[3]汇总!I$2:J$326,2,0)</f>
        <v>√</v>
      </c>
      <c r="U44">
        <f>VLOOKUP(D44,'[4]2021.05'!$E$5:$F$203,2,0)</f>
        <v>3180</v>
      </c>
    </row>
    <row r="45" ht="20" hidden="1" customHeight="1" spans="1:21">
      <c r="A45" s="10">
        <f t="shared" si="24"/>
        <v>42</v>
      </c>
      <c r="B45" s="11"/>
      <c r="C45" s="12" t="s">
        <v>108</v>
      </c>
      <c r="D45" s="11" t="s">
        <v>109</v>
      </c>
      <c r="E45" s="11">
        <v>2836.2</v>
      </c>
      <c r="F45" s="11">
        <v>2837</v>
      </c>
      <c r="G45" s="13">
        <v>4990.25</v>
      </c>
      <c r="H45" s="11">
        <f t="shared" si="11"/>
        <v>51.05</v>
      </c>
      <c r="I45" s="11">
        <f t="shared" si="12"/>
        <v>453.792</v>
      </c>
      <c r="J45" s="11">
        <f t="shared" si="13"/>
        <v>19.859</v>
      </c>
      <c r="K45" s="13">
        <f t="shared" si="14"/>
        <v>424.17</v>
      </c>
      <c r="L45" s="13">
        <f t="shared" si="15"/>
        <v>948.871</v>
      </c>
      <c r="M45" s="11">
        <v>0</v>
      </c>
      <c r="N45" s="11">
        <f t="shared" si="16"/>
        <v>226.9</v>
      </c>
      <c r="O45" s="11">
        <f t="shared" si="17"/>
        <v>8.51</v>
      </c>
      <c r="P45" s="13">
        <f t="shared" si="18"/>
        <v>99.81</v>
      </c>
      <c r="Q45" s="11">
        <f t="shared" si="19"/>
        <v>335.22</v>
      </c>
      <c r="R45" s="11">
        <f t="shared" si="20"/>
        <v>1284.091</v>
      </c>
      <c r="S45" s="11"/>
      <c r="T45" t="str">
        <f>VLOOKUP(D45,[3]汇总!I$2:J$326,2,0)</f>
        <v>√</v>
      </c>
      <c r="U45">
        <f>VLOOKUP(D45,'[4]2021.05'!$E$5:$F$203,2,0)</f>
        <v>3180</v>
      </c>
    </row>
    <row r="46" ht="20" hidden="1" customHeight="1" spans="1:21">
      <c r="A46" s="10">
        <f t="shared" si="24"/>
        <v>43</v>
      </c>
      <c r="B46" s="11"/>
      <c r="C46" s="12" t="s">
        <v>110</v>
      </c>
      <c r="D46" s="11" t="s">
        <v>111</v>
      </c>
      <c r="E46" s="11">
        <v>2836.2</v>
      </c>
      <c r="F46" s="11">
        <v>2837</v>
      </c>
      <c r="G46" s="13">
        <v>4990.25</v>
      </c>
      <c r="H46" s="11">
        <f t="shared" si="11"/>
        <v>51.05</v>
      </c>
      <c r="I46" s="11">
        <f t="shared" si="12"/>
        <v>453.792</v>
      </c>
      <c r="J46" s="11">
        <f t="shared" si="13"/>
        <v>19.859</v>
      </c>
      <c r="K46" s="13">
        <f t="shared" si="14"/>
        <v>424.17</v>
      </c>
      <c r="L46" s="13">
        <f t="shared" si="15"/>
        <v>948.871</v>
      </c>
      <c r="M46" s="11">
        <v>0</v>
      </c>
      <c r="N46" s="11">
        <f t="shared" si="16"/>
        <v>226.9</v>
      </c>
      <c r="O46" s="11">
        <f t="shared" si="17"/>
        <v>8.51</v>
      </c>
      <c r="P46" s="13">
        <f t="shared" si="18"/>
        <v>99.81</v>
      </c>
      <c r="Q46" s="11">
        <f t="shared" si="19"/>
        <v>335.22</v>
      </c>
      <c r="R46" s="11">
        <f t="shared" si="20"/>
        <v>1284.091</v>
      </c>
      <c r="S46" s="11"/>
      <c r="T46" t="str">
        <f>VLOOKUP(D46,[3]汇总!I$2:J$326,2,0)</f>
        <v>√</v>
      </c>
      <c r="U46">
        <f>VLOOKUP(D46,'[4]2021.05'!$E$5:$F$203,2,0)</f>
        <v>3180</v>
      </c>
    </row>
    <row r="47" ht="20" hidden="1" customHeight="1" spans="1:21">
      <c r="A47" s="10">
        <f t="shared" si="24"/>
        <v>44</v>
      </c>
      <c r="B47" s="14" t="s">
        <v>112</v>
      </c>
      <c r="C47" s="12" t="s">
        <v>113</v>
      </c>
      <c r="D47" s="11" t="s">
        <v>114</v>
      </c>
      <c r="E47" s="11">
        <v>2836.2</v>
      </c>
      <c r="F47" s="11">
        <v>2837</v>
      </c>
      <c r="G47" s="13">
        <v>4990.25</v>
      </c>
      <c r="H47" s="11">
        <f t="shared" si="11"/>
        <v>51.05</v>
      </c>
      <c r="I47" s="11">
        <f t="shared" si="12"/>
        <v>453.792</v>
      </c>
      <c r="J47" s="11">
        <f t="shared" si="13"/>
        <v>19.859</v>
      </c>
      <c r="K47" s="13">
        <f t="shared" si="14"/>
        <v>424.17</v>
      </c>
      <c r="L47" s="13">
        <f t="shared" si="15"/>
        <v>948.871</v>
      </c>
      <c r="M47" s="11">
        <v>0</v>
      </c>
      <c r="N47" s="11">
        <f t="shared" si="16"/>
        <v>226.9</v>
      </c>
      <c r="O47" s="11">
        <f t="shared" si="17"/>
        <v>8.51</v>
      </c>
      <c r="P47" s="13">
        <f t="shared" si="18"/>
        <v>99.81</v>
      </c>
      <c r="Q47" s="11">
        <f t="shared" si="19"/>
        <v>335.22</v>
      </c>
      <c r="R47" s="11">
        <f t="shared" si="20"/>
        <v>1284.091</v>
      </c>
      <c r="S47" s="11"/>
      <c r="T47" t="str">
        <f>VLOOKUP(D47,[3]汇总!I$2:J$326,2,0)</f>
        <v>√</v>
      </c>
      <c r="U47">
        <f>VLOOKUP(D47,'[4]2021.05'!$E$5:$F$203,2,0)</f>
        <v>3180</v>
      </c>
    </row>
    <row r="48" ht="20" hidden="1" customHeight="1" spans="1:21">
      <c r="A48" s="10">
        <f t="shared" si="24"/>
        <v>45</v>
      </c>
      <c r="B48" s="15"/>
      <c r="C48" s="12" t="s">
        <v>115</v>
      </c>
      <c r="D48" s="11" t="s">
        <v>116</v>
      </c>
      <c r="E48" s="11">
        <v>2836.2</v>
      </c>
      <c r="F48" s="11">
        <v>2837</v>
      </c>
      <c r="G48" s="13">
        <v>4990.25</v>
      </c>
      <c r="H48" s="11">
        <f t="shared" si="11"/>
        <v>51.05</v>
      </c>
      <c r="I48" s="11">
        <f t="shared" si="12"/>
        <v>453.792</v>
      </c>
      <c r="J48" s="11">
        <f t="shared" si="13"/>
        <v>19.859</v>
      </c>
      <c r="K48" s="13">
        <f t="shared" si="14"/>
        <v>424.17</v>
      </c>
      <c r="L48" s="13">
        <f t="shared" si="15"/>
        <v>948.871</v>
      </c>
      <c r="M48" s="11">
        <v>0</v>
      </c>
      <c r="N48" s="11">
        <f t="shared" si="16"/>
        <v>226.9</v>
      </c>
      <c r="O48" s="11">
        <f t="shared" si="17"/>
        <v>8.51</v>
      </c>
      <c r="P48" s="13">
        <f t="shared" si="18"/>
        <v>99.81</v>
      </c>
      <c r="Q48" s="11">
        <f t="shared" si="19"/>
        <v>335.22</v>
      </c>
      <c r="R48" s="11">
        <f t="shared" si="20"/>
        <v>1284.091</v>
      </c>
      <c r="S48" s="11"/>
      <c r="T48" t="str">
        <f>VLOOKUP(D48,[3]汇总!I$2:J$326,2,0)</f>
        <v>√</v>
      </c>
      <c r="U48">
        <f>VLOOKUP(D48,'[4]2021.05'!$E$5:$F$203,2,0)</f>
        <v>3180</v>
      </c>
    </row>
    <row r="49" ht="20" hidden="1" customHeight="1" spans="1:21">
      <c r="A49" s="10">
        <f t="shared" si="24"/>
        <v>46</v>
      </c>
      <c r="B49" s="15"/>
      <c r="C49" s="12" t="s">
        <v>117</v>
      </c>
      <c r="D49" s="11" t="s">
        <v>118</v>
      </c>
      <c r="E49" s="11">
        <v>2836.2</v>
      </c>
      <c r="F49" s="11">
        <v>2837</v>
      </c>
      <c r="G49" s="13">
        <v>4990.25</v>
      </c>
      <c r="H49" s="11">
        <f t="shared" si="11"/>
        <v>51.05</v>
      </c>
      <c r="I49" s="11">
        <f t="shared" si="12"/>
        <v>453.792</v>
      </c>
      <c r="J49" s="11">
        <f t="shared" si="13"/>
        <v>19.859</v>
      </c>
      <c r="K49" s="13">
        <f t="shared" si="14"/>
        <v>424.17</v>
      </c>
      <c r="L49" s="13">
        <f t="shared" si="15"/>
        <v>948.871</v>
      </c>
      <c r="M49" s="11">
        <v>0</v>
      </c>
      <c r="N49" s="11">
        <f t="shared" si="16"/>
        <v>226.9</v>
      </c>
      <c r="O49" s="11">
        <f t="shared" si="17"/>
        <v>8.51</v>
      </c>
      <c r="P49" s="13">
        <f t="shared" si="18"/>
        <v>99.81</v>
      </c>
      <c r="Q49" s="11">
        <f t="shared" si="19"/>
        <v>335.22</v>
      </c>
      <c r="R49" s="11">
        <f t="shared" si="20"/>
        <v>1284.091</v>
      </c>
      <c r="S49" s="11"/>
      <c r="T49" t="str">
        <f>VLOOKUP(D49,[3]汇总!I$2:J$326,2,0)</f>
        <v>√</v>
      </c>
      <c r="U49">
        <f>VLOOKUP(D49,'[4]2021.05'!$E$5:$F$203,2,0)</f>
        <v>3180</v>
      </c>
    </row>
    <row r="50" ht="20" hidden="1" customHeight="1" spans="1:21">
      <c r="A50" s="10">
        <f t="shared" si="24"/>
        <v>47</v>
      </c>
      <c r="B50" s="15"/>
      <c r="C50" s="12" t="s">
        <v>119</v>
      </c>
      <c r="D50" s="11" t="s">
        <v>120</v>
      </c>
      <c r="E50" s="11">
        <v>3820</v>
      </c>
      <c r="F50" s="11">
        <v>3820</v>
      </c>
      <c r="G50" s="13">
        <v>4990.25</v>
      </c>
      <c r="H50" s="11">
        <f t="shared" si="11"/>
        <v>68.76</v>
      </c>
      <c r="I50" s="11">
        <f t="shared" si="12"/>
        <v>611.2</v>
      </c>
      <c r="J50" s="11">
        <f t="shared" si="13"/>
        <v>26.74</v>
      </c>
      <c r="K50" s="13">
        <f t="shared" si="14"/>
        <v>424.17</v>
      </c>
      <c r="L50" s="13">
        <f t="shared" si="15"/>
        <v>1130.87</v>
      </c>
      <c r="M50" s="11">
        <v>0</v>
      </c>
      <c r="N50" s="11">
        <f t="shared" si="16"/>
        <v>305.6</v>
      </c>
      <c r="O50" s="11">
        <f t="shared" si="17"/>
        <v>11.46</v>
      </c>
      <c r="P50" s="13">
        <f t="shared" si="18"/>
        <v>99.81</v>
      </c>
      <c r="Q50" s="11">
        <f t="shared" si="19"/>
        <v>416.87</v>
      </c>
      <c r="R50" s="11">
        <f t="shared" si="20"/>
        <v>1547.74</v>
      </c>
      <c r="S50" s="11"/>
      <c r="T50" t="str">
        <f>VLOOKUP(D50,[3]汇总!I$2:J$326,2,0)</f>
        <v>√</v>
      </c>
      <c r="U50">
        <f>VLOOKUP(D50,'[4]2021.05'!$E$5:$F$203,2,0)</f>
        <v>3180</v>
      </c>
    </row>
    <row r="51" ht="20" hidden="1" customHeight="1" spans="1:21">
      <c r="A51" s="10">
        <f t="shared" si="24"/>
        <v>48</v>
      </c>
      <c r="B51" s="15"/>
      <c r="C51" s="12" t="s">
        <v>123</v>
      </c>
      <c r="D51" s="11" t="s">
        <v>124</v>
      </c>
      <c r="E51" s="11">
        <v>2836.2</v>
      </c>
      <c r="F51" s="11">
        <v>2837</v>
      </c>
      <c r="G51" s="13">
        <v>4990.25</v>
      </c>
      <c r="H51" s="11">
        <f t="shared" si="11"/>
        <v>51.05</v>
      </c>
      <c r="I51" s="11">
        <f t="shared" si="12"/>
        <v>453.792</v>
      </c>
      <c r="J51" s="11">
        <f t="shared" si="13"/>
        <v>19.859</v>
      </c>
      <c r="K51" s="13">
        <f t="shared" si="14"/>
        <v>424.17</v>
      </c>
      <c r="L51" s="13">
        <f t="shared" si="15"/>
        <v>948.871</v>
      </c>
      <c r="M51" s="11">
        <v>0</v>
      </c>
      <c r="N51" s="11">
        <f t="shared" si="16"/>
        <v>226.9</v>
      </c>
      <c r="O51" s="11">
        <f t="shared" si="17"/>
        <v>8.51</v>
      </c>
      <c r="P51" s="13">
        <f t="shared" si="18"/>
        <v>99.81</v>
      </c>
      <c r="Q51" s="11">
        <f t="shared" si="19"/>
        <v>335.22</v>
      </c>
      <c r="R51" s="11">
        <f t="shared" si="20"/>
        <v>1284.091</v>
      </c>
      <c r="S51" s="11"/>
      <c r="T51" t="str">
        <f>VLOOKUP(D51,[3]汇总!I$2:J$326,2,0)</f>
        <v>√</v>
      </c>
      <c r="U51">
        <f>VLOOKUP(D51,'[4]2021.05'!$E$5:$F$203,2,0)</f>
        <v>3180</v>
      </c>
    </row>
    <row r="52" ht="20" hidden="1" customHeight="1" spans="1:21">
      <c r="A52" s="10">
        <f t="shared" si="24"/>
        <v>49</v>
      </c>
      <c r="B52" s="15"/>
      <c r="C52" s="12" t="s">
        <v>125</v>
      </c>
      <c r="D52" s="11" t="s">
        <v>126</v>
      </c>
      <c r="E52" s="11">
        <v>3820</v>
      </c>
      <c r="F52" s="11">
        <v>3820</v>
      </c>
      <c r="G52" s="13">
        <v>4990.25</v>
      </c>
      <c r="H52" s="11">
        <f t="shared" si="11"/>
        <v>68.76</v>
      </c>
      <c r="I52" s="11">
        <f t="shared" si="12"/>
        <v>611.2</v>
      </c>
      <c r="J52" s="11">
        <f t="shared" si="13"/>
        <v>26.74</v>
      </c>
      <c r="K52" s="13">
        <f t="shared" si="14"/>
        <v>424.17</v>
      </c>
      <c r="L52" s="13">
        <f t="shared" si="15"/>
        <v>1130.87</v>
      </c>
      <c r="M52" s="11">
        <v>0</v>
      </c>
      <c r="N52" s="11">
        <f t="shared" si="16"/>
        <v>305.6</v>
      </c>
      <c r="O52" s="11">
        <f t="shared" si="17"/>
        <v>11.46</v>
      </c>
      <c r="P52" s="13">
        <f t="shared" si="18"/>
        <v>99.81</v>
      </c>
      <c r="Q52" s="11">
        <f t="shared" si="19"/>
        <v>416.87</v>
      </c>
      <c r="R52" s="11">
        <f t="shared" si="20"/>
        <v>1547.74</v>
      </c>
      <c r="S52" s="11"/>
      <c r="T52" t="str">
        <f>VLOOKUP(D52,[3]汇总!I$2:J$326,2,0)</f>
        <v>√</v>
      </c>
      <c r="U52">
        <f>VLOOKUP(D52,'[4]2021.05'!$E$5:$F$203,2,0)</f>
        <v>4180</v>
      </c>
    </row>
    <row r="53" ht="20" hidden="1" customHeight="1" spans="1:21">
      <c r="A53" s="10">
        <f t="shared" si="24"/>
        <v>50</v>
      </c>
      <c r="B53" s="15"/>
      <c r="C53" s="12" t="s">
        <v>127</v>
      </c>
      <c r="D53" s="11" t="s">
        <v>128</v>
      </c>
      <c r="E53" s="11">
        <v>3042.05</v>
      </c>
      <c r="F53" s="11">
        <v>3043</v>
      </c>
      <c r="G53" s="13">
        <v>4990.25</v>
      </c>
      <c r="H53" s="11">
        <f t="shared" si="11"/>
        <v>54.76</v>
      </c>
      <c r="I53" s="11">
        <f t="shared" si="12"/>
        <v>486.728</v>
      </c>
      <c r="J53" s="11">
        <f t="shared" si="13"/>
        <v>21.301</v>
      </c>
      <c r="K53" s="13">
        <f t="shared" si="14"/>
        <v>424.17</v>
      </c>
      <c r="L53" s="13">
        <f t="shared" si="15"/>
        <v>986.959</v>
      </c>
      <c r="M53" s="11">
        <v>0</v>
      </c>
      <c r="N53" s="11">
        <f t="shared" si="16"/>
        <v>243.36</v>
      </c>
      <c r="O53" s="11">
        <f t="shared" si="17"/>
        <v>9.13</v>
      </c>
      <c r="P53" s="13">
        <f t="shared" si="18"/>
        <v>99.81</v>
      </c>
      <c r="Q53" s="11">
        <f t="shared" si="19"/>
        <v>352.3</v>
      </c>
      <c r="R53" s="11">
        <f t="shared" si="20"/>
        <v>1339.259</v>
      </c>
      <c r="S53" s="11"/>
      <c r="T53" t="str">
        <f>VLOOKUP(D53,[3]汇总!I$2:J$326,2,0)</f>
        <v>√</v>
      </c>
      <c r="U53">
        <f>VLOOKUP(D53,'[4]2021.05'!$E$5:$F$203,2,0)</f>
        <v>3180</v>
      </c>
    </row>
    <row r="54" ht="20" hidden="1" customHeight="1" spans="1:21">
      <c r="A54" s="10">
        <f t="shared" ref="A54:A64" si="25">ROW()-3</f>
        <v>51</v>
      </c>
      <c r="B54" s="15"/>
      <c r="C54" s="12" t="s">
        <v>129</v>
      </c>
      <c r="D54" s="11" t="s">
        <v>130</v>
      </c>
      <c r="E54" s="11">
        <v>3042.05</v>
      </c>
      <c r="F54" s="11">
        <v>3043</v>
      </c>
      <c r="G54" s="13">
        <v>4990.25</v>
      </c>
      <c r="H54" s="11">
        <f t="shared" si="11"/>
        <v>54.76</v>
      </c>
      <c r="I54" s="11">
        <f t="shared" si="12"/>
        <v>486.728</v>
      </c>
      <c r="J54" s="11">
        <f t="shared" si="13"/>
        <v>21.301</v>
      </c>
      <c r="K54" s="13">
        <f t="shared" si="14"/>
        <v>424.17</v>
      </c>
      <c r="L54" s="13">
        <f t="shared" si="15"/>
        <v>986.959</v>
      </c>
      <c r="M54" s="11">
        <v>0</v>
      </c>
      <c r="N54" s="11">
        <f t="shared" si="16"/>
        <v>243.36</v>
      </c>
      <c r="O54" s="11">
        <f t="shared" si="17"/>
        <v>9.13</v>
      </c>
      <c r="P54" s="13">
        <f t="shared" si="18"/>
        <v>99.81</v>
      </c>
      <c r="Q54" s="11">
        <f t="shared" si="19"/>
        <v>352.3</v>
      </c>
      <c r="R54" s="11">
        <f t="shared" si="20"/>
        <v>1339.259</v>
      </c>
      <c r="S54" s="11"/>
      <c r="T54" t="str">
        <f>VLOOKUP(D54,[3]汇总!I$2:J$326,2,0)</f>
        <v>√</v>
      </c>
      <c r="U54">
        <f>VLOOKUP(D54,'[4]2021.05'!$E$5:$F$203,2,0)</f>
        <v>3180</v>
      </c>
    </row>
    <row r="55" ht="20" hidden="1" customHeight="1" spans="1:21">
      <c r="A55" s="10">
        <f t="shared" si="25"/>
        <v>52</v>
      </c>
      <c r="B55" s="15"/>
      <c r="C55" s="20" t="s">
        <v>848</v>
      </c>
      <c r="D55" s="11" t="s">
        <v>849</v>
      </c>
      <c r="E55" s="22">
        <v>3042.05</v>
      </c>
      <c r="F55" s="11">
        <v>3043</v>
      </c>
      <c r="G55" s="13">
        <v>4990.25</v>
      </c>
      <c r="H55" s="11">
        <f t="shared" si="11"/>
        <v>54.76</v>
      </c>
      <c r="I55" s="11">
        <f t="shared" si="12"/>
        <v>486.728</v>
      </c>
      <c r="J55" s="11">
        <f t="shared" si="13"/>
        <v>21.301</v>
      </c>
      <c r="K55" s="13">
        <f t="shared" si="14"/>
        <v>424.17</v>
      </c>
      <c r="L55" s="13">
        <f t="shared" si="15"/>
        <v>986.959</v>
      </c>
      <c r="M55" s="11">
        <v>0</v>
      </c>
      <c r="N55" s="11">
        <f t="shared" si="16"/>
        <v>243.36</v>
      </c>
      <c r="O55" s="11">
        <f t="shared" si="17"/>
        <v>9.13</v>
      </c>
      <c r="P55" s="13">
        <f t="shared" si="18"/>
        <v>99.81</v>
      </c>
      <c r="Q55" s="11">
        <f t="shared" si="19"/>
        <v>352.3</v>
      </c>
      <c r="R55" s="11">
        <f t="shared" si="20"/>
        <v>1339.259</v>
      </c>
      <c r="S55" s="11" t="s">
        <v>50</v>
      </c>
      <c r="U55" t="e">
        <f>VLOOKUP(D55,'[4]2021.05'!$E$5:$F$203,2,0)</f>
        <v>#N/A</v>
      </c>
    </row>
    <row r="56" ht="20" hidden="1" customHeight="1" spans="1:21">
      <c r="A56" s="10">
        <f t="shared" si="25"/>
        <v>53</v>
      </c>
      <c r="B56" s="15"/>
      <c r="C56" s="20" t="s">
        <v>850</v>
      </c>
      <c r="D56" s="11" t="s">
        <v>851</v>
      </c>
      <c r="E56" s="22">
        <v>3042.05</v>
      </c>
      <c r="F56" s="11">
        <v>3043</v>
      </c>
      <c r="G56" s="13">
        <v>4990.25</v>
      </c>
      <c r="H56" s="11">
        <f t="shared" si="11"/>
        <v>54.76</v>
      </c>
      <c r="I56" s="11">
        <f t="shared" si="12"/>
        <v>486.728</v>
      </c>
      <c r="J56" s="11">
        <f t="shared" si="13"/>
        <v>21.301</v>
      </c>
      <c r="K56" s="13">
        <f t="shared" si="14"/>
        <v>424.17</v>
      </c>
      <c r="L56" s="13">
        <f t="shared" si="15"/>
        <v>986.959</v>
      </c>
      <c r="M56" s="11">
        <v>0</v>
      </c>
      <c r="N56" s="11">
        <f t="shared" si="16"/>
        <v>243.36</v>
      </c>
      <c r="O56" s="11">
        <f t="shared" si="17"/>
        <v>9.13</v>
      </c>
      <c r="P56" s="13">
        <f t="shared" si="18"/>
        <v>99.81</v>
      </c>
      <c r="Q56" s="11">
        <f t="shared" si="19"/>
        <v>352.3</v>
      </c>
      <c r="R56" s="11">
        <f t="shared" si="20"/>
        <v>1339.259</v>
      </c>
      <c r="S56" s="11" t="s">
        <v>50</v>
      </c>
      <c r="U56" t="e">
        <f>VLOOKUP(D56,'[4]2021.05'!$E$5:$F$203,2,0)</f>
        <v>#N/A</v>
      </c>
    </row>
    <row r="57" ht="20" hidden="1" customHeight="1" spans="1:21">
      <c r="A57" s="10">
        <f t="shared" si="25"/>
        <v>54</v>
      </c>
      <c r="B57" s="15"/>
      <c r="C57" s="20" t="s">
        <v>852</v>
      </c>
      <c r="D57" s="11" t="s">
        <v>853</v>
      </c>
      <c r="E57" s="22">
        <v>3042.05</v>
      </c>
      <c r="F57" s="11">
        <v>3043</v>
      </c>
      <c r="G57" s="13">
        <v>4990.25</v>
      </c>
      <c r="H57" s="11">
        <f t="shared" si="11"/>
        <v>54.76</v>
      </c>
      <c r="I57" s="11">
        <f t="shared" si="12"/>
        <v>486.728</v>
      </c>
      <c r="J57" s="11">
        <f t="shared" si="13"/>
        <v>21.301</v>
      </c>
      <c r="K57" s="13">
        <f t="shared" si="14"/>
        <v>424.17</v>
      </c>
      <c r="L57" s="13">
        <f t="shared" si="15"/>
        <v>986.959</v>
      </c>
      <c r="M57" s="11">
        <v>0</v>
      </c>
      <c r="N57" s="11">
        <f t="shared" si="16"/>
        <v>243.36</v>
      </c>
      <c r="O57" s="11">
        <f t="shared" si="17"/>
        <v>9.13</v>
      </c>
      <c r="P57" s="13">
        <f t="shared" si="18"/>
        <v>99.81</v>
      </c>
      <c r="Q57" s="11">
        <f t="shared" si="19"/>
        <v>352.3</v>
      </c>
      <c r="R57" s="11">
        <f t="shared" si="20"/>
        <v>1339.259</v>
      </c>
      <c r="S57" s="11" t="s">
        <v>50</v>
      </c>
      <c r="U57" t="e">
        <f>VLOOKUP(D57,'[4]2021.05'!$E$5:$F$203,2,0)</f>
        <v>#N/A</v>
      </c>
    </row>
    <row r="58" ht="20" customHeight="1" spans="1:21">
      <c r="A58" s="10">
        <f t="shared" si="25"/>
        <v>55</v>
      </c>
      <c r="B58" s="16"/>
      <c r="C58" s="20" t="s">
        <v>854</v>
      </c>
      <c r="D58" s="11" t="s">
        <v>855</v>
      </c>
      <c r="E58" s="22">
        <v>3042.05</v>
      </c>
      <c r="F58" s="11">
        <v>3043</v>
      </c>
      <c r="G58" s="13">
        <v>4990.25</v>
      </c>
      <c r="H58" s="11">
        <f t="shared" si="11"/>
        <v>54.76</v>
      </c>
      <c r="I58" s="11">
        <f t="shared" si="12"/>
        <v>486.728</v>
      </c>
      <c r="J58" s="11">
        <f t="shared" si="13"/>
        <v>21.301</v>
      </c>
      <c r="K58" s="13"/>
      <c r="L58" s="13">
        <f t="shared" si="15"/>
        <v>562.789</v>
      </c>
      <c r="M58" s="11">
        <v>0</v>
      </c>
      <c r="N58" s="11">
        <f t="shared" si="16"/>
        <v>243.36</v>
      </c>
      <c r="O58" s="11">
        <f t="shared" si="17"/>
        <v>9.13</v>
      </c>
      <c r="P58" s="13"/>
      <c r="Q58" s="11">
        <f t="shared" si="19"/>
        <v>252.49</v>
      </c>
      <c r="R58" s="11">
        <f t="shared" si="20"/>
        <v>815.279</v>
      </c>
      <c r="S58" s="11" t="s">
        <v>50</v>
      </c>
      <c r="U58" t="e">
        <f>VLOOKUP(D58,'[4]2021.05'!$E$5:$F$203,2,0)</f>
        <v>#N/A</v>
      </c>
    </row>
    <row r="59" ht="20" hidden="1" customHeight="1" spans="1:19">
      <c r="A59" s="10">
        <f t="shared" si="25"/>
        <v>56</v>
      </c>
      <c r="B59" s="20"/>
      <c r="C59" s="13" t="s">
        <v>580</v>
      </c>
      <c r="D59" s="11" t="s">
        <v>581</v>
      </c>
      <c r="E59" s="11" t="s">
        <v>759</v>
      </c>
      <c r="F59" s="11">
        <v>3820</v>
      </c>
      <c r="G59" s="13">
        <v>4990.25</v>
      </c>
      <c r="H59" s="11">
        <f t="shared" si="11"/>
        <v>68.76</v>
      </c>
      <c r="I59" s="11">
        <f t="shared" si="12"/>
        <v>611.2</v>
      </c>
      <c r="J59" s="11">
        <f t="shared" si="13"/>
        <v>26.74</v>
      </c>
      <c r="K59" s="13">
        <f t="shared" si="14"/>
        <v>424.17</v>
      </c>
      <c r="L59" s="13">
        <f t="shared" si="15"/>
        <v>1130.87</v>
      </c>
      <c r="M59" s="11">
        <v>0</v>
      </c>
      <c r="N59" s="11">
        <f t="shared" si="16"/>
        <v>305.6</v>
      </c>
      <c r="O59" s="11">
        <f t="shared" si="17"/>
        <v>11.46</v>
      </c>
      <c r="P59" s="13">
        <f t="shared" si="18"/>
        <v>99.81</v>
      </c>
      <c r="Q59" s="11">
        <f t="shared" si="19"/>
        <v>416.87</v>
      </c>
      <c r="R59" s="11">
        <f t="shared" si="20"/>
        <v>1547.74</v>
      </c>
      <c r="S59" s="11"/>
    </row>
    <row r="60" ht="20" hidden="1" customHeight="1" spans="1:21">
      <c r="A60" s="10">
        <f t="shared" si="25"/>
        <v>57</v>
      </c>
      <c r="B60" s="14" t="s">
        <v>131</v>
      </c>
      <c r="C60" s="12" t="s">
        <v>132</v>
      </c>
      <c r="D60" s="11" t="s">
        <v>133</v>
      </c>
      <c r="E60" s="11">
        <v>2836.2</v>
      </c>
      <c r="F60" s="11">
        <v>2837</v>
      </c>
      <c r="G60" s="13">
        <v>4990.25</v>
      </c>
      <c r="H60" s="11">
        <f t="shared" si="11"/>
        <v>51.05</v>
      </c>
      <c r="I60" s="11">
        <f t="shared" si="12"/>
        <v>453.792</v>
      </c>
      <c r="J60" s="11">
        <f t="shared" si="13"/>
        <v>19.859</v>
      </c>
      <c r="K60" s="13">
        <f t="shared" si="14"/>
        <v>424.17</v>
      </c>
      <c r="L60" s="13">
        <f t="shared" si="15"/>
        <v>948.871</v>
      </c>
      <c r="M60" s="11">
        <v>0</v>
      </c>
      <c r="N60" s="11">
        <f t="shared" si="16"/>
        <v>226.9</v>
      </c>
      <c r="O60" s="11">
        <f t="shared" si="17"/>
        <v>8.51</v>
      </c>
      <c r="P60" s="13">
        <f t="shared" si="18"/>
        <v>99.81</v>
      </c>
      <c r="Q60" s="11">
        <f t="shared" si="19"/>
        <v>335.22</v>
      </c>
      <c r="R60" s="11">
        <f t="shared" si="20"/>
        <v>1284.091</v>
      </c>
      <c r="S60" s="11"/>
      <c r="T60" t="str">
        <f>VLOOKUP(D60,[3]汇总!I$2:J$326,2,0)</f>
        <v>√</v>
      </c>
      <c r="U60">
        <f>VLOOKUP(D60,'[4]2021.05'!$E$5:$F$203,2,0)</f>
        <v>3180</v>
      </c>
    </row>
    <row r="61" ht="20" hidden="1" customHeight="1" spans="1:21">
      <c r="A61" s="10">
        <f t="shared" si="25"/>
        <v>58</v>
      </c>
      <c r="B61" s="15"/>
      <c r="C61" s="12" t="s">
        <v>134</v>
      </c>
      <c r="D61" s="11" t="s">
        <v>135</v>
      </c>
      <c r="E61" s="11">
        <v>2836.2</v>
      </c>
      <c r="F61" s="11">
        <v>2837</v>
      </c>
      <c r="G61" s="13">
        <v>4990.25</v>
      </c>
      <c r="H61" s="11">
        <f t="shared" si="11"/>
        <v>51.05</v>
      </c>
      <c r="I61" s="11">
        <f t="shared" si="12"/>
        <v>453.792</v>
      </c>
      <c r="J61" s="11">
        <f t="shared" si="13"/>
        <v>19.859</v>
      </c>
      <c r="K61" s="13">
        <f t="shared" si="14"/>
        <v>424.17</v>
      </c>
      <c r="L61" s="13">
        <f t="shared" si="15"/>
        <v>948.871</v>
      </c>
      <c r="M61" s="11">
        <v>0</v>
      </c>
      <c r="N61" s="11">
        <f t="shared" si="16"/>
        <v>226.9</v>
      </c>
      <c r="O61" s="11">
        <f t="shared" si="17"/>
        <v>8.51</v>
      </c>
      <c r="P61" s="13">
        <f t="shared" si="18"/>
        <v>99.81</v>
      </c>
      <c r="Q61" s="11">
        <f t="shared" si="19"/>
        <v>335.22</v>
      </c>
      <c r="R61" s="11">
        <f t="shared" si="20"/>
        <v>1284.091</v>
      </c>
      <c r="S61" s="11"/>
      <c r="T61" t="str">
        <f>VLOOKUP(D61,[3]汇总!I$2:J$326,2,0)</f>
        <v>√</v>
      </c>
      <c r="U61">
        <f>VLOOKUP(D61,'[4]2021.05'!$E$5:$F$203,2,0)</f>
        <v>4180</v>
      </c>
    </row>
    <row r="62" ht="20" hidden="1" customHeight="1" spans="1:21">
      <c r="A62" s="10">
        <f t="shared" si="25"/>
        <v>59</v>
      </c>
      <c r="B62" s="15"/>
      <c r="C62" s="12" t="s">
        <v>136</v>
      </c>
      <c r="D62" s="11" t="s">
        <v>137</v>
      </c>
      <c r="E62" s="11">
        <v>2836.2</v>
      </c>
      <c r="F62" s="11">
        <v>2837</v>
      </c>
      <c r="G62" s="13">
        <v>4990.25</v>
      </c>
      <c r="H62" s="11">
        <f t="shared" si="11"/>
        <v>51.05</v>
      </c>
      <c r="I62" s="11">
        <f t="shared" si="12"/>
        <v>453.792</v>
      </c>
      <c r="J62" s="11">
        <f t="shared" si="13"/>
        <v>19.859</v>
      </c>
      <c r="K62" s="13">
        <f t="shared" si="14"/>
        <v>424.17</v>
      </c>
      <c r="L62" s="13">
        <f t="shared" si="15"/>
        <v>948.871</v>
      </c>
      <c r="M62" s="11">
        <v>0</v>
      </c>
      <c r="N62" s="11">
        <f t="shared" si="16"/>
        <v>226.9</v>
      </c>
      <c r="O62" s="11">
        <f t="shared" si="17"/>
        <v>8.51</v>
      </c>
      <c r="P62" s="13">
        <f t="shared" si="18"/>
        <v>99.81</v>
      </c>
      <c r="Q62" s="11">
        <f t="shared" si="19"/>
        <v>335.22</v>
      </c>
      <c r="R62" s="11">
        <f t="shared" si="20"/>
        <v>1284.091</v>
      </c>
      <c r="S62" s="11"/>
      <c r="T62" t="str">
        <f>VLOOKUP(D62,[3]汇总!I$2:J$326,2,0)</f>
        <v>√</v>
      </c>
      <c r="U62">
        <f>VLOOKUP(D62,'[4]2021.05'!$E$5:$F$203,2,0)</f>
        <v>1790</v>
      </c>
    </row>
    <row r="63" ht="20" hidden="1" customHeight="1" spans="1:21">
      <c r="A63" s="10">
        <f t="shared" si="25"/>
        <v>60</v>
      </c>
      <c r="B63" s="15"/>
      <c r="C63" s="12" t="s">
        <v>138</v>
      </c>
      <c r="D63" s="11" t="s">
        <v>139</v>
      </c>
      <c r="E63" s="11">
        <v>2836.2</v>
      </c>
      <c r="F63" s="11">
        <v>2837</v>
      </c>
      <c r="G63" s="13">
        <v>4990.25</v>
      </c>
      <c r="H63" s="11">
        <f t="shared" si="11"/>
        <v>51.05</v>
      </c>
      <c r="I63" s="11">
        <f t="shared" si="12"/>
        <v>453.792</v>
      </c>
      <c r="J63" s="11">
        <f t="shared" si="13"/>
        <v>19.859</v>
      </c>
      <c r="K63" s="13">
        <f t="shared" si="14"/>
        <v>424.17</v>
      </c>
      <c r="L63" s="13">
        <f t="shared" si="15"/>
        <v>948.871</v>
      </c>
      <c r="M63" s="11">
        <v>0</v>
      </c>
      <c r="N63" s="11">
        <f t="shared" si="16"/>
        <v>226.9</v>
      </c>
      <c r="O63" s="11">
        <f t="shared" si="17"/>
        <v>8.51</v>
      </c>
      <c r="P63" s="13">
        <f t="shared" si="18"/>
        <v>99.81</v>
      </c>
      <c r="Q63" s="11">
        <f t="shared" si="19"/>
        <v>335.22</v>
      </c>
      <c r="R63" s="11">
        <f t="shared" si="20"/>
        <v>1284.091</v>
      </c>
      <c r="S63" s="11"/>
      <c r="T63" t="str">
        <f>VLOOKUP(D63,[3]汇总!I$2:J$326,2,0)</f>
        <v>√</v>
      </c>
      <c r="U63">
        <f>VLOOKUP(D63,'[4]2021.05'!$E$5:$F$203,2,0)</f>
        <v>3180</v>
      </c>
    </row>
    <row r="64" ht="20" hidden="1" customHeight="1" spans="1:21">
      <c r="A64" s="10">
        <f t="shared" si="25"/>
        <v>61</v>
      </c>
      <c r="B64" s="15"/>
      <c r="C64" s="12" t="s">
        <v>140</v>
      </c>
      <c r="D64" s="11" t="s">
        <v>141</v>
      </c>
      <c r="E64" s="11">
        <v>2836.2</v>
      </c>
      <c r="F64" s="11">
        <v>2837</v>
      </c>
      <c r="G64" s="13">
        <v>4990.25</v>
      </c>
      <c r="H64" s="11">
        <f t="shared" si="11"/>
        <v>51.05</v>
      </c>
      <c r="I64" s="11">
        <f t="shared" si="12"/>
        <v>453.792</v>
      </c>
      <c r="J64" s="11">
        <f t="shared" si="13"/>
        <v>19.859</v>
      </c>
      <c r="K64" s="13">
        <f t="shared" si="14"/>
        <v>424.17</v>
      </c>
      <c r="L64" s="13">
        <f t="shared" si="15"/>
        <v>948.871</v>
      </c>
      <c r="M64" s="11">
        <v>0</v>
      </c>
      <c r="N64" s="11">
        <f t="shared" si="16"/>
        <v>226.9</v>
      </c>
      <c r="O64" s="11">
        <f t="shared" si="17"/>
        <v>8.51</v>
      </c>
      <c r="P64" s="13">
        <f t="shared" si="18"/>
        <v>99.81</v>
      </c>
      <c r="Q64" s="11">
        <f t="shared" si="19"/>
        <v>335.22</v>
      </c>
      <c r="R64" s="11">
        <f t="shared" si="20"/>
        <v>1284.091</v>
      </c>
      <c r="S64" s="11"/>
      <c r="T64" t="str">
        <f>VLOOKUP(D64,[3]汇总!I$2:J$326,2,0)</f>
        <v>√</v>
      </c>
      <c r="U64">
        <f>VLOOKUP(D64,'[4]2021.05'!$E$5:$F$203,2,0)</f>
        <v>2544</v>
      </c>
    </row>
    <row r="65" ht="20" hidden="1" customHeight="1" spans="1:21">
      <c r="A65" s="10">
        <f t="shared" ref="A65:A74" si="26">ROW()-3</f>
        <v>62</v>
      </c>
      <c r="B65" s="15"/>
      <c r="C65" s="12" t="s">
        <v>142</v>
      </c>
      <c r="D65" s="11" t="s">
        <v>143</v>
      </c>
      <c r="E65" s="11">
        <v>2836.2</v>
      </c>
      <c r="F65" s="11">
        <v>2837</v>
      </c>
      <c r="G65" s="13">
        <v>4990.25</v>
      </c>
      <c r="H65" s="11">
        <f t="shared" si="11"/>
        <v>51.05</v>
      </c>
      <c r="I65" s="11">
        <f t="shared" si="12"/>
        <v>453.792</v>
      </c>
      <c r="J65" s="11">
        <f t="shared" si="13"/>
        <v>19.859</v>
      </c>
      <c r="K65" s="13">
        <f t="shared" si="14"/>
        <v>424.17</v>
      </c>
      <c r="L65" s="13">
        <f t="shared" si="15"/>
        <v>948.871</v>
      </c>
      <c r="M65" s="11">
        <v>0</v>
      </c>
      <c r="N65" s="11">
        <f t="shared" si="16"/>
        <v>226.9</v>
      </c>
      <c r="O65" s="11">
        <f t="shared" si="17"/>
        <v>8.51</v>
      </c>
      <c r="P65" s="13">
        <f t="shared" si="18"/>
        <v>99.81</v>
      </c>
      <c r="Q65" s="11">
        <f t="shared" si="19"/>
        <v>335.22</v>
      </c>
      <c r="R65" s="11">
        <f t="shared" si="20"/>
        <v>1284.091</v>
      </c>
      <c r="S65" s="11"/>
      <c r="T65" t="str">
        <f>VLOOKUP(D65,[3]汇总!I$2:J$326,2,0)</f>
        <v>√</v>
      </c>
      <c r="U65">
        <f>VLOOKUP(D65,'[4]2021.05'!$E$5:$F$203,2,0)</f>
        <v>3180</v>
      </c>
    </row>
    <row r="66" ht="20" hidden="1" customHeight="1" spans="1:21">
      <c r="A66" s="10">
        <f t="shared" si="26"/>
        <v>63</v>
      </c>
      <c r="B66" s="15"/>
      <c r="C66" s="12" t="s">
        <v>144</v>
      </c>
      <c r="D66" s="11" t="s">
        <v>145</v>
      </c>
      <c r="E66" s="11">
        <v>2836.2</v>
      </c>
      <c r="F66" s="11">
        <v>2837</v>
      </c>
      <c r="G66" s="13">
        <v>4990.25</v>
      </c>
      <c r="H66" s="11">
        <f t="shared" si="11"/>
        <v>51.05</v>
      </c>
      <c r="I66" s="11">
        <f t="shared" si="12"/>
        <v>453.792</v>
      </c>
      <c r="J66" s="11">
        <f t="shared" si="13"/>
        <v>19.859</v>
      </c>
      <c r="K66" s="13">
        <f t="shared" si="14"/>
        <v>424.17</v>
      </c>
      <c r="L66" s="13">
        <f t="shared" si="15"/>
        <v>948.871</v>
      </c>
      <c r="M66" s="11">
        <v>0</v>
      </c>
      <c r="N66" s="11">
        <f t="shared" si="16"/>
        <v>226.9</v>
      </c>
      <c r="O66" s="11">
        <f t="shared" si="17"/>
        <v>8.51</v>
      </c>
      <c r="P66" s="13">
        <f t="shared" si="18"/>
        <v>99.81</v>
      </c>
      <c r="Q66" s="11">
        <f t="shared" si="19"/>
        <v>335.22</v>
      </c>
      <c r="R66" s="11">
        <f t="shared" si="20"/>
        <v>1284.091</v>
      </c>
      <c r="S66" s="11"/>
      <c r="T66" t="str">
        <f>VLOOKUP(D66,[3]汇总!I$2:J$326,2,0)</f>
        <v>√</v>
      </c>
      <c r="U66">
        <f>VLOOKUP(D66,'[4]2021.05'!$E$5:$F$203,2,0)</f>
        <v>3180</v>
      </c>
    </row>
    <row r="67" ht="20" hidden="1" customHeight="1" spans="1:21">
      <c r="A67" s="10">
        <f t="shared" si="26"/>
        <v>64</v>
      </c>
      <c r="B67" s="15"/>
      <c r="C67" s="20" t="s">
        <v>856</v>
      </c>
      <c r="D67" s="11" t="s">
        <v>857</v>
      </c>
      <c r="E67" s="22">
        <v>3042.05</v>
      </c>
      <c r="F67" s="11">
        <v>3043</v>
      </c>
      <c r="G67" s="13">
        <v>4990.25</v>
      </c>
      <c r="H67" s="11">
        <f t="shared" si="11"/>
        <v>54.76</v>
      </c>
      <c r="I67" s="11">
        <f t="shared" si="12"/>
        <v>486.728</v>
      </c>
      <c r="J67" s="11">
        <f t="shared" si="13"/>
        <v>21.301</v>
      </c>
      <c r="K67" s="13">
        <f t="shared" si="14"/>
        <v>424.17</v>
      </c>
      <c r="L67" s="13">
        <f t="shared" si="15"/>
        <v>986.959</v>
      </c>
      <c r="M67" s="11">
        <v>0</v>
      </c>
      <c r="N67" s="11">
        <f t="shared" si="16"/>
        <v>243.36</v>
      </c>
      <c r="O67" s="11">
        <f t="shared" si="17"/>
        <v>9.13</v>
      </c>
      <c r="P67" s="13">
        <f t="shared" si="18"/>
        <v>99.81</v>
      </c>
      <c r="Q67" s="11">
        <f t="shared" si="19"/>
        <v>352.3</v>
      </c>
      <c r="R67" s="11">
        <f t="shared" si="20"/>
        <v>1339.259</v>
      </c>
      <c r="S67" s="11" t="s">
        <v>50</v>
      </c>
      <c r="U67" t="e">
        <f>VLOOKUP(D67,'[4]2021.05'!$E$5:$F$203,2,0)</f>
        <v>#N/A</v>
      </c>
    </row>
    <row r="68" ht="20" hidden="1" customHeight="1" spans="1:21">
      <c r="A68" s="10">
        <f t="shared" si="26"/>
        <v>65</v>
      </c>
      <c r="B68" s="16"/>
      <c r="C68" s="20" t="s">
        <v>858</v>
      </c>
      <c r="D68" s="11" t="s">
        <v>859</v>
      </c>
      <c r="E68" s="22">
        <v>3042.05</v>
      </c>
      <c r="F68" s="11">
        <v>3043</v>
      </c>
      <c r="G68" s="13">
        <v>4990.25</v>
      </c>
      <c r="H68" s="11">
        <f t="shared" si="11"/>
        <v>54.76</v>
      </c>
      <c r="I68" s="11">
        <f t="shared" si="12"/>
        <v>486.728</v>
      </c>
      <c r="J68" s="11">
        <f t="shared" si="13"/>
        <v>21.301</v>
      </c>
      <c r="K68" s="13">
        <f t="shared" si="14"/>
        <v>424.17</v>
      </c>
      <c r="L68" s="13">
        <f t="shared" si="15"/>
        <v>986.959</v>
      </c>
      <c r="M68" s="11">
        <v>0</v>
      </c>
      <c r="N68" s="11">
        <f t="shared" si="16"/>
        <v>243.36</v>
      </c>
      <c r="O68" s="11">
        <f t="shared" si="17"/>
        <v>9.13</v>
      </c>
      <c r="P68" s="13">
        <f t="shared" si="18"/>
        <v>99.81</v>
      </c>
      <c r="Q68" s="11">
        <f t="shared" si="19"/>
        <v>352.3</v>
      </c>
      <c r="R68" s="11">
        <f t="shared" ref="R68:R131" si="27">L68+Q68</f>
        <v>1339.259</v>
      </c>
      <c r="S68" s="11" t="s">
        <v>50</v>
      </c>
      <c r="U68" t="e">
        <f>VLOOKUP(D68,'[4]2021.05'!$E$5:$F$203,2,0)</f>
        <v>#N/A</v>
      </c>
    </row>
    <row r="69" ht="20" hidden="1" customHeight="1" spans="1:21">
      <c r="A69" s="10">
        <f t="shared" si="26"/>
        <v>66</v>
      </c>
      <c r="B69" s="14" t="s">
        <v>146</v>
      </c>
      <c r="C69" s="12" t="s">
        <v>147</v>
      </c>
      <c r="D69" s="11" t="s">
        <v>148</v>
      </c>
      <c r="E69" s="11">
        <v>3820</v>
      </c>
      <c r="F69" s="11">
        <v>3820</v>
      </c>
      <c r="G69" s="13">
        <v>4990.25</v>
      </c>
      <c r="H69" s="11">
        <f t="shared" ref="H69:H132" si="28">ROUND(E69*0.018,2)</f>
        <v>68.76</v>
      </c>
      <c r="I69" s="11">
        <f t="shared" ref="I69:I132" si="29">E69*0.16</f>
        <v>611.2</v>
      </c>
      <c r="J69" s="11">
        <f t="shared" ref="J69:J132" si="30">F69*0.007</f>
        <v>26.74</v>
      </c>
      <c r="K69" s="13">
        <f t="shared" ref="K69:K132" si="31">ROUND(G69*0.085,2)</f>
        <v>424.17</v>
      </c>
      <c r="L69" s="13">
        <f t="shared" si="15"/>
        <v>1130.87</v>
      </c>
      <c r="M69" s="11">
        <v>0</v>
      </c>
      <c r="N69" s="11">
        <f t="shared" ref="N69:N132" si="32">ROUND(E69*0.08,2)</f>
        <v>305.6</v>
      </c>
      <c r="O69" s="11">
        <f t="shared" ref="O69:O132" si="33">ROUND(F69*0.003,2)</f>
        <v>11.46</v>
      </c>
      <c r="P69" s="13">
        <f t="shared" ref="P69:P132" si="34">ROUND(G69*0.02,2)</f>
        <v>99.81</v>
      </c>
      <c r="Q69" s="11">
        <f t="shared" ref="Q69:Q132" si="35">SUM(M69:P69)</f>
        <v>416.87</v>
      </c>
      <c r="R69" s="11">
        <f t="shared" si="27"/>
        <v>1547.74</v>
      </c>
      <c r="S69" s="11"/>
      <c r="T69" t="str">
        <f>VLOOKUP(D69,[3]汇总!I$2:J$326,2,0)</f>
        <v>√</v>
      </c>
      <c r="U69">
        <f>VLOOKUP(D69,'[4]2021.05'!$E$5:$F$203,2,0)</f>
        <v>4180</v>
      </c>
    </row>
    <row r="70" ht="20" hidden="1" customHeight="1" spans="1:21">
      <c r="A70" s="10">
        <f t="shared" si="26"/>
        <v>67</v>
      </c>
      <c r="B70" s="15"/>
      <c r="C70" s="12" t="s">
        <v>783</v>
      </c>
      <c r="D70" s="11" t="s">
        <v>784</v>
      </c>
      <c r="E70" s="22">
        <v>3042.05</v>
      </c>
      <c r="F70" s="22">
        <v>3043</v>
      </c>
      <c r="G70" s="13">
        <v>4990.25</v>
      </c>
      <c r="H70" s="11">
        <f t="shared" si="28"/>
        <v>54.76</v>
      </c>
      <c r="I70" s="11">
        <f t="shared" si="29"/>
        <v>486.728</v>
      </c>
      <c r="J70" s="11">
        <f t="shared" si="30"/>
        <v>21.301</v>
      </c>
      <c r="K70" s="13">
        <f t="shared" si="31"/>
        <v>424.17</v>
      </c>
      <c r="L70" s="13">
        <f t="shared" si="15"/>
        <v>986.959</v>
      </c>
      <c r="M70" s="11">
        <v>0</v>
      </c>
      <c r="N70" s="11">
        <f t="shared" si="32"/>
        <v>243.36</v>
      </c>
      <c r="O70" s="11">
        <f t="shared" si="33"/>
        <v>9.13</v>
      </c>
      <c r="P70" s="13">
        <f t="shared" si="34"/>
        <v>99.81</v>
      </c>
      <c r="Q70" s="11">
        <f t="shared" si="35"/>
        <v>352.3</v>
      </c>
      <c r="R70" s="11">
        <f t="shared" si="27"/>
        <v>1339.259</v>
      </c>
      <c r="S70" s="11"/>
      <c r="T70" t="str">
        <f>VLOOKUP(D70,[3]汇总!I$2:J$326,2,0)</f>
        <v>√</v>
      </c>
      <c r="U70" t="e">
        <f>VLOOKUP(D70,'[4]2021.05'!$E$5:$F$203,2,0)</f>
        <v>#N/A</v>
      </c>
    </row>
    <row r="71" ht="20" hidden="1" customHeight="1" spans="1:21">
      <c r="A71" s="10">
        <f t="shared" si="26"/>
        <v>68</v>
      </c>
      <c r="B71" s="15"/>
      <c r="C71" s="12" t="s">
        <v>785</v>
      </c>
      <c r="D71" s="11" t="s">
        <v>786</v>
      </c>
      <c r="E71" s="22">
        <v>3042.05</v>
      </c>
      <c r="F71" s="22">
        <v>3043</v>
      </c>
      <c r="G71" s="13">
        <v>4990.25</v>
      </c>
      <c r="H71" s="11">
        <f t="shared" si="28"/>
        <v>54.76</v>
      </c>
      <c r="I71" s="11">
        <f t="shared" si="29"/>
        <v>486.728</v>
      </c>
      <c r="J71" s="11">
        <f t="shared" si="30"/>
        <v>21.301</v>
      </c>
      <c r="K71" s="13">
        <f t="shared" si="31"/>
        <v>424.17</v>
      </c>
      <c r="L71" s="13">
        <f t="shared" ref="L71:L134" si="36">SUM(H71:K71)</f>
        <v>986.959</v>
      </c>
      <c r="M71" s="11">
        <v>0</v>
      </c>
      <c r="N71" s="11">
        <f t="shared" si="32"/>
        <v>243.36</v>
      </c>
      <c r="O71" s="11">
        <f t="shared" si="33"/>
        <v>9.13</v>
      </c>
      <c r="P71" s="13">
        <f t="shared" si="34"/>
        <v>99.81</v>
      </c>
      <c r="Q71" s="11">
        <f t="shared" si="35"/>
        <v>352.3</v>
      </c>
      <c r="R71" s="11">
        <f t="shared" si="27"/>
        <v>1339.259</v>
      </c>
      <c r="S71" s="11"/>
      <c r="T71" t="str">
        <f>VLOOKUP(D71,[3]汇总!I$2:J$326,2,0)</f>
        <v>√</v>
      </c>
      <c r="U71" t="e">
        <f>VLOOKUP(D71,'[4]2021.05'!$E$5:$F$203,2,0)</f>
        <v>#N/A</v>
      </c>
    </row>
    <row r="72" ht="20" hidden="1" customHeight="1" spans="1:21">
      <c r="A72" s="10">
        <f t="shared" si="26"/>
        <v>69</v>
      </c>
      <c r="B72" s="15"/>
      <c r="C72" s="20" t="s">
        <v>860</v>
      </c>
      <c r="D72" s="11" t="s">
        <v>861</v>
      </c>
      <c r="E72" s="22">
        <v>3042.05</v>
      </c>
      <c r="F72" s="11">
        <v>3043</v>
      </c>
      <c r="G72" s="13">
        <v>4990.25</v>
      </c>
      <c r="H72" s="11">
        <f t="shared" si="28"/>
        <v>54.76</v>
      </c>
      <c r="I72" s="11">
        <f t="shared" si="29"/>
        <v>486.728</v>
      </c>
      <c r="J72" s="11">
        <f t="shared" si="30"/>
        <v>21.301</v>
      </c>
      <c r="K72" s="13">
        <f t="shared" si="31"/>
        <v>424.17</v>
      </c>
      <c r="L72" s="13">
        <f t="shared" si="36"/>
        <v>986.959</v>
      </c>
      <c r="M72" s="11">
        <v>0</v>
      </c>
      <c r="N72" s="11">
        <f t="shared" si="32"/>
        <v>243.36</v>
      </c>
      <c r="O72" s="11">
        <f t="shared" si="33"/>
        <v>9.13</v>
      </c>
      <c r="P72" s="13">
        <f t="shared" si="34"/>
        <v>99.81</v>
      </c>
      <c r="Q72" s="11">
        <f t="shared" si="35"/>
        <v>352.3</v>
      </c>
      <c r="R72" s="11">
        <f t="shared" si="27"/>
        <v>1339.259</v>
      </c>
      <c r="S72" s="11" t="s">
        <v>50</v>
      </c>
      <c r="U72" t="e">
        <f>VLOOKUP(D72,'[4]2021.05'!$E$5:$F$203,2,0)</f>
        <v>#N/A</v>
      </c>
    </row>
    <row r="73" ht="20" hidden="1" customHeight="1" spans="1:21">
      <c r="A73" s="10">
        <f t="shared" si="26"/>
        <v>70</v>
      </c>
      <c r="B73" s="14" t="s">
        <v>155</v>
      </c>
      <c r="C73" s="12" t="s">
        <v>156</v>
      </c>
      <c r="D73" s="11" t="s">
        <v>157</v>
      </c>
      <c r="E73" s="11">
        <v>2836.2</v>
      </c>
      <c r="F73" s="11">
        <v>2837</v>
      </c>
      <c r="G73" s="13">
        <v>4990.25</v>
      </c>
      <c r="H73" s="11">
        <f t="shared" si="28"/>
        <v>51.05</v>
      </c>
      <c r="I73" s="11">
        <f t="shared" si="29"/>
        <v>453.792</v>
      </c>
      <c r="J73" s="11">
        <f t="shared" si="30"/>
        <v>19.859</v>
      </c>
      <c r="K73" s="13">
        <f t="shared" si="31"/>
        <v>424.17</v>
      </c>
      <c r="L73" s="13">
        <f t="shared" si="36"/>
        <v>948.871</v>
      </c>
      <c r="M73" s="11">
        <v>0</v>
      </c>
      <c r="N73" s="11">
        <f t="shared" si="32"/>
        <v>226.9</v>
      </c>
      <c r="O73" s="11">
        <f t="shared" si="33"/>
        <v>8.51</v>
      </c>
      <c r="P73" s="13">
        <f t="shared" si="34"/>
        <v>99.81</v>
      </c>
      <c r="Q73" s="11">
        <f t="shared" si="35"/>
        <v>335.22</v>
      </c>
      <c r="R73" s="11">
        <f t="shared" si="27"/>
        <v>1284.091</v>
      </c>
      <c r="S73" s="11"/>
      <c r="T73" t="str">
        <f>VLOOKUP(D73,[3]汇总!I$2:J$326,2,0)</f>
        <v>√</v>
      </c>
      <c r="U73">
        <f>VLOOKUP(D73,'[4]2021.05'!$E$5:$F$203,2,0)</f>
        <v>4180</v>
      </c>
    </row>
    <row r="74" ht="20" hidden="1" customHeight="1" spans="1:21">
      <c r="A74" s="10">
        <f t="shared" si="26"/>
        <v>71</v>
      </c>
      <c r="B74" s="15"/>
      <c r="C74" s="12" t="s">
        <v>158</v>
      </c>
      <c r="D74" s="11" t="s">
        <v>159</v>
      </c>
      <c r="E74" s="11">
        <v>3820</v>
      </c>
      <c r="F74" s="11">
        <v>3820</v>
      </c>
      <c r="G74" s="13">
        <v>4990.25</v>
      </c>
      <c r="H74" s="11">
        <f t="shared" si="28"/>
        <v>68.76</v>
      </c>
      <c r="I74" s="11">
        <f t="shared" si="29"/>
        <v>611.2</v>
      </c>
      <c r="J74" s="11">
        <f t="shared" si="30"/>
        <v>26.74</v>
      </c>
      <c r="K74" s="13">
        <f t="shared" si="31"/>
        <v>424.17</v>
      </c>
      <c r="L74" s="13">
        <f t="shared" si="36"/>
        <v>1130.87</v>
      </c>
      <c r="M74" s="11">
        <v>0</v>
      </c>
      <c r="N74" s="11">
        <f t="shared" si="32"/>
        <v>305.6</v>
      </c>
      <c r="O74" s="11">
        <f t="shared" si="33"/>
        <v>11.46</v>
      </c>
      <c r="P74" s="13">
        <f t="shared" si="34"/>
        <v>99.81</v>
      </c>
      <c r="Q74" s="11">
        <f t="shared" si="35"/>
        <v>416.87</v>
      </c>
      <c r="R74" s="11">
        <f t="shared" si="27"/>
        <v>1547.74</v>
      </c>
      <c r="S74" s="11"/>
      <c r="T74" t="str">
        <f>VLOOKUP(D74,[3]汇总!I$2:J$326,2,0)</f>
        <v>√</v>
      </c>
      <c r="U74">
        <f>VLOOKUP(D74,'[4]2021.05'!$E$5:$F$203,2,0)</f>
        <v>3180</v>
      </c>
    </row>
    <row r="75" ht="20" hidden="1" customHeight="1" spans="1:21">
      <c r="A75" s="10">
        <f t="shared" ref="A75:A84" si="37">ROW()-3</f>
        <v>72</v>
      </c>
      <c r="B75" s="15"/>
      <c r="C75" s="12" t="s">
        <v>160</v>
      </c>
      <c r="D75" s="11" t="s">
        <v>161</v>
      </c>
      <c r="E75" s="11">
        <v>2836.2</v>
      </c>
      <c r="F75" s="11">
        <v>2837</v>
      </c>
      <c r="G75" s="13">
        <v>4990.25</v>
      </c>
      <c r="H75" s="11">
        <f t="shared" si="28"/>
        <v>51.05</v>
      </c>
      <c r="I75" s="11">
        <f t="shared" si="29"/>
        <v>453.792</v>
      </c>
      <c r="J75" s="11">
        <f t="shared" si="30"/>
        <v>19.859</v>
      </c>
      <c r="K75" s="13">
        <f t="shared" si="31"/>
        <v>424.17</v>
      </c>
      <c r="L75" s="13">
        <f t="shared" si="36"/>
        <v>948.871</v>
      </c>
      <c r="M75" s="11">
        <v>0</v>
      </c>
      <c r="N75" s="11">
        <f t="shared" si="32"/>
        <v>226.9</v>
      </c>
      <c r="O75" s="11">
        <f t="shared" si="33"/>
        <v>8.51</v>
      </c>
      <c r="P75" s="13">
        <f t="shared" si="34"/>
        <v>99.81</v>
      </c>
      <c r="Q75" s="11">
        <f t="shared" si="35"/>
        <v>335.22</v>
      </c>
      <c r="R75" s="11">
        <f t="shared" si="27"/>
        <v>1284.091</v>
      </c>
      <c r="S75" s="11"/>
      <c r="T75" t="str">
        <f>VLOOKUP(D75,[3]汇总!I$2:J$326,2,0)</f>
        <v>√</v>
      </c>
      <c r="U75">
        <f>VLOOKUP(D75,'[4]2021.05'!$E$5:$F$203,2,0)</f>
        <v>1790</v>
      </c>
    </row>
    <row r="76" ht="20" hidden="1" customHeight="1" spans="1:21">
      <c r="A76" s="10">
        <f t="shared" si="37"/>
        <v>73</v>
      </c>
      <c r="B76" s="15"/>
      <c r="C76" s="12" t="s">
        <v>162</v>
      </c>
      <c r="D76" s="11" t="s">
        <v>163</v>
      </c>
      <c r="E76" s="11">
        <v>2836.2</v>
      </c>
      <c r="F76" s="11">
        <v>2837</v>
      </c>
      <c r="G76" s="13">
        <v>4990.25</v>
      </c>
      <c r="H76" s="11">
        <f t="shared" si="28"/>
        <v>51.05</v>
      </c>
      <c r="I76" s="11">
        <f t="shared" si="29"/>
        <v>453.792</v>
      </c>
      <c r="J76" s="11">
        <f t="shared" si="30"/>
        <v>19.859</v>
      </c>
      <c r="K76" s="13">
        <f t="shared" si="31"/>
        <v>424.17</v>
      </c>
      <c r="L76" s="13">
        <f t="shared" si="36"/>
        <v>948.871</v>
      </c>
      <c r="M76" s="11">
        <v>0</v>
      </c>
      <c r="N76" s="11">
        <f t="shared" si="32"/>
        <v>226.9</v>
      </c>
      <c r="O76" s="11">
        <f t="shared" si="33"/>
        <v>8.51</v>
      </c>
      <c r="P76" s="13">
        <f t="shared" si="34"/>
        <v>99.81</v>
      </c>
      <c r="Q76" s="11">
        <f t="shared" si="35"/>
        <v>335.22</v>
      </c>
      <c r="R76" s="11">
        <f t="shared" si="27"/>
        <v>1284.091</v>
      </c>
      <c r="S76" s="11"/>
      <c r="T76" t="str">
        <f>VLOOKUP(D76,[3]汇总!I$2:J$326,2,0)</f>
        <v>√</v>
      </c>
      <c r="U76">
        <f>VLOOKUP(D76,'[4]2021.05'!$E$5:$F$203,2,0)</f>
        <v>3180</v>
      </c>
    </row>
    <row r="77" ht="20" hidden="1" customHeight="1" spans="1:21">
      <c r="A77" s="10">
        <f t="shared" si="37"/>
        <v>74</v>
      </c>
      <c r="B77" s="15"/>
      <c r="C77" s="12" t="s">
        <v>164</v>
      </c>
      <c r="D77" s="11" t="s">
        <v>165</v>
      </c>
      <c r="E77" s="11">
        <v>2836.2</v>
      </c>
      <c r="F77" s="11">
        <v>2837</v>
      </c>
      <c r="G77" s="13">
        <v>4990.25</v>
      </c>
      <c r="H77" s="11">
        <f t="shared" si="28"/>
        <v>51.05</v>
      </c>
      <c r="I77" s="11">
        <f t="shared" si="29"/>
        <v>453.792</v>
      </c>
      <c r="J77" s="11">
        <f t="shared" si="30"/>
        <v>19.859</v>
      </c>
      <c r="K77" s="13">
        <f t="shared" si="31"/>
        <v>424.17</v>
      </c>
      <c r="L77" s="13">
        <f t="shared" si="36"/>
        <v>948.871</v>
      </c>
      <c r="M77" s="11">
        <v>0</v>
      </c>
      <c r="N77" s="11">
        <f t="shared" si="32"/>
        <v>226.9</v>
      </c>
      <c r="O77" s="11">
        <f t="shared" si="33"/>
        <v>8.51</v>
      </c>
      <c r="P77" s="13">
        <f t="shared" si="34"/>
        <v>99.81</v>
      </c>
      <c r="Q77" s="11">
        <f t="shared" si="35"/>
        <v>335.22</v>
      </c>
      <c r="R77" s="11">
        <f t="shared" si="27"/>
        <v>1284.091</v>
      </c>
      <c r="S77" s="11"/>
      <c r="T77" t="str">
        <f>VLOOKUP(D77,[3]汇总!I$2:J$326,2,0)</f>
        <v>√</v>
      </c>
      <c r="U77">
        <f>VLOOKUP(D77,'[4]2021.05'!$E$5:$F$203,2,0)</f>
        <v>1790</v>
      </c>
    </row>
    <row r="78" ht="20" hidden="1" customHeight="1" spans="1:21">
      <c r="A78" s="10">
        <f t="shared" si="37"/>
        <v>75</v>
      </c>
      <c r="B78" s="15"/>
      <c r="C78" s="12" t="s">
        <v>166</v>
      </c>
      <c r="D78" s="11" t="s">
        <v>167</v>
      </c>
      <c r="E78" s="11">
        <v>2836.2</v>
      </c>
      <c r="F78" s="11">
        <v>2837</v>
      </c>
      <c r="G78" s="13">
        <v>4990.25</v>
      </c>
      <c r="H78" s="11">
        <f t="shared" si="28"/>
        <v>51.05</v>
      </c>
      <c r="I78" s="11">
        <f t="shared" si="29"/>
        <v>453.792</v>
      </c>
      <c r="J78" s="11">
        <f t="shared" si="30"/>
        <v>19.859</v>
      </c>
      <c r="K78" s="13">
        <f t="shared" si="31"/>
        <v>424.17</v>
      </c>
      <c r="L78" s="13">
        <f t="shared" si="36"/>
        <v>948.871</v>
      </c>
      <c r="M78" s="11">
        <v>0</v>
      </c>
      <c r="N78" s="11">
        <f t="shared" si="32"/>
        <v>226.9</v>
      </c>
      <c r="O78" s="11">
        <f t="shared" si="33"/>
        <v>8.51</v>
      </c>
      <c r="P78" s="13">
        <f t="shared" si="34"/>
        <v>99.81</v>
      </c>
      <c r="Q78" s="11">
        <f t="shared" si="35"/>
        <v>335.22</v>
      </c>
      <c r="R78" s="11">
        <f t="shared" si="27"/>
        <v>1284.091</v>
      </c>
      <c r="S78" s="11"/>
      <c r="T78" t="str">
        <f>VLOOKUP(D78,[3]汇总!I$2:J$326,2,0)</f>
        <v>√</v>
      </c>
      <c r="U78">
        <f>VLOOKUP(D78,'[4]2021.05'!$E$5:$F$203,2,0)</f>
        <v>3180</v>
      </c>
    </row>
    <row r="79" ht="20" hidden="1" customHeight="1" spans="1:21">
      <c r="A79" s="10">
        <f t="shared" si="37"/>
        <v>76</v>
      </c>
      <c r="B79" s="15"/>
      <c r="C79" s="12" t="s">
        <v>168</v>
      </c>
      <c r="D79" s="11" t="s">
        <v>169</v>
      </c>
      <c r="E79" s="11">
        <v>2836.2</v>
      </c>
      <c r="F79" s="11">
        <v>2837</v>
      </c>
      <c r="G79" s="13">
        <v>4990.25</v>
      </c>
      <c r="H79" s="11">
        <f t="shared" si="28"/>
        <v>51.05</v>
      </c>
      <c r="I79" s="11">
        <f t="shared" si="29"/>
        <v>453.792</v>
      </c>
      <c r="J79" s="11">
        <f t="shared" si="30"/>
        <v>19.859</v>
      </c>
      <c r="K79" s="13">
        <f t="shared" si="31"/>
        <v>424.17</v>
      </c>
      <c r="L79" s="13">
        <f t="shared" si="36"/>
        <v>948.871</v>
      </c>
      <c r="M79" s="11">
        <v>0</v>
      </c>
      <c r="N79" s="11">
        <f t="shared" si="32"/>
        <v>226.9</v>
      </c>
      <c r="O79" s="11">
        <f t="shared" si="33"/>
        <v>8.51</v>
      </c>
      <c r="P79" s="13">
        <f t="shared" si="34"/>
        <v>99.81</v>
      </c>
      <c r="Q79" s="11">
        <f t="shared" si="35"/>
        <v>335.22</v>
      </c>
      <c r="R79" s="11">
        <f t="shared" si="27"/>
        <v>1284.091</v>
      </c>
      <c r="S79" s="11"/>
      <c r="T79" t="str">
        <f>VLOOKUP(D79,[3]汇总!I$2:J$326,2,0)</f>
        <v>√</v>
      </c>
      <c r="U79">
        <f>VLOOKUP(D79,'[4]2021.05'!$E$5:$F$203,2,0)</f>
        <v>3180</v>
      </c>
    </row>
    <row r="80" ht="20" hidden="1" customHeight="1" spans="1:21">
      <c r="A80" s="10">
        <f t="shared" si="37"/>
        <v>77</v>
      </c>
      <c r="B80" s="15"/>
      <c r="C80" s="12" t="s">
        <v>170</v>
      </c>
      <c r="D80" s="11" t="s">
        <v>171</v>
      </c>
      <c r="E80" s="11">
        <v>2836.2</v>
      </c>
      <c r="F80" s="11">
        <v>2837</v>
      </c>
      <c r="G80" s="13">
        <v>4990.25</v>
      </c>
      <c r="H80" s="11">
        <f t="shared" si="28"/>
        <v>51.05</v>
      </c>
      <c r="I80" s="11">
        <f t="shared" si="29"/>
        <v>453.792</v>
      </c>
      <c r="J80" s="11">
        <f t="shared" si="30"/>
        <v>19.859</v>
      </c>
      <c r="K80" s="13">
        <f t="shared" si="31"/>
        <v>424.17</v>
      </c>
      <c r="L80" s="13">
        <f t="shared" si="36"/>
        <v>948.871</v>
      </c>
      <c r="M80" s="11">
        <v>0</v>
      </c>
      <c r="N80" s="11">
        <f t="shared" si="32"/>
        <v>226.9</v>
      </c>
      <c r="O80" s="11">
        <f t="shared" si="33"/>
        <v>8.51</v>
      </c>
      <c r="P80" s="13">
        <f t="shared" si="34"/>
        <v>99.81</v>
      </c>
      <c r="Q80" s="11">
        <f t="shared" si="35"/>
        <v>335.22</v>
      </c>
      <c r="R80" s="11">
        <f t="shared" si="27"/>
        <v>1284.091</v>
      </c>
      <c r="S80" s="11"/>
      <c r="T80" t="str">
        <f>VLOOKUP(D80,[3]汇总!I$2:J$326,2,0)</f>
        <v>√</v>
      </c>
      <c r="U80">
        <f>VLOOKUP(D80,'[4]2021.05'!$E$5:$F$203,2,0)</f>
        <v>3180</v>
      </c>
    </row>
    <row r="81" ht="20" hidden="1" customHeight="1" spans="1:21">
      <c r="A81" s="10">
        <f t="shared" si="37"/>
        <v>78</v>
      </c>
      <c r="B81" s="15"/>
      <c r="C81" s="12" t="s">
        <v>172</v>
      </c>
      <c r="D81" s="11" t="s">
        <v>173</v>
      </c>
      <c r="E81" s="11">
        <v>2836.2</v>
      </c>
      <c r="F81" s="11">
        <v>2837</v>
      </c>
      <c r="G81" s="13">
        <v>4990.25</v>
      </c>
      <c r="H81" s="11">
        <f t="shared" si="28"/>
        <v>51.05</v>
      </c>
      <c r="I81" s="11">
        <f t="shared" si="29"/>
        <v>453.792</v>
      </c>
      <c r="J81" s="11">
        <f t="shared" si="30"/>
        <v>19.859</v>
      </c>
      <c r="K81" s="13">
        <f t="shared" si="31"/>
        <v>424.17</v>
      </c>
      <c r="L81" s="13">
        <f t="shared" si="36"/>
        <v>948.871</v>
      </c>
      <c r="M81" s="11">
        <v>0</v>
      </c>
      <c r="N81" s="11">
        <f t="shared" si="32"/>
        <v>226.9</v>
      </c>
      <c r="O81" s="11">
        <f t="shared" si="33"/>
        <v>8.51</v>
      </c>
      <c r="P81" s="13">
        <f t="shared" si="34"/>
        <v>99.81</v>
      </c>
      <c r="Q81" s="11">
        <f t="shared" si="35"/>
        <v>335.22</v>
      </c>
      <c r="R81" s="11">
        <f t="shared" si="27"/>
        <v>1284.091</v>
      </c>
      <c r="S81" s="11"/>
      <c r="T81" t="str">
        <f>VLOOKUP(D81,[3]汇总!I$2:J$326,2,0)</f>
        <v>√</v>
      </c>
      <c r="U81">
        <f>VLOOKUP(D81,'[4]2021.05'!$E$5:$F$203,2,0)</f>
        <v>3180</v>
      </c>
    </row>
    <row r="82" ht="20" hidden="1" customHeight="1" spans="1:21">
      <c r="A82" s="10">
        <f t="shared" si="37"/>
        <v>79</v>
      </c>
      <c r="B82" s="15"/>
      <c r="C82" s="12" t="s">
        <v>174</v>
      </c>
      <c r="D82" s="11" t="s">
        <v>175</v>
      </c>
      <c r="E82" s="11">
        <v>2836.2</v>
      </c>
      <c r="F82" s="11">
        <v>2837</v>
      </c>
      <c r="G82" s="13">
        <v>4990.25</v>
      </c>
      <c r="H82" s="11">
        <f t="shared" si="28"/>
        <v>51.05</v>
      </c>
      <c r="I82" s="11">
        <f t="shared" si="29"/>
        <v>453.792</v>
      </c>
      <c r="J82" s="11">
        <f t="shared" si="30"/>
        <v>19.859</v>
      </c>
      <c r="K82" s="13">
        <f t="shared" si="31"/>
        <v>424.17</v>
      </c>
      <c r="L82" s="13">
        <f t="shared" si="36"/>
        <v>948.871</v>
      </c>
      <c r="M82" s="11">
        <v>0</v>
      </c>
      <c r="N82" s="11">
        <f t="shared" si="32"/>
        <v>226.9</v>
      </c>
      <c r="O82" s="11">
        <f t="shared" si="33"/>
        <v>8.51</v>
      </c>
      <c r="P82" s="13">
        <f t="shared" si="34"/>
        <v>99.81</v>
      </c>
      <c r="Q82" s="11">
        <f t="shared" si="35"/>
        <v>335.22</v>
      </c>
      <c r="R82" s="11">
        <f t="shared" si="27"/>
        <v>1284.091</v>
      </c>
      <c r="S82" s="11"/>
      <c r="T82" t="str">
        <f>VLOOKUP(D82,[3]汇总!I$2:J$326,2,0)</f>
        <v>√</v>
      </c>
      <c r="U82">
        <f>VLOOKUP(D82,'[4]2021.05'!$E$5:$F$203,2,0)</f>
        <v>3180</v>
      </c>
    </row>
    <row r="83" ht="20" hidden="1" customHeight="1" spans="1:21">
      <c r="A83" s="10">
        <f t="shared" si="37"/>
        <v>80</v>
      </c>
      <c r="B83" s="15"/>
      <c r="C83" s="12" t="s">
        <v>176</v>
      </c>
      <c r="D83" s="11" t="s">
        <v>177</v>
      </c>
      <c r="E83" s="11">
        <v>2836.2</v>
      </c>
      <c r="F83" s="11">
        <v>2837</v>
      </c>
      <c r="G83" s="13">
        <v>4990.25</v>
      </c>
      <c r="H83" s="11">
        <f t="shared" si="28"/>
        <v>51.05</v>
      </c>
      <c r="I83" s="11">
        <f t="shared" si="29"/>
        <v>453.792</v>
      </c>
      <c r="J83" s="11">
        <f t="shared" si="30"/>
        <v>19.859</v>
      </c>
      <c r="K83" s="13">
        <f t="shared" si="31"/>
        <v>424.17</v>
      </c>
      <c r="L83" s="13">
        <f t="shared" si="36"/>
        <v>948.871</v>
      </c>
      <c r="M83" s="11">
        <v>0</v>
      </c>
      <c r="N83" s="11">
        <f t="shared" si="32"/>
        <v>226.9</v>
      </c>
      <c r="O83" s="11">
        <f t="shared" si="33"/>
        <v>8.51</v>
      </c>
      <c r="P83" s="13">
        <f t="shared" si="34"/>
        <v>99.81</v>
      </c>
      <c r="Q83" s="11">
        <f t="shared" si="35"/>
        <v>335.22</v>
      </c>
      <c r="R83" s="11">
        <f t="shared" si="27"/>
        <v>1284.091</v>
      </c>
      <c r="S83" s="11"/>
      <c r="T83" t="str">
        <f>VLOOKUP(D83,[3]汇总!I$2:J$326,2,0)</f>
        <v>√</v>
      </c>
      <c r="U83" t="e">
        <f>VLOOKUP(D83,'[4]2021.05'!$E$5:$F$203,2,0)</f>
        <v>#N/A</v>
      </c>
    </row>
    <row r="84" ht="20" hidden="1" customHeight="1" spans="1:21">
      <c r="A84" s="10">
        <f t="shared" si="37"/>
        <v>81</v>
      </c>
      <c r="B84" s="15"/>
      <c r="C84" s="12" t="s">
        <v>178</v>
      </c>
      <c r="D84" s="11" t="s">
        <v>179</v>
      </c>
      <c r="E84" s="11">
        <v>2836.2</v>
      </c>
      <c r="F84" s="11">
        <v>2837</v>
      </c>
      <c r="G84" s="13">
        <v>4990.25</v>
      </c>
      <c r="H84" s="11">
        <f t="shared" si="28"/>
        <v>51.05</v>
      </c>
      <c r="I84" s="11">
        <f t="shared" si="29"/>
        <v>453.792</v>
      </c>
      <c r="J84" s="11">
        <f t="shared" si="30"/>
        <v>19.859</v>
      </c>
      <c r="K84" s="13">
        <f t="shared" si="31"/>
        <v>424.17</v>
      </c>
      <c r="L84" s="13">
        <f t="shared" si="36"/>
        <v>948.871</v>
      </c>
      <c r="M84" s="11">
        <v>0</v>
      </c>
      <c r="N84" s="11">
        <f t="shared" si="32"/>
        <v>226.9</v>
      </c>
      <c r="O84" s="11">
        <f t="shared" si="33"/>
        <v>8.51</v>
      </c>
      <c r="P84" s="13">
        <f t="shared" si="34"/>
        <v>99.81</v>
      </c>
      <c r="Q84" s="11">
        <f t="shared" si="35"/>
        <v>335.22</v>
      </c>
      <c r="R84" s="11">
        <f t="shared" si="27"/>
        <v>1284.091</v>
      </c>
      <c r="S84" s="11"/>
      <c r="T84" t="str">
        <f>VLOOKUP(D84,[3]汇总!I$2:J$326,2,0)</f>
        <v>√</v>
      </c>
      <c r="U84">
        <f>VLOOKUP(D84,'[4]2021.05'!$E$5:$F$203,2,0)</f>
        <v>4180</v>
      </c>
    </row>
    <row r="85" ht="20" hidden="1" customHeight="1" spans="1:21">
      <c r="A85" s="10">
        <f t="shared" ref="A85:A94" si="38">ROW()-3</f>
        <v>82</v>
      </c>
      <c r="B85" s="15"/>
      <c r="C85" s="12" t="s">
        <v>180</v>
      </c>
      <c r="D85" s="11" t="s">
        <v>181</v>
      </c>
      <c r="E85" s="11">
        <v>2836.2</v>
      </c>
      <c r="F85" s="11">
        <v>2837</v>
      </c>
      <c r="G85" s="13">
        <v>4990.25</v>
      </c>
      <c r="H85" s="11">
        <f t="shared" si="28"/>
        <v>51.05</v>
      </c>
      <c r="I85" s="11">
        <f t="shared" si="29"/>
        <v>453.792</v>
      </c>
      <c r="J85" s="11">
        <f t="shared" si="30"/>
        <v>19.859</v>
      </c>
      <c r="K85" s="13">
        <f t="shared" si="31"/>
        <v>424.17</v>
      </c>
      <c r="L85" s="13">
        <f t="shared" si="36"/>
        <v>948.871</v>
      </c>
      <c r="M85" s="11">
        <v>0</v>
      </c>
      <c r="N85" s="11">
        <f t="shared" si="32"/>
        <v>226.9</v>
      </c>
      <c r="O85" s="11">
        <f t="shared" si="33"/>
        <v>8.51</v>
      </c>
      <c r="P85" s="13">
        <f t="shared" si="34"/>
        <v>99.81</v>
      </c>
      <c r="Q85" s="11">
        <f t="shared" si="35"/>
        <v>335.22</v>
      </c>
      <c r="R85" s="11">
        <f t="shared" si="27"/>
        <v>1284.091</v>
      </c>
      <c r="S85" s="11"/>
      <c r="T85" t="str">
        <f>VLOOKUP(D85,[3]汇总!I$2:J$326,2,0)</f>
        <v>√</v>
      </c>
      <c r="U85">
        <f>VLOOKUP(D85,'[4]2021.05'!$E$5:$F$203,2,0)</f>
        <v>3180</v>
      </c>
    </row>
    <row r="86" ht="20" hidden="1" customHeight="1" spans="1:21">
      <c r="A86" s="10">
        <f t="shared" si="38"/>
        <v>83</v>
      </c>
      <c r="B86" s="15"/>
      <c r="C86" s="12" t="s">
        <v>184</v>
      </c>
      <c r="D86" s="11" t="s">
        <v>185</v>
      </c>
      <c r="E86" s="11">
        <v>2836.2</v>
      </c>
      <c r="F86" s="11">
        <v>2837</v>
      </c>
      <c r="G86" s="13">
        <v>4990.25</v>
      </c>
      <c r="H86" s="11">
        <f t="shared" si="28"/>
        <v>51.05</v>
      </c>
      <c r="I86" s="11">
        <f t="shared" si="29"/>
        <v>453.792</v>
      </c>
      <c r="J86" s="11">
        <f t="shared" si="30"/>
        <v>19.859</v>
      </c>
      <c r="K86" s="13">
        <f t="shared" si="31"/>
        <v>424.17</v>
      </c>
      <c r="L86" s="13">
        <f t="shared" si="36"/>
        <v>948.871</v>
      </c>
      <c r="M86" s="11">
        <v>0</v>
      </c>
      <c r="N86" s="11">
        <f t="shared" si="32"/>
        <v>226.9</v>
      </c>
      <c r="O86" s="11">
        <f t="shared" si="33"/>
        <v>8.51</v>
      </c>
      <c r="P86" s="13">
        <f t="shared" si="34"/>
        <v>99.81</v>
      </c>
      <c r="Q86" s="11">
        <f t="shared" si="35"/>
        <v>335.22</v>
      </c>
      <c r="R86" s="11">
        <f t="shared" si="27"/>
        <v>1284.091</v>
      </c>
      <c r="S86" s="11"/>
      <c r="T86" t="str">
        <f>VLOOKUP(D86,[3]汇总!I$2:J$326,2,0)</f>
        <v>√</v>
      </c>
      <c r="U86" t="e">
        <f>VLOOKUP(D86,'[4]2021.05'!$E$5:$F$203,2,0)</f>
        <v>#N/A</v>
      </c>
    </row>
    <row r="87" ht="20" hidden="1" customHeight="1" spans="1:21">
      <c r="A87" s="10">
        <f t="shared" si="38"/>
        <v>84</v>
      </c>
      <c r="B87" s="15"/>
      <c r="C87" s="12" t="s">
        <v>186</v>
      </c>
      <c r="D87" s="11" t="s">
        <v>187</v>
      </c>
      <c r="E87" s="11">
        <v>2836.2</v>
      </c>
      <c r="F87" s="11">
        <v>2837</v>
      </c>
      <c r="G87" s="13">
        <v>4990.25</v>
      </c>
      <c r="H87" s="11">
        <f t="shared" si="28"/>
        <v>51.05</v>
      </c>
      <c r="I87" s="11">
        <f t="shared" si="29"/>
        <v>453.792</v>
      </c>
      <c r="J87" s="11">
        <f t="shared" si="30"/>
        <v>19.859</v>
      </c>
      <c r="K87" s="13">
        <f t="shared" si="31"/>
        <v>424.17</v>
      </c>
      <c r="L87" s="13">
        <f t="shared" si="36"/>
        <v>948.871</v>
      </c>
      <c r="M87" s="11">
        <v>0</v>
      </c>
      <c r="N87" s="11">
        <f t="shared" si="32"/>
        <v>226.9</v>
      </c>
      <c r="O87" s="11">
        <f t="shared" si="33"/>
        <v>8.51</v>
      </c>
      <c r="P87" s="13">
        <f t="shared" si="34"/>
        <v>99.81</v>
      </c>
      <c r="Q87" s="11">
        <f t="shared" si="35"/>
        <v>335.22</v>
      </c>
      <c r="R87" s="11">
        <f t="shared" si="27"/>
        <v>1284.091</v>
      </c>
      <c r="S87" s="11"/>
      <c r="T87" t="str">
        <f>VLOOKUP(D87,[3]汇总!I$2:J$326,2,0)</f>
        <v>√</v>
      </c>
      <c r="U87">
        <f>VLOOKUP(D87,'[4]2021.05'!$E$5:$F$203,2,0)</f>
        <v>3180</v>
      </c>
    </row>
    <row r="88" ht="20" hidden="1" customHeight="1" spans="1:21">
      <c r="A88" s="10">
        <f t="shared" si="38"/>
        <v>85</v>
      </c>
      <c r="B88" s="15"/>
      <c r="C88" s="12" t="s">
        <v>188</v>
      </c>
      <c r="D88" s="11" t="s">
        <v>189</v>
      </c>
      <c r="E88" s="11">
        <v>2836.2</v>
      </c>
      <c r="F88" s="11">
        <v>2837</v>
      </c>
      <c r="G88" s="13">
        <v>4990.25</v>
      </c>
      <c r="H88" s="11">
        <f t="shared" si="28"/>
        <v>51.05</v>
      </c>
      <c r="I88" s="11">
        <f t="shared" si="29"/>
        <v>453.792</v>
      </c>
      <c r="J88" s="11">
        <f t="shared" si="30"/>
        <v>19.859</v>
      </c>
      <c r="K88" s="13">
        <f t="shared" si="31"/>
        <v>424.17</v>
      </c>
      <c r="L88" s="13">
        <f t="shared" si="36"/>
        <v>948.871</v>
      </c>
      <c r="M88" s="11">
        <v>0</v>
      </c>
      <c r="N88" s="11">
        <f t="shared" si="32"/>
        <v>226.9</v>
      </c>
      <c r="O88" s="11">
        <f t="shared" si="33"/>
        <v>8.51</v>
      </c>
      <c r="P88" s="13">
        <f t="shared" si="34"/>
        <v>99.81</v>
      </c>
      <c r="Q88" s="11">
        <f t="shared" si="35"/>
        <v>335.22</v>
      </c>
      <c r="R88" s="11">
        <f t="shared" si="27"/>
        <v>1284.091</v>
      </c>
      <c r="S88" s="11"/>
      <c r="T88" t="str">
        <f>VLOOKUP(D88,[3]汇总!I$2:J$326,2,0)</f>
        <v>√</v>
      </c>
      <c r="U88">
        <f>VLOOKUP(D88,'[4]2021.05'!$E$5:$F$203,2,0)</f>
        <v>1790</v>
      </c>
    </row>
    <row r="89" ht="20" hidden="1" customHeight="1" spans="1:21">
      <c r="A89" s="10">
        <f t="shared" si="38"/>
        <v>86</v>
      </c>
      <c r="B89" s="15"/>
      <c r="C89" s="12" t="s">
        <v>190</v>
      </c>
      <c r="D89" s="11" t="s">
        <v>191</v>
      </c>
      <c r="E89" s="11">
        <v>2836.2</v>
      </c>
      <c r="F89" s="11">
        <v>2837</v>
      </c>
      <c r="G89" s="13">
        <v>4990.25</v>
      </c>
      <c r="H89" s="11">
        <f t="shared" si="28"/>
        <v>51.05</v>
      </c>
      <c r="I89" s="11">
        <f t="shared" si="29"/>
        <v>453.792</v>
      </c>
      <c r="J89" s="11">
        <f t="shared" si="30"/>
        <v>19.859</v>
      </c>
      <c r="K89" s="13">
        <f t="shared" si="31"/>
        <v>424.17</v>
      </c>
      <c r="L89" s="13">
        <f t="shared" si="36"/>
        <v>948.871</v>
      </c>
      <c r="M89" s="11">
        <v>0</v>
      </c>
      <c r="N89" s="11">
        <f t="shared" si="32"/>
        <v>226.9</v>
      </c>
      <c r="O89" s="11">
        <f t="shared" si="33"/>
        <v>8.51</v>
      </c>
      <c r="P89" s="13">
        <f t="shared" si="34"/>
        <v>99.81</v>
      </c>
      <c r="Q89" s="11">
        <f t="shared" si="35"/>
        <v>335.22</v>
      </c>
      <c r="R89" s="11">
        <f t="shared" si="27"/>
        <v>1284.091</v>
      </c>
      <c r="S89" s="11"/>
      <c r="T89" t="str">
        <f>VLOOKUP(D89,[3]汇总!I$2:J$326,2,0)</f>
        <v>√</v>
      </c>
      <c r="U89">
        <f>VLOOKUP(D89,'[4]2021.05'!$E$5:$F$203,2,0)</f>
        <v>3180</v>
      </c>
    </row>
    <row r="90" ht="20" hidden="1" customHeight="1" spans="1:21">
      <c r="A90" s="10">
        <f t="shared" si="38"/>
        <v>87</v>
      </c>
      <c r="B90" s="15"/>
      <c r="C90" s="12" t="s">
        <v>192</v>
      </c>
      <c r="D90" s="11" t="s">
        <v>193</v>
      </c>
      <c r="E90" s="11">
        <v>3820</v>
      </c>
      <c r="F90" s="11">
        <v>3820</v>
      </c>
      <c r="G90" s="13">
        <v>4990.25</v>
      </c>
      <c r="H90" s="11">
        <f t="shared" si="28"/>
        <v>68.76</v>
      </c>
      <c r="I90" s="11">
        <f t="shared" si="29"/>
        <v>611.2</v>
      </c>
      <c r="J90" s="11">
        <f t="shared" si="30"/>
        <v>26.74</v>
      </c>
      <c r="K90" s="13">
        <f t="shared" si="31"/>
        <v>424.17</v>
      </c>
      <c r="L90" s="13">
        <f t="shared" si="36"/>
        <v>1130.87</v>
      </c>
      <c r="M90" s="11">
        <v>0</v>
      </c>
      <c r="N90" s="11">
        <f t="shared" si="32"/>
        <v>305.6</v>
      </c>
      <c r="O90" s="11">
        <f t="shared" si="33"/>
        <v>11.46</v>
      </c>
      <c r="P90" s="13">
        <f t="shared" si="34"/>
        <v>99.81</v>
      </c>
      <c r="Q90" s="11">
        <f t="shared" si="35"/>
        <v>416.87</v>
      </c>
      <c r="R90" s="11">
        <f t="shared" si="27"/>
        <v>1547.74</v>
      </c>
      <c r="S90" s="11"/>
      <c r="T90" t="str">
        <f>VLOOKUP(D90,[3]汇总!I$2:J$326,2,0)</f>
        <v>√</v>
      </c>
      <c r="U90">
        <f>VLOOKUP(D90,'[4]2021.05'!$E$5:$F$203,2,0)</f>
        <v>4180</v>
      </c>
    </row>
    <row r="91" ht="20" hidden="1" customHeight="1" spans="1:21">
      <c r="A91" s="10">
        <f t="shared" si="38"/>
        <v>88</v>
      </c>
      <c r="B91" s="15"/>
      <c r="C91" s="12" t="s">
        <v>194</v>
      </c>
      <c r="D91" s="11" t="s">
        <v>195</v>
      </c>
      <c r="E91" s="11">
        <v>3820</v>
      </c>
      <c r="F91" s="11">
        <v>3820</v>
      </c>
      <c r="G91" s="13">
        <v>4990.25</v>
      </c>
      <c r="H91" s="11">
        <f t="shared" si="28"/>
        <v>68.76</v>
      </c>
      <c r="I91" s="11">
        <f t="shared" si="29"/>
        <v>611.2</v>
      </c>
      <c r="J91" s="11">
        <f t="shared" si="30"/>
        <v>26.74</v>
      </c>
      <c r="K91" s="13">
        <f t="shared" si="31"/>
        <v>424.17</v>
      </c>
      <c r="L91" s="13">
        <f t="shared" si="36"/>
        <v>1130.87</v>
      </c>
      <c r="M91" s="11">
        <v>0</v>
      </c>
      <c r="N91" s="11">
        <f t="shared" si="32"/>
        <v>305.6</v>
      </c>
      <c r="O91" s="11">
        <f t="shared" si="33"/>
        <v>11.46</v>
      </c>
      <c r="P91" s="13">
        <f t="shared" si="34"/>
        <v>99.81</v>
      </c>
      <c r="Q91" s="11">
        <f t="shared" si="35"/>
        <v>416.87</v>
      </c>
      <c r="R91" s="11">
        <f t="shared" si="27"/>
        <v>1547.74</v>
      </c>
      <c r="S91" s="11"/>
      <c r="T91" t="str">
        <f>VLOOKUP(D91,[3]汇总!I$2:J$326,2,0)</f>
        <v>√</v>
      </c>
      <c r="U91">
        <f>VLOOKUP(D91,'[4]2021.05'!$E$5:$F$203,2,0)</f>
        <v>4180</v>
      </c>
    </row>
    <row r="92" ht="20" hidden="1" customHeight="1" spans="1:21">
      <c r="A92" s="10">
        <f t="shared" si="38"/>
        <v>89</v>
      </c>
      <c r="B92" s="15"/>
      <c r="C92" s="12" t="s">
        <v>196</v>
      </c>
      <c r="D92" s="11" t="s">
        <v>197</v>
      </c>
      <c r="E92" s="11">
        <v>2836.2</v>
      </c>
      <c r="F92" s="11">
        <v>2837</v>
      </c>
      <c r="G92" s="13">
        <v>4990.25</v>
      </c>
      <c r="H92" s="11">
        <f t="shared" si="28"/>
        <v>51.05</v>
      </c>
      <c r="I92" s="11">
        <f t="shared" si="29"/>
        <v>453.792</v>
      </c>
      <c r="J92" s="11">
        <f t="shared" si="30"/>
        <v>19.859</v>
      </c>
      <c r="K92" s="13">
        <f t="shared" si="31"/>
        <v>424.17</v>
      </c>
      <c r="L92" s="13">
        <f t="shared" si="36"/>
        <v>948.871</v>
      </c>
      <c r="M92" s="11">
        <v>0</v>
      </c>
      <c r="N92" s="11">
        <f t="shared" si="32"/>
        <v>226.9</v>
      </c>
      <c r="O92" s="11">
        <f t="shared" si="33"/>
        <v>8.51</v>
      </c>
      <c r="P92" s="13">
        <f t="shared" si="34"/>
        <v>99.81</v>
      </c>
      <c r="Q92" s="11">
        <f t="shared" si="35"/>
        <v>335.22</v>
      </c>
      <c r="R92" s="11">
        <f t="shared" si="27"/>
        <v>1284.091</v>
      </c>
      <c r="S92" s="11"/>
      <c r="T92" t="str">
        <f>VLOOKUP(D92,[3]汇总!I$2:J$326,2,0)</f>
        <v>√</v>
      </c>
      <c r="U92">
        <f>VLOOKUP(D92,'[4]2021.05'!$E$5:$F$203,2,0)</f>
        <v>3180</v>
      </c>
    </row>
    <row r="93" ht="20" hidden="1" customHeight="1" spans="1:21">
      <c r="A93" s="10">
        <f t="shared" si="38"/>
        <v>90</v>
      </c>
      <c r="B93" s="15"/>
      <c r="C93" s="12" t="s">
        <v>198</v>
      </c>
      <c r="D93" s="11" t="s">
        <v>199</v>
      </c>
      <c r="E93" s="11">
        <v>2836.2</v>
      </c>
      <c r="F93" s="11">
        <v>2837</v>
      </c>
      <c r="G93" s="13">
        <v>4990.25</v>
      </c>
      <c r="H93" s="11">
        <f t="shared" si="28"/>
        <v>51.05</v>
      </c>
      <c r="I93" s="11">
        <f t="shared" si="29"/>
        <v>453.792</v>
      </c>
      <c r="J93" s="11">
        <f t="shared" si="30"/>
        <v>19.859</v>
      </c>
      <c r="K93" s="13">
        <f t="shared" si="31"/>
        <v>424.17</v>
      </c>
      <c r="L93" s="13">
        <f t="shared" si="36"/>
        <v>948.871</v>
      </c>
      <c r="M93" s="11">
        <v>0</v>
      </c>
      <c r="N93" s="11">
        <f t="shared" si="32"/>
        <v>226.9</v>
      </c>
      <c r="O93" s="11">
        <f t="shared" si="33"/>
        <v>8.51</v>
      </c>
      <c r="P93" s="13">
        <f t="shared" si="34"/>
        <v>99.81</v>
      </c>
      <c r="Q93" s="11">
        <f t="shared" si="35"/>
        <v>335.22</v>
      </c>
      <c r="R93" s="11">
        <f t="shared" si="27"/>
        <v>1284.091</v>
      </c>
      <c r="S93" s="11"/>
      <c r="T93" t="str">
        <f>VLOOKUP(D93,[3]汇总!I$2:J$326,2,0)</f>
        <v>√</v>
      </c>
      <c r="U93">
        <f>VLOOKUP(D93,'[4]2021.05'!$E$5:$F$203,2,0)</f>
        <v>3180</v>
      </c>
    </row>
    <row r="94" ht="20" hidden="1" customHeight="1" spans="1:21">
      <c r="A94" s="10">
        <f t="shared" si="38"/>
        <v>91</v>
      </c>
      <c r="B94" s="15"/>
      <c r="C94" s="12" t="s">
        <v>202</v>
      </c>
      <c r="D94" s="11" t="s">
        <v>203</v>
      </c>
      <c r="E94" s="11">
        <v>2836.2</v>
      </c>
      <c r="F94" s="11">
        <v>2837</v>
      </c>
      <c r="G94" s="13">
        <v>4990.25</v>
      </c>
      <c r="H94" s="11">
        <f t="shared" si="28"/>
        <v>51.05</v>
      </c>
      <c r="I94" s="11">
        <f t="shared" si="29"/>
        <v>453.792</v>
      </c>
      <c r="J94" s="11">
        <f t="shared" si="30"/>
        <v>19.859</v>
      </c>
      <c r="K94" s="13">
        <f t="shared" si="31"/>
        <v>424.17</v>
      </c>
      <c r="L94" s="13">
        <f t="shared" si="36"/>
        <v>948.871</v>
      </c>
      <c r="M94" s="11">
        <v>0</v>
      </c>
      <c r="N94" s="11">
        <f t="shared" si="32"/>
        <v>226.9</v>
      </c>
      <c r="O94" s="11">
        <f t="shared" si="33"/>
        <v>8.51</v>
      </c>
      <c r="P94" s="13">
        <f t="shared" si="34"/>
        <v>99.81</v>
      </c>
      <c r="Q94" s="11">
        <f t="shared" si="35"/>
        <v>335.22</v>
      </c>
      <c r="R94" s="11">
        <f t="shared" si="27"/>
        <v>1284.091</v>
      </c>
      <c r="S94" s="11"/>
      <c r="T94" t="str">
        <f>VLOOKUP(D94,[3]汇总!I$2:J$326,2,0)</f>
        <v>√</v>
      </c>
      <c r="U94">
        <f>VLOOKUP(D94,'[4]2021.05'!$E$5:$F$203,2,0)</f>
        <v>3180</v>
      </c>
    </row>
    <row r="95" ht="20" hidden="1" customHeight="1" spans="1:21">
      <c r="A95" s="10">
        <f t="shared" ref="A95:A104" si="39">ROW()-3</f>
        <v>92</v>
      </c>
      <c r="B95" s="15"/>
      <c r="C95" s="12" t="s">
        <v>204</v>
      </c>
      <c r="D95" s="11" t="s">
        <v>205</v>
      </c>
      <c r="E95" s="11">
        <v>2836.2</v>
      </c>
      <c r="F95" s="11">
        <v>2837</v>
      </c>
      <c r="G95" s="13">
        <v>4990.25</v>
      </c>
      <c r="H95" s="11">
        <f t="shared" si="28"/>
        <v>51.05</v>
      </c>
      <c r="I95" s="11">
        <f t="shared" si="29"/>
        <v>453.792</v>
      </c>
      <c r="J95" s="11">
        <f t="shared" si="30"/>
        <v>19.859</v>
      </c>
      <c r="K95" s="13">
        <f t="shared" si="31"/>
        <v>424.17</v>
      </c>
      <c r="L95" s="13">
        <f t="shared" si="36"/>
        <v>948.871</v>
      </c>
      <c r="M95" s="11">
        <v>0</v>
      </c>
      <c r="N95" s="11">
        <f t="shared" si="32"/>
        <v>226.9</v>
      </c>
      <c r="O95" s="11">
        <f t="shared" si="33"/>
        <v>8.51</v>
      </c>
      <c r="P95" s="13">
        <f t="shared" si="34"/>
        <v>99.81</v>
      </c>
      <c r="Q95" s="11">
        <f t="shared" si="35"/>
        <v>335.22</v>
      </c>
      <c r="R95" s="11">
        <f t="shared" si="27"/>
        <v>1284.091</v>
      </c>
      <c r="S95" s="11"/>
      <c r="T95" t="str">
        <f>VLOOKUP(D95,[3]汇总!I$2:J$326,2,0)</f>
        <v>√</v>
      </c>
      <c r="U95">
        <f>VLOOKUP(D95,'[4]2021.05'!$E$5:$F$203,2,0)</f>
        <v>3180</v>
      </c>
    </row>
    <row r="96" ht="20" hidden="1" customHeight="1" spans="1:21">
      <c r="A96" s="10">
        <f t="shared" si="39"/>
        <v>93</v>
      </c>
      <c r="B96" s="15"/>
      <c r="C96" s="12" t="s">
        <v>206</v>
      </c>
      <c r="D96" s="11" t="s">
        <v>207</v>
      </c>
      <c r="E96" s="11">
        <v>2836.2</v>
      </c>
      <c r="F96" s="11">
        <v>2837</v>
      </c>
      <c r="G96" s="13">
        <v>4990.25</v>
      </c>
      <c r="H96" s="11">
        <f t="shared" si="28"/>
        <v>51.05</v>
      </c>
      <c r="I96" s="11">
        <f t="shared" si="29"/>
        <v>453.792</v>
      </c>
      <c r="J96" s="11">
        <f t="shared" si="30"/>
        <v>19.859</v>
      </c>
      <c r="K96" s="13">
        <f t="shared" si="31"/>
        <v>424.17</v>
      </c>
      <c r="L96" s="13">
        <f t="shared" si="36"/>
        <v>948.871</v>
      </c>
      <c r="M96" s="11">
        <v>0</v>
      </c>
      <c r="N96" s="11">
        <f t="shared" si="32"/>
        <v>226.9</v>
      </c>
      <c r="O96" s="11">
        <f t="shared" si="33"/>
        <v>8.51</v>
      </c>
      <c r="P96" s="13">
        <f t="shared" si="34"/>
        <v>99.81</v>
      </c>
      <c r="Q96" s="11">
        <f t="shared" si="35"/>
        <v>335.22</v>
      </c>
      <c r="R96" s="11">
        <f t="shared" si="27"/>
        <v>1284.091</v>
      </c>
      <c r="S96" s="11"/>
      <c r="T96" t="str">
        <f>VLOOKUP(D96,[3]汇总!I$2:J$326,2,0)</f>
        <v>√</v>
      </c>
      <c r="U96">
        <f>VLOOKUP(D96,'[4]2021.05'!$E$5:$F$203,2,0)</f>
        <v>3180</v>
      </c>
    </row>
    <row r="97" ht="20" hidden="1" customHeight="1" spans="1:21">
      <c r="A97" s="10">
        <f t="shared" si="39"/>
        <v>94</v>
      </c>
      <c r="B97" s="15"/>
      <c r="C97" s="12" t="s">
        <v>208</v>
      </c>
      <c r="D97" s="11" t="s">
        <v>209</v>
      </c>
      <c r="E97" s="11">
        <v>2836.2</v>
      </c>
      <c r="F97" s="11">
        <v>2837</v>
      </c>
      <c r="G97" s="13">
        <v>4990.25</v>
      </c>
      <c r="H97" s="11">
        <f t="shared" si="28"/>
        <v>51.05</v>
      </c>
      <c r="I97" s="11">
        <f t="shared" si="29"/>
        <v>453.792</v>
      </c>
      <c r="J97" s="11">
        <f t="shared" si="30"/>
        <v>19.859</v>
      </c>
      <c r="K97" s="13">
        <f t="shared" si="31"/>
        <v>424.17</v>
      </c>
      <c r="L97" s="13">
        <f t="shared" si="36"/>
        <v>948.871</v>
      </c>
      <c r="M97" s="11">
        <v>0</v>
      </c>
      <c r="N97" s="11">
        <f t="shared" si="32"/>
        <v>226.9</v>
      </c>
      <c r="O97" s="11">
        <f t="shared" si="33"/>
        <v>8.51</v>
      </c>
      <c r="P97" s="13">
        <f t="shared" si="34"/>
        <v>99.81</v>
      </c>
      <c r="Q97" s="11">
        <f t="shared" si="35"/>
        <v>335.22</v>
      </c>
      <c r="R97" s="11">
        <f t="shared" si="27"/>
        <v>1284.091</v>
      </c>
      <c r="S97" s="11"/>
      <c r="T97" t="str">
        <f>VLOOKUP(D97,[3]汇总!I$2:J$326,2,0)</f>
        <v>√</v>
      </c>
      <c r="U97">
        <f>VLOOKUP(D97,'[4]2021.05'!$E$5:$F$203,2,0)</f>
        <v>4180</v>
      </c>
    </row>
    <row r="98" ht="20" hidden="1" customHeight="1" spans="1:21">
      <c r="A98" s="10">
        <f t="shared" si="39"/>
        <v>95</v>
      </c>
      <c r="B98" s="15"/>
      <c r="C98" s="12" t="s">
        <v>210</v>
      </c>
      <c r="D98" s="11" t="s">
        <v>211</v>
      </c>
      <c r="E98" s="11">
        <v>2836.2</v>
      </c>
      <c r="F98" s="11">
        <v>2837</v>
      </c>
      <c r="G98" s="13">
        <v>4990.25</v>
      </c>
      <c r="H98" s="11">
        <f t="shared" si="28"/>
        <v>51.05</v>
      </c>
      <c r="I98" s="11">
        <f t="shared" si="29"/>
        <v>453.792</v>
      </c>
      <c r="J98" s="11">
        <f t="shared" si="30"/>
        <v>19.859</v>
      </c>
      <c r="K98" s="13">
        <f t="shared" si="31"/>
        <v>424.17</v>
      </c>
      <c r="L98" s="13">
        <f t="shared" si="36"/>
        <v>948.871</v>
      </c>
      <c r="M98" s="11">
        <v>0</v>
      </c>
      <c r="N98" s="11">
        <f t="shared" si="32"/>
        <v>226.9</v>
      </c>
      <c r="O98" s="11">
        <f t="shared" si="33"/>
        <v>8.51</v>
      </c>
      <c r="P98" s="13">
        <f t="shared" si="34"/>
        <v>99.81</v>
      </c>
      <c r="Q98" s="11">
        <f t="shared" si="35"/>
        <v>335.22</v>
      </c>
      <c r="R98" s="11">
        <f t="shared" si="27"/>
        <v>1284.091</v>
      </c>
      <c r="S98" s="11"/>
      <c r="T98" t="str">
        <f>VLOOKUP(D98,[3]汇总!I$2:J$326,2,0)</f>
        <v>√</v>
      </c>
      <c r="U98">
        <f>VLOOKUP(D98,'[4]2021.05'!$E$5:$F$203,2,0)</f>
        <v>4180</v>
      </c>
    </row>
    <row r="99" ht="20" hidden="1" customHeight="1" spans="1:21">
      <c r="A99" s="10">
        <f t="shared" si="39"/>
        <v>96</v>
      </c>
      <c r="B99" s="15"/>
      <c r="C99" s="12" t="s">
        <v>218</v>
      </c>
      <c r="D99" s="11" t="s">
        <v>219</v>
      </c>
      <c r="E99" s="11">
        <v>3042.05</v>
      </c>
      <c r="F99" s="11">
        <v>3043</v>
      </c>
      <c r="G99" s="13">
        <v>4990.25</v>
      </c>
      <c r="H99" s="11">
        <f t="shared" si="28"/>
        <v>54.76</v>
      </c>
      <c r="I99" s="11">
        <f t="shared" si="29"/>
        <v>486.728</v>
      </c>
      <c r="J99" s="11">
        <f t="shared" si="30"/>
        <v>21.301</v>
      </c>
      <c r="K99" s="13">
        <f t="shared" si="31"/>
        <v>424.17</v>
      </c>
      <c r="L99" s="13">
        <f t="shared" si="36"/>
        <v>986.959</v>
      </c>
      <c r="M99" s="11">
        <v>0</v>
      </c>
      <c r="N99" s="11">
        <f t="shared" si="32"/>
        <v>243.36</v>
      </c>
      <c r="O99" s="11">
        <f t="shared" si="33"/>
        <v>9.13</v>
      </c>
      <c r="P99" s="13">
        <f t="shared" si="34"/>
        <v>99.81</v>
      </c>
      <c r="Q99" s="11">
        <f t="shared" si="35"/>
        <v>352.3</v>
      </c>
      <c r="R99" s="11">
        <f t="shared" si="27"/>
        <v>1339.259</v>
      </c>
      <c r="S99" s="11"/>
      <c r="T99" t="str">
        <f>VLOOKUP(D99,[3]汇总!I$2:J$326,2,0)</f>
        <v>√</v>
      </c>
      <c r="U99">
        <f>VLOOKUP(D99,'[4]2021.05'!$E$5:$F$203,2,0)</f>
        <v>3180</v>
      </c>
    </row>
    <row r="100" ht="20" hidden="1" customHeight="1" spans="1:21">
      <c r="A100" s="10">
        <f t="shared" si="39"/>
        <v>97</v>
      </c>
      <c r="B100" s="15"/>
      <c r="C100" s="12" t="s">
        <v>220</v>
      </c>
      <c r="D100" s="11" t="s">
        <v>221</v>
      </c>
      <c r="E100" s="11">
        <v>3042.05</v>
      </c>
      <c r="F100" s="11">
        <v>3043</v>
      </c>
      <c r="G100" s="13">
        <v>4990.25</v>
      </c>
      <c r="H100" s="11">
        <f t="shared" si="28"/>
        <v>54.76</v>
      </c>
      <c r="I100" s="11">
        <f t="shared" si="29"/>
        <v>486.728</v>
      </c>
      <c r="J100" s="11">
        <f t="shared" si="30"/>
        <v>21.301</v>
      </c>
      <c r="K100" s="13">
        <f t="shared" si="31"/>
        <v>424.17</v>
      </c>
      <c r="L100" s="13">
        <f t="shared" si="36"/>
        <v>986.959</v>
      </c>
      <c r="M100" s="11">
        <v>0</v>
      </c>
      <c r="N100" s="11">
        <f t="shared" si="32"/>
        <v>243.36</v>
      </c>
      <c r="O100" s="11">
        <f t="shared" si="33"/>
        <v>9.13</v>
      </c>
      <c r="P100" s="13">
        <f t="shared" si="34"/>
        <v>99.81</v>
      </c>
      <c r="Q100" s="11">
        <f t="shared" si="35"/>
        <v>352.3</v>
      </c>
      <c r="R100" s="11">
        <f t="shared" si="27"/>
        <v>1339.259</v>
      </c>
      <c r="S100" s="11"/>
      <c r="T100" t="str">
        <f>VLOOKUP(D100,[3]汇总!I$2:J$326,2,0)</f>
        <v>√</v>
      </c>
      <c r="U100" t="e">
        <f>VLOOKUP(D100,'[4]2021.05'!$E$5:$F$203,2,0)</f>
        <v>#N/A</v>
      </c>
    </row>
    <row r="101" ht="20" hidden="1" customHeight="1" spans="1:21">
      <c r="A101" s="10">
        <f t="shared" si="39"/>
        <v>98</v>
      </c>
      <c r="B101" s="15"/>
      <c r="C101" s="12" t="s">
        <v>746</v>
      </c>
      <c r="D101" s="11" t="s">
        <v>747</v>
      </c>
      <c r="E101" s="11">
        <v>3042.05</v>
      </c>
      <c r="F101" s="11">
        <v>3043</v>
      </c>
      <c r="G101" s="13">
        <v>4990.25</v>
      </c>
      <c r="H101" s="11">
        <f t="shared" si="28"/>
        <v>54.76</v>
      </c>
      <c r="I101" s="11">
        <f t="shared" si="29"/>
        <v>486.728</v>
      </c>
      <c r="J101" s="11">
        <f t="shared" si="30"/>
        <v>21.301</v>
      </c>
      <c r="K101" s="13">
        <f t="shared" si="31"/>
        <v>424.17</v>
      </c>
      <c r="L101" s="13">
        <f t="shared" si="36"/>
        <v>986.959</v>
      </c>
      <c r="M101" s="11">
        <v>0</v>
      </c>
      <c r="N101" s="11">
        <f t="shared" si="32"/>
        <v>243.36</v>
      </c>
      <c r="O101" s="11">
        <f t="shared" si="33"/>
        <v>9.13</v>
      </c>
      <c r="P101" s="13">
        <f t="shared" si="34"/>
        <v>99.81</v>
      </c>
      <c r="Q101" s="11">
        <f t="shared" si="35"/>
        <v>352.3</v>
      </c>
      <c r="R101" s="11">
        <f t="shared" si="27"/>
        <v>1339.259</v>
      </c>
      <c r="S101" s="11"/>
      <c r="T101" t="str">
        <f>VLOOKUP(D101,[3]汇总!I$2:J$326,2,0)</f>
        <v>√</v>
      </c>
      <c r="U101">
        <f>VLOOKUP(D101,'[4]2021.05'!$E$5:$F$203,2,0)</f>
        <v>4180</v>
      </c>
    </row>
    <row r="102" ht="20" hidden="1" customHeight="1" spans="1:21">
      <c r="A102" s="10">
        <f t="shared" si="39"/>
        <v>99</v>
      </c>
      <c r="B102" s="15"/>
      <c r="C102" s="12" t="s">
        <v>748</v>
      </c>
      <c r="D102" s="111" t="s">
        <v>749</v>
      </c>
      <c r="E102" s="11">
        <v>3042.05</v>
      </c>
      <c r="F102" s="11">
        <v>3043</v>
      </c>
      <c r="G102" s="13">
        <v>4990.25</v>
      </c>
      <c r="H102" s="11">
        <f t="shared" si="28"/>
        <v>54.76</v>
      </c>
      <c r="I102" s="11">
        <f t="shared" si="29"/>
        <v>486.728</v>
      </c>
      <c r="J102" s="11">
        <f t="shared" si="30"/>
        <v>21.301</v>
      </c>
      <c r="K102" s="13">
        <f t="shared" si="31"/>
        <v>424.17</v>
      </c>
      <c r="L102" s="13">
        <f t="shared" si="36"/>
        <v>986.959</v>
      </c>
      <c r="M102" s="11">
        <v>0</v>
      </c>
      <c r="N102" s="11">
        <f t="shared" si="32"/>
        <v>243.36</v>
      </c>
      <c r="O102" s="11">
        <f t="shared" si="33"/>
        <v>9.13</v>
      </c>
      <c r="P102" s="13">
        <f t="shared" si="34"/>
        <v>99.81</v>
      </c>
      <c r="Q102" s="11">
        <f t="shared" si="35"/>
        <v>352.3</v>
      </c>
      <c r="R102" s="11">
        <f t="shared" si="27"/>
        <v>1339.259</v>
      </c>
      <c r="S102" s="11"/>
      <c r="T102" t="str">
        <f>VLOOKUP(D102,[3]汇总!I$2:J$326,2,0)</f>
        <v>√</v>
      </c>
      <c r="U102" t="e">
        <f>VLOOKUP(D102,'[4]2021.05'!$E$5:$F$203,2,0)</f>
        <v>#N/A</v>
      </c>
    </row>
    <row r="103" ht="20" hidden="1" customHeight="1" spans="1:21">
      <c r="A103" s="10">
        <f t="shared" si="39"/>
        <v>100</v>
      </c>
      <c r="B103" s="15"/>
      <c r="C103" s="12" t="s">
        <v>750</v>
      </c>
      <c r="D103" s="111" t="s">
        <v>751</v>
      </c>
      <c r="E103" s="11">
        <v>3042.05</v>
      </c>
      <c r="F103" s="11">
        <v>3043</v>
      </c>
      <c r="G103" s="13">
        <v>4990.25</v>
      </c>
      <c r="H103" s="11">
        <f t="shared" si="28"/>
        <v>54.76</v>
      </c>
      <c r="I103" s="11">
        <f t="shared" si="29"/>
        <v>486.728</v>
      </c>
      <c r="J103" s="11">
        <f t="shared" si="30"/>
        <v>21.301</v>
      </c>
      <c r="K103" s="13">
        <f t="shared" si="31"/>
        <v>424.17</v>
      </c>
      <c r="L103" s="13">
        <f t="shared" si="36"/>
        <v>986.959</v>
      </c>
      <c r="M103" s="11">
        <v>0</v>
      </c>
      <c r="N103" s="11">
        <f t="shared" si="32"/>
        <v>243.36</v>
      </c>
      <c r="O103" s="11">
        <f t="shared" si="33"/>
        <v>9.13</v>
      </c>
      <c r="P103" s="13">
        <f t="shared" si="34"/>
        <v>99.81</v>
      </c>
      <c r="Q103" s="11">
        <f t="shared" si="35"/>
        <v>352.3</v>
      </c>
      <c r="R103" s="11">
        <f t="shared" si="27"/>
        <v>1339.259</v>
      </c>
      <c r="S103" s="11"/>
      <c r="T103" t="str">
        <f>VLOOKUP(D103,[3]汇总!I$2:J$326,2,0)</f>
        <v>√</v>
      </c>
      <c r="U103" t="e">
        <f>VLOOKUP(D103,'[4]2021.05'!$E$5:$F$203,2,0)</f>
        <v>#N/A</v>
      </c>
    </row>
    <row r="104" ht="20" hidden="1" customHeight="1" spans="1:21">
      <c r="A104" s="10">
        <f t="shared" si="39"/>
        <v>101</v>
      </c>
      <c r="B104" s="15"/>
      <c r="C104" s="12" t="s">
        <v>787</v>
      </c>
      <c r="D104" s="11" t="s">
        <v>788</v>
      </c>
      <c r="E104" s="22">
        <v>3042.05</v>
      </c>
      <c r="F104" s="22">
        <v>3043</v>
      </c>
      <c r="G104" s="13">
        <v>4990.25</v>
      </c>
      <c r="H104" s="11">
        <f t="shared" si="28"/>
        <v>54.76</v>
      </c>
      <c r="I104" s="11">
        <f t="shared" si="29"/>
        <v>486.728</v>
      </c>
      <c r="J104" s="11">
        <f t="shared" si="30"/>
        <v>21.301</v>
      </c>
      <c r="K104" s="13">
        <f t="shared" si="31"/>
        <v>424.17</v>
      </c>
      <c r="L104" s="13">
        <f t="shared" si="36"/>
        <v>986.959</v>
      </c>
      <c r="M104" s="11">
        <v>0</v>
      </c>
      <c r="N104" s="11">
        <f t="shared" si="32"/>
        <v>243.36</v>
      </c>
      <c r="O104" s="11">
        <f t="shared" si="33"/>
        <v>9.13</v>
      </c>
      <c r="P104" s="13">
        <f t="shared" si="34"/>
        <v>99.81</v>
      </c>
      <c r="Q104" s="11">
        <f t="shared" si="35"/>
        <v>352.3</v>
      </c>
      <c r="R104" s="11">
        <f t="shared" si="27"/>
        <v>1339.259</v>
      </c>
      <c r="S104" s="11"/>
      <c r="T104" t="str">
        <f>VLOOKUP(D104,[3]汇总!I$2:J$326,2,0)</f>
        <v>√</v>
      </c>
      <c r="U104" t="e">
        <f>VLOOKUP(D104,'[4]2021.05'!$E$5:$F$203,2,0)</f>
        <v>#N/A</v>
      </c>
    </row>
    <row r="105" ht="20" hidden="1" customHeight="1" spans="1:21">
      <c r="A105" s="10">
        <f t="shared" ref="A105:A114" si="40">ROW()-3</f>
        <v>102</v>
      </c>
      <c r="B105" s="15"/>
      <c r="C105" s="12" t="s">
        <v>789</v>
      </c>
      <c r="D105" s="11" t="s">
        <v>790</v>
      </c>
      <c r="E105" s="22">
        <v>3042.05</v>
      </c>
      <c r="F105" s="22">
        <v>3043</v>
      </c>
      <c r="G105" s="13">
        <v>4990.25</v>
      </c>
      <c r="H105" s="11">
        <f t="shared" si="28"/>
        <v>54.76</v>
      </c>
      <c r="I105" s="11">
        <f t="shared" si="29"/>
        <v>486.728</v>
      </c>
      <c r="J105" s="11">
        <f t="shared" si="30"/>
        <v>21.301</v>
      </c>
      <c r="K105" s="13">
        <f t="shared" si="31"/>
        <v>424.17</v>
      </c>
      <c r="L105" s="13">
        <f t="shared" si="36"/>
        <v>986.959</v>
      </c>
      <c r="M105" s="11">
        <v>0</v>
      </c>
      <c r="N105" s="11">
        <f t="shared" si="32"/>
        <v>243.36</v>
      </c>
      <c r="O105" s="11">
        <f t="shared" si="33"/>
        <v>9.13</v>
      </c>
      <c r="P105" s="13">
        <f t="shared" si="34"/>
        <v>99.81</v>
      </c>
      <c r="Q105" s="11">
        <f t="shared" si="35"/>
        <v>352.3</v>
      </c>
      <c r="R105" s="11">
        <f t="shared" si="27"/>
        <v>1339.259</v>
      </c>
      <c r="S105" s="11"/>
      <c r="T105" t="str">
        <f>VLOOKUP(D105,[3]汇总!I$2:J$326,2,0)</f>
        <v>√</v>
      </c>
      <c r="U105" t="e">
        <f>VLOOKUP(D105,'[4]2021.05'!$E$5:$F$203,2,0)</f>
        <v>#N/A</v>
      </c>
    </row>
    <row r="106" ht="20" hidden="1" customHeight="1" spans="1:21">
      <c r="A106" s="10">
        <f t="shared" si="40"/>
        <v>103</v>
      </c>
      <c r="B106" s="15"/>
      <c r="C106" s="12" t="s">
        <v>791</v>
      </c>
      <c r="D106" s="11" t="s">
        <v>792</v>
      </c>
      <c r="E106" s="22">
        <v>3042.05</v>
      </c>
      <c r="F106" s="22">
        <v>3043</v>
      </c>
      <c r="G106" s="13">
        <v>4990.25</v>
      </c>
      <c r="H106" s="11">
        <f t="shared" si="28"/>
        <v>54.76</v>
      </c>
      <c r="I106" s="11">
        <f t="shared" si="29"/>
        <v>486.728</v>
      </c>
      <c r="J106" s="11">
        <f t="shared" si="30"/>
        <v>21.301</v>
      </c>
      <c r="K106" s="13">
        <f t="shared" si="31"/>
        <v>424.17</v>
      </c>
      <c r="L106" s="13">
        <f t="shared" si="36"/>
        <v>986.959</v>
      </c>
      <c r="M106" s="11">
        <v>0</v>
      </c>
      <c r="N106" s="11">
        <f t="shared" si="32"/>
        <v>243.36</v>
      </c>
      <c r="O106" s="11">
        <f t="shared" si="33"/>
        <v>9.13</v>
      </c>
      <c r="P106" s="13">
        <f t="shared" si="34"/>
        <v>99.81</v>
      </c>
      <c r="Q106" s="11">
        <f t="shared" si="35"/>
        <v>352.3</v>
      </c>
      <c r="R106" s="11">
        <f t="shared" si="27"/>
        <v>1339.259</v>
      </c>
      <c r="S106" s="11"/>
      <c r="T106" t="str">
        <f>VLOOKUP(D106,[3]汇总!I$2:J$326,2,0)</f>
        <v>√</v>
      </c>
      <c r="U106" t="e">
        <f>VLOOKUP(D106,'[4]2021.05'!$E$5:$F$203,2,0)</f>
        <v>#N/A</v>
      </c>
    </row>
    <row r="107" ht="20" hidden="1" customHeight="1" spans="1:21">
      <c r="A107" s="10">
        <f t="shared" si="40"/>
        <v>104</v>
      </c>
      <c r="B107" s="15"/>
      <c r="C107" s="12" t="s">
        <v>793</v>
      </c>
      <c r="D107" s="11" t="s">
        <v>794</v>
      </c>
      <c r="E107" s="22">
        <v>3042.05</v>
      </c>
      <c r="F107" s="22">
        <v>3043</v>
      </c>
      <c r="G107" s="13">
        <v>4990.25</v>
      </c>
      <c r="H107" s="11">
        <f t="shared" si="28"/>
        <v>54.76</v>
      </c>
      <c r="I107" s="11">
        <f t="shared" si="29"/>
        <v>486.728</v>
      </c>
      <c r="J107" s="11">
        <f t="shared" si="30"/>
        <v>21.301</v>
      </c>
      <c r="K107" s="13">
        <f t="shared" si="31"/>
        <v>424.17</v>
      </c>
      <c r="L107" s="13">
        <f t="shared" si="36"/>
        <v>986.959</v>
      </c>
      <c r="M107" s="11">
        <v>0</v>
      </c>
      <c r="N107" s="11">
        <f t="shared" si="32"/>
        <v>243.36</v>
      </c>
      <c r="O107" s="11">
        <f t="shared" si="33"/>
        <v>9.13</v>
      </c>
      <c r="P107" s="13">
        <f t="shared" si="34"/>
        <v>99.81</v>
      </c>
      <c r="Q107" s="11">
        <f t="shared" si="35"/>
        <v>352.3</v>
      </c>
      <c r="R107" s="11">
        <f t="shared" si="27"/>
        <v>1339.259</v>
      </c>
      <c r="S107" s="11"/>
      <c r="T107" t="str">
        <f>VLOOKUP(D107,[3]汇总!I$2:J$326,2,0)</f>
        <v>√</v>
      </c>
      <c r="U107">
        <f>VLOOKUP(D107,'[4]2021.05'!$E$5:$F$203,2,0)</f>
        <v>4180</v>
      </c>
    </row>
    <row r="108" ht="20" hidden="1" customHeight="1" spans="1:21">
      <c r="A108" s="10">
        <f t="shared" si="40"/>
        <v>105</v>
      </c>
      <c r="B108" s="15"/>
      <c r="C108" s="12" t="s">
        <v>795</v>
      </c>
      <c r="D108" s="11" t="s">
        <v>796</v>
      </c>
      <c r="E108" s="22">
        <v>3042.05</v>
      </c>
      <c r="F108" s="22">
        <v>3043</v>
      </c>
      <c r="G108" s="13">
        <v>4990.25</v>
      </c>
      <c r="H108" s="11">
        <f t="shared" si="28"/>
        <v>54.76</v>
      </c>
      <c r="I108" s="11">
        <f t="shared" si="29"/>
        <v>486.728</v>
      </c>
      <c r="J108" s="11">
        <f t="shared" si="30"/>
        <v>21.301</v>
      </c>
      <c r="K108" s="13">
        <f t="shared" si="31"/>
        <v>424.17</v>
      </c>
      <c r="L108" s="13">
        <f t="shared" si="36"/>
        <v>986.959</v>
      </c>
      <c r="M108" s="11">
        <v>0</v>
      </c>
      <c r="N108" s="11">
        <f t="shared" si="32"/>
        <v>243.36</v>
      </c>
      <c r="O108" s="11">
        <f t="shared" si="33"/>
        <v>9.13</v>
      </c>
      <c r="P108" s="13">
        <f t="shared" si="34"/>
        <v>99.81</v>
      </c>
      <c r="Q108" s="11">
        <f t="shared" si="35"/>
        <v>352.3</v>
      </c>
      <c r="R108" s="11">
        <f t="shared" si="27"/>
        <v>1339.259</v>
      </c>
      <c r="S108" s="11"/>
      <c r="T108">
        <f>VLOOKUP(D108,[3]汇总!I$2:J$326,2,0)</f>
        <v>0</v>
      </c>
      <c r="U108" t="e">
        <f>VLOOKUP(D108,'[4]2021.05'!$E$5:$F$203,2,0)</f>
        <v>#N/A</v>
      </c>
    </row>
    <row r="109" ht="20" hidden="1" customHeight="1" spans="1:21">
      <c r="A109" s="10">
        <f t="shared" si="40"/>
        <v>106</v>
      </c>
      <c r="B109" s="15"/>
      <c r="C109" s="20" t="s">
        <v>862</v>
      </c>
      <c r="D109" s="11" t="s">
        <v>863</v>
      </c>
      <c r="E109" s="22">
        <v>3042.05</v>
      </c>
      <c r="F109" s="11">
        <v>3043</v>
      </c>
      <c r="G109" s="13">
        <v>4990.25</v>
      </c>
      <c r="H109" s="11">
        <f t="shared" si="28"/>
        <v>54.76</v>
      </c>
      <c r="I109" s="11">
        <f t="shared" si="29"/>
        <v>486.728</v>
      </c>
      <c r="J109" s="11">
        <f t="shared" si="30"/>
        <v>21.301</v>
      </c>
      <c r="K109" s="13">
        <f t="shared" si="31"/>
        <v>424.17</v>
      </c>
      <c r="L109" s="13">
        <f t="shared" si="36"/>
        <v>986.959</v>
      </c>
      <c r="M109" s="11">
        <v>0</v>
      </c>
      <c r="N109" s="11">
        <f t="shared" si="32"/>
        <v>243.36</v>
      </c>
      <c r="O109" s="11">
        <f t="shared" si="33"/>
        <v>9.13</v>
      </c>
      <c r="P109" s="13">
        <f t="shared" si="34"/>
        <v>99.81</v>
      </c>
      <c r="Q109" s="11">
        <f t="shared" si="35"/>
        <v>352.3</v>
      </c>
      <c r="R109" s="11">
        <f t="shared" si="27"/>
        <v>1339.259</v>
      </c>
      <c r="S109" s="11" t="s">
        <v>50</v>
      </c>
      <c r="U109" t="e">
        <f>VLOOKUP(D109,'[4]2021.05'!$E$5:$F$203,2,0)</f>
        <v>#N/A</v>
      </c>
    </row>
    <row r="110" ht="20" customHeight="1" spans="1:21">
      <c r="A110" s="10">
        <f t="shared" si="40"/>
        <v>107</v>
      </c>
      <c r="B110" s="15"/>
      <c r="C110" s="20" t="s">
        <v>864</v>
      </c>
      <c r="D110" s="11" t="s">
        <v>865</v>
      </c>
      <c r="E110" s="22">
        <v>3042.05</v>
      </c>
      <c r="F110" s="11">
        <v>3043</v>
      </c>
      <c r="G110" s="13">
        <v>4990.25</v>
      </c>
      <c r="H110" s="11">
        <f t="shared" si="28"/>
        <v>54.76</v>
      </c>
      <c r="I110" s="11">
        <f t="shared" si="29"/>
        <v>486.728</v>
      </c>
      <c r="J110" s="11">
        <f t="shared" si="30"/>
        <v>21.301</v>
      </c>
      <c r="K110" s="13"/>
      <c r="L110" s="13">
        <f t="shared" si="36"/>
        <v>562.789</v>
      </c>
      <c r="M110" s="11">
        <v>0</v>
      </c>
      <c r="N110" s="11">
        <f t="shared" si="32"/>
        <v>243.36</v>
      </c>
      <c r="O110" s="11">
        <f t="shared" si="33"/>
        <v>9.13</v>
      </c>
      <c r="P110" s="13"/>
      <c r="Q110" s="11">
        <f t="shared" si="35"/>
        <v>252.49</v>
      </c>
      <c r="R110" s="11">
        <f t="shared" si="27"/>
        <v>815.279</v>
      </c>
      <c r="S110" s="11" t="s">
        <v>50</v>
      </c>
      <c r="U110" t="e">
        <f>VLOOKUP(D110,'[4]2021.05'!$E$5:$F$203,2,0)</f>
        <v>#N/A</v>
      </c>
    </row>
    <row r="111" ht="20" hidden="1" customHeight="1" spans="1:21">
      <c r="A111" s="10">
        <f t="shared" si="40"/>
        <v>108</v>
      </c>
      <c r="B111" s="15" t="s">
        <v>222</v>
      </c>
      <c r="C111" s="12" t="s">
        <v>797</v>
      </c>
      <c r="D111" s="11" t="s">
        <v>798</v>
      </c>
      <c r="E111" s="11">
        <v>3820</v>
      </c>
      <c r="F111" s="11">
        <v>3820</v>
      </c>
      <c r="G111" s="13">
        <v>4990.25</v>
      </c>
      <c r="H111" s="11">
        <f t="shared" si="28"/>
        <v>68.76</v>
      </c>
      <c r="I111" s="11">
        <f t="shared" si="29"/>
        <v>611.2</v>
      </c>
      <c r="J111" s="11">
        <f t="shared" si="30"/>
        <v>26.74</v>
      </c>
      <c r="K111" s="13">
        <f t="shared" si="31"/>
        <v>424.17</v>
      </c>
      <c r="L111" s="13">
        <f t="shared" si="36"/>
        <v>1130.87</v>
      </c>
      <c r="M111" s="11">
        <v>0</v>
      </c>
      <c r="N111" s="11">
        <f t="shared" si="32"/>
        <v>305.6</v>
      </c>
      <c r="O111" s="11">
        <f t="shared" si="33"/>
        <v>11.46</v>
      </c>
      <c r="P111" s="13">
        <f t="shared" si="34"/>
        <v>99.81</v>
      </c>
      <c r="Q111" s="11">
        <f t="shared" si="35"/>
        <v>416.87</v>
      </c>
      <c r="R111" s="11">
        <f t="shared" si="27"/>
        <v>1547.74</v>
      </c>
      <c r="S111" s="11"/>
      <c r="T111" t="str">
        <f>VLOOKUP(D111,[3]汇总!I$2:J$326,2,0)</f>
        <v>√</v>
      </c>
      <c r="U111">
        <f>VLOOKUP(D111,'[4]2021.05'!$E$5:$F$203,2,0)</f>
        <v>4180</v>
      </c>
    </row>
    <row r="112" ht="20" hidden="1" customHeight="1" spans="1:21">
      <c r="A112" s="10">
        <f t="shared" si="40"/>
        <v>109</v>
      </c>
      <c r="B112" s="15"/>
      <c r="C112" s="12" t="s">
        <v>225</v>
      </c>
      <c r="D112" s="11" t="s">
        <v>226</v>
      </c>
      <c r="E112" s="11">
        <v>2836.2</v>
      </c>
      <c r="F112" s="11">
        <v>2837</v>
      </c>
      <c r="G112" s="13">
        <v>4990.25</v>
      </c>
      <c r="H112" s="11">
        <f t="shared" si="28"/>
        <v>51.05</v>
      </c>
      <c r="I112" s="11">
        <f t="shared" si="29"/>
        <v>453.792</v>
      </c>
      <c r="J112" s="11">
        <f t="shared" si="30"/>
        <v>19.859</v>
      </c>
      <c r="K112" s="13">
        <f t="shared" si="31"/>
        <v>424.17</v>
      </c>
      <c r="L112" s="13">
        <f t="shared" si="36"/>
        <v>948.871</v>
      </c>
      <c r="M112" s="11">
        <v>0</v>
      </c>
      <c r="N112" s="11">
        <f t="shared" si="32"/>
        <v>226.9</v>
      </c>
      <c r="O112" s="11">
        <f t="shared" si="33"/>
        <v>8.51</v>
      </c>
      <c r="P112" s="13">
        <f t="shared" si="34"/>
        <v>99.81</v>
      </c>
      <c r="Q112" s="11">
        <f t="shared" si="35"/>
        <v>335.22</v>
      </c>
      <c r="R112" s="11">
        <f t="shared" si="27"/>
        <v>1284.091</v>
      </c>
      <c r="S112" s="11"/>
      <c r="T112" t="str">
        <f>VLOOKUP(D112,[3]汇总!I$2:J$326,2,0)</f>
        <v>√</v>
      </c>
      <c r="U112">
        <f>VLOOKUP(D112,'[4]2021.05'!$E$5:$F$203,2,0)</f>
        <v>3180</v>
      </c>
    </row>
    <row r="113" ht="20" hidden="1" customHeight="1" spans="1:21">
      <c r="A113" s="10">
        <f t="shared" si="40"/>
        <v>110</v>
      </c>
      <c r="B113" s="15"/>
      <c r="C113" s="12" t="s">
        <v>229</v>
      </c>
      <c r="D113" s="11" t="s">
        <v>230</v>
      </c>
      <c r="E113" s="11">
        <v>2836.2</v>
      </c>
      <c r="F113" s="11">
        <v>2837</v>
      </c>
      <c r="G113" s="13">
        <v>4990.25</v>
      </c>
      <c r="H113" s="11">
        <f t="shared" si="28"/>
        <v>51.05</v>
      </c>
      <c r="I113" s="11">
        <f t="shared" si="29"/>
        <v>453.792</v>
      </c>
      <c r="J113" s="11">
        <f t="shared" si="30"/>
        <v>19.859</v>
      </c>
      <c r="K113" s="13">
        <f t="shared" si="31"/>
        <v>424.17</v>
      </c>
      <c r="L113" s="13">
        <f t="shared" si="36"/>
        <v>948.871</v>
      </c>
      <c r="M113" s="11">
        <v>0</v>
      </c>
      <c r="N113" s="11">
        <f t="shared" si="32"/>
        <v>226.9</v>
      </c>
      <c r="O113" s="11">
        <f t="shared" si="33"/>
        <v>8.51</v>
      </c>
      <c r="P113" s="13">
        <f t="shared" si="34"/>
        <v>99.81</v>
      </c>
      <c r="Q113" s="11">
        <f t="shared" si="35"/>
        <v>335.22</v>
      </c>
      <c r="R113" s="11">
        <f t="shared" si="27"/>
        <v>1284.091</v>
      </c>
      <c r="S113" s="11"/>
      <c r="T113" t="str">
        <f>VLOOKUP(D113,[3]汇总!I$2:J$326,2,0)</f>
        <v>√</v>
      </c>
      <c r="U113">
        <f>VLOOKUP(D113,'[4]2021.05'!$E$5:$F$203,2,0)</f>
        <v>3180</v>
      </c>
    </row>
    <row r="114" ht="20" hidden="1" customHeight="1" spans="1:21">
      <c r="A114" s="10">
        <f t="shared" si="40"/>
        <v>111</v>
      </c>
      <c r="B114" s="15"/>
      <c r="C114" s="12" t="s">
        <v>233</v>
      </c>
      <c r="D114" s="11" t="s">
        <v>234</v>
      </c>
      <c r="E114" s="11">
        <v>3820</v>
      </c>
      <c r="F114" s="11">
        <v>3820</v>
      </c>
      <c r="G114" s="13">
        <v>4990.25</v>
      </c>
      <c r="H114" s="11">
        <f t="shared" si="28"/>
        <v>68.76</v>
      </c>
      <c r="I114" s="11">
        <f t="shared" si="29"/>
        <v>611.2</v>
      </c>
      <c r="J114" s="11">
        <f t="shared" si="30"/>
        <v>26.74</v>
      </c>
      <c r="K114" s="13">
        <f t="shared" si="31"/>
        <v>424.17</v>
      </c>
      <c r="L114" s="13">
        <f t="shared" si="36"/>
        <v>1130.87</v>
      </c>
      <c r="M114" s="11">
        <v>0</v>
      </c>
      <c r="N114" s="11">
        <f t="shared" si="32"/>
        <v>305.6</v>
      </c>
      <c r="O114" s="11">
        <f t="shared" si="33"/>
        <v>11.46</v>
      </c>
      <c r="P114" s="13">
        <f t="shared" si="34"/>
        <v>99.81</v>
      </c>
      <c r="Q114" s="11">
        <f t="shared" si="35"/>
        <v>416.87</v>
      </c>
      <c r="R114" s="11">
        <f t="shared" si="27"/>
        <v>1547.74</v>
      </c>
      <c r="S114" s="11"/>
      <c r="T114" t="str">
        <f>VLOOKUP(D114,[3]汇总!I$2:J$326,2,0)</f>
        <v>√</v>
      </c>
      <c r="U114">
        <f>VLOOKUP(D114,'[4]2021.05'!$E$5:$F$203,2,0)</f>
        <v>4180</v>
      </c>
    </row>
    <row r="115" ht="20" hidden="1" customHeight="1" spans="1:21">
      <c r="A115" s="10">
        <f t="shared" ref="A115:A124" si="41">ROW()-3</f>
        <v>112</v>
      </c>
      <c r="B115" s="15"/>
      <c r="C115" s="12" t="s">
        <v>237</v>
      </c>
      <c r="D115" s="11" t="s">
        <v>238</v>
      </c>
      <c r="E115" s="11">
        <v>2836.2</v>
      </c>
      <c r="F115" s="11">
        <v>2837</v>
      </c>
      <c r="G115" s="13">
        <v>4990.25</v>
      </c>
      <c r="H115" s="11">
        <f t="shared" si="28"/>
        <v>51.05</v>
      </c>
      <c r="I115" s="11">
        <f t="shared" si="29"/>
        <v>453.792</v>
      </c>
      <c r="J115" s="11">
        <f t="shared" si="30"/>
        <v>19.859</v>
      </c>
      <c r="K115" s="13">
        <f t="shared" si="31"/>
        <v>424.17</v>
      </c>
      <c r="L115" s="13">
        <f t="shared" si="36"/>
        <v>948.871</v>
      </c>
      <c r="M115" s="11">
        <v>0</v>
      </c>
      <c r="N115" s="11">
        <f t="shared" si="32"/>
        <v>226.9</v>
      </c>
      <c r="O115" s="11">
        <f t="shared" si="33"/>
        <v>8.51</v>
      </c>
      <c r="P115" s="13">
        <f t="shared" si="34"/>
        <v>99.81</v>
      </c>
      <c r="Q115" s="11">
        <f t="shared" si="35"/>
        <v>335.22</v>
      </c>
      <c r="R115" s="11">
        <f t="shared" si="27"/>
        <v>1284.091</v>
      </c>
      <c r="S115" s="11"/>
      <c r="T115" t="str">
        <f>VLOOKUP(D115,[3]汇总!I$2:J$326,2,0)</f>
        <v>√</v>
      </c>
      <c r="U115">
        <f>VLOOKUP(D115,'[4]2021.05'!$E$5:$F$203,2,0)</f>
        <v>4180</v>
      </c>
    </row>
    <row r="116" ht="20" hidden="1" customHeight="1" spans="1:21">
      <c r="A116" s="10">
        <f t="shared" si="41"/>
        <v>113</v>
      </c>
      <c r="B116" s="15"/>
      <c r="C116" s="12" t="s">
        <v>239</v>
      </c>
      <c r="D116" s="11" t="s">
        <v>240</v>
      </c>
      <c r="E116" s="11">
        <v>3042.05</v>
      </c>
      <c r="F116" s="11">
        <v>3043</v>
      </c>
      <c r="G116" s="13">
        <v>4990.25</v>
      </c>
      <c r="H116" s="11">
        <f t="shared" si="28"/>
        <v>54.76</v>
      </c>
      <c r="I116" s="11">
        <f t="shared" si="29"/>
        <v>486.728</v>
      </c>
      <c r="J116" s="11">
        <f t="shared" si="30"/>
        <v>21.301</v>
      </c>
      <c r="K116" s="13">
        <f t="shared" si="31"/>
        <v>424.17</v>
      </c>
      <c r="L116" s="13">
        <f t="shared" si="36"/>
        <v>986.959</v>
      </c>
      <c r="M116" s="11">
        <v>0</v>
      </c>
      <c r="N116" s="11">
        <f t="shared" si="32"/>
        <v>243.36</v>
      </c>
      <c r="O116" s="11">
        <f t="shared" si="33"/>
        <v>9.13</v>
      </c>
      <c r="P116" s="13">
        <f t="shared" si="34"/>
        <v>99.81</v>
      </c>
      <c r="Q116" s="11">
        <f t="shared" si="35"/>
        <v>352.3</v>
      </c>
      <c r="R116" s="11">
        <f t="shared" si="27"/>
        <v>1339.259</v>
      </c>
      <c r="S116" s="11"/>
      <c r="T116" t="str">
        <f>VLOOKUP(D116,[3]汇总!I$2:J$326,2,0)</f>
        <v>√</v>
      </c>
      <c r="U116">
        <f>VLOOKUP(D116,'[4]2021.05'!$E$5:$F$203,2,0)</f>
        <v>3180</v>
      </c>
    </row>
    <row r="117" ht="20" hidden="1" customHeight="1" spans="1:21">
      <c r="A117" s="10">
        <f t="shared" si="41"/>
        <v>114</v>
      </c>
      <c r="B117" s="16"/>
      <c r="C117" s="12" t="s">
        <v>241</v>
      </c>
      <c r="D117" s="11" t="s">
        <v>242</v>
      </c>
      <c r="E117" s="11">
        <v>3820</v>
      </c>
      <c r="F117" s="11">
        <v>3820</v>
      </c>
      <c r="G117" s="13">
        <v>4990.25</v>
      </c>
      <c r="H117" s="11">
        <f t="shared" si="28"/>
        <v>68.76</v>
      </c>
      <c r="I117" s="11">
        <f t="shared" si="29"/>
        <v>611.2</v>
      </c>
      <c r="J117" s="11">
        <f t="shared" si="30"/>
        <v>26.74</v>
      </c>
      <c r="K117" s="13">
        <f t="shared" si="31"/>
        <v>424.17</v>
      </c>
      <c r="L117" s="13">
        <f t="shared" si="36"/>
        <v>1130.87</v>
      </c>
      <c r="M117" s="11">
        <v>0</v>
      </c>
      <c r="N117" s="11">
        <f t="shared" si="32"/>
        <v>305.6</v>
      </c>
      <c r="O117" s="11">
        <f t="shared" si="33"/>
        <v>11.46</v>
      </c>
      <c r="P117" s="13">
        <f t="shared" si="34"/>
        <v>99.81</v>
      </c>
      <c r="Q117" s="11">
        <f t="shared" si="35"/>
        <v>416.87</v>
      </c>
      <c r="R117" s="11">
        <f t="shared" si="27"/>
        <v>1547.74</v>
      </c>
      <c r="S117" s="11"/>
      <c r="T117" t="str">
        <f>VLOOKUP(D117,[3]汇总!I$2:J$326,2,0)</f>
        <v>√</v>
      </c>
      <c r="U117">
        <f>VLOOKUP(D117,'[4]2021.05'!$E$5:$F$203,2,0)</f>
        <v>4180</v>
      </c>
    </row>
    <row r="118" ht="20" hidden="1" customHeight="1" spans="1:21">
      <c r="A118" s="10">
        <f t="shared" si="41"/>
        <v>115</v>
      </c>
      <c r="B118" s="11" t="s">
        <v>243</v>
      </c>
      <c r="C118" s="12" t="s">
        <v>244</v>
      </c>
      <c r="D118" s="11" t="s">
        <v>245</v>
      </c>
      <c r="E118" s="11">
        <v>2836.2</v>
      </c>
      <c r="F118" s="11">
        <v>2837</v>
      </c>
      <c r="G118" s="13">
        <v>4990.25</v>
      </c>
      <c r="H118" s="11">
        <f t="shared" si="28"/>
        <v>51.05</v>
      </c>
      <c r="I118" s="11">
        <f t="shared" si="29"/>
        <v>453.792</v>
      </c>
      <c r="J118" s="11">
        <f t="shared" si="30"/>
        <v>19.859</v>
      </c>
      <c r="K118" s="13">
        <f t="shared" si="31"/>
        <v>424.17</v>
      </c>
      <c r="L118" s="13">
        <f t="shared" si="36"/>
        <v>948.871</v>
      </c>
      <c r="M118" s="11">
        <v>0</v>
      </c>
      <c r="N118" s="11">
        <f t="shared" si="32"/>
        <v>226.9</v>
      </c>
      <c r="O118" s="11">
        <f t="shared" si="33"/>
        <v>8.51</v>
      </c>
      <c r="P118" s="13">
        <f t="shared" si="34"/>
        <v>99.81</v>
      </c>
      <c r="Q118" s="11">
        <f t="shared" si="35"/>
        <v>335.22</v>
      </c>
      <c r="R118" s="11">
        <f t="shared" si="27"/>
        <v>1284.091</v>
      </c>
      <c r="S118" s="11"/>
      <c r="T118" t="str">
        <f>VLOOKUP(D118,[3]汇总!I$2:J$326,2,0)</f>
        <v>√</v>
      </c>
      <c r="U118">
        <f>VLOOKUP(D118,'[4]2021.05'!$E$5:$F$203,2,0)</f>
        <v>4180</v>
      </c>
    </row>
    <row r="119" ht="20" hidden="1" customHeight="1" spans="1:21">
      <c r="A119" s="10">
        <f t="shared" si="41"/>
        <v>116</v>
      </c>
      <c r="B119" s="11"/>
      <c r="C119" s="12" t="s">
        <v>246</v>
      </c>
      <c r="D119" s="11" t="s">
        <v>247</v>
      </c>
      <c r="E119" s="11">
        <v>2836.2</v>
      </c>
      <c r="F119" s="11">
        <v>2837</v>
      </c>
      <c r="G119" s="13">
        <v>4990.25</v>
      </c>
      <c r="H119" s="11">
        <f t="shared" si="28"/>
        <v>51.05</v>
      </c>
      <c r="I119" s="11">
        <f t="shared" si="29"/>
        <v>453.792</v>
      </c>
      <c r="J119" s="11">
        <f t="shared" si="30"/>
        <v>19.859</v>
      </c>
      <c r="K119" s="13">
        <f t="shared" si="31"/>
        <v>424.17</v>
      </c>
      <c r="L119" s="13">
        <f t="shared" si="36"/>
        <v>948.871</v>
      </c>
      <c r="M119" s="11">
        <v>0</v>
      </c>
      <c r="N119" s="11">
        <f t="shared" si="32"/>
        <v>226.9</v>
      </c>
      <c r="O119" s="11">
        <f t="shared" si="33"/>
        <v>8.51</v>
      </c>
      <c r="P119" s="13">
        <f t="shared" si="34"/>
        <v>99.81</v>
      </c>
      <c r="Q119" s="11">
        <f t="shared" si="35"/>
        <v>335.22</v>
      </c>
      <c r="R119" s="11">
        <f t="shared" si="27"/>
        <v>1284.091</v>
      </c>
      <c r="S119" s="11"/>
      <c r="T119" t="str">
        <f>VLOOKUP(D119,[3]汇总!I$2:J$326,2,0)</f>
        <v>√</v>
      </c>
      <c r="U119">
        <f>VLOOKUP(D119,'[4]2021.05'!$E$5:$F$203,2,0)</f>
        <v>4180</v>
      </c>
    </row>
    <row r="120" ht="20" hidden="1" customHeight="1" spans="1:21">
      <c r="A120" s="10">
        <f t="shared" si="41"/>
        <v>117</v>
      </c>
      <c r="B120" s="11"/>
      <c r="C120" s="12" t="s">
        <v>248</v>
      </c>
      <c r="D120" s="11" t="s">
        <v>249</v>
      </c>
      <c r="E120" s="11">
        <v>2836.2</v>
      </c>
      <c r="F120" s="11">
        <v>2837</v>
      </c>
      <c r="G120" s="13">
        <v>4990.25</v>
      </c>
      <c r="H120" s="11">
        <f t="shared" si="28"/>
        <v>51.05</v>
      </c>
      <c r="I120" s="11">
        <f t="shared" si="29"/>
        <v>453.792</v>
      </c>
      <c r="J120" s="11">
        <f t="shared" si="30"/>
        <v>19.859</v>
      </c>
      <c r="K120" s="13">
        <f t="shared" si="31"/>
        <v>424.17</v>
      </c>
      <c r="L120" s="13">
        <f t="shared" si="36"/>
        <v>948.871</v>
      </c>
      <c r="M120" s="11">
        <v>0</v>
      </c>
      <c r="N120" s="11">
        <f t="shared" si="32"/>
        <v>226.9</v>
      </c>
      <c r="O120" s="11">
        <f t="shared" si="33"/>
        <v>8.51</v>
      </c>
      <c r="P120" s="13">
        <f t="shared" si="34"/>
        <v>99.81</v>
      </c>
      <c r="Q120" s="11">
        <f t="shared" si="35"/>
        <v>335.22</v>
      </c>
      <c r="R120" s="11">
        <f t="shared" si="27"/>
        <v>1284.091</v>
      </c>
      <c r="S120" s="11"/>
      <c r="T120" t="str">
        <f>VLOOKUP(D120,[3]汇总!I$2:J$326,2,0)</f>
        <v>√</v>
      </c>
      <c r="U120">
        <f>VLOOKUP(D120,'[4]2021.05'!$E$5:$F$203,2,0)</f>
        <v>4180</v>
      </c>
    </row>
    <row r="121" ht="20" hidden="1" customHeight="1" spans="1:21">
      <c r="A121" s="10">
        <f t="shared" si="41"/>
        <v>118</v>
      </c>
      <c r="B121" s="11"/>
      <c r="C121" s="12" t="s">
        <v>250</v>
      </c>
      <c r="D121" s="11" t="s">
        <v>251</v>
      </c>
      <c r="E121" s="11">
        <v>2836.2</v>
      </c>
      <c r="F121" s="11">
        <v>2837</v>
      </c>
      <c r="G121" s="13">
        <v>4990.25</v>
      </c>
      <c r="H121" s="11">
        <f t="shared" si="28"/>
        <v>51.05</v>
      </c>
      <c r="I121" s="11">
        <f t="shared" si="29"/>
        <v>453.792</v>
      </c>
      <c r="J121" s="11">
        <f t="shared" si="30"/>
        <v>19.859</v>
      </c>
      <c r="K121" s="13">
        <f t="shared" si="31"/>
        <v>424.17</v>
      </c>
      <c r="L121" s="13">
        <f t="shared" si="36"/>
        <v>948.871</v>
      </c>
      <c r="M121" s="11">
        <v>0</v>
      </c>
      <c r="N121" s="11">
        <f t="shared" si="32"/>
        <v>226.9</v>
      </c>
      <c r="O121" s="11">
        <f t="shared" si="33"/>
        <v>8.51</v>
      </c>
      <c r="P121" s="13">
        <f t="shared" si="34"/>
        <v>99.81</v>
      </c>
      <c r="Q121" s="11">
        <f t="shared" si="35"/>
        <v>335.22</v>
      </c>
      <c r="R121" s="11">
        <f t="shared" si="27"/>
        <v>1284.091</v>
      </c>
      <c r="S121" s="11"/>
      <c r="T121" t="str">
        <f>VLOOKUP(D121,[3]汇总!I$2:J$326,2,0)</f>
        <v>√</v>
      </c>
      <c r="U121">
        <f>VLOOKUP(D121,'[4]2021.05'!$E$5:$F$203,2,0)</f>
        <v>3180</v>
      </c>
    </row>
    <row r="122" ht="20" hidden="1" customHeight="1" spans="1:21">
      <c r="A122" s="10">
        <f t="shared" si="41"/>
        <v>119</v>
      </c>
      <c r="B122" s="11"/>
      <c r="C122" s="12" t="s">
        <v>254</v>
      </c>
      <c r="D122" s="11" t="s">
        <v>255</v>
      </c>
      <c r="E122" s="11">
        <v>2836.2</v>
      </c>
      <c r="F122" s="11">
        <v>2837</v>
      </c>
      <c r="G122" s="13">
        <v>4990.25</v>
      </c>
      <c r="H122" s="11">
        <f t="shared" si="28"/>
        <v>51.05</v>
      </c>
      <c r="I122" s="11">
        <f t="shared" si="29"/>
        <v>453.792</v>
      </c>
      <c r="J122" s="11">
        <f t="shared" si="30"/>
        <v>19.859</v>
      </c>
      <c r="K122" s="13">
        <f t="shared" si="31"/>
        <v>424.17</v>
      </c>
      <c r="L122" s="13">
        <f t="shared" si="36"/>
        <v>948.871</v>
      </c>
      <c r="M122" s="11">
        <v>0</v>
      </c>
      <c r="N122" s="11">
        <f t="shared" si="32"/>
        <v>226.9</v>
      </c>
      <c r="O122" s="11">
        <f t="shared" si="33"/>
        <v>8.51</v>
      </c>
      <c r="P122" s="13">
        <f t="shared" si="34"/>
        <v>99.81</v>
      </c>
      <c r="Q122" s="11">
        <f t="shared" si="35"/>
        <v>335.22</v>
      </c>
      <c r="R122" s="11">
        <f t="shared" si="27"/>
        <v>1284.091</v>
      </c>
      <c r="S122" s="11"/>
      <c r="T122" t="str">
        <f>VLOOKUP(D122,[3]汇总!I$2:J$326,2,0)</f>
        <v>√</v>
      </c>
      <c r="U122">
        <f>VLOOKUP(D122,'[4]2021.05'!$E$5:$F$203,2,0)</f>
        <v>4180</v>
      </c>
    </row>
    <row r="123" ht="20" hidden="1" customHeight="1" spans="1:21">
      <c r="A123" s="10">
        <f t="shared" si="41"/>
        <v>120</v>
      </c>
      <c r="B123" s="11"/>
      <c r="C123" s="12" t="s">
        <v>256</v>
      </c>
      <c r="D123" s="111" t="s">
        <v>257</v>
      </c>
      <c r="E123" s="11">
        <v>3042.05</v>
      </c>
      <c r="F123" s="11">
        <v>3043</v>
      </c>
      <c r="G123" s="13">
        <v>4990.25</v>
      </c>
      <c r="H123" s="11">
        <f t="shared" si="28"/>
        <v>54.76</v>
      </c>
      <c r="I123" s="11">
        <f t="shared" si="29"/>
        <v>486.728</v>
      </c>
      <c r="J123" s="11">
        <f t="shared" si="30"/>
        <v>21.301</v>
      </c>
      <c r="K123" s="13">
        <f t="shared" si="31"/>
        <v>424.17</v>
      </c>
      <c r="L123" s="13">
        <f t="shared" si="36"/>
        <v>986.959</v>
      </c>
      <c r="M123" s="11">
        <v>0</v>
      </c>
      <c r="N123" s="11">
        <f t="shared" si="32"/>
        <v>243.36</v>
      </c>
      <c r="O123" s="11">
        <f t="shared" si="33"/>
        <v>9.13</v>
      </c>
      <c r="P123" s="13">
        <f t="shared" si="34"/>
        <v>99.81</v>
      </c>
      <c r="Q123" s="11">
        <f t="shared" si="35"/>
        <v>352.3</v>
      </c>
      <c r="R123" s="11">
        <f t="shared" si="27"/>
        <v>1339.259</v>
      </c>
      <c r="S123" s="11"/>
      <c r="T123" t="str">
        <f>VLOOKUP(D123,[3]汇总!I$2:J$326,2,0)</f>
        <v>√</v>
      </c>
      <c r="U123">
        <f>VLOOKUP(D123,'[4]2021.05'!$E$5:$F$203,2,0)</f>
        <v>3180</v>
      </c>
    </row>
    <row r="124" ht="20" hidden="1" customHeight="1" spans="1:21">
      <c r="A124" s="10">
        <f t="shared" si="41"/>
        <v>121</v>
      </c>
      <c r="B124" s="11"/>
      <c r="C124" s="12" t="s">
        <v>799</v>
      </c>
      <c r="D124" s="111" t="s">
        <v>800</v>
      </c>
      <c r="E124" s="11">
        <v>3820</v>
      </c>
      <c r="F124" s="11">
        <v>3820</v>
      </c>
      <c r="G124" s="13">
        <v>4990.25</v>
      </c>
      <c r="H124" s="11">
        <f t="shared" si="28"/>
        <v>68.76</v>
      </c>
      <c r="I124" s="11">
        <f t="shared" si="29"/>
        <v>611.2</v>
      </c>
      <c r="J124" s="11">
        <f t="shared" si="30"/>
        <v>26.74</v>
      </c>
      <c r="K124" s="13">
        <f t="shared" si="31"/>
        <v>424.17</v>
      </c>
      <c r="L124" s="13">
        <f t="shared" si="36"/>
        <v>1130.87</v>
      </c>
      <c r="M124" s="11">
        <v>0</v>
      </c>
      <c r="N124" s="11">
        <f t="shared" si="32"/>
        <v>305.6</v>
      </c>
      <c r="O124" s="11">
        <f t="shared" si="33"/>
        <v>11.46</v>
      </c>
      <c r="P124" s="13">
        <f t="shared" si="34"/>
        <v>99.81</v>
      </c>
      <c r="Q124" s="11">
        <f t="shared" si="35"/>
        <v>416.87</v>
      </c>
      <c r="R124" s="11">
        <f t="shared" si="27"/>
        <v>1547.74</v>
      </c>
      <c r="S124" s="11"/>
      <c r="T124" t="str">
        <f>VLOOKUP(D124,[3]汇总!I$2:J$326,2,0)</f>
        <v>√</v>
      </c>
      <c r="U124">
        <f>VLOOKUP(D124,'[4]2021.05'!$E$5:$F$203,2,0)</f>
        <v>4180</v>
      </c>
    </row>
    <row r="125" ht="20" hidden="1" customHeight="1" spans="1:21">
      <c r="A125" s="10">
        <f t="shared" ref="A125:A134" si="42">ROW()-3</f>
        <v>122</v>
      </c>
      <c r="B125" s="33" t="s">
        <v>258</v>
      </c>
      <c r="C125" s="12" t="s">
        <v>259</v>
      </c>
      <c r="D125" s="11" t="s">
        <v>260</v>
      </c>
      <c r="E125" s="11">
        <v>2836.2</v>
      </c>
      <c r="F125" s="11">
        <v>2837</v>
      </c>
      <c r="G125" s="13">
        <v>4990.25</v>
      </c>
      <c r="H125" s="11">
        <f t="shared" si="28"/>
        <v>51.05</v>
      </c>
      <c r="I125" s="11">
        <f t="shared" si="29"/>
        <v>453.792</v>
      </c>
      <c r="J125" s="11">
        <f t="shared" si="30"/>
        <v>19.859</v>
      </c>
      <c r="K125" s="13">
        <f t="shared" si="31"/>
        <v>424.17</v>
      </c>
      <c r="L125" s="13">
        <f t="shared" si="36"/>
        <v>948.871</v>
      </c>
      <c r="M125" s="11">
        <v>0</v>
      </c>
      <c r="N125" s="11">
        <f t="shared" si="32"/>
        <v>226.9</v>
      </c>
      <c r="O125" s="11">
        <f t="shared" si="33"/>
        <v>8.51</v>
      </c>
      <c r="P125" s="13">
        <f t="shared" si="34"/>
        <v>99.81</v>
      </c>
      <c r="Q125" s="11">
        <f t="shared" si="35"/>
        <v>335.22</v>
      </c>
      <c r="R125" s="11">
        <f t="shared" si="27"/>
        <v>1284.091</v>
      </c>
      <c r="S125" s="11"/>
      <c r="T125" t="str">
        <f>VLOOKUP(D125,[3]汇总!I$2:J$326,2,0)</f>
        <v>√</v>
      </c>
      <c r="U125">
        <f>VLOOKUP(D125,'[4]2021.05'!$E$5:$F$203,2,0)</f>
        <v>1790</v>
      </c>
    </row>
    <row r="126" ht="20" hidden="1" customHeight="1" spans="1:21">
      <c r="A126" s="10">
        <f t="shared" si="42"/>
        <v>123</v>
      </c>
      <c r="B126" s="26"/>
      <c r="C126" s="12" t="s">
        <v>261</v>
      </c>
      <c r="D126" s="11" t="s">
        <v>262</v>
      </c>
      <c r="E126" s="11">
        <v>2836.2</v>
      </c>
      <c r="F126" s="11">
        <v>2837</v>
      </c>
      <c r="G126" s="13">
        <v>4990.25</v>
      </c>
      <c r="H126" s="11">
        <f t="shared" si="28"/>
        <v>51.05</v>
      </c>
      <c r="I126" s="11">
        <f t="shared" si="29"/>
        <v>453.792</v>
      </c>
      <c r="J126" s="11">
        <f t="shared" si="30"/>
        <v>19.859</v>
      </c>
      <c r="K126" s="13">
        <f t="shared" si="31"/>
        <v>424.17</v>
      </c>
      <c r="L126" s="13">
        <f t="shared" si="36"/>
        <v>948.871</v>
      </c>
      <c r="M126" s="11">
        <v>0</v>
      </c>
      <c r="N126" s="11">
        <f t="shared" si="32"/>
        <v>226.9</v>
      </c>
      <c r="O126" s="11">
        <f t="shared" si="33"/>
        <v>8.51</v>
      </c>
      <c r="P126" s="13">
        <f t="shared" si="34"/>
        <v>99.81</v>
      </c>
      <c r="Q126" s="11">
        <f t="shared" si="35"/>
        <v>335.22</v>
      </c>
      <c r="R126" s="11">
        <f t="shared" si="27"/>
        <v>1284.091</v>
      </c>
      <c r="S126" s="11"/>
      <c r="T126" t="str">
        <f>VLOOKUP(D126,[3]汇总!I$2:J$326,2,0)</f>
        <v>√</v>
      </c>
      <c r="U126">
        <f>VLOOKUP(D126,'[4]2021.05'!$E$5:$F$203,2,0)</f>
        <v>1790</v>
      </c>
    </row>
    <row r="127" ht="20" hidden="1" customHeight="1" spans="1:21">
      <c r="A127" s="10">
        <f t="shared" si="42"/>
        <v>124</v>
      </c>
      <c r="B127" s="26"/>
      <c r="C127" s="12" t="s">
        <v>263</v>
      </c>
      <c r="D127" s="11" t="s">
        <v>264</v>
      </c>
      <c r="E127" s="11">
        <v>2836.2</v>
      </c>
      <c r="F127" s="11">
        <v>2837</v>
      </c>
      <c r="G127" s="13">
        <v>4990.25</v>
      </c>
      <c r="H127" s="11">
        <f t="shared" si="28"/>
        <v>51.05</v>
      </c>
      <c r="I127" s="11">
        <f t="shared" si="29"/>
        <v>453.792</v>
      </c>
      <c r="J127" s="11">
        <f t="shared" si="30"/>
        <v>19.859</v>
      </c>
      <c r="K127" s="13">
        <f t="shared" si="31"/>
        <v>424.17</v>
      </c>
      <c r="L127" s="13">
        <f t="shared" si="36"/>
        <v>948.871</v>
      </c>
      <c r="M127" s="11">
        <v>0</v>
      </c>
      <c r="N127" s="11">
        <f t="shared" si="32"/>
        <v>226.9</v>
      </c>
      <c r="O127" s="11">
        <f t="shared" si="33"/>
        <v>8.51</v>
      </c>
      <c r="P127" s="13">
        <f t="shared" si="34"/>
        <v>99.81</v>
      </c>
      <c r="Q127" s="11">
        <f t="shared" si="35"/>
        <v>335.22</v>
      </c>
      <c r="R127" s="11">
        <f t="shared" si="27"/>
        <v>1284.091</v>
      </c>
      <c r="S127" s="11"/>
      <c r="T127" t="str">
        <f>VLOOKUP(D127,[3]汇总!I$2:J$326,2,0)</f>
        <v>√</v>
      </c>
      <c r="U127">
        <f>VLOOKUP(D127,'[4]2021.05'!$E$5:$F$203,2,0)</f>
        <v>1790</v>
      </c>
    </row>
    <row r="128" ht="20" hidden="1" customHeight="1" spans="1:21">
      <c r="A128" s="10">
        <f t="shared" si="42"/>
        <v>125</v>
      </c>
      <c r="B128" s="26"/>
      <c r="C128" s="12" t="s">
        <v>265</v>
      </c>
      <c r="D128" s="11" t="s">
        <v>266</v>
      </c>
      <c r="E128" s="11">
        <v>2836.2</v>
      </c>
      <c r="F128" s="11">
        <v>2837</v>
      </c>
      <c r="G128" s="13">
        <v>4990.25</v>
      </c>
      <c r="H128" s="11">
        <f t="shared" si="28"/>
        <v>51.05</v>
      </c>
      <c r="I128" s="11">
        <f t="shared" si="29"/>
        <v>453.792</v>
      </c>
      <c r="J128" s="11">
        <f t="shared" si="30"/>
        <v>19.859</v>
      </c>
      <c r="K128" s="13">
        <f t="shared" si="31"/>
        <v>424.17</v>
      </c>
      <c r="L128" s="13">
        <f t="shared" si="36"/>
        <v>948.871</v>
      </c>
      <c r="M128" s="11">
        <v>0</v>
      </c>
      <c r="N128" s="11">
        <f t="shared" si="32"/>
        <v>226.9</v>
      </c>
      <c r="O128" s="11">
        <f t="shared" si="33"/>
        <v>8.51</v>
      </c>
      <c r="P128" s="13">
        <f t="shared" si="34"/>
        <v>99.81</v>
      </c>
      <c r="Q128" s="11">
        <f t="shared" si="35"/>
        <v>335.22</v>
      </c>
      <c r="R128" s="11">
        <f t="shared" si="27"/>
        <v>1284.091</v>
      </c>
      <c r="S128" s="11"/>
      <c r="T128" t="str">
        <f>VLOOKUP(D128,[3]汇总!I$2:J$326,2,0)</f>
        <v>√</v>
      </c>
      <c r="U128">
        <f>VLOOKUP(D128,'[4]2021.05'!$E$5:$F$203,2,0)</f>
        <v>1790</v>
      </c>
    </row>
    <row r="129" ht="20" hidden="1" customHeight="1" spans="1:21">
      <c r="A129" s="10">
        <f t="shared" si="42"/>
        <v>126</v>
      </c>
      <c r="B129" s="26"/>
      <c r="C129" s="12" t="s">
        <v>267</v>
      </c>
      <c r="D129" s="11" t="s">
        <v>268</v>
      </c>
      <c r="E129" s="11">
        <v>2836.2</v>
      </c>
      <c r="F129" s="11">
        <v>2837</v>
      </c>
      <c r="G129" s="13">
        <v>4990.25</v>
      </c>
      <c r="H129" s="11">
        <f t="shared" si="28"/>
        <v>51.05</v>
      </c>
      <c r="I129" s="11">
        <f t="shared" si="29"/>
        <v>453.792</v>
      </c>
      <c r="J129" s="11">
        <f t="shared" si="30"/>
        <v>19.859</v>
      </c>
      <c r="K129" s="13">
        <f t="shared" si="31"/>
        <v>424.17</v>
      </c>
      <c r="L129" s="13">
        <f t="shared" si="36"/>
        <v>948.871</v>
      </c>
      <c r="M129" s="11">
        <v>0</v>
      </c>
      <c r="N129" s="11">
        <f t="shared" si="32"/>
        <v>226.9</v>
      </c>
      <c r="O129" s="11">
        <f t="shared" si="33"/>
        <v>8.51</v>
      </c>
      <c r="P129" s="13">
        <f t="shared" si="34"/>
        <v>99.81</v>
      </c>
      <c r="Q129" s="11">
        <f t="shared" si="35"/>
        <v>335.22</v>
      </c>
      <c r="R129" s="11">
        <f t="shared" si="27"/>
        <v>1284.091</v>
      </c>
      <c r="S129" s="11"/>
      <c r="T129" t="str">
        <f>VLOOKUP(D129,[3]汇总!I$2:J$326,2,0)</f>
        <v>√</v>
      </c>
      <c r="U129">
        <f>VLOOKUP(D129,'[4]2021.05'!$E$5:$F$203,2,0)</f>
        <v>1790</v>
      </c>
    </row>
    <row r="130" ht="20" hidden="1" customHeight="1" spans="1:21">
      <c r="A130" s="10">
        <f t="shared" si="42"/>
        <v>127</v>
      </c>
      <c r="B130" s="26"/>
      <c r="C130" s="12" t="s">
        <v>269</v>
      </c>
      <c r="D130" s="11" t="s">
        <v>270</v>
      </c>
      <c r="E130" s="11">
        <v>2836.2</v>
      </c>
      <c r="F130" s="11">
        <v>2837</v>
      </c>
      <c r="G130" s="13">
        <v>4990.25</v>
      </c>
      <c r="H130" s="11">
        <f t="shared" si="28"/>
        <v>51.05</v>
      </c>
      <c r="I130" s="11">
        <f t="shared" si="29"/>
        <v>453.792</v>
      </c>
      <c r="J130" s="11">
        <f t="shared" si="30"/>
        <v>19.859</v>
      </c>
      <c r="K130" s="13">
        <f t="shared" si="31"/>
        <v>424.17</v>
      </c>
      <c r="L130" s="13">
        <f t="shared" si="36"/>
        <v>948.871</v>
      </c>
      <c r="M130" s="11">
        <v>0</v>
      </c>
      <c r="N130" s="11">
        <f t="shared" si="32"/>
        <v>226.9</v>
      </c>
      <c r="O130" s="11">
        <f t="shared" si="33"/>
        <v>8.51</v>
      </c>
      <c r="P130" s="13">
        <f t="shared" si="34"/>
        <v>99.81</v>
      </c>
      <c r="Q130" s="11">
        <f t="shared" si="35"/>
        <v>335.22</v>
      </c>
      <c r="R130" s="11">
        <f t="shared" si="27"/>
        <v>1284.091</v>
      </c>
      <c r="S130" s="11"/>
      <c r="T130" t="str">
        <f>VLOOKUP(D130,[3]汇总!I$2:J$326,2,0)</f>
        <v>√</v>
      </c>
      <c r="U130">
        <f>VLOOKUP(D130,'[4]2021.05'!$E$5:$F$203,2,0)</f>
        <v>1790</v>
      </c>
    </row>
    <row r="131" ht="20" hidden="1" customHeight="1" spans="1:21">
      <c r="A131" s="10">
        <f t="shared" si="42"/>
        <v>128</v>
      </c>
      <c r="B131" s="26"/>
      <c r="C131" s="12" t="s">
        <v>271</v>
      </c>
      <c r="D131" s="11" t="s">
        <v>272</v>
      </c>
      <c r="E131" s="11">
        <v>2836.2</v>
      </c>
      <c r="F131" s="11">
        <v>2837</v>
      </c>
      <c r="G131" s="13">
        <v>4990.25</v>
      </c>
      <c r="H131" s="11">
        <f t="shared" si="28"/>
        <v>51.05</v>
      </c>
      <c r="I131" s="11">
        <f t="shared" si="29"/>
        <v>453.792</v>
      </c>
      <c r="J131" s="11">
        <f t="shared" si="30"/>
        <v>19.859</v>
      </c>
      <c r="K131" s="13">
        <f t="shared" si="31"/>
        <v>424.17</v>
      </c>
      <c r="L131" s="13">
        <f t="shared" si="36"/>
        <v>948.871</v>
      </c>
      <c r="M131" s="11">
        <v>0</v>
      </c>
      <c r="N131" s="11">
        <f t="shared" si="32"/>
        <v>226.9</v>
      </c>
      <c r="O131" s="11">
        <f t="shared" si="33"/>
        <v>8.51</v>
      </c>
      <c r="P131" s="13">
        <f t="shared" si="34"/>
        <v>99.81</v>
      </c>
      <c r="Q131" s="11">
        <f t="shared" si="35"/>
        <v>335.22</v>
      </c>
      <c r="R131" s="11">
        <f t="shared" si="27"/>
        <v>1284.091</v>
      </c>
      <c r="S131" s="11"/>
      <c r="T131" t="str">
        <f>VLOOKUP(D131,[3]汇总!I$2:J$326,2,0)</f>
        <v>√</v>
      </c>
      <c r="U131">
        <f>VLOOKUP(D131,'[4]2021.05'!$E$5:$F$203,2,0)</f>
        <v>1790</v>
      </c>
    </row>
    <row r="132" ht="20" hidden="1" customHeight="1" spans="1:21">
      <c r="A132" s="10">
        <f t="shared" si="42"/>
        <v>129</v>
      </c>
      <c r="B132" s="26"/>
      <c r="C132" s="12" t="s">
        <v>275</v>
      </c>
      <c r="D132" s="11" t="s">
        <v>276</v>
      </c>
      <c r="E132" s="11">
        <v>2836.2</v>
      </c>
      <c r="F132" s="11">
        <v>2837</v>
      </c>
      <c r="G132" s="13">
        <v>4990.25</v>
      </c>
      <c r="H132" s="11">
        <f t="shared" si="28"/>
        <v>51.05</v>
      </c>
      <c r="I132" s="11">
        <f t="shared" si="29"/>
        <v>453.792</v>
      </c>
      <c r="J132" s="11">
        <f t="shared" si="30"/>
        <v>19.859</v>
      </c>
      <c r="K132" s="13">
        <f t="shared" si="31"/>
        <v>424.17</v>
      </c>
      <c r="L132" s="13">
        <f t="shared" si="36"/>
        <v>948.871</v>
      </c>
      <c r="M132" s="11">
        <v>0</v>
      </c>
      <c r="N132" s="11">
        <f t="shared" si="32"/>
        <v>226.9</v>
      </c>
      <c r="O132" s="11">
        <f t="shared" si="33"/>
        <v>8.51</v>
      </c>
      <c r="P132" s="13">
        <f t="shared" si="34"/>
        <v>99.81</v>
      </c>
      <c r="Q132" s="11">
        <f t="shared" si="35"/>
        <v>335.22</v>
      </c>
      <c r="R132" s="11">
        <f t="shared" ref="R132:R195" si="43">L132+Q132</f>
        <v>1284.091</v>
      </c>
      <c r="S132" s="11"/>
      <c r="T132" t="str">
        <f>VLOOKUP(D132,[3]汇总!I$2:J$326,2,0)</f>
        <v>√</v>
      </c>
      <c r="U132">
        <f>VLOOKUP(D132,'[4]2021.05'!$E$5:$F$203,2,0)</f>
        <v>1790</v>
      </c>
    </row>
    <row r="133" ht="20" hidden="1" customHeight="1" spans="1:21">
      <c r="A133" s="10">
        <f t="shared" si="42"/>
        <v>130</v>
      </c>
      <c r="B133" s="26"/>
      <c r="C133" s="12" t="s">
        <v>277</v>
      </c>
      <c r="D133" s="11" t="s">
        <v>278</v>
      </c>
      <c r="E133" s="11">
        <v>2836.2</v>
      </c>
      <c r="F133" s="11">
        <v>2837</v>
      </c>
      <c r="G133" s="13">
        <v>4990.25</v>
      </c>
      <c r="H133" s="11">
        <f t="shared" ref="H133:H196" si="44">ROUND(E133*0.018,2)</f>
        <v>51.05</v>
      </c>
      <c r="I133" s="11">
        <f t="shared" ref="I133:I196" si="45">E133*0.16</f>
        <v>453.792</v>
      </c>
      <c r="J133" s="11">
        <f t="shared" ref="J133:J196" si="46">F133*0.007</f>
        <v>19.859</v>
      </c>
      <c r="K133" s="13">
        <f t="shared" ref="K133:K196" si="47">ROUND(G133*0.085,2)</f>
        <v>424.17</v>
      </c>
      <c r="L133" s="13">
        <f t="shared" si="36"/>
        <v>948.871</v>
      </c>
      <c r="M133" s="11">
        <v>0</v>
      </c>
      <c r="N133" s="11">
        <f t="shared" ref="N133:N196" si="48">ROUND(E133*0.08,2)</f>
        <v>226.9</v>
      </c>
      <c r="O133" s="11">
        <f t="shared" ref="O133:O196" si="49">ROUND(F133*0.003,2)</f>
        <v>8.51</v>
      </c>
      <c r="P133" s="13">
        <f t="shared" ref="P133:P196" si="50">ROUND(G133*0.02,2)</f>
        <v>99.81</v>
      </c>
      <c r="Q133" s="11">
        <f t="shared" ref="Q133:Q196" si="51">SUM(M133:P133)</f>
        <v>335.22</v>
      </c>
      <c r="R133" s="11">
        <f t="shared" si="43"/>
        <v>1284.091</v>
      </c>
      <c r="S133" s="11"/>
      <c r="T133" t="str">
        <f>VLOOKUP(D133,[3]汇总!I$2:J$326,2,0)</f>
        <v>√</v>
      </c>
      <c r="U133">
        <f>VLOOKUP(D133,'[4]2021.05'!$E$5:$F$203,2,0)</f>
        <v>1790</v>
      </c>
    </row>
    <row r="134" ht="20" hidden="1" customHeight="1" spans="1:21">
      <c r="A134" s="10">
        <f t="shared" si="42"/>
        <v>131</v>
      </c>
      <c r="B134" s="26"/>
      <c r="C134" s="12" t="s">
        <v>279</v>
      </c>
      <c r="D134" s="11" t="s">
        <v>280</v>
      </c>
      <c r="E134" s="11">
        <v>2836.2</v>
      </c>
      <c r="F134" s="11">
        <v>2837</v>
      </c>
      <c r="G134" s="13">
        <v>4990.25</v>
      </c>
      <c r="H134" s="11">
        <f t="shared" si="44"/>
        <v>51.05</v>
      </c>
      <c r="I134" s="11">
        <f t="shared" si="45"/>
        <v>453.792</v>
      </c>
      <c r="J134" s="11">
        <f t="shared" si="46"/>
        <v>19.859</v>
      </c>
      <c r="K134" s="13">
        <f t="shared" si="47"/>
        <v>424.17</v>
      </c>
      <c r="L134" s="13">
        <f t="shared" si="36"/>
        <v>948.871</v>
      </c>
      <c r="M134" s="11">
        <v>0</v>
      </c>
      <c r="N134" s="11">
        <f t="shared" si="48"/>
        <v>226.9</v>
      </c>
      <c r="O134" s="11">
        <f t="shared" si="49"/>
        <v>8.51</v>
      </c>
      <c r="P134" s="13">
        <f t="shared" si="50"/>
        <v>99.81</v>
      </c>
      <c r="Q134" s="11">
        <f t="shared" si="51"/>
        <v>335.22</v>
      </c>
      <c r="R134" s="11">
        <f t="shared" si="43"/>
        <v>1284.091</v>
      </c>
      <c r="S134" s="11"/>
      <c r="T134" t="str">
        <f>VLOOKUP(D134,[3]汇总!I$2:J$326,2,0)</f>
        <v>√</v>
      </c>
      <c r="U134">
        <f>VLOOKUP(D134,'[4]2021.05'!$E$5:$F$203,2,0)</f>
        <v>2544</v>
      </c>
    </row>
    <row r="135" ht="20" hidden="1" customHeight="1" spans="1:21">
      <c r="A135" s="10">
        <f t="shared" ref="A135:A144" si="52">ROW()-3</f>
        <v>132</v>
      </c>
      <c r="B135" s="26"/>
      <c r="C135" s="12" t="s">
        <v>281</v>
      </c>
      <c r="D135" s="11" t="s">
        <v>282</v>
      </c>
      <c r="E135" s="11">
        <v>2836.2</v>
      </c>
      <c r="F135" s="11">
        <v>2837</v>
      </c>
      <c r="G135" s="13">
        <v>4990.25</v>
      </c>
      <c r="H135" s="11">
        <f t="shared" si="44"/>
        <v>51.05</v>
      </c>
      <c r="I135" s="11">
        <f t="shared" si="45"/>
        <v>453.792</v>
      </c>
      <c r="J135" s="11">
        <f t="shared" si="46"/>
        <v>19.859</v>
      </c>
      <c r="K135" s="13">
        <f t="shared" si="47"/>
        <v>424.17</v>
      </c>
      <c r="L135" s="13">
        <f t="shared" ref="L135:L198" si="53">SUM(H135:K135)</f>
        <v>948.871</v>
      </c>
      <c r="M135" s="11">
        <v>0</v>
      </c>
      <c r="N135" s="11">
        <f t="shared" si="48"/>
        <v>226.9</v>
      </c>
      <c r="O135" s="11">
        <f t="shared" si="49"/>
        <v>8.51</v>
      </c>
      <c r="P135" s="13">
        <f t="shared" si="50"/>
        <v>99.81</v>
      </c>
      <c r="Q135" s="11">
        <f t="shared" si="51"/>
        <v>335.22</v>
      </c>
      <c r="R135" s="11">
        <f t="shared" si="43"/>
        <v>1284.091</v>
      </c>
      <c r="S135" s="11"/>
      <c r="T135" t="str">
        <f>VLOOKUP(D135,[3]汇总!I$2:J$326,2,0)</f>
        <v>√</v>
      </c>
      <c r="U135">
        <f>VLOOKUP(D135,'[4]2021.05'!$E$5:$F$203,2,0)</f>
        <v>1790</v>
      </c>
    </row>
    <row r="136" ht="20" hidden="1" customHeight="1" spans="1:21">
      <c r="A136" s="10">
        <f t="shared" si="52"/>
        <v>133</v>
      </c>
      <c r="B136" s="26"/>
      <c r="C136" s="12" t="s">
        <v>289</v>
      </c>
      <c r="D136" s="11" t="s">
        <v>290</v>
      </c>
      <c r="E136" s="11">
        <v>3042.05</v>
      </c>
      <c r="F136" s="11">
        <v>3043</v>
      </c>
      <c r="G136" s="13">
        <v>4990.25</v>
      </c>
      <c r="H136" s="11">
        <f t="shared" si="44"/>
        <v>54.76</v>
      </c>
      <c r="I136" s="11">
        <f t="shared" si="45"/>
        <v>486.728</v>
      </c>
      <c r="J136" s="11">
        <f t="shared" si="46"/>
        <v>21.301</v>
      </c>
      <c r="K136" s="13">
        <f t="shared" si="47"/>
        <v>424.17</v>
      </c>
      <c r="L136" s="13">
        <f t="shared" si="53"/>
        <v>986.959</v>
      </c>
      <c r="M136" s="11">
        <v>0</v>
      </c>
      <c r="N136" s="11">
        <f t="shared" si="48"/>
        <v>243.36</v>
      </c>
      <c r="O136" s="11">
        <f t="shared" si="49"/>
        <v>9.13</v>
      </c>
      <c r="P136" s="13">
        <f t="shared" si="50"/>
        <v>99.81</v>
      </c>
      <c r="Q136" s="11">
        <f t="shared" si="51"/>
        <v>352.3</v>
      </c>
      <c r="R136" s="11">
        <f t="shared" si="43"/>
        <v>1339.259</v>
      </c>
      <c r="S136" s="11"/>
      <c r="T136" t="str">
        <f>VLOOKUP(D136,[3]汇总!I$2:J$326,2,0)</f>
        <v>√</v>
      </c>
      <c r="U136">
        <f>VLOOKUP(D136,'[4]2021.05'!$E$5:$F$203,2,0)</f>
        <v>1790</v>
      </c>
    </row>
    <row r="137" ht="20" hidden="1" customHeight="1" spans="1:21">
      <c r="A137" s="10">
        <f t="shared" si="52"/>
        <v>134</v>
      </c>
      <c r="B137" s="26"/>
      <c r="C137" s="12" t="s">
        <v>801</v>
      </c>
      <c r="D137" s="11" t="s">
        <v>802</v>
      </c>
      <c r="E137" s="22">
        <v>3042.05</v>
      </c>
      <c r="F137" s="22">
        <v>3043</v>
      </c>
      <c r="G137" s="13">
        <v>4990.25</v>
      </c>
      <c r="H137" s="11">
        <f t="shared" si="44"/>
        <v>54.76</v>
      </c>
      <c r="I137" s="11">
        <f t="shared" si="45"/>
        <v>486.728</v>
      </c>
      <c r="J137" s="11">
        <f t="shared" si="46"/>
        <v>21.301</v>
      </c>
      <c r="K137" s="13">
        <f t="shared" si="47"/>
        <v>424.17</v>
      </c>
      <c r="L137" s="13">
        <f t="shared" si="53"/>
        <v>986.959</v>
      </c>
      <c r="M137" s="11">
        <v>0</v>
      </c>
      <c r="N137" s="11">
        <f t="shared" si="48"/>
        <v>243.36</v>
      </c>
      <c r="O137" s="11">
        <f t="shared" si="49"/>
        <v>9.13</v>
      </c>
      <c r="P137" s="13">
        <f t="shared" si="50"/>
        <v>99.81</v>
      </c>
      <c r="Q137" s="11">
        <f t="shared" si="51"/>
        <v>352.3</v>
      </c>
      <c r="R137" s="11">
        <f t="shared" si="43"/>
        <v>1339.259</v>
      </c>
      <c r="S137" s="11"/>
      <c r="T137" t="str">
        <f>VLOOKUP(D137,[3]汇总!I$2:J$326,2,0)</f>
        <v>√</v>
      </c>
      <c r="U137" t="e">
        <f>VLOOKUP(D137,'[4]2021.05'!$E$5:$F$203,2,0)</f>
        <v>#N/A</v>
      </c>
    </row>
    <row r="138" ht="20" hidden="1" customHeight="1" spans="1:21">
      <c r="A138" s="10">
        <f t="shared" si="52"/>
        <v>135</v>
      </c>
      <c r="B138" s="26"/>
      <c r="C138" s="12" t="s">
        <v>803</v>
      </c>
      <c r="D138" s="11" t="s">
        <v>804</v>
      </c>
      <c r="E138" s="22">
        <v>3042.05</v>
      </c>
      <c r="F138" s="22">
        <v>3043</v>
      </c>
      <c r="G138" s="13">
        <v>4990.25</v>
      </c>
      <c r="H138" s="11">
        <f t="shared" si="44"/>
        <v>54.76</v>
      </c>
      <c r="I138" s="11">
        <f t="shared" si="45"/>
        <v>486.728</v>
      </c>
      <c r="J138" s="11">
        <f t="shared" si="46"/>
        <v>21.301</v>
      </c>
      <c r="K138" s="13">
        <f t="shared" si="47"/>
        <v>424.17</v>
      </c>
      <c r="L138" s="13">
        <f t="shared" si="53"/>
        <v>986.959</v>
      </c>
      <c r="M138" s="11">
        <v>0</v>
      </c>
      <c r="N138" s="11">
        <f t="shared" si="48"/>
        <v>243.36</v>
      </c>
      <c r="O138" s="11">
        <f t="shared" si="49"/>
        <v>9.13</v>
      </c>
      <c r="P138" s="13">
        <f t="shared" si="50"/>
        <v>99.81</v>
      </c>
      <c r="Q138" s="11">
        <f t="shared" si="51"/>
        <v>352.3</v>
      </c>
      <c r="R138" s="11">
        <f t="shared" si="43"/>
        <v>1339.259</v>
      </c>
      <c r="S138" s="11"/>
      <c r="T138" t="str">
        <f>VLOOKUP(D138,[3]汇总!I$2:J$326,2,0)</f>
        <v>√</v>
      </c>
      <c r="U138" t="e">
        <f>VLOOKUP(D138,'[4]2021.05'!$E$5:$F$203,2,0)</f>
        <v>#N/A</v>
      </c>
    </row>
    <row r="139" ht="20" hidden="1" customHeight="1" spans="1:21">
      <c r="A139" s="10">
        <f t="shared" si="52"/>
        <v>136</v>
      </c>
      <c r="B139" s="26"/>
      <c r="C139" s="20" t="s">
        <v>866</v>
      </c>
      <c r="D139" s="111" t="s">
        <v>867</v>
      </c>
      <c r="E139" s="22">
        <v>3042.05</v>
      </c>
      <c r="F139" s="11">
        <v>3043</v>
      </c>
      <c r="G139" s="13">
        <v>4990.25</v>
      </c>
      <c r="H139" s="11">
        <f t="shared" si="44"/>
        <v>54.76</v>
      </c>
      <c r="I139" s="11">
        <f t="shared" si="45"/>
        <v>486.728</v>
      </c>
      <c r="J139" s="11">
        <f t="shared" si="46"/>
        <v>21.301</v>
      </c>
      <c r="K139" s="13">
        <f t="shared" si="47"/>
        <v>424.17</v>
      </c>
      <c r="L139" s="13">
        <f t="shared" si="53"/>
        <v>986.959</v>
      </c>
      <c r="M139" s="11">
        <v>0</v>
      </c>
      <c r="N139" s="11">
        <f t="shared" si="48"/>
        <v>243.36</v>
      </c>
      <c r="O139" s="11">
        <f t="shared" si="49"/>
        <v>9.13</v>
      </c>
      <c r="P139" s="13">
        <f t="shared" si="50"/>
        <v>99.81</v>
      </c>
      <c r="Q139" s="11">
        <f t="shared" si="51"/>
        <v>352.3</v>
      </c>
      <c r="R139" s="11">
        <f t="shared" si="43"/>
        <v>1339.259</v>
      </c>
      <c r="S139" s="11" t="s">
        <v>50</v>
      </c>
      <c r="U139" t="e">
        <f>VLOOKUP(D139,'[4]2021.05'!$E$5:$F$203,2,0)</f>
        <v>#N/A</v>
      </c>
    </row>
    <row r="140" ht="20" hidden="1" customHeight="1" spans="1:21">
      <c r="A140" s="10">
        <f t="shared" si="52"/>
        <v>137</v>
      </c>
      <c r="B140" s="14" t="s">
        <v>293</v>
      </c>
      <c r="C140" s="12" t="s">
        <v>294</v>
      </c>
      <c r="D140" s="11" t="s">
        <v>295</v>
      </c>
      <c r="E140" s="11">
        <v>2836.2</v>
      </c>
      <c r="F140" s="11">
        <v>2837</v>
      </c>
      <c r="G140" s="13">
        <v>4990.25</v>
      </c>
      <c r="H140" s="11">
        <f t="shared" si="44"/>
        <v>51.05</v>
      </c>
      <c r="I140" s="11">
        <f t="shared" si="45"/>
        <v>453.792</v>
      </c>
      <c r="J140" s="11">
        <f t="shared" si="46"/>
        <v>19.859</v>
      </c>
      <c r="K140" s="13">
        <f t="shared" si="47"/>
        <v>424.17</v>
      </c>
      <c r="L140" s="13">
        <f t="shared" si="53"/>
        <v>948.871</v>
      </c>
      <c r="M140" s="11">
        <v>0</v>
      </c>
      <c r="N140" s="11">
        <f t="shared" si="48"/>
        <v>226.9</v>
      </c>
      <c r="O140" s="11">
        <f t="shared" si="49"/>
        <v>8.51</v>
      </c>
      <c r="P140" s="13">
        <f t="shared" si="50"/>
        <v>99.81</v>
      </c>
      <c r="Q140" s="11">
        <f t="shared" si="51"/>
        <v>335.22</v>
      </c>
      <c r="R140" s="11">
        <f t="shared" si="43"/>
        <v>1284.091</v>
      </c>
      <c r="S140" s="11"/>
      <c r="T140" t="str">
        <f>VLOOKUP(D140,[3]汇总!I$2:J$326,2,0)</f>
        <v>√</v>
      </c>
      <c r="U140">
        <f>VLOOKUP(D140,'[4]2021.05'!$E$5:$F$203,2,0)</f>
        <v>1790</v>
      </c>
    </row>
    <row r="141" ht="20" hidden="1" customHeight="1" spans="1:21">
      <c r="A141" s="10">
        <f t="shared" si="52"/>
        <v>138</v>
      </c>
      <c r="B141" s="15"/>
      <c r="C141" s="12" t="s">
        <v>298</v>
      </c>
      <c r="D141" s="11" t="s">
        <v>299</v>
      </c>
      <c r="E141" s="11">
        <v>2836.2</v>
      </c>
      <c r="F141" s="11">
        <v>2837</v>
      </c>
      <c r="G141" s="13">
        <v>4990.25</v>
      </c>
      <c r="H141" s="11">
        <f t="shared" si="44"/>
        <v>51.05</v>
      </c>
      <c r="I141" s="11">
        <f t="shared" si="45"/>
        <v>453.792</v>
      </c>
      <c r="J141" s="11">
        <f t="shared" si="46"/>
        <v>19.859</v>
      </c>
      <c r="K141" s="13">
        <f t="shared" si="47"/>
        <v>424.17</v>
      </c>
      <c r="L141" s="13">
        <f t="shared" si="53"/>
        <v>948.871</v>
      </c>
      <c r="M141" s="11">
        <v>0</v>
      </c>
      <c r="N141" s="11">
        <f t="shared" si="48"/>
        <v>226.9</v>
      </c>
      <c r="O141" s="11">
        <f t="shared" si="49"/>
        <v>8.51</v>
      </c>
      <c r="P141" s="13">
        <f t="shared" si="50"/>
        <v>99.81</v>
      </c>
      <c r="Q141" s="11">
        <f t="shared" si="51"/>
        <v>335.22</v>
      </c>
      <c r="R141" s="11">
        <f t="shared" si="43"/>
        <v>1284.091</v>
      </c>
      <c r="S141" s="11"/>
      <c r="T141" t="str">
        <f>VLOOKUP(D141,[3]汇总!I$2:J$326,2,0)</f>
        <v>√</v>
      </c>
      <c r="U141">
        <f>VLOOKUP(D141,'[4]2021.05'!$E$5:$F$203,2,0)</f>
        <v>2544</v>
      </c>
    </row>
    <row r="142" ht="20" hidden="1" customHeight="1" spans="1:21">
      <c r="A142" s="10">
        <f t="shared" si="52"/>
        <v>139</v>
      </c>
      <c r="B142" s="15"/>
      <c r="C142" s="12" t="s">
        <v>302</v>
      </c>
      <c r="D142" s="11" t="s">
        <v>303</v>
      </c>
      <c r="E142" s="11">
        <v>2836.2</v>
      </c>
      <c r="F142" s="11">
        <v>2837</v>
      </c>
      <c r="G142" s="13">
        <v>4990.25</v>
      </c>
      <c r="H142" s="11">
        <f t="shared" si="44"/>
        <v>51.05</v>
      </c>
      <c r="I142" s="11">
        <f t="shared" si="45"/>
        <v>453.792</v>
      </c>
      <c r="J142" s="11">
        <f t="shared" si="46"/>
        <v>19.859</v>
      </c>
      <c r="K142" s="13">
        <f t="shared" si="47"/>
        <v>424.17</v>
      </c>
      <c r="L142" s="13">
        <f t="shared" si="53"/>
        <v>948.871</v>
      </c>
      <c r="M142" s="11">
        <v>0</v>
      </c>
      <c r="N142" s="11">
        <f t="shared" si="48"/>
        <v>226.9</v>
      </c>
      <c r="O142" s="11">
        <f t="shared" si="49"/>
        <v>8.51</v>
      </c>
      <c r="P142" s="13">
        <f t="shared" si="50"/>
        <v>99.81</v>
      </c>
      <c r="Q142" s="11">
        <f t="shared" si="51"/>
        <v>335.22</v>
      </c>
      <c r="R142" s="11">
        <f t="shared" si="43"/>
        <v>1284.091</v>
      </c>
      <c r="S142" s="11"/>
      <c r="T142" t="str">
        <f>VLOOKUP(D142,[3]汇总!I$2:J$326,2,0)</f>
        <v>√</v>
      </c>
      <c r="U142">
        <f>VLOOKUP(D142,'[4]2021.05'!$E$5:$F$203,2,0)</f>
        <v>2544</v>
      </c>
    </row>
    <row r="143" ht="20" hidden="1" customHeight="1" spans="1:21">
      <c r="A143" s="10">
        <f t="shared" si="52"/>
        <v>140</v>
      </c>
      <c r="B143" s="15"/>
      <c r="C143" s="12" t="s">
        <v>308</v>
      </c>
      <c r="D143" s="11" t="s">
        <v>309</v>
      </c>
      <c r="E143" s="11">
        <v>2836.2</v>
      </c>
      <c r="F143" s="11">
        <v>2837</v>
      </c>
      <c r="G143" s="13">
        <v>4990.25</v>
      </c>
      <c r="H143" s="11">
        <f t="shared" si="44"/>
        <v>51.05</v>
      </c>
      <c r="I143" s="11">
        <f t="shared" si="45"/>
        <v>453.792</v>
      </c>
      <c r="J143" s="11">
        <f t="shared" si="46"/>
        <v>19.859</v>
      </c>
      <c r="K143" s="13">
        <f t="shared" si="47"/>
        <v>424.17</v>
      </c>
      <c r="L143" s="13">
        <f t="shared" si="53"/>
        <v>948.871</v>
      </c>
      <c r="M143" s="11">
        <v>0</v>
      </c>
      <c r="N143" s="11">
        <f t="shared" si="48"/>
        <v>226.9</v>
      </c>
      <c r="O143" s="11">
        <f t="shared" si="49"/>
        <v>8.51</v>
      </c>
      <c r="P143" s="13">
        <f t="shared" si="50"/>
        <v>99.81</v>
      </c>
      <c r="Q143" s="11">
        <f t="shared" si="51"/>
        <v>335.22</v>
      </c>
      <c r="R143" s="11">
        <f t="shared" si="43"/>
        <v>1284.091</v>
      </c>
      <c r="S143" s="11"/>
      <c r="T143" t="str">
        <f>VLOOKUP(D143,[3]汇总!I$2:J$326,2,0)</f>
        <v>√</v>
      </c>
      <c r="U143">
        <f>VLOOKUP(D143,'[4]2021.05'!$E$5:$F$203,2,0)</f>
        <v>1790</v>
      </c>
    </row>
    <row r="144" ht="20" hidden="1" customHeight="1" spans="1:21">
      <c r="A144" s="10">
        <f t="shared" si="52"/>
        <v>141</v>
      </c>
      <c r="B144" s="15"/>
      <c r="C144" s="12" t="s">
        <v>310</v>
      </c>
      <c r="D144" s="11" t="s">
        <v>311</v>
      </c>
      <c r="E144" s="11">
        <v>2836.2</v>
      </c>
      <c r="F144" s="11">
        <v>2837</v>
      </c>
      <c r="G144" s="13">
        <v>4990.25</v>
      </c>
      <c r="H144" s="11">
        <f t="shared" si="44"/>
        <v>51.05</v>
      </c>
      <c r="I144" s="11">
        <f t="shared" si="45"/>
        <v>453.792</v>
      </c>
      <c r="J144" s="11">
        <f t="shared" si="46"/>
        <v>19.859</v>
      </c>
      <c r="K144" s="13">
        <f t="shared" si="47"/>
        <v>424.17</v>
      </c>
      <c r="L144" s="13">
        <f t="shared" si="53"/>
        <v>948.871</v>
      </c>
      <c r="M144" s="11">
        <v>0</v>
      </c>
      <c r="N144" s="11">
        <f t="shared" si="48"/>
        <v>226.9</v>
      </c>
      <c r="O144" s="11">
        <f t="shared" si="49"/>
        <v>8.51</v>
      </c>
      <c r="P144" s="13">
        <f t="shared" si="50"/>
        <v>99.81</v>
      </c>
      <c r="Q144" s="11">
        <f t="shared" si="51"/>
        <v>335.22</v>
      </c>
      <c r="R144" s="11">
        <f t="shared" si="43"/>
        <v>1284.091</v>
      </c>
      <c r="S144" s="11"/>
      <c r="T144" t="str">
        <f>VLOOKUP(D144,[3]汇总!I$2:J$326,2,0)</f>
        <v>√</v>
      </c>
      <c r="U144">
        <f>VLOOKUP(D144,'[4]2021.05'!$E$5:$F$203,2,0)</f>
        <v>2544</v>
      </c>
    </row>
    <row r="145" ht="20" hidden="1" customHeight="1" spans="1:21">
      <c r="A145" s="10">
        <f t="shared" ref="A145:A154" si="54">ROW()-3</f>
        <v>142</v>
      </c>
      <c r="B145" s="15"/>
      <c r="C145" s="12" t="s">
        <v>312</v>
      </c>
      <c r="D145" s="11" t="s">
        <v>313</v>
      </c>
      <c r="E145" s="11">
        <v>2836.2</v>
      </c>
      <c r="F145" s="11">
        <v>2837</v>
      </c>
      <c r="G145" s="13">
        <v>4990.25</v>
      </c>
      <c r="H145" s="11">
        <f t="shared" si="44"/>
        <v>51.05</v>
      </c>
      <c r="I145" s="11">
        <f t="shared" si="45"/>
        <v>453.792</v>
      </c>
      <c r="J145" s="11">
        <f t="shared" si="46"/>
        <v>19.859</v>
      </c>
      <c r="K145" s="13">
        <f t="shared" si="47"/>
        <v>424.17</v>
      </c>
      <c r="L145" s="13">
        <f t="shared" si="53"/>
        <v>948.871</v>
      </c>
      <c r="M145" s="11">
        <v>0</v>
      </c>
      <c r="N145" s="11">
        <f t="shared" si="48"/>
        <v>226.9</v>
      </c>
      <c r="O145" s="11">
        <f t="shared" si="49"/>
        <v>8.51</v>
      </c>
      <c r="P145" s="13">
        <f t="shared" si="50"/>
        <v>99.81</v>
      </c>
      <c r="Q145" s="11">
        <f t="shared" si="51"/>
        <v>335.22</v>
      </c>
      <c r="R145" s="11">
        <f t="shared" si="43"/>
        <v>1284.091</v>
      </c>
      <c r="S145" s="11"/>
      <c r="T145" t="str">
        <f>VLOOKUP(D145,[3]汇总!I$2:J$326,2,0)</f>
        <v>√</v>
      </c>
      <c r="U145">
        <f>VLOOKUP(D145,'[4]2021.05'!$E$5:$F$203,2,0)</f>
        <v>1790</v>
      </c>
    </row>
    <row r="146" ht="20" hidden="1" customHeight="1" spans="1:21">
      <c r="A146" s="10">
        <f t="shared" si="54"/>
        <v>143</v>
      </c>
      <c r="B146" s="15"/>
      <c r="C146" s="12" t="s">
        <v>314</v>
      </c>
      <c r="D146" s="11" t="s">
        <v>315</v>
      </c>
      <c r="E146" s="11">
        <v>2836.2</v>
      </c>
      <c r="F146" s="11">
        <v>2837</v>
      </c>
      <c r="G146" s="13">
        <v>4990.25</v>
      </c>
      <c r="H146" s="11">
        <f t="shared" si="44"/>
        <v>51.05</v>
      </c>
      <c r="I146" s="11">
        <f t="shared" si="45"/>
        <v>453.792</v>
      </c>
      <c r="J146" s="11">
        <f t="shared" si="46"/>
        <v>19.859</v>
      </c>
      <c r="K146" s="13">
        <f t="shared" si="47"/>
        <v>424.17</v>
      </c>
      <c r="L146" s="13">
        <f t="shared" si="53"/>
        <v>948.871</v>
      </c>
      <c r="M146" s="11">
        <v>0</v>
      </c>
      <c r="N146" s="11">
        <f t="shared" si="48"/>
        <v>226.9</v>
      </c>
      <c r="O146" s="11">
        <f t="shared" si="49"/>
        <v>8.51</v>
      </c>
      <c r="P146" s="13">
        <f t="shared" si="50"/>
        <v>99.81</v>
      </c>
      <c r="Q146" s="11">
        <f t="shared" si="51"/>
        <v>335.22</v>
      </c>
      <c r="R146" s="11">
        <f t="shared" si="43"/>
        <v>1284.091</v>
      </c>
      <c r="S146" s="11"/>
      <c r="T146" t="str">
        <f>VLOOKUP(D146,[3]汇总!I$2:J$326,2,0)</f>
        <v>√</v>
      </c>
      <c r="U146">
        <f>VLOOKUP(D146,'[4]2021.05'!$E$5:$F$203,2,0)</f>
        <v>2544</v>
      </c>
    </row>
    <row r="147" ht="20" hidden="1" customHeight="1" spans="1:21">
      <c r="A147" s="10">
        <f t="shared" si="54"/>
        <v>144</v>
      </c>
      <c r="B147" s="15"/>
      <c r="C147" s="12" t="s">
        <v>316</v>
      </c>
      <c r="D147" s="11" t="s">
        <v>317</v>
      </c>
      <c r="E147" s="11">
        <v>2836.2</v>
      </c>
      <c r="F147" s="11">
        <v>2837</v>
      </c>
      <c r="G147" s="13">
        <v>4990.25</v>
      </c>
      <c r="H147" s="11">
        <f t="shared" si="44"/>
        <v>51.05</v>
      </c>
      <c r="I147" s="11">
        <f t="shared" si="45"/>
        <v>453.792</v>
      </c>
      <c r="J147" s="11">
        <f t="shared" si="46"/>
        <v>19.859</v>
      </c>
      <c r="K147" s="13">
        <f t="shared" si="47"/>
        <v>424.17</v>
      </c>
      <c r="L147" s="13">
        <f t="shared" si="53"/>
        <v>948.871</v>
      </c>
      <c r="M147" s="11">
        <v>0</v>
      </c>
      <c r="N147" s="11">
        <f t="shared" si="48"/>
        <v>226.9</v>
      </c>
      <c r="O147" s="11">
        <f t="shared" si="49"/>
        <v>8.51</v>
      </c>
      <c r="P147" s="13">
        <f t="shared" si="50"/>
        <v>99.81</v>
      </c>
      <c r="Q147" s="11">
        <f t="shared" si="51"/>
        <v>335.22</v>
      </c>
      <c r="R147" s="11">
        <f t="shared" si="43"/>
        <v>1284.091</v>
      </c>
      <c r="S147" s="11"/>
      <c r="T147" t="str">
        <f>VLOOKUP(D147,[3]汇总!I$2:J$326,2,0)</f>
        <v>√</v>
      </c>
      <c r="U147">
        <f>VLOOKUP(D147,'[4]2021.05'!$E$5:$F$203,2,0)</f>
        <v>2544</v>
      </c>
    </row>
    <row r="148" ht="20" hidden="1" customHeight="1" spans="1:21">
      <c r="A148" s="10">
        <f t="shared" si="54"/>
        <v>145</v>
      </c>
      <c r="B148" s="15"/>
      <c r="C148" s="12" t="s">
        <v>318</v>
      </c>
      <c r="D148" s="11" t="s">
        <v>319</v>
      </c>
      <c r="E148" s="11">
        <v>2836.2</v>
      </c>
      <c r="F148" s="11">
        <v>2837</v>
      </c>
      <c r="G148" s="13">
        <v>4990.25</v>
      </c>
      <c r="H148" s="11">
        <f t="shared" si="44"/>
        <v>51.05</v>
      </c>
      <c r="I148" s="11">
        <f t="shared" si="45"/>
        <v>453.792</v>
      </c>
      <c r="J148" s="11">
        <f t="shared" si="46"/>
        <v>19.859</v>
      </c>
      <c r="K148" s="13">
        <f t="shared" si="47"/>
        <v>424.17</v>
      </c>
      <c r="L148" s="13">
        <f t="shared" si="53"/>
        <v>948.871</v>
      </c>
      <c r="M148" s="11">
        <v>0</v>
      </c>
      <c r="N148" s="11">
        <f t="shared" si="48"/>
        <v>226.9</v>
      </c>
      <c r="O148" s="11">
        <f t="shared" si="49"/>
        <v>8.51</v>
      </c>
      <c r="P148" s="13">
        <f t="shared" si="50"/>
        <v>99.81</v>
      </c>
      <c r="Q148" s="11">
        <f t="shared" si="51"/>
        <v>335.22</v>
      </c>
      <c r="R148" s="11">
        <f t="shared" si="43"/>
        <v>1284.091</v>
      </c>
      <c r="S148" s="11"/>
      <c r="T148" t="str">
        <f>VLOOKUP(D148,[3]汇总!I$2:J$326,2,0)</f>
        <v>√</v>
      </c>
      <c r="U148">
        <f>VLOOKUP(D148,'[4]2021.05'!$E$5:$F$203,2,0)</f>
        <v>1790</v>
      </c>
    </row>
    <row r="149" ht="20" hidden="1" customHeight="1" spans="1:21">
      <c r="A149" s="10">
        <f t="shared" si="54"/>
        <v>146</v>
      </c>
      <c r="B149" s="15"/>
      <c r="C149" s="12" t="s">
        <v>320</v>
      </c>
      <c r="D149" s="11" t="s">
        <v>321</v>
      </c>
      <c r="E149" s="11">
        <v>2836.2</v>
      </c>
      <c r="F149" s="11">
        <v>2837</v>
      </c>
      <c r="G149" s="13">
        <v>4990.25</v>
      </c>
      <c r="H149" s="11">
        <f t="shared" si="44"/>
        <v>51.05</v>
      </c>
      <c r="I149" s="11">
        <f t="shared" si="45"/>
        <v>453.792</v>
      </c>
      <c r="J149" s="11">
        <f t="shared" si="46"/>
        <v>19.859</v>
      </c>
      <c r="K149" s="13">
        <f t="shared" si="47"/>
        <v>424.17</v>
      </c>
      <c r="L149" s="13">
        <f t="shared" si="53"/>
        <v>948.871</v>
      </c>
      <c r="M149" s="11">
        <v>0</v>
      </c>
      <c r="N149" s="11">
        <f t="shared" si="48"/>
        <v>226.9</v>
      </c>
      <c r="O149" s="11">
        <f t="shared" si="49"/>
        <v>8.51</v>
      </c>
      <c r="P149" s="13">
        <f t="shared" si="50"/>
        <v>99.81</v>
      </c>
      <c r="Q149" s="11">
        <f t="shared" si="51"/>
        <v>335.22</v>
      </c>
      <c r="R149" s="11">
        <f t="shared" si="43"/>
        <v>1284.091</v>
      </c>
      <c r="S149" s="11"/>
      <c r="T149" t="str">
        <f>VLOOKUP(D149,[3]汇总!I$2:J$326,2,0)</f>
        <v>√</v>
      </c>
      <c r="U149" t="e">
        <f>VLOOKUP(D149,'[4]2021.05'!$E$5:$F$203,2,0)</f>
        <v>#N/A</v>
      </c>
    </row>
    <row r="150" ht="20" hidden="1" customHeight="1" spans="1:21">
      <c r="A150" s="10">
        <f t="shared" si="54"/>
        <v>147</v>
      </c>
      <c r="B150" s="15"/>
      <c r="C150" s="12" t="s">
        <v>322</v>
      </c>
      <c r="D150" s="11" t="s">
        <v>323</v>
      </c>
      <c r="E150" s="11">
        <v>2836.2</v>
      </c>
      <c r="F150" s="11">
        <v>2837</v>
      </c>
      <c r="G150" s="13">
        <v>4990.25</v>
      </c>
      <c r="H150" s="11">
        <f t="shared" si="44"/>
        <v>51.05</v>
      </c>
      <c r="I150" s="11">
        <f t="shared" si="45"/>
        <v>453.792</v>
      </c>
      <c r="J150" s="11">
        <f t="shared" si="46"/>
        <v>19.859</v>
      </c>
      <c r="K150" s="13">
        <f t="shared" si="47"/>
        <v>424.17</v>
      </c>
      <c r="L150" s="13">
        <f t="shared" si="53"/>
        <v>948.871</v>
      </c>
      <c r="M150" s="11">
        <v>0</v>
      </c>
      <c r="N150" s="11">
        <f t="shared" si="48"/>
        <v>226.9</v>
      </c>
      <c r="O150" s="11">
        <f t="shared" si="49"/>
        <v>8.51</v>
      </c>
      <c r="P150" s="13">
        <f t="shared" si="50"/>
        <v>99.81</v>
      </c>
      <c r="Q150" s="11">
        <f t="shared" si="51"/>
        <v>335.22</v>
      </c>
      <c r="R150" s="11">
        <f t="shared" si="43"/>
        <v>1284.091</v>
      </c>
      <c r="S150" s="11"/>
      <c r="T150" t="str">
        <f>VLOOKUP(D150,[3]汇总!I$2:J$326,2,0)</f>
        <v>√</v>
      </c>
      <c r="U150">
        <f>VLOOKUP(D150,'[4]2021.05'!$E$5:$F$203,2,0)</f>
        <v>2544</v>
      </c>
    </row>
    <row r="151" ht="20" hidden="1" customHeight="1" spans="1:21">
      <c r="A151" s="10">
        <f t="shared" si="54"/>
        <v>148</v>
      </c>
      <c r="B151" s="15"/>
      <c r="C151" s="12" t="s">
        <v>324</v>
      </c>
      <c r="D151" s="11" t="s">
        <v>325</v>
      </c>
      <c r="E151" s="11">
        <v>2836.2</v>
      </c>
      <c r="F151" s="11">
        <v>2837</v>
      </c>
      <c r="G151" s="13">
        <v>4990.25</v>
      </c>
      <c r="H151" s="11">
        <f t="shared" si="44"/>
        <v>51.05</v>
      </c>
      <c r="I151" s="11">
        <f t="shared" si="45"/>
        <v>453.792</v>
      </c>
      <c r="J151" s="11">
        <f t="shared" si="46"/>
        <v>19.859</v>
      </c>
      <c r="K151" s="13">
        <f t="shared" si="47"/>
        <v>424.17</v>
      </c>
      <c r="L151" s="13">
        <f t="shared" si="53"/>
        <v>948.871</v>
      </c>
      <c r="M151" s="11">
        <v>0</v>
      </c>
      <c r="N151" s="11">
        <f t="shared" si="48"/>
        <v>226.9</v>
      </c>
      <c r="O151" s="11">
        <f t="shared" si="49"/>
        <v>8.51</v>
      </c>
      <c r="P151" s="13">
        <f t="shared" si="50"/>
        <v>99.81</v>
      </c>
      <c r="Q151" s="11">
        <f t="shared" si="51"/>
        <v>335.22</v>
      </c>
      <c r="R151" s="11">
        <f t="shared" si="43"/>
        <v>1284.091</v>
      </c>
      <c r="S151" s="11"/>
      <c r="T151" t="str">
        <f>VLOOKUP(D151,[3]汇总!I$2:J$326,2,0)</f>
        <v>√</v>
      </c>
      <c r="U151">
        <f>VLOOKUP(D151,'[4]2021.05'!$E$5:$F$203,2,0)</f>
        <v>1790</v>
      </c>
    </row>
    <row r="152" ht="20" hidden="1" customHeight="1" spans="1:21">
      <c r="A152" s="10">
        <f t="shared" si="54"/>
        <v>149</v>
      </c>
      <c r="B152" s="15"/>
      <c r="C152" s="12" t="s">
        <v>328</v>
      </c>
      <c r="D152" s="11" t="s">
        <v>329</v>
      </c>
      <c r="E152" s="11">
        <v>2836.2</v>
      </c>
      <c r="F152" s="11">
        <v>2837</v>
      </c>
      <c r="G152" s="13">
        <v>4990.25</v>
      </c>
      <c r="H152" s="11">
        <f t="shared" si="44"/>
        <v>51.05</v>
      </c>
      <c r="I152" s="11">
        <f t="shared" si="45"/>
        <v>453.792</v>
      </c>
      <c r="J152" s="11">
        <f t="shared" si="46"/>
        <v>19.859</v>
      </c>
      <c r="K152" s="13">
        <f t="shared" si="47"/>
        <v>424.17</v>
      </c>
      <c r="L152" s="13">
        <f t="shared" si="53"/>
        <v>948.871</v>
      </c>
      <c r="M152" s="11">
        <v>0</v>
      </c>
      <c r="N152" s="11">
        <f t="shared" si="48"/>
        <v>226.9</v>
      </c>
      <c r="O152" s="11">
        <f t="shared" si="49"/>
        <v>8.51</v>
      </c>
      <c r="P152" s="13">
        <f t="shared" si="50"/>
        <v>99.81</v>
      </c>
      <c r="Q152" s="11">
        <f t="shared" si="51"/>
        <v>335.22</v>
      </c>
      <c r="R152" s="11">
        <f t="shared" si="43"/>
        <v>1284.091</v>
      </c>
      <c r="S152" s="11"/>
      <c r="T152" t="str">
        <f>VLOOKUP(D152,[3]汇总!I$2:J$326,2,0)</f>
        <v>√</v>
      </c>
      <c r="U152">
        <f>VLOOKUP(D152,'[4]2021.05'!$E$5:$F$203,2,0)</f>
        <v>1790</v>
      </c>
    </row>
    <row r="153" ht="20" hidden="1" customHeight="1" spans="1:21">
      <c r="A153" s="10">
        <f t="shared" si="54"/>
        <v>150</v>
      </c>
      <c r="B153" s="15"/>
      <c r="C153" s="12" t="s">
        <v>330</v>
      </c>
      <c r="D153" s="11" t="s">
        <v>331</v>
      </c>
      <c r="E153" s="11">
        <v>2836.2</v>
      </c>
      <c r="F153" s="11">
        <v>2837</v>
      </c>
      <c r="G153" s="13">
        <v>4990.25</v>
      </c>
      <c r="H153" s="11">
        <f t="shared" si="44"/>
        <v>51.05</v>
      </c>
      <c r="I153" s="11">
        <f t="shared" si="45"/>
        <v>453.792</v>
      </c>
      <c r="J153" s="11">
        <f t="shared" si="46"/>
        <v>19.859</v>
      </c>
      <c r="K153" s="13">
        <f t="shared" si="47"/>
        <v>424.17</v>
      </c>
      <c r="L153" s="13">
        <f t="shared" si="53"/>
        <v>948.871</v>
      </c>
      <c r="M153" s="11">
        <v>0</v>
      </c>
      <c r="N153" s="11">
        <f t="shared" si="48"/>
        <v>226.9</v>
      </c>
      <c r="O153" s="11">
        <f t="shared" si="49"/>
        <v>8.51</v>
      </c>
      <c r="P153" s="13">
        <f t="shared" si="50"/>
        <v>99.81</v>
      </c>
      <c r="Q153" s="11">
        <f t="shared" si="51"/>
        <v>335.22</v>
      </c>
      <c r="R153" s="11">
        <f t="shared" si="43"/>
        <v>1284.091</v>
      </c>
      <c r="S153" s="11"/>
      <c r="T153" t="str">
        <f>VLOOKUP(D153,[3]汇总!I$2:J$326,2,0)</f>
        <v>√</v>
      </c>
      <c r="U153">
        <f>VLOOKUP(D153,'[4]2021.05'!$E$5:$F$203,2,0)</f>
        <v>1790</v>
      </c>
    </row>
    <row r="154" ht="20" hidden="1" customHeight="1" spans="1:21">
      <c r="A154" s="10">
        <f t="shared" si="54"/>
        <v>151</v>
      </c>
      <c r="B154" s="15"/>
      <c r="C154" s="12" t="s">
        <v>332</v>
      </c>
      <c r="D154" s="11" t="s">
        <v>333</v>
      </c>
      <c r="E154" s="11">
        <v>2836.2</v>
      </c>
      <c r="F154" s="11">
        <v>2837</v>
      </c>
      <c r="G154" s="13">
        <v>4990.25</v>
      </c>
      <c r="H154" s="11">
        <f t="shared" si="44"/>
        <v>51.05</v>
      </c>
      <c r="I154" s="11">
        <f t="shared" si="45"/>
        <v>453.792</v>
      </c>
      <c r="J154" s="11">
        <f t="shared" si="46"/>
        <v>19.859</v>
      </c>
      <c r="K154" s="13">
        <f t="shared" si="47"/>
        <v>424.17</v>
      </c>
      <c r="L154" s="13">
        <f t="shared" si="53"/>
        <v>948.871</v>
      </c>
      <c r="M154" s="11">
        <v>0</v>
      </c>
      <c r="N154" s="11">
        <f t="shared" si="48"/>
        <v>226.9</v>
      </c>
      <c r="O154" s="11">
        <f t="shared" si="49"/>
        <v>8.51</v>
      </c>
      <c r="P154" s="13">
        <f t="shared" si="50"/>
        <v>99.81</v>
      </c>
      <c r="Q154" s="11">
        <f t="shared" si="51"/>
        <v>335.22</v>
      </c>
      <c r="R154" s="11">
        <f t="shared" si="43"/>
        <v>1284.091</v>
      </c>
      <c r="S154" s="11"/>
      <c r="T154" t="str">
        <f>VLOOKUP(D154,[3]汇总!I$2:J$326,2,0)</f>
        <v>√</v>
      </c>
      <c r="U154">
        <f>VLOOKUP(D154,'[4]2021.05'!$E$5:$F$203,2,0)</f>
        <v>1790</v>
      </c>
    </row>
    <row r="155" ht="20" hidden="1" customHeight="1" spans="1:21">
      <c r="A155" s="10">
        <f t="shared" ref="A155:A164" si="55">ROW()-3</f>
        <v>152</v>
      </c>
      <c r="B155" s="15"/>
      <c r="C155" s="12" t="s">
        <v>336</v>
      </c>
      <c r="D155" s="11" t="s">
        <v>337</v>
      </c>
      <c r="E155" s="11">
        <v>2836.2</v>
      </c>
      <c r="F155" s="11">
        <v>2837</v>
      </c>
      <c r="G155" s="13">
        <v>4990.25</v>
      </c>
      <c r="H155" s="11">
        <f t="shared" si="44"/>
        <v>51.05</v>
      </c>
      <c r="I155" s="11">
        <f t="shared" si="45"/>
        <v>453.792</v>
      </c>
      <c r="J155" s="11">
        <f t="shared" si="46"/>
        <v>19.859</v>
      </c>
      <c r="K155" s="13">
        <f t="shared" si="47"/>
        <v>424.17</v>
      </c>
      <c r="L155" s="13">
        <f t="shared" si="53"/>
        <v>948.871</v>
      </c>
      <c r="M155" s="11">
        <v>0</v>
      </c>
      <c r="N155" s="11">
        <f t="shared" si="48"/>
        <v>226.9</v>
      </c>
      <c r="O155" s="11">
        <f t="shared" si="49"/>
        <v>8.51</v>
      </c>
      <c r="P155" s="13">
        <f t="shared" si="50"/>
        <v>99.81</v>
      </c>
      <c r="Q155" s="11">
        <f t="shared" si="51"/>
        <v>335.22</v>
      </c>
      <c r="R155" s="11">
        <f t="shared" si="43"/>
        <v>1284.091</v>
      </c>
      <c r="S155" s="11"/>
      <c r="T155" t="str">
        <f>VLOOKUP(D155,[3]汇总!I$2:J$326,2,0)</f>
        <v>√</v>
      </c>
      <c r="U155">
        <f>VLOOKUP(D155,'[4]2021.05'!$E$5:$F$203,2,0)</f>
        <v>1790</v>
      </c>
    </row>
    <row r="156" ht="20" hidden="1" customHeight="1" spans="1:21">
      <c r="A156" s="10">
        <f t="shared" si="55"/>
        <v>153</v>
      </c>
      <c r="B156" s="15"/>
      <c r="C156" s="12" t="s">
        <v>338</v>
      </c>
      <c r="D156" s="11" t="s">
        <v>339</v>
      </c>
      <c r="E156" s="11">
        <v>2836.2</v>
      </c>
      <c r="F156" s="11">
        <v>2837</v>
      </c>
      <c r="G156" s="13">
        <v>4990.25</v>
      </c>
      <c r="H156" s="11">
        <f t="shared" si="44"/>
        <v>51.05</v>
      </c>
      <c r="I156" s="11">
        <f t="shared" si="45"/>
        <v>453.792</v>
      </c>
      <c r="J156" s="11">
        <f t="shared" si="46"/>
        <v>19.859</v>
      </c>
      <c r="K156" s="13">
        <f t="shared" si="47"/>
        <v>424.17</v>
      </c>
      <c r="L156" s="13">
        <f t="shared" si="53"/>
        <v>948.871</v>
      </c>
      <c r="M156" s="11">
        <v>0</v>
      </c>
      <c r="N156" s="11">
        <f t="shared" si="48"/>
        <v>226.9</v>
      </c>
      <c r="O156" s="11">
        <f t="shared" si="49"/>
        <v>8.51</v>
      </c>
      <c r="P156" s="13">
        <f t="shared" si="50"/>
        <v>99.81</v>
      </c>
      <c r="Q156" s="11">
        <f t="shared" si="51"/>
        <v>335.22</v>
      </c>
      <c r="R156" s="11">
        <f t="shared" si="43"/>
        <v>1284.091</v>
      </c>
      <c r="S156" s="11"/>
      <c r="T156" t="str">
        <f>VLOOKUP(D156,[3]汇总!I$2:J$326,2,0)</f>
        <v>√</v>
      </c>
      <c r="U156" t="e">
        <f>VLOOKUP(D156,'[4]2021.05'!$E$5:$F$203,2,0)</f>
        <v>#N/A</v>
      </c>
    </row>
    <row r="157" ht="20" hidden="1" customHeight="1" spans="1:21">
      <c r="A157" s="10">
        <f t="shared" si="55"/>
        <v>154</v>
      </c>
      <c r="B157" s="15"/>
      <c r="C157" s="12" t="s">
        <v>340</v>
      </c>
      <c r="D157" s="11" t="s">
        <v>341</v>
      </c>
      <c r="E157" s="11">
        <v>2836.2</v>
      </c>
      <c r="F157" s="11">
        <v>2837</v>
      </c>
      <c r="G157" s="13">
        <v>4990.25</v>
      </c>
      <c r="H157" s="11">
        <f t="shared" si="44"/>
        <v>51.05</v>
      </c>
      <c r="I157" s="11">
        <f t="shared" si="45"/>
        <v>453.792</v>
      </c>
      <c r="J157" s="11">
        <f t="shared" si="46"/>
        <v>19.859</v>
      </c>
      <c r="K157" s="13">
        <f t="shared" si="47"/>
        <v>424.17</v>
      </c>
      <c r="L157" s="13">
        <f t="shared" si="53"/>
        <v>948.871</v>
      </c>
      <c r="M157" s="11">
        <v>0</v>
      </c>
      <c r="N157" s="11">
        <f t="shared" si="48"/>
        <v>226.9</v>
      </c>
      <c r="O157" s="11">
        <f t="shared" si="49"/>
        <v>8.51</v>
      </c>
      <c r="P157" s="13">
        <f t="shared" si="50"/>
        <v>99.81</v>
      </c>
      <c r="Q157" s="11">
        <f t="shared" si="51"/>
        <v>335.22</v>
      </c>
      <c r="R157" s="11">
        <f t="shared" si="43"/>
        <v>1284.091</v>
      </c>
      <c r="S157" s="11"/>
      <c r="T157" t="str">
        <f>VLOOKUP(D157,[3]汇总!I$2:J$326,2,0)</f>
        <v>√</v>
      </c>
      <c r="U157">
        <f>VLOOKUP(D157,'[4]2021.05'!$E$5:$F$203,2,0)</f>
        <v>1790</v>
      </c>
    </row>
    <row r="158" ht="20" hidden="1" customHeight="1" spans="1:21">
      <c r="A158" s="10">
        <f t="shared" si="55"/>
        <v>155</v>
      </c>
      <c r="B158" s="15"/>
      <c r="C158" s="12" t="s">
        <v>342</v>
      </c>
      <c r="D158" s="11" t="s">
        <v>343</v>
      </c>
      <c r="E158" s="11">
        <v>2836.2</v>
      </c>
      <c r="F158" s="11">
        <v>2837</v>
      </c>
      <c r="G158" s="13">
        <v>4990.25</v>
      </c>
      <c r="H158" s="11">
        <f t="shared" si="44"/>
        <v>51.05</v>
      </c>
      <c r="I158" s="11">
        <f t="shared" si="45"/>
        <v>453.792</v>
      </c>
      <c r="J158" s="11">
        <f t="shared" si="46"/>
        <v>19.859</v>
      </c>
      <c r="K158" s="13">
        <f t="shared" si="47"/>
        <v>424.17</v>
      </c>
      <c r="L158" s="13">
        <f t="shared" si="53"/>
        <v>948.871</v>
      </c>
      <c r="M158" s="11">
        <v>0</v>
      </c>
      <c r="N158" s="11">
        <f t="shared" si="48"/>
        <v>226.9</v>
      </c>
      <c r="O158" s="11">
        <f t="shared" si="49"/>
        <v>8.51</v>
      </c>
      <c r="P158" s="13">
        <f t="shared" si="50"/>
        <v>99.81</v>
      </c>
      <c r="Q158" s="11">
        <f t="shared" si="51"/>
        <v>335.22</v>
      </c>
      <c r="R158" s="11">
        <f t="shared" si="43"/>
        <v>1284.091</v>
      </c>
      <c r="S158" s="11"/>
      <c r="T158" t="str">
        <f>VLOOKUP(D158,[3]汇总!I$2:J$326,2,0)</f>
        <v>√</v>
      </c>
      <c r="U158">
        <f>VLOOKUP(D158,'[4]2021.05'!$E$5:$F$203,2,0)</f>
        <v>1790</v>
      </c>
    </row>
    <row r="159" ht="20" hidden="1" customHeight="1" spans="1:21">
      <c r="A159" s="10">
        <f t="shared" si="55"/>
        <v>156</v>
      </c>
      <c r="B159" s="15"/>
      <c r="C159" s="12" t="s">
        <v>346</v>
      </c>
      <c r="D159" s="11" t="s">
        <v>347</v>
      </c>
      <c r="E159" s="11">
        <v>2836.2</v>
      </c>
      <c r="F159" s="11">
        <v>2837</v>
      </c>
      <c r="G159" s="13">
        <v>4990.25</v>
      </c>
      <c r="H159" s="11">
        <f t="shared" si="44"/>
        <v>51.05</v>
      </c>
      <c r="I159" s="11">
        <f t="shared" si="45"/>
        <v>453.792</v>
      </c>
      <c r="J159" s="11">
        <f t="shared" si="46"/>
        <v>19.859</v>
      </c>
      <c r="K159" s="13">
        <f t="shared" si="47"/>
        <v>424.17</v>
      </c>
      <c r="L159" s="13">
        <f t="shared" si="53"/>
        <v>948.871</v>
      </c>
      <c r="M159" s="11">
        <v>0</v>
      </c>
      <c r="N159" s="11">
        <f t="shared" si="48"/>
        <v>226.9</v>
      </c>
      <c r="O159" s="11">
        <f t="shared" si="49"/>
        <v>8.51</v>
      </c>
      <c r="P159" s="13">
        <f t="shared" si="50"/>
        <v>99.81</v>
      </c>
      <c r="Q159" s="11">
        <f t="shared" si="51"/>
        <v>335.22</v>
      </c>
      <c r="R159" s="11">
        <f t="shared" si="43"/>
        <v>1284.091</v>
      </c>
      <c r="S159" s="11"/>
      <c r="T159" t="str">
        <f>VLOOKUP(D159,[3]汇总!I$2:J$326,2,0)</f>
        <v>√</v>
      </c>
      <c r="U159">
        <f>VLOOKUP(D159,'[4]2021.05'!$E$5:$F$203,2,0)</f>
        <v>1790</v>
      </c>
    </row>
    <row r="160" ht="20" hidden="1" customHeight="1" spans="1:21">
      <c r="A160" s="10">
        <f t="shared" si="55"/>
        <v>157</v>
      </c>
      <c r="B160" s="15"/>
      <c r="C160" s="12" t="s">
        <v>348</v>
      </c>
      <c r="D160" s="11" t="s">
        <v>349</v>
      </c>
      <c r="E160" s="11">
        <v>2836.2</v>
      </c>
      <c r="F160" s="11">
        <v>2837</v>
      </c>
      <c r="G160" s="13">
        <v>4990.25</v>
      </c>
      <c r="H160" s="11">
        <f t="shared" si="44"/>
        <v>51.05</v>
      </c>
      <c r="I160" s="11">
        <f t="shared" si="45"/>
        <v>453.792</v>
      </c>
      <c r="J160" s="11">
        <f t="shared" si="46"/>
        <v>19.859</v>
      </c>
      <c r="K160" s="13">
        <f t="shared" si="47"/>
        <v>424.17</v>
      </c>
      <c r="L160" s="13">
        <f t="shared" si="53"/>
        <v>948.871</v>
      </c>
      <c r="M160" s="11">
        <v>0</v>
      </c>
      <c r="N160" s="11">
        <f t="shared" si="48"/>
        <v>226.9</v>
      </c>
      <c r="O160" s="11">
        <f t="shared" si="49"/>
        <v>8.51</v>
      </c>
      <c r="P160" s="13">
        <f t="shared" si="50"/>
        <v>99.81</v>
      </c>
      <c r="Q160" s="11">
        <f t="shared" si="51"/>
        <v>335.22</v>
      </c>
      <c r="R160" s="11">
        <f t="shared" si="43"/>
        <v>1284.091</v>
      </c>
      <c r="S160" s="11"/>
      <c r="T160" t="str">
        <f>VLOOKUP(D160,[3]汇总!I$2:J$326,2,0)</f>
        <v>√</v>
      </c>
      <c r="U160">
        <f>VLOOKUP(D160,'[4]2021.05'!$E$5:$F$203,2,0)</f>
        <v>1790</v>
      </c>
    </row>
    <row r="161" ht="20" hidden="1" customHeight="1" spans="1:21">
      <c r="A161" s="10">
        <f t="shared" si="55"/>
        <v>158</v>
      </c>
      <c r="B161" s="15"/>
      <c r="C161" s="12" t="s">
        <v>350</v>
      </c>
      <c r="D161" s="11" t="s">
        <v>351</v>
      </c>
      <c r="E161" s="11">
        <v>2836.2</v>
      </c>
      <c r="F161" s="11">
        <v>2837</v>
      </c>
      <c r="G161" s="13">
        <v>4990.25</v>
      </c>
      <c r="H161" s="11">
        <f t="shared" si="44"/>
        <v>51.05</v>
      </c>
      <c r="I161" s="11">
        <f t="shared" si="45"/>
        <v>453.792</v>
      </c>
      <c r="J161" s="11">
        <f t="shared" si="46"/>
        <v>19.859</v>
      </c>
      <c r="K161" s="13">
        <f t="shared" si="47"/>
        <v>424.17</v>
      </c>
      <c r="L161" s="13">
        <f t="shared" si="53"/>
        <v>948.871</v>
      </c>
      <c r="M161" s="11">
        <v>0</v>
      </c>
      <c r="N161" s="11">
        <f t="shared" si="48"/>
        <v>226.9</v>
      </c>
      <c r="O161" s="11">
        <f t="shared" si="49"/>
        <v>8.51</v>
      </c>
      <c r="P161" s="13">
        <f t="shared" si="50"/>
        <v>99.81</v>
      </c>
      <c r="Q161" s="11">
        <f t="shared" si="51"/>
        <v>335.22</v>
      </c>
      <c r="R161" s="11">
        <f t="shared" si="43"/>
        <v>1284.091</v>
      </c>
      <c r="S161" s="11"/>
      <c r="T161" t="str">
        <f>VLOOKUP(D161,[3]汇总!I$2:J$326,2,0)</f>
        <v>√</v>
      </c>
      <c r="U161">
        <f>VLOOKUP(D161,'[4]2021.05'!$E$5:$F$203,2,0)</f>
        <v>1790</v>
      </c>
    </row>
    <row r="162" ht="20" hidden="1" customHeight="1" spans="1:21">
      <c r="A162" s="10">
        <f t="shared" si="55"/>
        <v>159</v>
      </c>
      <c r="B162" s="15"/>
      <c r="C162" s="12" t="s">
        <v>352</v>
      </c>
      <c r="D162" s="11" t="s">
        <v>353</v>
      </c>
      <c r="E162" s="11">
        <v>2836.2</v>
      </c>
      <c r="F162" s="11">
        <v>2837</v>
      </c>
      <c r="G162" s="13">
        <v>4990.25</v>
      </c>
      <c r="H162" s="11">
        <f t="shared" si="44"/>
        <v>51.05</v>
      </c>
      <c r="I162" s="11">
        <f t="shared" si="45"/>
        <v>453.792</v>
      </c>
      <c r="J162" s="11">
        <f t="shared" si="46"/>
        <v>19.859</v>
      </c>
      <c r="K162" s="13">
        <f t="shared" si="47"/>
        <v>424.17</v>
      </c>
      <c r="L162" s="13">
        <f t="shared" si="53"/>
        <v>948.871</v>
      </c>
      <c r="M162" s="11">
        <v>0</v>
      </c>
      <c r="N162" s="11">
        <f t="shared" si="48"/>
        <v>226.9</v>
      </c>
      <c r="O162" s="11">
        <f t="shared" si="49"/>
        <v>8.51</v>
      </c>
      <c r="P162" s="13">
        <f t="shared" si="50"/>
        <v>99.81</v>
      </c>
      <c r="Q162" s="11">
        <f t="shared" si="51"/>
        <v>335.22</v>
      </c>
      <c r="R162" s="11">
        <f t="shared" si="43"/>
        <v>1284.091</v>
      </c>
      <c r="S162" s="11"/>
      <c r="T162" t="str">
        <f>VLOOKUP(D162,[3]汇总!I$2:J$326,2,0)</f>
        <v>√</v>
      </c>
      <c r="U162">
        <f>VLOOKUP(D162,'[4]2021.05'!$E$5:$F$203,2,0)</f>
        <v>1790</v>
      </c>
    </row>
    <row r="163" ht="20" hidden="1" customHeight="1" spans="1:21">
      <c r="A163" s="10">
        <f t="shared" si="55"/>
        <v>160</v>
      </c>
      <c r="B163" s="15"/>
      <c r="C163" s="12" t="s">
        <v>354</v>
      </c>
      <c r="D163" s="11" t="s">
        <v>355</v>
      </c>
      <c r="E163" s="11">
        <v>2836.2</v>
      </c>
      <c r="F163" s="11">
        <v>2837</v>
      </c>
      <c r="G163" s="13">
        <v>4990.25</v>
      </c>
      <c r="H163" s="11">
        <f t="shared" si="44"/>
        <v>51.05</v>
      </c>
      <c r="I163" s="11">
        <f t="shared" si="45"/>
        <v>453.792</v>
      </c>
      <c r="J163" s="11">
        <f t="shared" si="46"/>
        <v>19.859</v>
      </c>
      <c r="K163" s="13">
        <f t="shared" si="47"/>
        <v>424.17</v>
      </c>
      <c r="L163" s="13">
        <f t="shared" si="53"/>
        <v>948.871</v>
      </c>
      <c r="M163" s="11">
        <v>0</v>
      </c>
      <c r="N163" s="11">
        <f t="shared" si="48"/>
        <v>226.9</v>
      </c>
      <c r="O163" s="11">
        <f t="shared" si="49"/>
        <v>8.51</v>
      </c>
      <c r="P163" s="13">
        <f t="shared" si="50"/>
        <v>99.81</v>
      </c>
      <c r="Q163" s="11">
        <f t="shared" si="51"/>
        <v>335.22</v>
      </c>
      <c r="R163" s="11">
        <f t="shared" si="43"/>
        <v>1284.091</v>
      </c>
      <c r="S163" s="11"/>
      <c r="T163" t="str">
        <f>VLOOKUP(D163,[3]汇总!I$2:J$326,2,0)</f>
        <v>√</v>
      </c>
      <c r="U163">
        <f>VLOOKUP(D163,'[4]2021.05'!$E$5:$F$203,2,0)</f>
        <v>1790</v>
      </c>
    </row>
    <row r="164" ht="20" hidden="1" customHeight="1" spans="1:21">
      <c r="A164" s="10">
        <f t="shared" si="55"/>
        <v>161</v>
      </c>
      <c r="B164" s="15"/>
      <c r="C164" s="12" t="s">
        <v>356</v>
      </c>
      <c r="D164" s="11" t="s">
        <v>357</v>
      </c>
      <c r="E164" s="11">
        <v>2836.2</v>
      </c>
      <c r="F164" s="11">
        <v>2837</v>
      </c>
      <c r="G164" s="13">
        <v>4990.25</v>
      </c>
      <c r="H164" s="11">
        <f t="shared" si="44"/>
        <v>51.05</v>
      </c>
      <c r="I164" s="11">
        <f t="shared" si="45"/>
        <v>453.792</v>
      </c>
      <c r="J164" s="11">
        <f t="shared" si="46"/>
        <v>19.859</v>
      </c>
      <c r="K164" s="13">
        <f t="shared" si="47"/>
        <v>424.17</v>
      </c>
      <c r="L164" s="13">
        <f t="shared" si="53"/>
        <v>948.871</v>
      </c>
      <c r="M164" s="11">
        <v>0</v>
      </c>
      <c r="N164" s="11">
        <f t="shared" si="48"/>
        <v>226.9</v>
      </c>
      <c r="O164" s="11">
        <f t="shared" si="49"/>
        <v>8.51</v>
      </c>
      <c r="P164" s="13">
        <f t="shared" si="50"/>
        <v>99.81</v>
      </c>
      <c r="Q164" s="11">
        <f t="shared" si="51"/>
        <v>335.22</v>
      </c>
      <c r="R164" s="11">
        <f t="shared" si="43"/>
        <v>1284.091</v>
      </c>
      <c r="S164" s="11"/>
      <c r="T164" t="str">
        <f>VLOOKUP(D164,[3]汇总!I$2:J$326,2,0)</f>
        <v>√</v>
      </c>
      <c r="U164">
        <f>VLOOKUP(D164,'[4]2021.05'!$E$5:$F$203,2,0)</f>
        <v>2544</v>
      </c>
    </row>
    <row r="165" ht="20" hidden="1" customHeight="1" spans="1:21">
      <c r="A165" s="10">
        <f t="shared" ref="A165:A174" si="56">ROW()-3</f>
        <v>162</v>
      </c>
      <c r="B165" s="15"/>
      <c r="C165" s="12" t="s">
        <v>360</v>
      </c>
      <c r="D165" s="11" t="s">
        <v>361</v>
      </c>
      <c r="E165" s="11">
        <v>2836.2</v>
      </c>
      <c r="F165" s="11">
        <v>2837</v>
      </c>
      <c r="G165" s="13">
        <v>4990.25</v>
      </c>
      <c r="H165" s="11">
        <f t="shared" si="44"/>
        <v>51.05</v>
      </c>
      <c r="I165" s="11">
        <f t="shared" si="45"/>
        <v>453.792</v>
      </c>
      <c r="J165" s="11">
        <f t="shared" si="46"/>
        <v>19.859</v>
      </c>
      <c r="K165" s="13">
        <f t="shared" si="47"/>
        <v>424.17</v>
      </c>
      <c r="L165" s="13">
        <f t="shared" si="53"/>
        <v>948.871</v>
      </c>
      <c r="M165" s="11">
        <v>0</v>
      </c>
      <c r="N165" s="11">
        <f t="shared" si="48"/>
        <v>226.9</v>
      </c>
      <c r="O165" s="11">
        <f t="shared" si="49"/>
        <v>8.51</v>
      </c>
      <c r="P165" s="13">
        <f t="shared" si="50"/>
        <v>99.81</v>
      </c>
      <c r="Q165" s="11">
        <f t="shared" si="51"/>
        <v>335.22</v>
      </c>
      <c r="R165" s="11">
        <f t="shared" si="43"/>
        <v>1284.091</v>
      </c>
      <c r="S165" s="11"/>
      <c r="T165" t="str">
        <f>VLOOKUP(D165,[3]汇总!I$2:J$326,2,0)</f>
        <v>√</v>
      </c>
      <c r="U165">
        <f>VLOOKUP(D165,'[4]2021.05'!$E$5:$F$203,2,0)</f>
        <v>1790</v>
      </c>
    </row>
    <row r="166" ht="20" hidden="1" customHeight="1" spans="1:21">
      <c r="A166" s="10">
        <f t="shared" si="56"/>
        <v>163</v>
      </c>
      <c r="B166" s="15"/>
      <c r="C166" s="12" t="s">
        <v>362</v>
      </c>
      <c r="D166" s="11" t="s">
        <v>363</v>
      </c>
      <c r="E166" s="11">
        <v>2836.2</v>
      </c>
      <c r="F166" s="11">
        <v>2837</v>
      </c>
      <c r="G166" s="13">
        <v>4990.25</v>
      </c>
      <c r="H166" s="11">
        <f t="shared" si="44"/>
        <v>51.05</v>
      </c>
      <c r="I166" s="11">
        <f t="shared" si="45"/>
        <v>453.792</v>
      </c>
      <c r="J166" s="11">
        <f t="shared" si="46"/>
        <v>19.859</v>
      </c>
      <c r="K166" s="13">
        <f t="shared" si="47"/>
        <v>424.17</v>
      </c>
      <c r="L166" s="13">
        <f t="shared" si="53"/>
        <v>948.871</v>
      </c>
      <c r="M166" s="11">
        <v>0</v>
      </c>
      <c r="N166" s="11">
        <f t="shared" si="48"/>
        <v>226.9</v>
      </c>
      <c r="O166" s="11">
        <f t="shared" si="49"/>
        <v>8.51</v>
      </c>
      <c r="P166" s="13">
        <f t="shared" si="50"/>
        <v>99.81</v>
      </c>
      <c r="Q166" s="11">
        <f t="shared" si="51"/>
        <v>335.22</v>
      </c>
      <c r="R166" s="11">
        <f t="shared" si="43"/>
        <v>1284.091</v>
      </c>
      <c r="S166" s="11"/>
      <c r="T166" t="str">
        <f>VLOOKUP(D166,[3]汇总!I$2:J$326,2,0)</f>
        <v>√</v>
      </c>
      <c r="U166">
        <f>VLOOKUP(D166,'[4]2021.05'!$E$5:$F$203,2,0)</f>
        <v>1790</v>
      </c>
    </row>
    <row r="167" ht="20" hidden="1" customHeight="1" spans="1:21">
      <c r="A167" s="10">
        <f t="shared" si="56"/>
        <v>164</v>
      </c>
      <c r="B167" s="15"/>
      <c r="C167" s="12" t="s">
        <v>364</v>
      </c>
      <c r="D167" s="11" t="s">
        <v>365</v>
      </c>
      <c r="E167" s="11">
        <v>2836.2</v>
      </c>
      <c r="F167" s="11">
        <v>2837</v>
      </c>
      <c r="G167" s="13">
        <v>4990.25</v>
      </c>
      <c r="H167" s="11">
        <f t="shared" si="44"/>
        <v>51.05</v>
      </c>
      <c r="I167" s="11">
        <f t="shared" si="45"/>
        <v>453.792</v>
      </c>
      <c r="J167" s="11">
        <f t="shared" si="46"/>
        <v>19.859</v>
      </c>
      <c r="K167" s="13">
        <f t="shared" si="47"/>
        <v>424.17</v>
      </c>
      <c r="L167" s="13">
        <f t="shared" si="53"/>
        <v>948.871</v>
      </c>
      <c r="M167" s="11">
        <v>0</v>
      </c>
      <c r="N167" s="11">
        <f t="shared" si="48"/>
        <v>226.9</v>
      </c>
      <c r="O167" s="11">
        <f t="shared" si="49"/>
        <v>8.51</v>
      </c>
      <c r="P167" s="13">
        <f t="shared" si="50"/>
        <v>99.81</v>
      </c>
      <c r="Q167" s="11">
        <f t="shared" si="51"/>
        <v>335.22</v>
      </c>
      <c r="R167" s="11">
        <f t="shared" si="43"/>
        <v>1284.091</v>
      </c>
      <c r="S167" s="11"/>
      <c r="T167" t="str">
        <f>VLOOKUP(D167,[3]汇总!I$2:J$326,2,0)</f>
        <v>√</v>
      </c>
      <c r="U167">
        <f>VLOOKUP(D167,'[4]2021.05'!$E$5:$F$203,2,0)</f>
        <v>2544</v>
      </c>
    </row>
    <row r="168" ht="20" hidden="1" customHeight="1" spans="1:21">
      <c r="A168" s="10">
        <f t="shared" si="56"/>
        <v>165</v>
      </c>
      <c r="B168" s="15"/>
      <c r="C168" s="12" t="s">
        <v>366</v>
      </c>
      <c r="D168" s="11" t="s">
        <v>367</v>
      </c>
      <c r="E168" s="11">
        <v>2836.2</v>
      </c>
      <c r="F168" s="11">
        <v>2837</v>
      </c>
      <c r="G168" s="13">
        <v>4990.25</v>
      </c>
      <c r="H168" s="11">
        <f t="shared" si="44"/>
        <v>51.05</v>
      </c>
      <c r="I168" s="11">
        <f t="shared" si="45"/>
        <v>453.792</v>
      </c>
      <c r="J168" s="11">
        <f t="shared" si="46"/>
        <v>19.859</v>
      </c>
      <c r="K168" s="13">
        <f t="shared" si="47"/>
        <v>424.17</v>
      </c>
      <c r="L168" s="13">
        <f t="shared" si="53"/>
        <v>948.871</v>
      </c>
      <c r="M168" s="11">
        <v>0</v>
      </c>
      <c r="N168" s="11">
        <f t="shared" si="48"/>
        <v>226.9</v>
      </c>
      <c r="O168" s="11">
        <f t="shared" si="49"/>
        <v>8.51</v>
      </c>
      <c r="P168" s="13">
        <f t="shared" si="50"/>
        <v>99.81</v>
      </c>
      <c r="Q168" s="11">
        <f t="shared" si="51"/>
        <v>335.22</v>
      </c>
      <c r="R168" s="11">
        <f t="shared" si="43"/>
        <v>1284.091</v>
      </c>
      <c r="S168" s="11"/>
      <c r="T168" t="str">
        <f>VLOOKUP(D168,[3]汇总!I$2:J$326,2,0)</f>
        <v>√</v>
      </c>
      <c r="U168">
        <f>VLOOKUP(D168,'[4]2021.05'!$E$5:$F$203,2,0)</f>
        <v>2544</v>
      </c>
    </row>
    <row r="169" ht="20" hidden="1" customHeight="1" spans="1:21">
      <c r="A169" s="10">
        <f t="shared" si="56"/>
        <v>166</v>
      </c>
      <c r="B169" s="15"/>
      <c r="C169" s="12" t="s">
        <v>370</v>
      </c>
      <c r="D169" s="11" t="s">
        <v>371</v>
      </c>
      <c r="E169" s="11">
        <v>2836.2</v>
      </c>
      <c r="F169" s="11">
        <v>2837</v>
      </c>
      <c r="G169" s="13">
        <v>4990.25</v>
      </c>
      <c r="H169" s="11">
        <f t="shared" si="44"/>
        <v>51.05</v>
      </c>
      <c r="I169" s="11">
        <f t="shared" si="45"/>
        <v>453.792</v>
      </c>
      <c r="J169" s="11">
        <f t="shared" si="46"/>
        <v>19.859</v>
      </c>
      <c r="K169" s="13">
        <f t="shared" si="47"/>
        <v>424.17</v>
      </c>
      <c r="L169" s="13">
        <f t="shared" si="53"/>
        <v>948.871</v>
      </c>
      <c r="M169" s="11">
        <v>0</v>
      </c>
      <c r="N169" s="11">
        <f t="shared" si="48"/>
        <v>226.9</v>
      </c>
      <c r="O169" s="11">
        <f t="shared" si="49"/>
        <v>8.51</v>
      </c>
      <c r="P169" s="13">
        <f t="shared" si="50"/>
        <v>99.81</v>
      </c>
      <c r="Q169" s="11">
        <f t="shared" si="51"/>
        <v>335.22</v>
      </c>
      <c r="R169" s="11">
        <f t="shared" si="43"/>
        <v>1284.091</v>
      </c>
      <c r="S169" s="11"/>
      <c r="T169" t="str">
        <f>VLOOKUP(D169,[3]汇总!I$2:J$326,2,0)</f>
        <v>√</v>
      </c>
      <c r="U169">
        <f>VLOOKUP(D169,'[4]2021.05'!$E$5:$F$203,2,0)</f>
        <v>2544</v>
      </c>
    </row>
    <row r="170" ht="20" hidden="1" customHeight="1" spans="1:21">
      <c r="A170" s="10">
        <f t="shared" si="56"/>
        <v>167</v>
      </c>
      <c r="B170" s="15"/>
      <c r="C170" s="12" t="s">
        <v>372</v>
      </c>
      <c r="D170" s="11" t="s">
        <v>373</v>
      </c>
      <c r="E170" s="11">
        <v>2836.2</v>
      </c>
      <c r="F170" s="11">
        <v>2837</v>
      </c>
      <c r="G170" s="13">
        <v>4990.25</v>
      </c>
      <c r="H170" s="11">
        <f t="shared" si="44"/>
        <v>51.05</v>
      </c>
      <c r="I170" s="11">
        <f t="shared" si="45"/>
        <v>453.792</v>
      </c>
      <c r="J170" s="11">
        <f t="shared" si="46"/>
        <v>19.859</v>
      </c>
      <c r="K170" s="13">
        <f t="shared" si="47"/>
        <v>424.17</v>
      </c>
      <c r="L170" s="13">
        <f t="shared" si="53"/>
        <v>948.871</v>
      </c>
      <c r="M170" s="11">
        <v>0</v>
      </c>
      <c r="N170" s="11">
        <f t="shared" si="48"/>
        <v>226.9</v>
      </c>
      <c r="O170" s="11">
        <f t="shared" si="49"/>
        <v>8.51</v>
      </c>
      <c r="P170" s="13">
        <f t="shared" si="50"/>
        <v>99.81</v>
      </c>
      <c r="Q170" s="11">
        <f t="shared" si="51"/>
        <v>335.22</v>
      </c>
      <c r="R170" s="11">
        <f t="shared" si="43"/>
        <v>1284.091</v>
      </c>
      <c r="S170" s="11"/>
      <c r="T170" t="str">
        <f>VLOOKUP(D170,[3]汇总!I$2:J$326,2,0)</f>
        <v>√</v>
      </c>
      <c r="U170">
        <f>VLOOKUP(D170,'[4]2021.05'!$E$5:$F$203,2,0)</f>
        <v>2544</v>
      </c>
    </row>
    <row r="171" ht="20" hidden="1" customHeight="1" spans="1:21">
      <c r="A171" s="10">
        <f t="shared" si="56"/>
        <v>168</v>
      </c>
      <c r="B171" s="15"/>
      <c r="C171" s="12" t="s">
        <v>378</v>
      </c>
      <c r="D171" s="11" t="s">
        <v>379</v>
      </c>
      <c r="E171" s="11">
        <v>2836.2</v>
      </c>
      <c r="F171" s="11">
        <v>2837</v>
      </c>
      <c r="G171" s="13">
        <v>4990.25</v>
      </c>
      <c r="H171" s="11">
        <f t="shared" si="44"/>
        <v>51.05</v>
      </c>
      <c r="I171" s="11">
        <f t="shared" si="45"/>
        <v>453.792</v>
      </c>
      <c r="J171" s="11">
        <f t="shared" si="46"/>
        <v>19.859</v>
      </c>
      <c r="K171" s="13">
        <f t="shared" si="47"/>
        <v>424.17</v>
      </c>
      <c r="L171" s="13">
        <f t="shared" si="53"/>
        <v>948.871</v>
      </c>
      <c r="M171" s="11">
        <v>0</v>
      </c>
      <c r="N171" s="11">
        <f t="shared" si="48"/>
        <v>226.9</v>
      </c>
      <c r="O171" s="11">
        <f t="shared" si="49"/>
        <v>8.51</v>
      </c>
      <c r="P171" s="13">
        <f t="shared" si="50"/>
        <v>99.81</v>
      </c>
      <c r="Q171" s="11">
        <f t="shared" si="51"/>
        <v>335.22</v>
      </c>
      <c r="R171" s="11">
        <f t="shared" si="43"/>
        <v>1284.091</v>
      </c>
      <c r="S171" s="11"/>
      <c r="T171" t="str">
        <f>VLOOKUP(D171,[3]汇总!I$2:J$326,2,0)</f>
        <v>√</v>
      </c>
      <c r="U171">
        <f>VLOOKUP(D171,'[4]2021.05'!$E$5:$F$203,2,0)</f>
        <v>1790</v>
      </c>
    </row>
    <row r="172" ht="20" hidden="1" customHeight="1" spans="1:21">
      <c r="A172" s="10">
        <f t="shared" si="56"/>
        <v>169</v>
      </c>
      <c r="B172" s="15"/>
      <c r="C172" s="12" t="s">
        <v>389</v>
      </c>
      <c r="D172" s="11" t="s">
        <v>390</v>
      </c>
      <c r="E172" s="11">
        <v>3042.05</v>
      </c>
      <c r="F172" s="11">
        <v>3043</v>
      </c>
      <c r="G172" s="13">
        <v>4990.25</v>
      </c>
      <c r="H172" s="11">
        <f t="shared" si="44"/>
        <v>54.76</v>
      </c>
      <c r="I172" s="11">
        <f t="shared" si="45"/>
        <v>486.728</v>
      </c>
      <c r="J172" s="11">
        <f t="shared" si="46"/>
        <v>21.301</v>
      </c>
      <c r="K172" s="13">
        <f t="shared" si="47"/>
        <v>424.17</v>
      </c>
      <c r="L172" s="13">
        <f t="shared" si="53"/>
        <v>986.959</v>
      </c>
      <c r="M172" s="11">
        <v>0</v>
      </c>
      <c r="N172" s="11">
        <f t="shared" si="48"/>
        <v>243.36</v>
      </c>
      <c r="O172" s="11">
        <f t="shared" si="49"/>
        <v>9.13</v>
      </c>
      <c r="P172" s="13">
        <f t="shared" si="50"/>
        <v>99.81</v>
      </c>
      <c r="Q172" s="11">
        <f t="shared" si="51"/>
        <v>352.3</v>
      </c>
      <c r="R172" s="11">
        <f t="shared" si="43"/>
        <v>1339.259</v>
      </c>
      <c r="S172" s="11"/>
      <c r="T172" t="str">
        <f>VLOOKUP(D172,[3]汇总!I$2:J$326,2,0)</f>
        <v>√</v>
      </c>
      <c r="U172">
        <f>VLOOKUP(D172,'[4]2021.05'!$E$5:$F$203,2,0)</f>
        <v>3180</v>
      </c>
    </row>
    <row r="173" ht="20" hidden="1" customHeight="1" spans="1:21">
      <c r="A173" s="10">
        <f t="shared" si="56"/>
        <v>170</v>
      </c>
      <c r="B173" s="15"/>
      <c r="C173" s="12" t="s">
        <v>805</v>
      </c>
      <c r="D173" s="11" t="s">
        <v>806</v>
      </c>
      <c r="E173" s="22">
        <v>3042.05</v>
      </c>
      <c r="F173" s="22">
        <v>3043</v>
      </c>
      <c r="G173" s="13">
        <v>4990.25</v>
      </c>
      <c r="H173" s="11">
        <f t="shared" si="44"/>
        <v>54.76</v>
      </c>
      <c r="I173" s="11">
        <f t="shared" si="45"/>
        <v>486.728</v>
      </c>
      <c r="J173" s="11">
        <f t="shared" si="46"/>
        <v>21.301</v>
      </c>
      <c r="K173" s="13">
        <f t="shared" si="47"/>
        <v>424.17</v>
      </c>
      <c r="L173" s="13">
        <f t="shared" si="53"/>
        <v>986.959</v>
      </c>
      <c r="M173" s="11">
        <v>0</v>
      </c>
      <c r="N173" s="11">
        <f t="shared" si="48"/>
        <v>243.36</v>
      </c>
      <c r="O173" s="11">
        <f t="shared" si="49"/>
        <v>9.13</v>
      </c>
      <c r="P173" s="13">
        <f t="shared" si="50"/>
        <v>99.81</v>
      </c>
      <c r="Q173" s="11">
        <f t="shared" si="51"/>
        <v>352.3</v>
      </c>
      <c r="R173" s="11">
        <f t="shared" si="43"/>
        <v>1339.259</v>
      </c>
      <c r="S173" s="11"/>
      <c r="T173" t="str">
        <f>VLOOKUP(D173,[3]汇总!I$2:J$326,2,0)</f>
        <v>√</v>
      </c>
      <c r="U173" t="e">
        <f>VLOOKUP(D173,'[4]2021.05'!$E$5:$F$203,2,0)</f>
        <v>#N/A</v>
      </c>
    </row>
    <row r="174" ht="20" hidden="1" customHeight="1" spans="1:21">
      <c r="A174" s="10">
        <f t="shared" si="56"/>
        <v>171</v>
      </c>
      <c r="B174" s="15"/>
      <c r="C174" s="12" t="s">
        <v>807</v>
      </c>
      <c r="D174" s="34" t="s">
        <v>808</v>
      </c>
      <c r="E174" s="22">
        <v>3042.05</v>
      </c>
      <c r="F174" s="22">
        <v>3043</v>
      </c>
      <c r="G174" s="13">
        <v>4990.25</v>
      </c>
      <c r="H174" s="11">
        <f t="shared" si="44"/>
        <v>54.76</v>
      </c>
      <c r="I174" s="11">
        <f t="shared" si="45"/>
        <v>486.728</v>
      </c>
      <c r="J174" s="11">
        <f t="shared" si="46"/>
        <v>21.301</v>
      </c>
      <c r="K174" s="13">
        <f t="shared" si="47"/>
        <v>424.17</v>
      </c>
      <c r="L174" s="13">
        <f t="shared" si="53"/>
        <v>986.959</v>
      </c>
      <c r="M174" s="11">
        <v>0</v>
      </c>
      <c r="N174" s="11">
        <f t="shared" si="48"/>
        <v>243.36</v>
      </c>
      <c r="O174" s="11">
        <f t="shared" si="49"/>
        <v>9.13</v>
      </c>
      <c r="P174" s="13">
        <f t="shared" si="50"/>
        <v>99.81</v>
      </c>
      <c r="Q174" s="11">
        <f t="shared" si="51"/>
        <v>352.3</v>
      </c>
      <c r="R174" s="11">
        <f t="shared" si="43"/>
        <v>1339.259</v>
      </c>
      <c r="S174" s="11"/>
      <c r="T174" t="str">
        <f>VLOOKUP(D174,[3]汇总!I$2:J$326,2,0)</f>
        <v>√</v>
      </c>
      <c r="U174" t="e">
        <f>VLOOKUP(D174,'[4]2021.05'!$E$5:$F$203,2,0)</f>
        <v>#N/A</v>
      </c>
    </row>
    <row r="175" ht="20" hidden="1" customHeight="1" spans="1:21">
      <c r="A175" s="10">
        <f t="shared" ref="A175:A184" si="57">ROW()-3</f>
        <v>172</v>
      </c>
      <c r="B175" s="15"/>
      <c r="C175" s="20" t="s">
        <v>868</v>
      </c>
      <c r="D175" s="34" t="s">
        <v>869</v>
      </c>
      <c r="E175" s="22">
        <v>3042.05</v>
      </c>
      <c r="F175" s="11">
        <v>3043</v>
      </c>
      <c r="G175" s="13">
        <v>4990.25</v>
      </c>
      <c r="H175" s="11">
        <f t="shared" si="44"/>
        <v>54.76</v>
      </c>
      <c r="I175" s="11">
        <f t="shared" si="45"/>
        <v>486.728</v>
      </c>
      <c r="J175" s="11">
        <f t="shared" si="46"/>
        <v>21.301</v>
      </c>
      <c r="K175" s="13">
        <f t="shared" si="47"/>
        <v>424.17</v>
      </c>
      <c r="L175" s="13">
        <f t="shared" si="53"/>
        <v>986.959</v>
      </c>
      <c r="M175" s="11">
        <v>0</v>
      </c>
      <c r="N175" s="11">
        <f t="shared" si="48"/>
        <v>243.36</v>
      </c>
      <c r="O175" s="11">
        <f t="shared" si="49"/>
        <v>9.13</v>
      </c>
      <c r="P175" s="13">
        <f t="shared" si="50"/>
        <v>99.81</v>
      </c>
      <c r="Q175" s="11">
        <f t="shared" si="51"/>
        <v>352.3</v>
      </c>
      <c r="R175" s="11">
        <f t="shared" si="43"/>
        <v>1339.259</v>
      </c>
      <c r="S175" s="11" t="s">
        <v>50</v>
      </c>
      <c r="U175" t="e">
        <f>VLOOKUP(D175,'[4]2021.05'!$E$5:$F$203,2,0)</f>
        <v>#N/A</v>
      </c>
    </row>
    <row r="176" ht="20" hidden="1" customHeight="1" spans="1:21">
      <c r="A176" s="10">
        <f t="shared" si="57"/>
        <v>173</v>
      </c>
      <c r="B176" s="15"/>
      <c r="C176" s="20" t="s">
        <v>870</v>
      </c>
      <c r="D176" s="34" t="s">
        <v>871</v>
      </c>
      <c r="E176" s="22">
        <v>3042.05</v>
      </c>
      <c r="F176" s="11">
        <v>3043</v>
      </c>
      <c r="G176" s="13">
        <v>4990.25</v>
      </c>
      <c r="H176" s="11">
        <f t="shared" si="44"/>
        <v>54.76</v>
      </c>
      <c r="I176" s="11">
        <f t="shared" si="45"/>
        <v>486.728</v>
      </c>
      <c r="J176" s="11">
        <f t="shared" si="46"/>
        <v>21.301</v>
      </c>
      <c r="K176" s="13">
        <f t="shared" si="47"/>
        <v>424.17</v>
      </c>
      <c r="L176" s="13">
        <f t="shared" si="53"/>
        <v>986.959</v>
      </c>
      <c r="M176" s="11">
        <v>0</v>
      </c>
      <c r="N176" s="11">
        <f t="shared" si="48"/>
        <v>243.36</v>
      </c>
      <c r="O176" s="11">
        <f t="shared" si="49"/>
        <v>9.13</v>
      </c>
      <c r="P176" s="13">
        <f t="shared" si="50"/>
        <v>99.81</v>
      </c>
      <c r="Q176" s="11">
        <f t="shared" si="51"/>
        <v>352.3</v>
      </c>
      <c r="R176" s="11">
        <f t="shared" si="43"/>
        <v>1339.259</v>
      </c>
      <c r="S176" s="11" t="s">
        <v>50</v>
      </c>
      <c r="U176" t="e">
        <f>VLOOKUP(D176,'[4]2021.05'!$E$5:$F$203,2,0)</f>
        <v>#N/A</v>
      </c>
    </row>
    <row r="177" ht="20" hidden="1" customHeight="1" spans="1:21">
      <c r="A177" s="10">
        <f t="shared" si="57"/>
        <v>174</v>
      </c>
      <c r="B177" s="15"/>
      <c r="C177" s="20" t="s">
        <v>872</v>
      </c>
      <c r="D177" s="34" t="s">
        <v>873</v>
      </c>
      <c r="E177" s="22">
        <v>3042.05</v>
      </c>
      <c r="F177" s="11">
        <v>3043</v>
      </c>
      <c r="G177" s="13">
        <v>4990.25</v>
      </c>
      <c r="H177" s="11">
        <f t="shared" si="44"/>
        <v>54.76</v>
      </c>
      <c r="I177" s="11">
        <f t="shared" si="45"/>
        <v>486.728</v>
      </c>
      <c r="J177" s="11">
        <f t="shared" si="46"/>
        <v>21.301</v>
      </c>
      <c r="K177" s="13">
        <f t="shared" si="47"/>
        <v>424.17</v>
      </c>
      <c r="L177" s="13">
        <f t="shared" si="53"/>
        <v>986.959</v>
      </c>
      <c r="M177" s="11">
        <v>0</v>
      </c>
      <c r="N177" s="11">
        <f t="shared" si="48"/>
        <v>243.36</v>
      </c>
      <c r="O177" s="11">
        <f t="shared" si="49"/>
        <v>9.13</v>
      </c>
      <c r="P177" s="13">
        <f t="shared" si="50"/>
        <v>99.81</v>
      </c>
      <c r="Q177" s="11">
        <f t="shared" si="51"/>
        <v>352.3</v>
      </c>
      <c r="R177" s="11">
        <f t="shared" si="43"/>
        <v>1339.259</v>
      </c>
      <c r="S177" s="11" t="s">
        <v>50</v>
      </c>
      <c r="U177" t="e">
        <f>VLOOKUP(D177,'[4]2021.05'!$E$5:$F$203,2,0)</f>
        <v>#N/A</v>
      </c>
    </row>
    <row r="178" ht="20" hidden="1" customHeight="1" spans="1:21">
      <c r="A178" s="10">
        <f t="shared" si="57"/>
        <v>175</v>
      </c>
      <c r="B178" s="15"/>
      <c r="C178" s="20" t="s">
        <v>874</v>
      </c>
      <c r="D178" s="112" t="s">
        <v>875</v>
      </c>
      <c r="E178" s="22">
        <v>3042.05</v>
      </c>
      <c r="F178" s="11">
        <v>3043</v>
      </c>
      <c r="G178" s="13">
        <v>4990.25</v>
      </c>
      <c r="H178" s="11">
        <f t="shared" si="44"/>
        <v>54.76</v>
      </c>
      <c r="I178" s="11">
        <f t="shared" si="45"/>
        <v>486.728</v>
      </c>
      <c r="J178" s="11">
        <f t="shared" si="46"/>
        <v>21.301</v>
      </c>
      <c r="K178" s="13">
        <f t="shared" si="47"/>
        <v>424.17</v>
      </c>
      <c r="L178" s="13">
        <f t="shared" si="53"/>
        <v>986.959</v>
      </c>
      <c r="M178" s="11">
        <v>0</v>
      </c>
      <c r="N178" s="11">
        <f t="shared" si="48"/>
        <v>243.36</v>
      </c>
      <c r="O178" s="11">
        <f t="shared" si="49"/>
        <v>9.13</v>
      </c>
      <c r="P178" s="13">
        <f t="shared" si="50"/>
        <v>99.81</v>
      </c>
      <c r="Q178" s="11">
        <f t="shared" si="51"/>
        <v>352.3</v>
      </c>
      <c r="R178" s="11">
        <f t="shared" si="43"/>
        <v>1339.259</v>
      </c>
      <c r="S178" s="11" t="s">
        <v>50</v>
      </c>
      <c r="U178" t="e">
        <f>VLOOKUP(D178,'[4]2021.05'!$E$5:$F$203,2,0)</f>
        <v>#N/A</v>
      </c>
    </row>
    <row r="179" ht="20" customHeight="1" spans="1:21">
      <c r="A179" s="10">
        <f t="shared" si="57"/>
        <v>176</v>
      </c>
      <c r="B179" s="15"/>
      <c r="C179" s="20" t="s">
        <v>876</v>
      </c>
      <c r="D179" s="112" t="s">
        <v>877</v>
      </c>
      <c r="E179" s="22">
        <v>3042.05</v>
      </c>
      <c r="F179" s="11">
        <v>3043</v>
      </c>
      <c r="G179" s="13">
        <v>4990.25</v>
      </c>
      <c r="H179" s="11">
        <f t="shared" si="44"/>
        <v>54.76</v>
      </c>
      <c r="I179" s="11">
        <f t="shared" si="45"/>
        <v>486.728</v>
      </c>
      <c r="J179" s="11">
        <f t="shared" si="46"/>
        <v>21.301</v>
      </c>
      <c r="K179" s="13"/>
      <c r="L179" s="13">
        <f t="shared" si="53"/>
        <v>562.789</v>
      </c>
      <c r="M179" s="11">
        <v>0</v>
      </c>
      <c r="N179" s="11">
        <f t="shared" si="48"/>
        <v>243.36</v>
      </c>
      <c r="O179" s="11">
        <f t="shared" si="49"/>
        <v>9.13</v>
      </c>
      <c r="P179" s="13"/>
      <c r="Q179" s="11">
        <f t="shared" si="51"/>
        <v>252.49</v>
      </c>
      <c r="R179" s="11">
        <f t="shared" si="43"/>
        <v>815.279</v>
      </c>
      <c r="S179" s="11" t="s">
        <v>50</v>
      </c>
      <c r="U179" t="e">
        <f>VLOOKUP(D179,'[4]2021.05'!$E$5:$F$203,2,0)</f>
        <v>#N/A</v>
      </c>
    </row>
    <row r="180" ht="20" hidden="1" customHeight="1" spans="1:21">
      <c r="A180" s="10">
        <f t="shared" si="57"/>
        <v>177</v>
      </c>
      <c r="B180" s="15"/>
      <c r="C180" s="20" t="s">
        <v>374</v>
      </c>
      <c r="D180" s="34" t="s">
        <v>375</v>
      </c>
      <c r="E180" s="22">
        <v>3042.05</v>
      </c>
      <c r="F180" s="11">
        <v>3043</v>
      </c>
      <c r="G180" s="13">
        <v>4990.25</v>
      </c>
      <c r="H180" s="11">
        <f t="shared" si="44"/>
        <v>54.76</v>
      </c>
      <c r="I180" s="11">
        <f t="shared" si="45"/>
        <v>486.728</v>
      </c>
      <c r="J180" s="11">
        <f t="shared" si="46"/>
        <v>21.301</v>
      </c>
      <c r="K180" s="13">
        <f t="shared" si="47"/>
        <v>424.17</v>
      </c>
      <c r="L180" s="13">
        <f t="shared" si="53"/>
        <v>986.959</v>
      </c>
      <c r="M180" s="11">
        <v>0</v>
      </c>
      <c r="N180" s="11">
        <f t="shared" si="48"/>
        <v>243.36</v>
      </c>
      <c r="O180" s="11">
        <f t="shared" si="49"/>
        <v>9.13</v>
      </c>
      <c r="P180" s="13">
        <f t="shared" si="50"/>
        <v>99.81</v>
      </c>
      <c r="Q180" s="11">
        <f t="shared" si="51"/>
        <v>352.3</v>
      </c>
      <c r="R180" s="11">
        <f t="shared" si="43"/>
        <v>1339.259</v>
      </c>
      <c r="S180" s="11" t="s">
        <v>50</v>
      </c>
      <c r="U180" t="e">
        <f>VLOOKUP(D180,'[4]2021.05'!$E$5:$F$203,2,0)</f>
        <v>#N/A</v>
      </c>
    </row>
    <row r="181" ht="20" hidden="1" customHeight="1" spans="1:21">
      <c r="A181" s="10">
        <f t="shared" si="57"/>
        <v>178</v>
      </c>
      <c r="B181" s="15"/>
      <c r="C181" s="20" t="s">
        <v>296</v>
      </c>
      <c r="D181" s="34" t="s">
        <v>297</v>
      </c>
      <c r="E181" s="22">
        <v>3042.05</v>
      </c>
      <c r="F181" s="11">
        <v>3043</v>
      </c>
      <c r="G181" s="13">
        <v>4990.25</v>
      </c>
      <c r="H181" s="11">
        <f t="shared" si="44"/>
        <v>54.76</v>
      </c>
      <c r="I181" s="11">
        <f t="shared" si="45"/>
        <v>486.728</v>
      </c>
      <c r="J181" s="11">
        <f t="shared" si="46"/>
        <v>21.301</v>
      </c>
      <c r="K181" s="13">
        <f t="shared" si="47"/>
        <v>424.17</v>
      </c>
      <c r="L181" s="13">
        <f t="shared" si="53"/>
        <v>986.959</v>
      </c>
      <c r="M181" s="11">
        <v>0</v>
      </c>
      <c r="N181" s="11">
        <f t="shared" si="48"/>
        <v>243.36</v>
      </c>
      <c r="O181" s="11">
        <f t="shared" si="49"/>
        <v>9.13</v>
      </c>
      <c r="P181" s="13">
        <f t="shared" si="50"/>
        <v>99.81</v>
      </c>
      <c r="Q181" s="11">
        <f t="shared" si="51"/>
        <v>352.3</v>
      </c>
      <c r="R181" s="11">
        <f t="shared" si="43"/>
        <v>1339.259</v>
      </c>
      <c r="S181" s="11" t="s">
        <v>50</v>
      </c>
      <c r="U181" t="e">
        <f>VLOOKUP(D181,'[4]2021.05'!$E$5:$F$203,2,0)</f>
        <v>#N/A</v>
      </c>
    </row>
    <row r="182" ht="20" hidden="1" customHeight="1" spans="1:21">
      <c r="A182" s="10">
        <f t="shared" si="57"/>
        <v>179</v>
      </c>
      <c r="B182" s="16"/>
      <c r="C182" s="20" t="s">
        <v>878</v>
      </c>
      <c r="D182" s="34" t="s">
        <v>879</v>
      </c>
      <c r="E182" s="22">
        <v>3042.05</v>
      </c>
      <c r="F182" s="11">
        <v>3043</v>
      </c>
      <c r="G182" s="13">
        <v>4990.25</v>
      </c>
      <c r="H182" s="11">
        <f t="shared" si="44"/>
        <v>54.76</v>
      </c>
      <c r="I182" s="11">
        <f t="shared" si="45"/>
        <v>486.728</v>
      </c>
      <c r="J182" s="11">
        <f t="shared" si="46"/>
        <v>21.301</v>
      </c>
      <c r="K182" s="13">
        <f t="shared" si="47"/>
        <v>424.17</v>
      </c>
      <c r="L182" s="13">
        <f t="shared" si="53"/>
        <v>986.959</v>
      </c>
      <c r="M182" s="11">
        <v>0</v>
      </c>
      <c r="N182" s="11">
        <f t="shared" si="48"/>
        <v>243.36</v>
      </c>
      <c r="O182" s="11">
        <f t="shared" si="49"/>
        <v>9.13</v>
      </c>
      <c r="P182" s="13">
        <f t="shared" si="50"/>
        <v>99.81</v>
      </c>
      <c r="Q182" s="11">
        <f t="shared" si="51"/>
        <v>352.3</v>
      </c>
      <c r="R182" s="11">
        <f t="shared" si="43"/>
        <v>1339.259</v>
      </c>
      <c r="S182" s="11" t="s">
        <v>50</v>
      </c>
      <c r="U182" t="e">
        <f>VLOOKUP(D182,'[4]2021.05'!$E$5:$F$203,2,0)</f>
        <v>#N/A</v>
      </c>
    </row>
    <row r="183" ht="20" hidden="1" customHeight="1" spans="1:21">
      <c r="A183" s="10">
        <f t="shared" si="57"/>
        <v>180</v>
      </c>
      <c r="B183" s="14" t="s">
        <v>391</v>
      </c>
      <c r="C183" s="12" t="s">
        <v>392</v>
      </c>
      <c r="D183" s="11" t="s">
        <v>393</v>
      </c>
      <c r="E183" s="11">
        <v>2836.2</v>
      </c>
      <c r="F183" s="11">
        <v>2837</v>
      </c>
      <c r="G183" s="13">
        <v>4990.25</v>
      </c>
      <c r="H183" s="11">
        <f t="shared" si="44"/>
        <v>51.05</v>
      </c>
      <c r="I183" s="11">
        <f t="shared" si="45"/>
        <v>453.792</v>
      </c>
      <c r="J183" s="11">
        <f t="shared" si="46"/>
        <v>19.859</v>
      </c>
      <c r="K183" s="13">
        <f t="shared" si="47"/>
        <v>424.17</v>
      </c>
      <c r="L183" s="13">
        <f t="shared" si="53"/>
        <v>948.871</v>
      </c>
      <c r="M183" s="11">
        <v>0</v>
      </c>
      <c r="N183" s="11">
        <f t="shared" si="48"/>
        <v>226.9</v>
      </c>
      <c r="O183" s="11">
        <f t="shared" si="49"/>
        <v>8.51</v>
      </c>
      <c r="P183" s="13">
        <f t="shared" si="50"/>
        <v>99.81</v>
      </c>
      <c r="Q183" s="11">
        <f t="shared" si="51"/>
        <v>335.22</v>
      </c>
      <c r="R183" s="11">
        <f t="shared" si="43"/>
        <v>1284.091</v>
      </c>
      <c r="S183" s="11"/>
      <c r="T183" t="str">
        <f>VLOOKUP(D183,[3]汇总!I$2:J$326,2,0)</f>
        <v>√</v>
      </c>
      <c r="U183">
        <f>VLOOKUP(D183,'[4]2021.05'!$E$5:$F$203,2,0)</f>
        <v>1790</v>
      </c>
    </row>
    <row r="184" ht="20" hidden="1" customHeight="1" spans="1:21">
      <c r="A184" s="10">
        <f t="shared" si="57"/>
        <v>181</v>
      </c>
      <c r="B184" s="15"/>
      <c r="C184" s="12" t="s">
        <v>394</v>
      </c>
      <c r="D184" s="11" t="s">
        <v>395</v>
      </c>
      <c r="E184" s="11">
        <v>2836.2</v>
      </c>
      <c r="F184" s="11">
        <v>2837</v>
      </c>
      <c r="G184" s="13">
        <v>4990.25</v>
      </c>
      <c r="H184" s="11">
        <f t="shared" si="44"/>
        <v>51.05</v>
      </c>
      <c r="I184" s="11">
        <f t="shared" si="45"/>
        <v>453.792</v>
      </c>
      <c r="J184" s="11">
        <f t="shared" si="46"/>
        <v>19.859</v>
      </c>
      <c r="K184" s="13">
        <f t="shared" si="47"/>
        <v>424.17</v>
      </c>
      <c r="L184" s="13">
        <f t="shared" si="53"/>
        <v>948.871</v>
      </c>
      <c r="M184" s="11">
        <v>0</v>
      </c>
      <c r="N184" s="11">
        <f t="shared" si="48"/>
        <v>226.9</v>
      </c>
      <c r="O184" s="11">
        <f t="shared" si="49"/>
        <v>8.51</v>
      </c>
      <c r="P184" s="13">
        <f t="shared" si="50"/>
        <v>99.81</v>
      </c>
      <c r="Q184" s="11">
        <f t="shared" si="51"/>
        <v>335.22</v>
      </c>
      <c r="R184" s="11">
        <f t="shared" si="43"/>
        <v>1284.091</v>
      </c>
      <c r="S184" s="11"/>
      <c r="T184" t="str">
        <f>VLOOKUP(D184,[3]汇总!I$2:J$326,2,0)</f>
        <v>√</v>
      </c>
      <c r="U184">
        <f>VLOOKUP(D184,'[4]2021.05'!$E$5:$F$203,2,0)</f>
        <v>1790</v>
      </c>
    </row>
    <row r="185" ht="20" hidden="1" customHeight="1" spans="1:21">
      <c r="A185" s="10">
        <f t="shared" ref="A185:A194" si="58">ROW()-3</f>
        <v>182</v>
      </c>
      <c r="B185" s="15"/>
      <c r="C185" s="12" t="s">
        <v>396</v>
      </c>
      <c r="D185" s="11" t="s">
        <v>397</v>
      </c>
      <c r="E185" s="11">
        <v>2836.2</v>
      </c>
      <c r="F185" s="11">
        <v>2837</v>
      </c>
      <c r="G185" s="13">
        <v>4990.25</v>
      </c>
      <c r="H185" s="11">
        <f t="shared" si="44"/>
        <v>51.05</v>
      </c>
      <c r="I185" s="11">
        <f t="shared" si="45"/>
        <v>453.792</v>
      </c>
      <c r="J185" s="11">
        <f t="shared" si="46"/>
        <v>19.859</v>
      </c>
      <c r="K185" s="13">
        <f t="shared" si="47"/>
        <v>424.17</v>
      </c>
      <c r="L185" s="13">
        <f t="shared" si="53"/>
        <v>948.871</v>
      </c>
      <c r="M185" s="11">
        <v>0</v>
      </c>
      <c r="N185" s="11">
        <f t="shared" si="48"/>
        <v>226.9</v>
      </c>
      <c r="O185" s="11">
        <f t="shared" si="49"/>
        <v>8.51</v>
      </c>
      <c r="P185" s="13">
        <f t="shared" si="50"/>
        <v>99.81</v>
      </c>
      <c r="Q185" s="11">
        <f t="shared" si="51"/>
        <v>335.22</v>
      </c>
      <c r="R185" s="11">
        <f t="shared" si="43"/>
        <v>1284.091</v>
      </c>
      <c r="S185" s="11"/>
      <c r="T185" t="str">
        <f>VLOOKUP(D185,[3]汇总!I$2:J$326,2,0)</f>
        <v>√</v>
      </c>
      <c r="U185">
        <f>VLOOKUP(D185,'[4]2021.05'!$E$5:$F$203,2,0)</f>
        <v>1790</v>
      </c>
    </row>
    <row r="186" ht="20" hidden="1" customHeight="1" spans="1:21">
      <c r="A186" s="10">
        <f t="shared" si="58"/>
        <v>183</v>
      </c>
      <c r="B186" s="15"/>
      <c r="C186" s="12" t="s">
        <v>398</v>
      </c>
      <c r="D186" s="11" t="s">
        <v>399</v>
      </c>
      <c r="E186" s="11">
        <v>2836.2</v>
      </c>
      <c r="F186" s="11">
        <v>2837</v>
      </c>
      <c r="G186" s="13">
        <v>4990.25</v>
      </c>
      <c r="H186" s="11">
        <f t="shared" si="44"/>
        <v>51.05</v>
      </c>
      <c r="I186" s="11">
        <f t="shared" si="45"/>
        <v>453.792</v>
      </c>
      <c r="J186" s="11">
        <f t="shared" si="46"/>
        <v>19.859</v>
      </c>
      <c r="K186" s="13">
        <f t="shared" si="47"/>
        <v>424.17</v>
      </c>
      <c r="L186" s="13">
        <f t="shared" si="53"/>
        <v>948.871</v>
      </c>
      <c r="M186" s="11">
        <v>0</v>
      </c>
      <c r="N186" s="11">
        <f t="shared" si="48"/>
        <v>226.9</v>
      </c>
      <c r="O186" s="11">
        <f t="shared" si="49"/>
        <v>8.51</v>
      </c>
      <c r="P186" s="13">
        <f t="shared" si="50"/>
        <v>99.81</v>
      </c>
      <c r="Q186" s="11">
        <f t="shared" si="51"/>
        <v>335.22</v>
      </c>
      <c r="R186" s="11">
        <f t="shared" si="43"/>
        <v>1284.091</v>
      </c>
      <c r="S186" s="11"/>
      <c r="T186" t="str">
        <f>VLOOKUP(D186,[3]汇总!I$2:J$326,2,0)</f>
        <v>√</v>
      </c>
      <c r="U186">
        <f>VLOOKUP(D186,'[4]2021.05'!$E$5:$F$203,2,0)</f>
        <v>1790</v>
      </c>
    </row>
    <row r="187" ht="20" hidden="1" customHeight="1" spans="1:21">
      <c r="A187" s="10">
        <f t="shared" si="58"/>
        <v>184</v>
      </c>
      <c r="B187" s="15"/>
      <c r="C187" s="12" t="s">
        <v>402</v>
      </c>
      <c r="D187" s="11" t="s">
        <v>403</v>
      </c>
      <c r="E187" s="11">
        <v>2836.2</v>
      </c>
      <c r="F187" s="11">
        <v>2837</v>
      </c>
      <c r="G187" s="13">
        <v>4990.25</v>
      </c>
      <c r="H187" s="11">
        <f t="shared" si="44"/>
        <v>51.05</v>
      </c>
      <c r="I187" s="11">
        <f t="shared" si="45"/>
        <v>453.792</v>
      </c>
      <c r="J187" s="11">
        <f t="shared" si="46"/>
        <v>19.859</v>
      </c>
      <c r="K187" s="13">
        <f t="shared" si="47"/>
        <v>424.17</v>
      </c>
      <c r="L187" s="13">
        <f t="shared" si="53"/>
        <v>948.871</v>
      </c>
      <c r="M187" s="11">
        <v>0</v>
      </c>
      <c r="N187" s="11">
        <f t="shared" si="48"/>
        <v>226.9</v>
      </c>
      <c r="O187" s="11">
        <f t="shared" si="49"/>
        <v>8.51</v>
      </c>
      <c r="P187" s="13">
        <f t="shared" si="50"/>
        <v>99.81</v>
      </c>
      <c r="Q187" s="11">
        <f t="shared" si="51"/>
        <v>335.22</v>
      </c>
      <c r="R187" s="11">
        <f t="shared" si="43"/>
        <v>1284.091</v>
      </c>
      <c r="S187" s="11"/>
      <c r="T187" t="str">
        <f>VLOOKUP(D187,[3]汇总!I$2:J$326,2,0)</f>
        <v>√</v>
      </c>
      <c r="U187">
        <f>VLOOKUP(D187,'[4]2021.05'!$E$5:$F$203,2,0)</f>
        <v>1790</v>
      </c>
    </row>
    <row r="188" ht="20" hidden="1" customHeight="1" spans="1:21">
      <c r="A188" s="10">
        <f t="shared" si="58"/>
        <v>185</v>
      </c>
      <c r="B188" s="15"/>
      <c r="C188" s="12" t="s">
        <v>404</v>
      </c>
      <c r="D188" s="11" t="s">
        <v>405</v>
      </c>
      <c r="E188" s="11">
        <v>2836.2</v>
      </c>
      <c r="F188" s="11">
        <v>2837</v>
      </c>
      <c r="G188" s="13">
        <v>4990.25</v>
      </c>
      <c r="H188" s="11">
        <f t="shared" si="44"/>
        <v>51.05</v>
      </c>
      <c r="I188" s="11">
        <f t="shared" si="45"/>
        <v>453.792</v>
      </c>
      <c r="J188" s="11">
        <f t="shared" si="46"/>
        <v>19.859</v>
      </c>
      <c r="K188" s="13">
        <f t="shared" si="47"/>
        <v>424.17</v>
      </c>
      <c r="L188" s="13">
        <f t="shared" si="53"/>
        <v>948.871</v>
      </c>
      <c r="M188" s="11">
        <v>0</v>
      </c>
      <c r="N188" s="11">
        <f t="shared" si="48"/>
        <v>226.9</v>
      </c>
      <c r="O188" s="11">
        <f t="shared" si="49"/>
        <v>8.51</v>
      </c>
      <c r="P188" s="13">
        <f t="shared" si="50"/>
        <v>99.81</v>
      </c>
      <c r="Q188" s="11">
        <f t="shared" si="51"/>
        <v>335.22</v>
      </c>
      <c r="R188" s="11">
        <f t="shared" si="43"/>
        <v>1284.091</v>
      </c>
      <c r="S188" s="11"/>
      <c r="T188" t="str">
        <f>VLOOKUP(D188,[3]汇总!I$2:J$326,2,0)</f>
        <v>√</v>
      </c>
      <c r="U188">
        <f>VLOOKUP(D188,'[4]2021.05'!$E$5:$F$203,2,0)</f>
        <v>1790</v>
      </c>
    </row>
    <row r="189" ht="20" hidden="1" customHeight="1" spans="1:21">
      <c r="A189" s="10">
        <f t="shared" si="58"/>
        <v>186</v>
      </c>
      <c r="B189" s="15"/>
      <c r="C189" s="12" t="s">
        <v>408</v>
      </c>
      <c r="D189" s="11" t="s">
        <v>409</v>
      </c>
      <c r="E189" s="11">
        <v>2836.2</v>
      </c>
      <c r="F189" s="11">
        <v>2837</v>
      </c>
      <c r="G189" s="13">
        <v>4990.25</v>
      </c>
      <c r="H189" s="11">
        <f t="shared" si="44"/>
        <v>51.05</v>
      </c>
      <c r="I189" s="11">
        <f t="shared" si="45"/>
        <v>453.792</v>
      </c>
      <c r="J189" s="11">
        <f t="shared" si="46"/>
        <v>19.859</v>
      </c>
      <c r="K189" s="13">
        <f t="shared" si="47"/>
        <v>424.17</v>
      </c>
      <c r="L189" s="13">
        <f t="shared" si="53"/>
        <v>948.871</v>
      </c>
      <c r="M189" s="11">
        <v>0</v>
      </c>
      <c r="N189" s="11">
        <f t="shared" si="48"/>
        <v>226.9</v>
      </c>
      <c r="O189" s="11">
        <f t="shared" si="49"/>
        <v>8.51</v>
      </c>
      <c r="P189" s="13">
        <f t="shared" si="50"/>
        <v>99.81</v>
      </c>
      <c r="Q189" s="11">
        <f t="shared" si="51"/>
        <v>335.22</v>
      </c>
      <c r="R189" s="11">
        <f t="shared" si="43"/>
        <v>1284.091</v>
      </c>
      <c r="S189" s="11"/>
      <c r="T189" t="str">
        <f>VLOOKUP(D189,[3]汇总!I$2:J$326,2,0)</f>
        <v>√</v>
      </c>
      <c r="U189">
        <f>VLOOKUP(D189,'[4]2021.05'!$E$5:$F$203,2,0)</f>
        <v>1790</v>
      </c>
    </row>
    <row r="190" ht="20" hidden="1" customHeight="1" spans="1:21">
      <c r="A190" s="10">
        <f t="shared" si="58"/>
        <v>187</v>
      </c>
      <c r="B190" s="15"/>
      <c r="C190" s="12" t="s">
        <v>410</v>
      </c>
      <c r="D190" s="11" t="s">
        <v>411</v>
      </c>
      <c r="E190" s="11">
        <v>2836.2</v>
      </c>
      <c r="F190" s="11">
        <v>2837</v>
      </c>
      <c r="G190" s="13">
        <v>4990.25</v>
      </c>
      <c r="H190" s="11">
        <f t="shared" si="44"/>
        <v>51.05</v>
      </c>
      <c r="I190" s="11">
        <f t="shared" si="45"/>
        <v>453.792</v>
      </c>
      <c r="J190" s="11">
        <f t="shared" si="46"/>
        <v>19.859</v>
      </c>
      <c r="K190" s="13">
        <f t="shared" si="47"/>
        <v>424.17</v>
      </c>
      <c r="L190" s="13">
        <f t="shared" si="53"/>
        <v>948.871</v>
      </c>
      <c r="M190" s="11">
        <v>0</v>
      </c>
      <c r="N190" s="11">
        <f t="shared" si="48"/>
        <v>226.9</v>
      </c>
      <c r="O190" s="11">
        <f t="shared" si="49"/>
        <v>8.51</v>
      </c>
      <c r="P190" s="13">
        <f t="shared" si="50"/>
        <v>99.81</v>
      </c>
      <c r="Q190" s="11">
        <f t="shared" si="51"/>
        <v>335.22</v>
      </c>
      <c r="R190" s="11">
        <f t="shared" si="43"/>
        <v>1284.091</v>
      </c>
      <c r="S190" s="11"/>
      <c r="T190" t="str">
        <f>VLOOKUP(D190,[3]汇总!I$2:J$326,2,0)</f>
        <v>√</v>
      </c>
      <c r="U190">
        <f>VLOOKUP(D190,'[4]2021.05'!$E$5:$F$203,2,0)</f>
        <v>1790</v>
      </c>
    </row>
    <row r="191" ht="20" hidden="1" customHeight="1" spans="1:21">
      <c r="A191" s="10">
        <f t="shared" si="58"/>
        <v>188</v>
      </c>
      <c r="B191" s="15"/>
      <c r="C191" s="12" t="s">
        <v>412</v>
      </c>
      <c r="D191" s="11" t="s">
        <v>413</v>
      </c>
      <c r="E191" s="11">
        <v>2836.2</v>
      </c>
      <c r="F191" s="11">
        <v>2837</v>
      </c>
      <c r="G191" s="13">
        <v>4990.25</v>
      </c>
      <c r="H191" s="11">
        <f t="shared" si="44"/>
        <v>51.05</v>
      </c>
      <c r="I191" s="11">
        <f t="shared" si="45"/>
        <v>453.792</v>
      </c>
      <c r="J191" s="11">
        <f t="shared" si="46"/>
        <v>19.859</v>
      </c>
      <c r="K191" s="13">
        <f t="shared" si="47"/>
        <v>424.17</v>
      </c>
      <c r="L191" s="13">
        <f t="shared" si="53"/>
        <v>948.871</v>
      </c>
      <c r="M191" s="11">
        <v>0</v>
      </c>
      <c r="N191" s="11">
        <f t="shared" si="48"/>
        <v>226.9</v>
      </c>
      <c r="O191" s="11">
        <f t="shared" si="49"/>
        <v>8.51</v>
      </c>
      <c r="P191" s="13">
        <f t="shared" si="50"/>
        <v>99.81</v>
      </c>
      <c r="Q191" s="11">
        <f t="shared" si="51"/>
        <v>335.22</v>
      </c>
      <c r="R191" s="11">
        <f t="shared" si="43"/>
        <v>1284.091</v>
      </c>
      <c r="S191" s="11"/>
      <c r="T191" t="str">
        <f>VLOOKUP(D191,[3]汇总!I$2:J$326,2,0)</f>
        <v>√</v>
      </c>
      <c r="U191">
        <f>VLOOKUP(D191,'[4]2021.05'!$E$5:$F$203,2,0)</f>
        <v>1790</v>
      </c>
    </row>
    <row r="192" ht="20" hidden="1" customHeight="1" spans="1:21">
      <c r="A192" s="10">
        <f t="shared" si="58"/>
        <v>189</v>
      </c>
      <c r="B192" s="15"/>
      <c r="C192" s="12" t="s">
        <v>414</v>
      </c>
      <c r="D192" s="11" t="s">
        <v>415</v>
      </c>
      <c r="E192" s="11">
        <v>2836.2</v>
      </c>
      <c r="F192" s="11">
        <v>2837</v>
      </c>
      <c r="G192" s="13">
        <v>4990.25</v>
      </c>
      <c r="H192" s="11">
        <f t="shared" si="44"/>
        <v>51.05</v>
      </c>
      <c r="I192" s="11">
        <f t="shared" si="45"/>
        <v>453.792</v>
      </c>
      <c r="J192" s="11">
        <f t="shared" si="46"/>
        <v>19.859</v>
      </c>
      <c r="K192" s="13">
        <f t="shared" si="47"/>
        <v>424.17</v>
      </c>
      <c r="L192" s="13">
        <f t="shared" si="53"/>
        <v>948.871</v>
      </c>
      <c r="M192" s="11">
        <v>0</v>
      </c>
      <c r="N192" s="11">
        <f t="shared" si="48"/>
        <v>226.9</v>
      </c>
      <c r="O192" s="11">
        <f t="shared" si="49"/>
        <v>8.51</v>
      </c>
      <c r="P192" s="13">
        <f t="shared" si="50"/>
        <v>99.81</v>
      </c>
      <c r="Q192" s="11">
        <f t="shared" si="51"/>
        <v>335.22</v>
      </c>
      <c r="R192" s="11">
        <f t="shared" si="43"/>
        <v>1284.091</v>
      </c>
      <c r="S192" s="11"/>
      <c r="T192" t="str">
        <f>VLOOKUP(D192,[3]汇总!I$2:J$326,2,0)</f>
        <v>√</v>
      </c>
      <c r="U192">
        <f>VLOOKUP(D192,'[4]2021.05'!$E$5:$F$203,2,0)</f>
        <v>1790</v>
      </c>
    </row>
    <row r="193" ht="20" hidden="1" customHeight="1" spans="1:21">
      <c r="A193" s="10">
        <f t="shared" si="58"/>
        <v>190</v>
      </c>
      <c r="B193" s="15"/>
      <c r="C193" s="12" t="s">
        <v>416</v>
      </c>
      <c r="D193" s="11" t="s">
        <v>417</v>
      </c>
      <c r="E193" s="11">
        <v>2836.2</v>
      </c>
      <c r="F193" s="11">
        <v>2837</v>
      </c>
      <c r="G193" s="13">
        <v>4990.25</v>
      </c>
      <c r="H193" s="11">
        <f t="shared" si="44"/>
        <v>51.05</v>
      </c>
      <c r="I193" s="11">
        <f t="shared" si="45"/>
        <v>453.792</v>
      </c>
      <c r="J193" s="11">
        <f t="shared" si="46"/>
        <v>19.859</v>
      </c>
      <c r="K193" s="13">
        <f t="shared" si="47"/>
        <v>424.17</v>
      </c>
      <c r="L193" s="13">
        <f t="shared" si="53"/>
        <v>948.871</v>
      </c>
      <c r="M193" s="11">
        <v>0</v>
      </c>
      <c r="N193" s="11">
        <f t="shared" si="48"/>
        <v>226.9</v>
      </c>
      <c r="O193" s="11">
        <f t="shared" si="49"/>
        <v>8.51</v>
      </c>
      <c r="P193" s="13">
        <f t="shared" si="50"/>
        <v>99.81</v>
      </c>
      <c r="Q193" s="11">
        <f t="shared" si="51"/>
        <v>335.22</v>
      </c>
      <c r="R193" s="11">
        <f t="shared" si="43"/>
        <v>1284.091</v>
      </c>
      <c r="S193" s="11"/>
      <c r="T193" t="str">
        <f>VLOOKUP(D193,[3]汇总!I$2:J$326,2,0)</f>
        <v>√</v>
      </c>
      <c r="U193">
        <f>VLOOKUP(D193,'[4]2021.05'!$E$5:$F$203,2,0)</f>
        <v>1790</v>
      </c>
    </row>
    <row r="194" ht="20" hidden="1" customHeight="1" spans="1:21">
      <c r="A194" s="10">
        <f t="shared" si="58"/>
        <v>191</v>
      </c>
      <c r="B194" s="15"/>
      <c r="C194" s="12" t="s">
        <v>418</v>
      </c>
      <c r="D194" s="11" t="s">
        <v>419</v>
      </c>
      <c r="E194" s="11">
        <v>2836.2</v>
      </c>
      <c r="F194" s="11">
        <v>2837</v>
      </c>
      <c r="G194" s="13">
        <v>4990.25</v>
      </c>
      <c r="H194" s="11">
        <f t="shared" si="44"/>
        <v>51.05</v>
      </c>
      <c r="I194" s="11">
        <f t="shared" si="45"/>
        <v>453.792</v>
      </c>
      <c r="J194" s="11">
        <f t="shared" si="46"/>
        <v>19.859</v>
      </c>
      <c r="K194" s="13">
        <f t="shared" si="47"/>
        <v>424.17</v>
      </c>
      <c r="L194" s="13">
        <f t="shared" si="53"/>
        <v>948.871</v>
      </c>
      <c r="M194" s="11">
        <v>0</v>
      </c>
      <c r="N194" s="11">
        <f t="shared" si="48"/>
        <v>226.9</v>
      </c>
      <c r="O194" s="11">
        <f t="shared" si="49"/>
        <v>8.51</v>
      </c>
      <c r="P194" s="13">
        <f t="shared" si="50"/>
        <v>99.81</v>
      </c>
      <c r="Q194" s="11">
        <f t="shared" si="51"/>
        <v>335.22</v>
      </c>
      <c r="R194" s="11">
        <f t="shared" si="43"/>
        <v>1284.091</v>
      </c>
      <c r="S194" s="11"/>
      <c r="T194" t="str">
        <f>VLOOKUP(D194,[3]汇总!I$2:J$326,2,0)</f>
        <v>√</v>
      </c>
      <c r="U194">
        <f>VLOOKUP(D194,'[4]2021.05'!$E$5:$F$203,2,0)</f>
        <v>1790</v>
      </c>
    </row>
    <row r="195" ht="20" hidden="1" customHeight="1" spans="1:21">
      <c r="A195" s="10">
        <f t="shared" ref="A195:A204" si="59">ROW()-3</f>
        <v>192</v>
      </c>
      <c r="B195" s="15"/>
      <c r="C195" s="12" t="s">
        <v>420</v>
      </c>
      <c r="D195" s="11" t="s">
        <v>421</v>
      </c>
      <c r="E195" s="11">
        <v>2836.2</v>
      </c>
      <c r="F195" s="11">
        <v>2837</v>
      </c>
      <c r="G195" s="13">
        <v>4990.25</v>
      </c>
      <c r="H195" s="11">
        <f t="shared" si="44"/>
        <v>51.05</v>
      </c>
      <c r="I195" s="11">
        <f t="shared" si="45"/>
        <v>453.792</v>
      </c>
      <c r="J195" s="11">
        <f t="shared" si="46"/>
        <v>19.859</v>
      </c>
      <c r="K195" s="13">
        <f t="shared" si="47"/>
        <v>424.17</v>
      </c>
      <c r="L195" s="13">
        <f t="shared" si="53"/>
        <v>948.871</v>
      </c>
      <c r="M195" s="11">
        <v>0</v>
      </c>
      <c r="N195" s="11">
        <f t="shared" si="48"/>
        <v>226.9</v>
      </c>
      <c r="O195" s="11">
        <f t="shared" si="49"/>
        <v>8.51</v>
      </c>
      <c r="P195" s="13">
        <f t="shared" si="50"/>
        <v>99.81</v>
      </c>
      <c r="Q195" s="11">
        <f t="shared" si="51"/>
        <v>335.22</v>
      </c>
      <c r="R195" s="11">
        <f t="shared" si="43"/>
        <v>1284.091</v>
      </c>
      <c r="S195" s="11"/>
      <c r="T195" t="str">
        <f>VLOOKUP(D195,[3]汇总!I$2:J$326,2,0)</f>
        <v>√</v>
      </c>
      <c r="U195">
        <f>VLOOKUP(D195,'[4]2021.05'!$E$5:$F$203,2,0)</f>
        <v>1790</v>
      </c>
    </row>
    <row r="196" ht="20" hidden="1" customHeight="1" spans="1:21">
      <c r="A196" s="10">
        <f t="shared" si="59"/>
        <v>193</v>
      </c>
      <c r="B196" s="15"/>
      <c r="C196" s="12" t="s">
        <v>422</v>
      </c>
      <c r="D196" s="11" t="s">
        <v>423</v>
      </c>
      <c r="E196" s="11">
        <v>2836.2</v>
      </c>
      <c r="F196" s="11">
        <v>2837</v>
      </c>
      <c r="G196" s="13">
        <v>4990.25</v>
      </c>
      <c r="H196" s="11">
        <f t="shared" si="44"/>
        <v>51.05</v>
      </c>
      <c r="I196" s="11">
        <f t="shared" si="45"/>
        <v>453.792</v>
      </c>
      <c r="J196" s="11">
        <f t="shared" si="46"/>
        <v>19.859</v>
      </c>
      <c r="K196" s="13">
        <f t="shared" si="47"/>
        <v>424.17</v>
      </c>
      <c r="L196" s="13">
        <f t="shared" si="53"/>
        <v>948.871</v>
      </c>
      <c r="M196" s="11">
        <v>0</v>
      </c>
      <c r="N196" s="11">
        <f t="shared" si="48"/>
        <v>226.9</v>
      </c>
      <c r="O196" s="11">
        <f t="shared" si="49"/>
        <v>8.51</v>
      </c>
      <c r="P196" s="13">
        <f t="shared" si="50"/>
        <v>99.81</v>
      </c>
      <c r="Q196" s="11">
        <f t="shared" si="51"/>
        <v>335.22</v>
      </c>
      <c r="R196" s="11">
        <f t="shared" ref="R196:R259" si="60">L196+Q196</f>
        <v>1284.091</v>
      </c>
      <c r="S196" s="11"/>
      <c r="T196" t="str">
        <f>VLOOKUP(D196,[3]汇总!I$2:J$326,2,0)</f>
        <v>√</v>
      </c>
      <c r="U196" t="e">
        <f>VLOOKUP(D196,'[4]2021.05'!$E$5:$F$203,2,0)</f>
        <v>#N/A</v>
      </c>
    </row>
    <row r="197" ht="20" hidden="1" customHeight="1" spans="1:21">
      <c r="A197" s="10">
        <f t="shared" si="59"/>
        <v>194</v>
      </c>
      <c r="B197" s="15"/>
      <c r="C197" s="12" t="s">
        <v>424</v>
      </c>
      <c r="D197" s="11" t="s">
        <v>425</v>
      </c>
      <c r="E197" s="11">
        <v>2836.2</v>
      </c>
      <c r="F197" s="11">
        <v>2837</v>
      </c>
      <c r="G197" s="13">
        <v>4990.25</v>
      </c>
      <c r="H197" s="11">
        <f t="shared" ref="H197:H260" si="61">ROUND(E197*0.018,2)</f>
        <v>51.05</v>
      </c>
      <c r="I197" s="11">
        <f t="shared" ref="I197:I260" si="62">E197*0.16</f>
        <v>453.792</v>
      </c>
      <c r="J197" s="11">
        <f t="shared" ref="J197:J260" si="63">F197*0.007</f>
        <v>19.859</v>
      </c>
      <c r="K197" s="13">
        <f t="shared" ref="K197:K260" si="64">ROUND(G197*0.085,2)</f>
        <v>424.17</v>
      </c>
      <c r="L197" s="13">
        <f t="shared" si="53"/>
        <v>948.871</v>
      </c>
      <c r="M197" s="11">
        <v>0</v>
      </c>
      <c r="N197" s="11">
        <f t="shared" ref="N197:N260" si="65">ROUND(E197*0.08,2)</f>
        <v>226.9</v>
      </c>
      <c r="O197" s="11">
        <f t="shared" ref="O197:O260" si="66">ROUND(F197*0.003,2)</f>
        <v>8.51</v>
      </c>
      <c r="P197" s="13">
        <f t="shared" ref="P197:P260" si="67">ROUND(G197*0.02,2)</f>
        <v>99.81</v>
      </c>
      <c r="Q197" s="11">
        <f t="shared" ref="Q197:Q260" si="68">SUM(M197:P197)</f>
        <v>335.22</v>
      </c>
      <c r="R197" s="11">
        <f t="shared" si="60"/>
        <v>1284.091</v>
      </c>
      <c r="S197" s="11"/>
      <c r="T197" t="str">
        <f>VLOOKUP(D197,[3]汇总!I$2:J$326,2,0)</f>
        <v>√</v>
      </c>
      <c r="U197" t="e">
        <f>VLOOKUP(D197,'[4]2021.05'!$E$5:$F$203,2,0)</f>
        <v>#N/A</v>
      </c>
    </row>
    <row r="198" ht="20" hidden="1" customHeight="1" spans="1:21">
      <c r="A198" s="10">
        <f t="shared" si="59"/>
        <v>195</v>
      </c>
      <c r="B198" s="15"/>
      <c r="C198" s="12" t="s">
        <v>809</v>
      </c>
      <c r="D198" s="11" t="s">
        <v>810</v>
      </c>
      <c r="E198" s="22">
        <v>3042.05</v>
      </c>
      <c r="F198" s="22">
        <v>3043</v>
      </c>
      <c r="G198" s="13">
        <v>4990.25</v>
      </c>
      <c r="H198" s="11">
        <f t="shared" si="61"/>
        <v>54.76</v>
      </c>
      <c r="I198" s="11">
        <f t="shared" si="62"/>
        <v>486.728</v>
      </c>
      <c r="J198" s="11">
        <f t="shared" si="63"/>
        <v>21.301</v>
      </c>
      <c r="K198" s="13">
        <f t="shared" si="64"/>
        <v>424.17</v>
      </c>
      <c r="L198" s="13">
        <f t="shared" si="53"/>
        <v>986.959</v>
      </c>
      <c r="M198" s="11">
        <v>0</v>
      </c>
      <c r="N198" s="11">
        <f t="shared" si="65"/>
        <v>243.36</v>
      </c>
      <c r="O198" s="11">
        <f t="shared" si="66"/>
        <v>9.13</v>
      </c>
      <c r="P198" s="13">
        <f t="shared" si="67"/>
        <v>99.81</v>
      </c>
      <c r="Q198" s="11">
        <f t="shared" si="68"/>
        <v>352.3</v>
      </c>
      <c r="R198" s="11">
        <f t="shared" si="60"/>
        <v>1339.259</v>
      </c>
      <c r="S198" s="11"/>
      <c r="T198" t="str">
        <f>VLOOKUP(D198,[3]汇总!I$2:J$326,2,0)</f>
        <v>√</v>
      </c>
      <c r="U198" t="e">
        <f>VLOOKUP(D198,'[4]2021.05'!$E$5:$F$203,2,0)</f>
        <v>#N/A</v>
      </c>
    </row>
    <row r="199" ht="20" hidden="1" customHeight="1" spans="1:21">
      <c r="A199" s="10">
        <f t="shared" si="59"/>
        <v>196</v>
      </c>
      <c r="B199" s="15"/>
      <c r="C199" s="20" t="s">
        <v>880</v>
      </c>
      <c r="D199" s="11" t="s">
        <v>881</v>
      </c>
      <c r="E199" s="22">
        <v>3042.05</v>
      </c>
      <c r="F199" s="11">
        <v>3043</v>
      </c>
      <c r="G199" s="13">
        <v>4990.25</v>
      </c>
      <c r="H199" s="11">
        <f t="shared" si="61"/>
        <v>54.76</v>
      </c>
      <c r="I199" s="11">
        <f t="shared" si="62"/>
        <v>486.728</v>
      </c>
      <c r="J199" s="11">
        <f t="shared" si="63"/>
        <v>21.301</v>
      </c>
      <c r="K199" s="13">
        <f t="shared" si="64"/>
        <v>424.17</v>
      </c>
      <c r="L199" s="13">
        <f t="shared" ref="L199:L262" si="69">SUM(H199:K199)</f>
        <v>986.959</v>
      </c>
      <c r="M199" s="11">
        <v>0</v>
      </c>
      <c r="N199" s="11">
        <f t="shared" si="65"/>
        <v>243.36</v>
      </c>
      <c r="O199" s="11">
        <f t="shared" si="66"/>
        <v>9.13</v>
      </c>
      <c r="P199" s="13">
        <f t="shared" si="67"/>
        <v>99.81</v>
      </c>
      <c r="Q199" s="11">
        <f t="shared" si="68"/>
        <v>352.3</v>
      </c>
      <c r="R199" s="11">
        <f t="shared" si="60"/>
        <v>1339.259</v>
      </c>
      <c r="S199" s="11" t="s">
        <v>50</v>
      </c>
      <c r="U199" t="e">
        <f>VLOOKUP(D199,'[4]2021.05'!$E$5:$F$203,2,0)</f>
        <v>#N/A</v>
      </c>
    </row>
    <row r="200" ht="20" hidden="1" customHeight="1" spans="1:21">
      <c r="A200" s="10">
        <f t="shared" si="59"/>
        <v>197</v>
      </c>
      <c r="B200" s="15"/>
      <c r="C200" s="20" t="s">
        <v>882</v>
      </c>
      <c r="D200" s="111" t="s">
        <v>883</v>
      </c>
      <c r="E200" s="22">
        <v>3042.05</v>
      </c>
      <c r="F200" s="11">
        <v>3043</v>
      </c>
      <c r="G200" s="13">
        <v>4990.25</v>
      </c>
      <c r="H200" s="11">
        <f t="shared" si="61"/>
        <v>54.76</v>
      </c>
      <c r="I200" s="11">
        <f t="shared" si="62"/>
        <v>486.728</v>
      </c>
      <c r="J200" s="11">
        <f t="shared" si="63"/>
        <v>21.301</v>
      </c>
      <c r="K200" s="13">
        <f t="shared" si="64"/>
        <v>424.17</v>
      </c>
      <c r="L200" s="13">
        <f t="shared" si="69"/>
        <v>986.959</v>
      </c>
      <c r="M200" s="11">
        <v>0</v>
      </c>
      <c r="N200" s="11">
        <f t="shared" si="65"/>
        <v>243.36</v>
      </c>
      <c r="O200" s="11">
        <f t="shared" si="66"/>
        <v>9.13</v>
      </c>
      <c r="P200" s="13">
        <f t="shared" si="67"/>
        <v>99.81</v>
      </c>
      <c r="Q200" s="11">
        <f t="shared" si="68"/>
        <v>352.3</v>
      </c>
      <c r="R200" s="11">
        <f t="shared" si="60"/>
        <v>1339.259</v>
      </c>
      <c r="S200" s="11" t="s">
        <v>50</v>
      </c>
      <c r="U200" t="e">
        <f>VLOOKUP(D200,'[4]2021.05'!$E$5:$F$203,2,0)</f>
        <v>#N/A</v>
      </c>
    </row>
    <row r="201" ht="20" customHeight="1" spans="1:21">
      <c r="A201" s="10">
        <f t="shared" si="59"/>
        <v>198</v>
      </c>
      <c r="B201" s="16"/>
      <c r="C201" s="20" t="s">
        <v>884</v>
      </c>
      <c r="D201" s="11" t="s">
        <v>885</v>
      </c>
      <c r="E201" s="22">
        <v>3042.05</v>
      </c>
      <c r="F201" s="11">
        <v>3043</v>
      </c>
      <c r="G201" s="13">
        <v>4990.25</v>
      </c>
      <c r="H201" s="11">
        <f t="shared" si="61"/>
        <v>54.76</v>
      </c>
      <c r="I201" s="11">
        <f t="shared" si="62"/>
        <v>486.728</v>
      </c>
      <c r="J201" s="11">
        <f t="shared" si="63"/>
        <v>21.301</v>
      </c>
      <c r="K201" s="13"/>
      <c r="L201" s="13">
        <f t="shared" si="69"/>
        <v>562.789</v>
      </c>
      <c r="M201" s="11">
        <v>0</v>
      </c>
      <c r="N201" s="11">
        <f t="shared" si="65"/>
        <v>243.36</v>
      </c>
      <c r="O201" s="11">
        <f t="shared" si="66"/>
        <v>9.13</v>
      </c>
      <c r="P201" s="13"/>
      <c r="Q201" s="11">
        <f t="shared" si="68"/>
        <v>252.49</v>
      </c>
      <c r="R201" s="11">
        <f t="shared" si="60"/>
        <v>815.279</v>
      </c>
      <c r="S201" s="11" t="s">
        <v>50</v>
      </c>
      <c r="U201" t="e">
        <f>VLOOKUP(D201,'[4]2021.05'!$E$5:$F$203,2,0)</f>
        <v>#N/A</v>
      </c>
    </row>
    <row r="202" ht="20" hidden="1" customHeight="1" spans="1:21">
      <c r="A202" s="10">
        <f t="shared" si="59"/>
        <v>199</v>
      </c>
      <c r="B202" s="11" t="s">
        <v>426</v>
      </c>
      <c r="C202" s="12" t="s">
        <v>427</v>
      </c>
      <c r="D202" s="11" t="s">
        <v>428</v>
      </c>
      <c r="E202" s="11">
        <v>2836.2</v>
      </c>
      <c r="F202" s="11">
        <v>2837</v>
      </c>
      <c r="G202" s="13">
        <v>4990.25</v>
      </c>
      <c r="H202" s="11">
        <f t="shared" si="61"/>
        <v>51.05</v>
      </c>
      <c r="I202" s="11">
        <f t="shared" si="62"/>
        <v>453.792</v>
      </c>
      <c r="J202" s="11">
        <f t="shared" si="63"/>
        <v>19.859</v>
      </c>
      <c r="K202" s="13">
        <f t="shared" si="64"/>
        <v>424.17</v>
      </c>
      <c r="L202" s="13">
        <f t="shared" si="69"/>
        <v>948.871</v>
      </c>
      <c r="M202" s="11">
        <v>0</v>
      </c>
      <c r="N202" s="11">
        <f t="shared" si="65"/>
        <v>226.9</v>
      </c>
      <c r="O202" s="11">
        <f t="shared" si="66"/>
        <v>8.51</v>
      </c>
      <c r="P202" s="13">
        <f t="shared" si="67"/>
        <v>99.81</v>
      </c>
      <c r="Q202" s="11">
        <f t="shared" si="68"/>
        <v>335.22</v>
      </c>
      <c r="R202" s="11">
        <f t="shared" si="60"/>
        <v>1284.091</v>
      </c>
      <c r="S202" s="11"/>
      <c r="T202" t="str">
        <f>VLOOKUP(D202,[3]汇总!I$2:J$326,2,0)</f>
        <v>√</v>
      </c>
      <c r="U202">
        <f>VLOOKUP(D202,'[4]2021.05'!$E$5:$F$203,2,0)</f>
        <v>1790</v>
      </c>
    </row>
    <row r="203" ht="20" hidden="1" customHeight="1" spans="1:21">
      <c r="A203" s="10">
        <f t="shared" si="59"/>
        <v>200</v>
      </c>
      <c r="B203" s="11"/>
      <c r="C203" s="12" t="s">
        <v>429</v>
      </c>
      <c r="D203" s="11" t="s">
        <v>430</v>
      </c>
      <c r="E203" s="11">
        <v>2836.2</v>
      </c>
      <c r="F203" s="11">
        <v>2837</v>
      </c>
      <c r="G203" s="13">
        <v>4990.25</v>
      </c>
      <c r="H203" s="11">
        <f t="shared" si="61"/>
        <v>51.05</v>
      </c>
      <c r="I203" s="11">
        <f t="shared" si="62"/>
        <v>453.792</v>
      </c>
      <c r="J203" s="11">
        <f t="shared" si="63"/>
        <v>19.859</v>
      </c>
      <c r="K203" s="13">
        <f t="shared" si="64"/>
        <v>424.17</v>
      </c>
      <c r="L203" s="13">
        <f t="shared" si="69"/>
        <v>948.871</v>
      </c>
      <c r="M203" s="11">
        <v>0</v>
      </c>
      <c r="N203" s="11">
        <f t="shared" si="65"/>
        <v>226.9</v>
      </c>
      <c r="O203" s="11">
        <f t="shared" si="66"/>
        <v>8.51</v>
      </c>
      <c r="P203" s="13">
        <f t="shared" si="67"/>
        <v>99.81</v>
      </c>
      <c r="Q203" s="11">
        <f t="shared" si="68"/>
        <v>335.22</v>
      </c>
      <c r="R203" s="11">
        <f t="shared" si="60"/>
        <v>1284.091</v>
      </c>
      <c r="S203" s="11"/>
      <c r="T203" t="str">
        <f>VLOOKUP(D203,[3]汇总!I$2:J$326,2,0)</f>
        <v>√</v>
      </c>
      <c r="U203">
        <f>VLOOKUP(D203,'[4]2021.05'!$E$5:$F$203,2,0)</f>
        <v>1790</v>
      </c>
    </row>
    <row r="204" ht="20" hidden="1" customHeight="1" spans="1:21">
      <c r="A204" s="10">
        <f t="shared" si="59"/>
        <v>201</v>
      </c>
      <c r="B204" s="11"/>
      <c r="C204" s="12" t="s">
        <v>431</v>
      </c>
      <c r="D204" s="11" t="s">
        <v>432</v>
      </c>
      <c r="E204" s="11">
        <v>2836.2</v>
      </c>
      <c r="F204" s="11">
        <v>2837</v>
      </c>
      <c r="G204" s="13">
        <v>4990.25</v>
      </c>
      <c r="H204" s="11">
        <f t="shared" si="61"/>
        <v>51.05</v>
      </c>
      <c r="I204" s="11">
        <f t="shared" si="62"/>
        <v>453.792</v>
      </c>
      <c r="J204" s="11">
        <f t="shared" si="63"/>
        <v>19.859</v>
      </c>
      <c r="K204" s="13">
        <f t="shared" si="64"/>
        <v>424.17</v>
      </c>
      <c r="L204" s="13">
        <f t="shared" si="69"/>
        <v>948.871</v>
      </c>
      <c r="M204" s="11">
        <v>0</v>
      </c>
      <c r="N204" s="11">
        <f t="shared" si="65"/>
        <v>226.9</v>
      </c>
      <c r="O204" s="11">
        <f t="shared" si="66"/>
        <v>8.51</v>
      </c>
      <c r="P204" s="13">
        <f t="shared" si="67"/>
        <v>99.81</v>
      </c>
      <c r="Q204" s="11">
        <f t="shared" si="68"/>
        <v>335.22</v>
      </c>
      <c r="R204" s="11">
        <f t="shared" si="60"/>
        <v>1284.091</v>
      </c>
      <c r="S204" s="11"/>
      <c r="T204" t="str">
        <f>VLOOKUP(D204,[3]汇总!I$2:J$326,2,0)</f>
        <v>√</v>
      </c>
      <c r="U204">
        <f>VLOOKUP(D204,'[4]2021.05'!$E$5:$F$203,2,0)</f>
        <v>1790</v>
      </c>
    </row>
    <row r="205" ht="20" hidden="1" customHeight="1" spans="1:21">
      <c r="A205" s="10">
        <f t="shared" ref="A205:A214" si="70">ROW()-3</f>
        <v>202</v>
      </c>
      <c r="B205" s="11"/>
      <c r="C205" s="12" t="s">
        <v>433</v>
      </c>
      <c r="D205" s="11" t="s">
        <v>434</v>
      </c>
      <c r="E205" s="11">
        <v>2836.2</v>
      </c>
      <c r="F205" s="11">
        <v>2837</v>
      </c>
      <c r="G205" s="13">
        <v>4990.25</v>
      </c>
      <c r="H205" s="11">
        <f t="shared" si="61"/>
        <v>51.05</v>
      </c>
      <c r="I205" s="11">
        <f t="shared" si="62"/>
        <v>453.792</v>
      </c>
      <c r="J205" s="11">
        <f t="shared" si="63"/>
        <v>19.859</v>
      </c>
      <c r="K205" s="13">
        <f t="shared" si="64"/>
        <v>424.17</v>
      </c>
      <c r="L205" s="13">
        <f t="shared" si="69"/>
        <v>948.871</v>
      </c>
      <c r="M205" s="11">
        <v>0</v>
      </c>
      <c r="N205" s="11">
        <f t="shared" si="65"/>
        <v>226.9</v>
      </c>
      <c r="O205" s="11">
        <f t="shared" si="66"/>
        <v>8.51</v>
      </c>
      <c r="P205" s="13">
        <f t="shared" si="67"/>
        <v>99.81</v>
      </c>
      <c r="Q205" s="11">
        <f t="shared" si="68"/>
        <v>335.22</v>
      </c>
      <c r="R205" s="11">
        <f t="shared" si="60"/>
        <v>1284.091</v>
      </c>
      <c r="S205" s="11"/>
      <c r="T205" t="str">
        <f>VLOOKUP(D205,[3]汇总!I$2:J$326,2,0)</f>
        <v>√</v>
      </c>
      <c r="U205">
        <f>VLOOKUP(D205,'[4]2021.05'!$E$5:$F$203,2,0)</f>
        <v>1790</v>
      </c>
    </row>
    <row r="206" ht="20" hidden="1" customHeight="1" spans="1:21">
      <c r="A206" s="10">
        <f t="shared" si="70"/>
        <v>203</v>
      </c>
      <c r="B206" s="11"/>
      <c r="C206" s="12" t="s">
        <v>435</v>
      </c>
      <c r="D206" s="11" t="s">
        <v>436</v>
      </c>
      <c r="E206" s="11">
        <v>2836.2</v>
      </c>
      <c r="F206" s="11">
        <v>2837</v>
      </c>
      <c r="G206" s="13">
        <v>4990.25</v>
      </c>
      <c r="H206" s="11">
        <f t="shared" si="61"/>
        <v>51.05</v>
      </c>
      <c r="I206" s="11">
        <f t="shared" si="62"/>
        <v>453.792</v>
      </c>
      <c r="J206" s="11">
        <f t="shared" si="63"/>
        <v>19.859</v>
      </c>
      <c r="K206" s="13">
        <f t="shared" si="64"/>
        <v>424.17</v>
      </c>
      <c r="L206" s="13">
        <f t="shared" si="69"/>
        <v>948.871</v>
      </c>
      <c r="M206" s="11">
        <v>0</v>
      </c>
      <c r="N206" s="11">
        <f t="shared" si="65"/>
        <v>226.9</v>
      </c>
      <c r="O206" s="11">
        <f t="shared" si="66"/>
        <v>8.51</v>
      </c>
      <c r="P206" s="13">
        <f t="shared" si="67"/>
        <v>99.81</v>
      </c>
      <c r="Q206" s="11">
        <f t="shared" si="68"/>
        <v>335.22</v>
      </c>
      <c r="R206" s="11">
        <f t="shared" si="60"/>
        <v>1284.091</v>
      </c>
      <c r="S206" s="11"/>
      <c r="T206" t="str">
        <f>VLOOKUP(D206,[3]汇总!I$2:J$326,2,0)</f>
        <v>√</v>
      </c>
      <c r="U206">
        <f>VLOOKUP(D206,'[4]2021.05'!$E$5:$F$203,2,0)</f>
        <v>1790</v>
      </c>
    </row>
    <row r="207" ht="20" hidden="1" customHeight="1" spans="1:21">
      <c r="A207" s="10">
        <f t="shared" si="70"/>
        <v>204</v>
      </c>
      <c r="B207" s="11"/>
      <c r="C207" s="12" t="s">
        <v>811</v>
      </c>
      <c r="D207" s="11" t="s">
        <v>812</v>
      </c>
      <c r="E207" s="22">
        <v>3042.05</v>
      </c>
      <c r="F207" s="22">
        <v>3043</v>
      </c>
      <c r="G207" s="13">
        <v>4990.25</v>
      </c>
      <c r="H207" s="11">
        <f t="shared" si="61"/>
        <v>54.76</v>
      </c>
      <c r="I207" s="11">
        <f t="shared" si="62"/>
        <v>486.728</v>
      </c>
      <c r="J207" s="11">
        <f t="shared" si="63"/>
        <v>21.301</v>
      </c>
      <c r="K207" s="13">
        <f t="shared" si="64"/>
        <v>424.17</v>
      </c>
      <c r="L207" s="13">
        <f t="shared" si="69"/>
        <v>986.959</v>
      </c>
      <c r="M207" s="11">
        <v>0</v>
      </c>
      <c r="N207" s="11">
        <f t="shared" si="65"/>
        <v>243.36</v>
      </c>
      <c r="O207" s="11">
        <f t="shared" si="66"/>
        <v>9.13</v>
      </c>
      <c r="P207" s="13">
        <f t="shared" si="67"/>
        <v>99.81</v>
      </c>
      <c r="Q207" s="11">
        <f t="shared" si="68"/>
        <v>352.3</v>
      </c>
      <c r="R207" s="11">
        <f t="shared" si="60"/>
        <v>1339.259</v>
      </c>
      <c r="S207" s="11"/>
      <c r="T207" t="str">
        <f>VLOOKUP(D207,[3]汇总!I$2:J$326,2,0)</f>
        <v>√</v>
      </c>
      <c r="U207" t="e">
        <f>VLOOKUP(D207,'[4]2021.05'!$E$5:$F$203,2,0)</f>
        <v>#N/A</v>
      </c>
    </row>
    <row r="208" ht="20" hidden="1" customHeight="1" spans="1:21">
      <c r="A208" s="10">
        <f t="shared" si="70"/>
        <v>205</v>
      </c>
      <c r="B208" s="11"/>
      <c r="C208" s="12" t="s">
        <v>813</v>
      </c>
      <c r="D208" s="22" t="s">
        <v>814</v>
      </c>
      <c r="E208" s="22">
        <v>3042.05</v>
      </c>
      <c r="F208" s="22">
        <v>3043</v>
      </c>
      <c r="G208" s="13">
        <v>4990.25</v>
      </c>
      <c r="H208" s="11">
        <f t="shared" si="61"/>
        <v>54.76</v>
      </c>
      <c r="I208" s="11">
        <f t="shared" si="62"/>
        <v>486.728</v>
      </c>
      <c r="J208" s="11">
        <f t="shared" si="63"/>
        <v>21.301</v>
      </c>
      <c r="K208" s="13">
        <f t="shared" si="64"/>
        <v>424.17</v>
      </c>
      <c r="L208" s="13">
        <f t="shared" si="69"/>
        <v>986.959</v>
      </c>
      <c r="M208" s="11">
        <v>0</v>
      </c>
      <c r="N208" s="11">
        <f t="shared" si="65"/>
        <v>243.36</v>
      </c>
      <c r="O208" s="11">
        <f t="shared" si="66"/>
        <v>9.13</v>
      </c>
      <c r="P208" s="13">
        <f t="shared" si="67"/>
        <v>99.81</v>
      </c>
      <c r="Q208" s="11">
        <f t="shared" si="68"/>
        <v>352.3</v>
      </c>
      <c r="R208" s="11">
        <f t="shared" si="60"/>
        <v>1339.259</v>
      </c>
      <c r="S208" s="11"/>
      <c r="T208" t="str">
        <f>VLOOKUP(D208,[3]汇总!I$2:J$326,2,0)</f>
        <v>√</v>
      </c>
      <c r="U208" t="e">
        <f>VLOOKUP(D208,'[4]2021.05'!$E$5:$F$203,2,0)</f>
        <v>#N/A</v>
      </c>
    </row>
    <row r="209" ht="20" hidden="1" customHeight="1" spans="1:21">
      <c r="A209" s="10">
        <f t="shared" si="70"/>
        <v>206</v>
      </c>
      <c r="B209" s="11" t="s">
        <v>439</v>
      </c>
      <c r="C209" s="12" t="s">
        <v>440</v>
      </c>
      <c r="D209" s="11" t="s">
        <v>441</v>
      </c>
      <c r="E209" s="11">
        <v>2836.2</v>
      </c>
      <c r="F209" s="11">
        <v>2837</v>
      </c>
      <c r="G209" s="13">
        <v>4990.25</v>
      </c>
      <c r="H209" s="11">
        <f t="shared" si="61"/>
        <v>51.05</v>
      </c>
      <c r="I209" s="11">
        <f t="shared" si="62"/>
        <v>453.792</v>
      </c>
      <c r="J209" s="11">
        <f t="shared" si="63"/>
        <v>19.859</v>
      </c>
      <c r="K209" s="13">
        <f t="shared" si="64"/>
        <v>424.17</v>
      </c>
      <c r="L209" s="13">
        <f t="shared" si="69"/>
        <v>948.871</v>
      </c>
      <c r="M209" s="11">
        <v>0</v>
      </c>
      <c r="N209" s="11">
        <f t="shared" si="65"/>
        <v>226.9</v>
      </c>
      <c r="O209" s="11">
        <f t="shared" si="66"/>
        <v>8.51</v>
      </c>
      <c r="P209" s="13">
        <f t="shared" si="67"/>
        <v>99.81</v>
      </c>
      <c r="Q209" s="11">
        <f t="shared" si="68"/>
        <v>335.22</v>
      </c>
      <c r="R209" s="11">
        <f t="shared" si="60"/>
        <v>1284.091</v>
      </c>
      <c r="S209" s="11"/>
      <c r="T209" t="str">
        <f>VLOOKUP(D209,[3]汇总!I$2:J$326,2,0)</f>
        <v>√</v>
      </c>
      <c r="U209">
        <f>VLOOKUP(D209,'[4]2021.05'!$E$5:$F$203,2,0)</f>
        <v>1790</v>
      </c>
    </row>
    <row r="210" ht="20" hidden="1" customHeight="1" spans="1:21">
      <c r="A210" s="10">
        <f t="shared" si="70"/>
        <v>207</v>
      </c>
      <c r="B210" s="11"/>
      <c r="C210" s="12" t="s">
        <v>442</v>
      </c>
      <c r="D210" s="11" t="s">
        <v>443</v>
      </c>
      <c r="E210" s="11">
        <v>2836.2</v>
      </c>
      <c r="F210" s="11">
        <v>2837</v>
      </c>
      <c r="G210" s="13">
        <v>4990.25</v>
      </c>
      <c r="H210" s="11">
        <f t="shared" si="61"/>
        <v>51.05</v>
      </c>
      <c r="I210" s="11">
        <f t="shared" si="62"/>
        <v>453.792</v>
      </c>
      <c r="J210" s="11">
        <f t="shared" si="63"/>
        <v>19.859</v>
      </c>
      <c r="K210" s="13">
        <f t="shared" si="64"/>
        <v>424.17</v>
      </c>
      <c r="L210" s="13">
        <f t="shared" si="69"/>
        <v>948.871</v>
      </c>
      <c r="M210" s="11">
        <v>0</v>
      </c>
      <c r="N210" s="11">
        <f t="shared" si="65"/>
        <v>226.9</v>
      </c>
      <c r="O210" s="11">
        <f t="shared" si="66"/>
        <v>8.51</v>
      </c>
      <c r="P210" s="13">
        <f t="shared" si="67"/>
        <v>99.81</v>
      </c>
      <c r="Q210" s="11">
        <f t="shared" si="68"/>
        <v>335.22</v>
      </c>
      <c r="R210" s="11">
        <f t="shared" si="60"/>
        <v>1284.091</v>
      </c>
      <c r="S210" s="11"/>
      <c r="T210" t="str">
        <f>VLOOKUP(D210,[3]汇总!I$2:J$326,2,0)</f>
        <v>√</v>
      </c>
      <c r="U210">
        <f>VLOOKUP(D210,'[4]2021.05'!$E$5:$F$203,2,0)</f>
        <v>1790</v>
      </c>
    </row>
    <row r="211" ht="20" hidden="1" customHeight="1" spans="1:21">
      <c r="A211" s="10">
        <f t="shared" si="70"/>
        <v>208</v>
      </c>
      <c r="B211" s="11"/>
      <c r="C211" s="12" t="s">
        <v>444</v>
      </c>
      <c r="D211" s="11" t="s">
        <v>445</v>
      </c>
      <c r="E211" s="11">
        <v>2836.2</v>
      </c>
      <c r="F211" s="11">
        <v>2837</v>
      </c>
      <c r="G211" s="13">
        <v>4990.25</v>
      </c>
      <c r="H211" s="11">
        <f t="shared" si="61"/>
        <v>51.05</v>
      </c>
      <c r="I211" s="11">
        <f t="shared" si="62"/>
        <v>453.792</v>
      </c>
      <c r="J211" s="11">
        <f t="shared" si="63"/>
        <v>19.859</v>
      </c>
      <c r="K211" s="13">
        <f t="shared" si="64"/>
        <v>424.17</v>
      </c>
      <c r="L211" s="13">
        <f t="shared" si="69"/>
        <v>948.871</v>
      </c>
      <c r="M211" s="11">
        <v>0</v>
      </c>
      <c r="N211" s="11">
        <f t="shared" si="65"/>
        <v>226.9</v>
      </c>
      <c r="O211" s="11">
        <f t="shared" si="66"/>
        <v>8.51</v>
      </c>
      <c r="P211" s="13">
        <f t="shared" si="67"/>
        <v>99.81</v>
      </c>
      <c r="Q211" s="11">
        <f t="shared" si="68"/>
        <v>335.22</v>
      </c>
      <c r="R211" s="11">
        <f t="shared" si="60"/>
        <v>1284.091</v>
      </c>
      <c r="S211" s="11"/>
      <c r="T211" t="str">
        <f>VLOOKUP(D211,[3]汇总!I$2:J$326,2,0)</f>
        <v>√</v>
      </c>
      <c r="U211">
        <f>VLOOKUP(D211,'[4]2021.05'!$E$5:$F$203,2,0)</f>
        <v>1790</v>
      </c>
    </row>
    <row r="212" ht="20" hidden="1" customHeight="1" spans="1:21">
      <c r="A212" s="10">
        <f t="shared" si="70"/>
        <v>209</v>
      </c>
      <c r="B212" s="11"/>
      <c r="C212" s="12" t="s">
        <v>446</v>
      </c>
      <c r="D212" s="11" t="s">
        <v>447</v>
      </c>
      <c r="E212" s="11">
        <v>2836.2</v>
      </c>
      <c r="F212" s="11">
        <v>2837</v>
      </c>
      <c r="G212" s="13">
        <v>4990.25</v>
      </c>
      <c r="H212" s="11">
        <f t="shared" si="61"/>
        <v>51.05</v>
      </c>
      <c r="I212" s="11">
        <f t="shared" si="62"/>
        <v>453.792</v>
      </c>
      <c r="J212" s="11">
        <f t="shared" si="63"/>
        <v>19.859</v>
      </c>
      <c r="K212" s="13">
        <f t="shared" si="64"/>
        <v>424.17</v>
      </c>
      <c r="L212" s="13">
        <f t="shared" si="69"/>
        <v>948.871</v>
      </c>
      <c r="M212" s="11">
        <v>0</v>
      </c>
      <c r="N212" s="11">
        <f t="shared" si="65"/>
        <v>226.9</v>
      </c>
      <c r="O212" s="11">
        <f t="shared" si="66"/>
        <v>8.51</v>
      </c>
      <c r="P212" s="13">
        <f t="shared" si="67"/>
        <v>99.81</v>
      </c>
      <c r="Q212" s="11">
        <f t="shared" si="68"/>
        <v>335.22</v>
      </c>
      <c r="R212" s="11">
        <f t="shared" si="60"/>
        <v>1284.091</v>
      </c>
      <c r="S212" s="11"/>
      <c r="T212" t="str">
        <f>VLOOKUP(D212,[3]汇总!I$2:J$326,2,0)</f>
        <v>√</v>
      </c>
      <c r="U212">
        <f>VLOOKUP(D212,'[4]2021.05'!$E$5:$F$203,2,0)</f>
        <v>1790</v>
      </c>
    </row>
    <row r="213" ht="20" hidden="1" customHeight="1" spans="1:21">
      <c r="A213" s="10">
        <f t="shared" si="70"/>
        <v>210</v>
      </c>
      <c r="B213" s="11"/>
      <c r="C213" s="12" t="s">
        <v>448</v>
      </c>
      <c r="D213" s="11" t="s">
        <v>449</v>
      </c>
      <c r="E213" s="11">
        <v>2836.2</v>
      </c>
      <c r="F213" s="11">
        <v>2837</v>
      </c>
      <c r="G213" s="13">
        <v>4990.25</v>
      </c>
      <c r="H213" s="11">
        <f t="shared" si="61"/>
        <v>51.05</v>
      </c>
      <c r="I213" s="11">
        <f t="shared" si="62"/>
        <v>453.792</v>
      </c>
      <c r="J213" s="11">
        <f t="shared" si="63"/>
        <v>19.859</v>
      </c>
      <c r="K213" s="13">
        <f t="shared" si="64"/>
        <v>424.17</v>
      </c>
      <c r="L213" s="13">
        <f t="shared" si="69"/>
        <v>948.871</v>
      </c>
      <c r="M213" s="11">
        <v>0</v>
      </c>
      <c r="N213" s="11">
        <f t="shared" si="65"/>
        <v>226.9</v>
      </c>
      <c r="O213" s="11">
        <f t="shared" si="66"/>
        <v>8.51</v>
      </c>
      <c r="P213" s="13">
        <f t="shared" si="67"/>
        <v>99.81</v>
      </c>
      <c r="Q213" s="11">
        <f t="shared" si="68"/>
        <v>335.22</v>
      </c>
      <c r="R213" s="11">
        <f t="shared" si="60"/>
        <v>1284.091</v>
      </c>
      <c r="S213" s="11"/>
      <c r="T213" t="str">
        <f>VLOOKUP(D213,[3]汇总!I$2:J$326,2,0)</f>
        <v>√</v>
      </c>
      <c r="U213" t="e">
        <f>VLOOKUP(D213,'[4]2021.05'!$E$5:$F$203,2,0)</f>
        <v>#N/A</v>
      </c>
    </row>
    <row r="214" ht="20" hidden="1" customHeight="1" spans="1:21">
      <c r="A214" s="10">
        <f t="shared" si="70"/>
        <v>211</v>
      </c>
      <c r="B214" s="11"/>
      <c r="C214" s="12" t="s">
        <v>450</v>
      </c>
      <c r="D214" s="11" t="s">
        <v>451</v>
      </c>
      <c r="E214" s="11">
        <v>2836.2</v>
      </c>
      <c r="F214" s="11">
        <v>2837</v>
      </c>
      <c r="G214" s="13">
        <v>4990.25</v>
      </c>
      <c r="H214" s="11">
        <f t="shared" si="61"/>
        <v>51.05</v>
      </c>
      <c r="I214" s="11">
        <f t="shared" si="62"/>
        <v>453.792</v>
      </c>
      <c r="J214" s="11">
        <f t="shared" si="63"/>
        <v>19.859</v>
      </c>
      <c r="K214" s="13">
        <f t="shared" si="64"/>
        <v>424.17</v>
      </c>
      <c r="L214" s="13">
        <f t="shared" si="69"/>
        <v>948.871</v>
      </c>
      <c r="M214" s="11">
        <v>0</v>
      </c>
      <c r="N214" s="11">
        <f t="shared" si="65"/>
        <v>226.9</v>
      </c>
      <c r="O214" s="11">
        <f t="shared" si="66"/>
        <v>8.51</v>
      </c>
      <c r="P214" s="13">
        <f t="shared" si="67"/>
        <v>99.81</v>
      </c>
      <c r="Q214" s="11">
        <f t="shared" si="68"/>
        <v>335.22</v>
      </c>
      <c r="R214" s="11">
        <f t="shared" si="60"/>
        <v>1284.091</v>
      </c>
      <c r="S214" s="11"/>
      <c r="T214" t="str">
        <f>VLOOKUP(D214,[3]汇总!I$2:J$326,2,0)</f>
        <v>√</v>
      </c>
      <c r="U214">
        <f>VLOOKUP(D214,'[4]2021.05'!$E$5:$F$203,2,0)</f>
        <v>1790</v>
      </c>
    </row>
    <row r="215" ht="20" hidden="1" customHeight="1" spans="1:21">
      <c r="A215" s="10">
        <f t="shared" ref="A215:A224" si="71">ROW()-3</f>
        <v>212</v>
      </c>
      <c r="B215" s="11"/>
      <c r="C215" s="12" t="s">
        <v>452</v>
      </c>
      <c r="D215" s="11" t="s">
        <v>453</v>
      </c>
      <c r="E215" s="11">
        <v>2836.2</v>
      </c>
      <c r="F215" s="11">
        <v>2837</v>
      </c>
      <c r="G215" s="13">
        <v>4990.25</v>
      </c>
      <c r="H215" s="11">
        <f t="shared" si="61"/>
        <v>51.05</v>
      </c>
      <c r="I215" s="11">
        <f t="shared" si="62"/>
        <v>453.792</v>
      </c>
      <c r="J215" s="11">
        <f t="shared" si="63"/>
        <v>19.859</v>
      </c>
      <c r="K215" s="13">
        <f t="shared" si="64"/>
        <v>424.17</v>
      </c>
      <c r="L215" s="13">
        <f t="shared" si="69"/>
        <v>948.871</v>
      </c>
      <c r="M215" s="11">
        <v>0</v>
      </c>
      <c r="N215" s="11">
        <f t="shared" si="65"/>
        <v>226.9</v>
      </c>
      <c r="O215" s="11">
        <f t="shared" si="66"/>
        <v>8.51</v>
      </c>
      <c r="P215" s="13">
        <f t="shared" si="67"/>
        <v>99.81</v>
      </c>
      <c r="Q215" s="11">
        <f t="shared" si="68"/>
        <v>335.22</v>
      </c>
      <c r="R215" s="11">
        <f t="shared" si="60"/>
        <v>1284.091</v>
      </c>
      <c r="S215" s="11"/>
      <c r="T215" t="str">
        <f>VLOOKUP(D215,[3]汇总!I$2:J$326,2,0)</f>
        <v>√</v>
      </c>
      <c r="U215" t="e">
        <f>VLOOKUP(D215,'[4]2021.05'!$E$5:$F$203,2,0)</f>
        <v>#N/A</v>
      </c>
    </row>
    <row r="216" ht="20" hidden="1" customHeight="1" spans="1:21">
      <c r="A216" s="10">
        <f t="shared" si="71"/>
        <v>213</v>
      </c>
      <c r="B216" s="11"/>
      <c r="C216" s="12" t="s">
        <v>454</v>
      </c>
      <c r="D216" s="11" t="s">
        <v>455</v>
      </c>
      <c r="E216" s="11">
        <v>2836.2</v>
      </c>
      <c r="F216" s="11">
        <v>2837</v>
      </c>
      <c r="G216" s="13">
        <v>4990.25</v>
      </c>
      <c r="H216" s="11">
        <f t="shared" si="61"/>
        <v>51.05</v>
      </c>
      <c r="I216" s="11">
        <f t="shared" si="62"/>
        <v>453.792</v>
      </c>
      <c r="J216" s="11">
        <f t="shared" si="63"/>
        <v>19.859</v>
      </c>
      <c r="K216" s="13">
        <f t="shared" si="64"/>
        <v>424.17</v>
      </c>
      <c r="L216" s="13">
        <f t="shared" si="69"/>
        <v>948.871</v>
      </c>
      <c r="M216" s="11">
        <v>0</v>
      </c>
      <c r="N216" s="11">
        <f t="shared" si="65"/>
        <v>226.9</v>
      </c>
      <c r="O216" s="11">
        <f t="shared" si="66"/>
        <v>8.51</v>
      </c>
      <c r="P216" s="13">
        <f t="shared" si="67"/>
        <v>99.81</v>
      </c>
      <c r="Q216" s="11">
        <f t="shared" si="68"/>
        <v>335.22</v>
      </c>
      <c r="R216" s="11">
        <f t="shared" si="60"/>
        <v>1284.091</v>
      </c>
      <c r="S216" s="11"/>
      <c r="T216" t="str">
        <f>VLOOKUP(D216,[3]汇总!I$2:J$326,2,0)</f>
        <v>√</v>
      </c>
      <c r="U216">
        <f>VLOOKUP(D216,'[4]2021.05'!$E$5:$F$203,2,0)</f>
        <v>1790</v>
      </c>
    </row>
    <row r="217" ht="20" hidden="1" customHeight="1" spans="1:21">
      <c r="A217" s="10">
        <f t="shared" si="71"/>
        <v>214</v>
      </c>
      <c r="B217" s="14" t="s">
        <v>456</v>
      </c>
      <c r="C217" s="12" t="s">
        <v>457</v>
      </c>
      <c r="D217" s="11" t="s">
        <v>458</v>
      </c>
      <c r="E217" s="11">
        <v>2836.2</v>
      </c>
      <c r="F217" s="11">
        <v>2837</v>
      </c>
      <c r="G217" s="13">
        <v>4990.25</v>
      </c>
      <c r="H217" s="11">
        <f t="shared" si="61"/>
        <v>51.05</v>
      </c>
      <c r="I217" s="11">
        <f t="shared" si="62"/>
        <v>453.792</v>
      </c>
      <c r="J217" s="11">
        <f t="shared" si="63"/>
        <v>19.859</v>
      </c>
      <c r="K217" s="13">
        <f t="shared" si="64"/>
        <v>424.17</v>
      </c>
      <c r="L217" s="13">
        <f t="shared" si="69"/>
        <v>948.871</v>
      </c>
      <c r="M217" s="11">
        <v>0</v>
      </c>
      <c r="N217" s="11">
        <f t="shared" si="65"/>
        <v>226.9</v>
      </c>
      <c r="O217" s="11">
        <f t="shared" si="66"/>
        <v>8.51</v>
      </c>
      <c r="P217" s="13">
        <f t="shared" si="67"/>
        <v>99.81</v>
      </c>
      <c r="Q217" s="11">
        <f t="shared" si="68"/>
        <v>335.22</v>
      </c>
      <c r="R217" s="11">
        <f t="shared" si="60"/>
        <v>1284.091</v>
      </c>
      <c r="S217" s="11"/>
      <c r="T217" t="str">
        <f>VLOOKUP(D217,[3]汇总!I$2:J$326,2,0)</f>
        <v>√</v>
      </c>
      <c r="U217">
        <f>VLOOKUP(D217,'[4]2021.05'!$E$5:$F$203,2,0)</f>
        <v>1790</v>
      </c>
    </row>
    <row r="218" ht="20" hidden="1" customHeight="1" spans="1:21">
      <c r="A218" s="10">
        <f t="shared" si="71"/>
        <v>215</v>
      </c>
      <c r="B218" s="15"/>
      <c r="C218" s="12" t="s">
        <v>459</v>
      </c>
      <c r="D218" s="11" t="s">
        <v>460</v>
      </c>
      <c r="E218" s="11">
        <v>2836.2</v>
      </c>
      <c r="F218" s="11">
        <v>2837</v>
      </c>
      <c r="G218" s="13">
        <v>4990.25</v>
      </c>
      <c r="H218" s="11">
        <f t="shared" si="61"/>
        <v>51.05</v>
      </c>
      <c r="I218" s="11">
        <f t="shared" si="62"/>
        <v>453.792</v>
      </c>
      <c r="J218" s="11">
        <f t="shared" si="63"/>
        <v>19.859</v>
      </c>
      <c r="K218" s="13">
        <f t="shared" si="64"/>
        <v>424.17</v>
      </c>
      <c r="L218" s="13">
        <f t="shared" si="69"/>
        <v>948.871</v>
      </c>
      <c r="M218" s="11">
        <v>0</v>
      </c>
      <c r="N218" s="11">
        <f t="shared" si="65"/>
        <v>226.9</v>
      </c>
      <c r="O218" s="11">
        <f t="shared" si="66"/>
        <v>8.51</v>
      </c>
      <c r="P218" s="13">
        <f t="shared" si="67"/>
        <v>99.81</v>
      </c>
      <c r="Q218" s="11">
        <f t="shared" si="68"/>
        <v>335.22</v>
      </c>
      <c r="R218" s="11">
        <f t="shared" si="60"/>
        <v>1284.091</v>
      </c>
      <c r="S218" s="11"/>
      <c r="T218" t="str">
        <f>VLOOKUP(D218,[3]汇总!I$2:J$326,2,0)</f>
        <v>√</v>
      </c>
      <c r="U218">
        <f>VLOOKUP(D218,'[4]2021.05'!$E$5:$F$203,2,0)</f>
        <v>1790</v>
      </c>
    </row>
    <row r="219" ht="20" hidden="1" customHeight="1" spans="1:21">
      <c r="A219" s="10">
        <f t="shared" si="71"/>
        <v>216</v>
      </c>
      <c r="B219" s="15"/>
      <c r="C219" s="12" t="s">
        <v>461</v>
      </c>
      <c r="D219" s="11" t="s">
        <v>462</v>
      </c>
      <c r="E219" s="11">
        <v>2836.2</v>
      </c>
      <c r="F219" s="11">
        <v>2837</v>
      </c>
      <c r="G219" s="13">
        <v>4990.25</v>
      </c>
      <c r="H219" s="11">
        <f t="shared" si="61"/>
        <v>51.05</v>
      </c>
      <c r="I219" s="11">
        <f t="shared" si="62"/>
        <v>453.792</v>
      </c>
      <c r="J219" s="11">
        <f t="shared" si="63"/>
        <v>19.859</v>
      </c>
      <c r="K219" s="13">
        <f t="shared" si="64"/>
        <v>424.17</v>
      </c>
      <c r="L219" s="13">
        <f t="shared" si="69"/>
        <v>948.871</v>
      </c>
      <c r="M219" s="11">
        <v>0</v>
      </c>
      <c r="N219" s="11">
        <f t="shared" si="65"/>
        <v>226.9</v>
      </c>
      <c r="O219" s="11">
        <f t="shared" si="66"/>
        <v>8.51</v>
      </c>
      <c r="P219" s="13">
        <f t="shared" si="67"/>
        <v>99.81</v>
      </c>
      <c r="Q219" s="11">
        <f t="shared" si="68"/>
        <v>335.22</v>
      </c>
      <c r="R219" s="11">
        <f t="shared" si="60"/>
        <v>1284.091</v>
      </c>
      <c r="S219" s="11"/>
      <c r="T219" t="str">
        <f>VLOOKUP(D219,[3]汇总!I$2:J$326,2,0)</f>
        <v>√</v>
      </c>
      <c r="U219">
        <f>VLOOKUP(D219,'[4]2021.05'!$E$5:$F$203,2,0)</f>
        <v>1790</v>
      </c>
    </row>
    <row r="220" ht="20" hidden="1" customHeight="1" spans="1:21">
      <c r="A220" s="10">
        <f t="shared" si="71"/>
        <v>217</v>
      </c>
      <c r="B220" s="15"/>
      <c r="C220" s="12" t="s">
        <v>463</v>
      </c>
      <c r="D220" s="11" t="s">
        <v>464</v>
      </c>
      <c r="E220" s="11">
        <v>2836.2</v>
      </c>
      <c r="F220" s="11">
        <v>2837</v>
      </c>
      <c r="G220" s="13">
        <v>4990.25</v>
      </c>
      <c r="H220" s="11">
        <f t="shared" si="61"/>
        <v>51.05</v>
      </c>
      <c r="I220" s="11">
        <f t="shared" si="62"/>
        <v>453.792</v>
      </c>
      <c r="J220" s="11">
        <f t="shared" si="63"/>
        <v>19.859</v>
      </c>
      <c r="K220" s="13">
        <f t="shared" si="64"/>
        <v>424.17</v>
      </c>
      <c r="L220" s="13">
        <f t="shared" si="69"/>
        <v>948.871</v>
      </c>
      <c r="M220" s="11">
        <v>0</v>
      </c>
      <c r="N220" s="11">
        <f t="shared" si="65"/>
        <v>226.9</v>
      </c>
      <c r="O220" s="11">
        <f t="shared" si="66"/>
        <v>8.51</v>
      </c>
      <c r="P220" s="13">
        <f t="shared" si="67"/>
        <v>99.81</v>
      </c>
      <c r="Q220" s="11">
        <f t="shared" si="68"/>
        <v>335.22</v>
      </c>
      <c r="R220" s="11">
        <f t="shared" si="60"/>
        <v>1284.091</v>
      </c>
      <c r="S220" s="11"/>
      <c r="T220" t="str">
        <f>VLOOKUP(D220,[3]汇总!I$2:J$326,2,0)</f>
        <v>√</v>
      </c>
      <c r="U220">
        <f>VLOOKUP(D220,'[4]2021.05'!$E$5:$F$203,2,0)</f>
        <v>1790</v>
      </c>
    </row>
    <row r="221" ht="20" hidden="1" customHeight="1" spans="1:21">
      <c r="A221" s="10">
        <f t="shared" si="71"/>
        <v>218</v>
      </c>
      <c r="B221" s="15"/>
      <c r="C221" s="12" t="s">
        <v>465</v>
      </c>
      <c r="D221" s="11" t="s">
        <v>466</v>
      </c>
      <c r="E221" s="11">
        <v>2836.2</v>
      </c>
      <c r="F221" s="11">
        <v>2837</v>
      </c>
      <c r="G221" s="13">
        <v>4990.25</v>
      </c>
      <c r="H221" s="11">
        <f t="shared" si="61"/>
        <v>51.05</v>
      </c>
      <c r="I221" s="11">
        <f t="shared" si="62"/>
        <v>453.792</v>
      </c>
      <c r="J221" s="11">
        <f t="shared" si="63"/>
        <v>19.859</v>
      </c>
      <c r="K221" s="13">
        <f t="shared" si="64"/>
        <v>424.17</v>
      </c>
      <c r="L221" s="13">
        <f t="shared" si="69"/>
        <v>948.871</v>
      </c>
      <c r="M221" s="11">
        <v>0</v>
      </c>
      <c r="N221" s="11">
        <f t="shared" si="65"/>
        <v>226.9</v>
      </c>
      <c r="O221" s="11">
        <f t="shared" si="66"/>
        <v>8.51</v>
      </c>
      <c r="P221" s="13">
        <f t="shared" si="67"/>
        <v>99.81</v>
      </c>
      <c r="Q221" s="11">
        <f t="shared" si="68"/>
        <v>335.22</v>
      </c>
      <c r="R221" s="11">
        <f t="shared" si="60"/>
        <v>1284.091</v>
      </c>
      <c r="S221" s="11"/>
      <c r="T221" t="str">
        <f>VLOOKUP(D221,[3]汇总!I$2:J$326,2,0)</f>
        <v>√</v>
      </c>
      <c r="U221">
        <f>VLOOKUP(D221,'[4]2021.05'!$E$5:$F$203,2,0)</f>
        <v>1790</v>
      </c>
    </row>
    <row r="222" ht="20" hidden="1" customHeight="1" spans="1:21">
      <c r="A222" s="10">
        <f t="shared" si="71"/>
        <v>219</v>
      </c>
      <c r="B222" s="15"/>
      <c r="C222" s="12" t="s">
        <v>467</v>
      </c>
      <c r="D222" s="11" t="s">
        <v>468</v>
      </c>
      <c r="E222" s="11">
        <v>2836.2</v>
      </c>
      <c r="F222" s="11">
        <v>2837</v>
      </c>
      <c r="G222" s="13">
        <v>4990.25</v>
      </c>
      <c r="H222" s="11">
        <f t="shared" si="61"/>
        <v>51.05</v>
      </c>
      <c r="I222" s="11">
        <f t="shared" si="62"/>
        <v>453.792</v>
      </c>
      <c r="J222" s="11">
        <f t="shared" si="63"/>
        <v>19.859</v>
      </c>
      <c r="K222" s="13">
        <f t="shared" si="64"/>
        <v>424.17</v>
      </c>
      <c r="L222" s="13">
        <f t="shared" si="69"/>
        <v>948.871</v>
      </c>
      <c r="M222" s="11">
        <v>0</v>
      </c>
      <c r="N222" s="11">
        <f t="shared" si="65"/>
        <v>226.9</v>
      </c>
      <c r="O222" s="11">
        <f t="shared" si="66"/>
        <v>8.51</v>
      </c>
      <c r="P222" s="13">
        <f t="shared" si="67"/>
        <v>99.81</v>
      </c>
      <c r="Q222" s="11">
        <f t="shared" si="68"/>
        <v>335.22</v>
      </c>
      <c r="R222" s="11">
        <f t="shared" si="60"/>
        <v>1284.091</v>
      </c>
      <c r="S222" s="11"/>
      <c r="T222" t="str">
        <f>VLOOKUP(D222,[3]汇总!I$2:J$326,2,0)</f>
        <v>√</v>
      </c>
      <c r="U222">
        <f>VLOOKUP(D222,'[4]2021.05'!$E$5:$F$203,2,0)</f>
        <v>1790</v>
      </c>
    </row>
    <row r="223" ht="20" hidden="1" customHeight="1" spans="1:21">
      <c r="A223" s="10">
        <f t="shared" si="71"/>
        <v>220</v>
      </c>
      <c r="B223" s="15"/>
      <c r="C223" s="12" t="s">
        <v>469</v>
      </c>
      <c r="D223" s="11" t="s">
        <v>470</v>
      </c>
      <c r="E223" s="11">
        <v>2836.2</v>
      </c>
      <c r="F223" s="11">
        <v>2837</v>
      </c>
      <c r="G223" s="13">
        <v>4990.25</v>
      </c>
      <c r="H223" s="11">
        <f t="shared" si="61"/>
        <v>51.05</v>
      </c>
      <c r="I223" s="11">
        <f t="shared" si="62"/>
        <v>453.792</v>
      </c>
      <c r="J223" s="11">
        <f t="shared" si="63"/>
        <v>19.859</v>
      </c>
      <c r="K223" s="13">
        <f t="shared" si="64"/>
        <v>424.17</v>
      </c>
      <c r="L223" s="13">
        <f t="shared" si="69"/>
        <v>948.871</v>
      </c>
      <c r="M223" s="11">
        <v>0</v>
      </c>
      <c r="N223" s="11">
        <f t="shared" si="65"/>
        <v>226.9</v>
      </c>
      <c r="O223" s="11">
        <f t="shared" si="66"/>
        <v>8.51</v>
      </c>
      <c r="P223" s="13">
        <f t="shared" si="67"/>
        <v>99.81</v>
      </c>
      <c r="Q223" s="11">
        <f t="shared" si="68"/>
        <v>335.22</v>
      </c>
      <c r="R223" s="11">
        <f t="shared" si="60"/>
        <v>1284.091</v>
      </c>
      <c r="S223" s="11"/>
      <c r="T223" t="str">
        <f>VLOOKUP(D223,[3]汇总!I$2:J$326,2,0)</f>
        <v>√</v>
      </c>
      <c r="U223">
        <f>VLOOKUP(D223,'[4]2021.05'!$E$5:$F$203,2,0)</f>
        <v>1790</v>
      </c>
    </row>
    <row r="224" ht="20" hidden="1" customHeight="1" spans="1:21">
      <c r="A224" s="10">
        <f t="shared" si="71"/>
        <v>221</v>
      </c>
      <c r="B224" s="15"/>
      <c r="C224" s="12" t="s">
        <v>471</v>
      </c>
      <c r="D224" s="11" t="s">
        <v>472</v>
      </c>
      <c r="E224" s="11">
        <v>2836.2</v>
      </c>
      <c r="F224" s="11">
        <v>2837</v>
      </c>
      <c r="G224" s="13">
        <v>4990.25</v>
      </c>
      <c r="H224" s="11">
        <f t="shared" si="61"/>
        <v>51.05</v>
      </c>
      <c r="I224" s="11">
        <f t="shared" si="62"/>
        <v>453.792</v>
      </c>
      <c r="J224" s="11">
        <f t="shared" si="63"/>
        <v>19.859</v>
      </c>
      <c r="K224" s="13">
        <f t="shared" si="64"/>
        <v>424.17</v>
      </c>
      <c r="L224" s="13">
        <f t="shared" si="69"/>
        <v>948.871</v>
      </c>
      <c r="M224" s="11">
        <v>0</v>
      </c>
      <c r="N224" s="11">
        <f t="shared" si="65"/>
        <v>226.9</v>
      </c>
      <c r="O224" s="11">
        <f t="shared" si="66"/>
        <v>8.51</v>
      </c>
      <c r="P224" s="13">
        <f t="shared" si="67"/>
        <v>99.81</v>
      </c>
      <c r="Q224" s="11">
        <f t="shared" si="68"/>
        <v>335.22</v>
      </c>
      <c r="R224" s="11">
        <f t="shared" si="60"/>
        <v>1284.091</v>
      </c>
      <c r="S224" s="11"/>
      <c r="T224" t="str">
        <f>VLOOKUP(D224,[3]汇总!I$2:J$326,2,0)</f>
        <v>√</v>
      </c>
      <c r="U224">
        <f>VLOOKUP(D224,'[4]2021.05'!$E$5:$F$203,2,0)</f>
        <v>1790</v>
      </c>
    </row>
    <row r="225" ht="20" hidden="1" customHeight="1" spans="1:21">
      <c r="A225" s="10">
        <f t="shared" ref="A225:A234" si="72">ROW()-3</f>
        <v>222</v>
      </c>
      <c r="B225" s="15"/>
      <c r="C225" s="12" t="s">
        <v>473</v>
      </c>
      <c r="D225" s="11" t="s">
        <v>474</v>
      </c>
      <c r="E225" s="11">
        <v>2836.2</v>
      </c>
      <c r="F225" s="11">
        <v>2837</v>
      </c>
      <c r="G225" s="13">
        <v>4990.25</v>
      </c>
      <c r="H225" s="11">
        <f t="shared" si="61"/>
        <v>51.05</v>
      </c>
      <c r="I225" s="11">
        <f t="shared" si="62"/>
        <v>453.792</v>
      </c>
      <c r="J225" s="11">
        <f t="shared" si="63"/>
        <v>19.859</v>
      </c>
      <c r="K225" s="13">
        <f t="shared" si="64"/>
        <v>424.17</v>
      </c>
      <c r="L225" s="13">
        <f t="shared" si="69"/>
        <v>948.871</v>
      </c>
      <c r="M225" s="11">
        <v>0</v>
      </c>
      <c r="N225" s="11">
        <f t="shared" si="65"/>
        <v>226.9</v>
      </c>
      <c r="O225" s="11">
        <f t="shared" si="66"/>
        <v>8.51</v>
      </c>
      <c r="P225" s="13">
        <f t="shared" si="67"/>
        <v>99.81</v>
      </c>
      <c r="Q225" s="11">
        <f t="shared" si="68"/>
        <v>335.22</v>
      </c>
      <c r="R225" s="11">
        <f t="shared" si="60"/>
        <v>1284.091</v>
      </c>
      <c r="S225" s="11"/>
      <c r="T225" t="str">
        <f>VLOOKUP(D225,[3]汇总!I$2:J$326,2,0)</f>
        <v>√</v>
      </c>
      <c r="U225">
        <f>VLOOKUP(D225,'[4]2021.05'!$E$5:$F$203,2,0)</f>
        <v>1790</v>
      </c>
    </row>
    <row r="226" ht="20" hidden="1" customHeight="1" spans="1:21">
      <c r="A226" s="10">
        <f t="shared" si="72"/>
        <v>223</v>
      </c>
      <c r="B226" s="15"/>
      <c r="C226" s="12" t="s">
        <v>475</v>
      </c>
      <c r="D226" s="11" t="s">
        <v>476</v>
      </c>
      <c r="E226" s="11">
        <v>2836.2</v>
      </c>
      <c r="F226" s="11">
        <v>2837</v>
      </c>
      <c r="G226" s="13">
        <v>4990.25</v>
      </c>
      <c r="H226" s="11">
        <f t="shared" si="61"/>
        <v>51.05</v>
      </c>
      <c r="I226" s="11">
        <f t="shared" si="62"/>
        <v>453.792</v>
      </c>
      <c r="J226" s="11">
        <f t="shared" si="63"/>
        <v>19.859</v>
      </c>
      <c r="K226" s="13">
        <f t="shared" si="64"/>
        <v>424.17</v>
      </c>
      <c r="L226" s="13">
        <f t="shared" si="69"/>
        <v>948.871</v>
      </c>
      <c r="M226" s="11">
        <v>0</v>
      </c>
      <c r="N226" s="11">
        <f t="shared" si="65"/>
        <v>226.9</v>
      </c>
      <c r="O226" s="11">
        <f t="shared" si="66"/>
        <v>8.51</v>
      </c>
      <c r="P226" s="13">
        <f t="shared" si="67"/>
        <v>99.81</v>
      </c>
      <c r="Q226" s="11">
        <f t="shared" si="68"/>
        <v>335.22</v>
      </c>
      <c r="R226" s="11">
        <f t="shared" si="60"/>
        <v>1284.091</v>
      </c>
      <c r="S226" s="11"/>
      <c r="T226" t="str">
        <f>VLOOKUP(D226,[3]汇总!I$2:J$326,2,0)</f>
        <v>√</v>
      </c>
      <c r="U226">
        <f>VLOOKUP(D226,'[4]2021.05'!$E$5:$F$203,2,0)</f>
        <v>1790</v>
      </c>
    </row>
    <row r="227" ht="20" hidden="1" customHeight="1" spans="1:21">
      <c r="A227" s="10">
        <f t="shared" si="72"/>
        <v>224</v>
      </c>
      <c r="B227" s="15"/>
      <c r="C227" s="12" t="s">
        <v>477</v>
      </c>
      <c r="D227" s="11" t="s">
        <v>478</v>
      </c>
      <c r="E227" s="11">
        <v>2836.2</v>
      </c>
      <c r="F227" s="11">
        <v>2837</v>
      </c>
      <c r="G227" s="13">
        <v>4990.25</v>
      </c>
      <c r="H227" s="11">
        <f t="shared" si="61"/>
        <v>51.05</v>
      </c>
      <c r="I227" s="11">
        <f t="shared" si="62"/>
        <v>453.792</v>
      </c>
      <c r="J227" s="11">
        <f t="shared" si="63"/>
        <v>19.859</v>
      </c>
      <c r="K227" s="13">
        <f t="shared" si="64"/>
        <v>424.17</v>
      </c>
      <c r="L227" s="13">
        <f t="shared" si="69"/>
        <v>948.871</v>
      </c>
      <c r="M227" s="11">
        <v>0</v>
      </c>
      <c r="N227" s="11">
        <f t="shared" si="65"/>
        <v>226.9</v>
      </c>
      <c r="O227" s="11">
        <f t="shared" si="66"/>
        <v>8.51</v>
      </c>
      <c r="P227" s="13">
        <f t="shared" si="67"/>
        <v>99.81</v>
      </c>
      <c r="Q227" s="11">
        <f t="shared" si="68"/>
        <v>335.22</v>
      </c>
      <c r="R227" s="11">
        <f t="shared" si="60"/>
        <v>1284.091</v>
      </c>
      <c r="S227" s="11"/>
      <c r="T227" t="str">
        <f>VLOOKUP(D227,[3]汇总!I$2:J$326,2,0)</f>
        <v>√</v>
      </c>
      <c r="U227">
        <f>VLOOKUP(D227,'[4]2021.05'!$E$5:$F$203,2,0)</f>
        <v>1790</v>
      </c>
    </row>
    <row r="228" ht="20" hidden="1" customHeight="1" spans="1:21">
      <c r="A228" s="10">
        <f t="shared" si="72"/>
        <v>225</v>
      </c>
      <c r="B228" s="15"/>
      <c r="C228" s="12" t="s">
        <v>479</v>
      </c>
      <c r="D228" s="11" t="s">
        <v>480</v>
      </c>
      <c r="E228" s="11">
        <v>2836.2</v>
      </c>
      <c r="F228" s="11">
        <v>2837</v>
      </c>
      <c r="G228" s="13">
        <v>4990.25</v>
      </c>
      <c r="H228" s="11">
        <f t="shared" si="61"/>
        <v>51.05</v>
      </c>
      <c r="I228" s="11">
        <f t="shared" si="62"/>
        <v>453.792</v>
      </c>
      <c r="J228" s="11">
        <f t="shared" si="63"/>
        <v>19.859</v>
      </c>
      <c r="K228" s="13">
        <f t="shared" si="64"/>
        <v>424.17</v>
      </c>
      <c r="L228" s="13">
        <f t="shared" si="69"/>
        <v>948.871</v>
      </c>
      <c r="M228" s="11">
        <v>0</v>
      </c>
      <c r="N228" s="11">
        <f t="shared" si="65"/>
        <v>226.9</v>
      </c>
      <c r="O228" s="11">
        <f t="shared" si="66"/>
        <v>8.51</v>
      </c>
      <c r="P228" s="13">
        <f t="shared" si="67"/>
        <v>99.81</v>
      </c>
      <c r="Q228" s="11">
        <f t="shared" si="68"/>
        <v>335.22</v>
      </c>
      <c r="R228" s="11">
        <f t="shared" si="60"/>
        <v>1284.091</v>
      </c>
      <c r="S228" s="11"/>
      <c r="T228" t="str">
        <f>VLOOKUP(D228,[3]汇总!I$2:J$326,2,0)</f>
        <v>√</v>
      </c>
      <c r="U228">
        <f>VLOOKUP(D228,'[4]2021.05'!$E$5:$F$203,2,0)</f>
        <v>1790</v>
      </c>
    </row>
    <row r="229" ht="20" hidden="1" customHeight="1" spans="1:21">
      <c r="A229" s="10">
        <f t="shared" si="72"/>
        <v>226</v>
      </c>
      <c r="B229" s="15"/>
      <c r="C229" s="12" t="s">
        <v>481</v>
      </c>
      <c r="D229" s="11" t="s">
        <v>482</v>
      </c>
      <c r="E229" s="11">
        <v>2836.2</v>
      </c>
      <c r="F229" s="11">
        <v>2837</v>
      </c>
      <c r="G229" s="13">
        <v>4990.25</v>
      </c>
      <c r="H229" s="11">
        <f t="shared" si="61"/>
        <v>51.05</v>
      </c>
      <c r="I229" s="11">
        <f t="shared" si="62"/>
        <v>453.792</v>
      </c>
      <c r="J229" s="11">
        <f t="shared" si="63"/>
        <v>19.859</v>
      </c>
      <c r="K229" s="13">
        <f t="shared" si="64"/>
        <v>424.17</v>
      </c>
      <c r="L229" s="13">
        <f t="shared" si="69"/>
        <v>948.871</v>
      </c>
      <c r="M229" s="11">
        <v>0</v>
      </c>
      <c r="N229" s="11">
        <f t="shared" si="65"/>
        <v>226.9</v>
      </c>
      <c r="O229" s="11">
        <f t="shared" si="66"/>
        <v>8.51</v>
      </c>
      <c r="P229" s="13">
        <f t="shared" si="67"/>
        <v>99.81</v>
      </c>
      <c r="Q229" s="11">
        <f t="shared" si="68"/>
        <v>335.22</v>
      </c>
      <c r="R229" s="11">
        <f t="shared" si="60"/>
        <v>1284.091</v>
      </c>
      <c r="S229" s="11"/>
      <c r="T229" t="str">
        <f>VLOOKUP(D229,[3]汇总!I$2:J$326,2,0)</f>
        <v>√</v>
      </c>
      <c r="U229">
        <f>VLOOKUP(D229,'[4]2021.05'!$E$5:$F$203,2,0)</f>
        <v>1790</v>
      </c>
    </row>
    <row r="230" ht="20" hidden="1" customHeight="1" spans="1:21">
      <c r="A230" s="10">
        <f t="shared" si="72"/>
        <v>227</v>
      </c>
      <c r="B230" s="15"/>
      <c r="C230" s="12" t="s">
        <v>483</v>
      </c>
      <c r="D230" s="11" t="s">
        <v>484</v>
      </c>
      <c r="E230" s="11">
        <v>2836.2</v>
      </c>
      <c r="F230" s="11">
        <v>2837</v>
      </c>
      <c r="G230" s="13">
        <v>4990.25</v>
      </c>
      <c r="H230" s="11">
        <f t="shared" si="61"/>
        <v>51.05</v>
      </c>
      <c r="I230" s="11">
        <f t="shared" si="62"/>
        <v>453.792</v>
      </c>
      <c r="J230" s="11">
        <f t="shared" si="63"/>
        <v>19.859</v>
      </c>
      <c r="K230" s="13">
        <f t="shared" si="64"/>
        <v>424.17</v>
      </c>
      <c r="L230" s="13">
        <f t="shared" si="69"/>
        <v>948.871</v>
      </c>
      <c r="M230" s="11">
        <v>0</v>
      </c>
      <c r="N230" s="11">
        <f t="shared" si="65"/>
        <v>226.9</v>
      </c>
      <c r="O230" s="11">
        <f t="shared" si="66"/>
        <v>8.51</v>
      </c>
      <c r="P230" s="13">
        <f t="shared" si="67"/>
        <v>99.81</v>
      </c>
      <c r="Q230" s="11">
        <f t="shared" si="68"/>
        <v>335.22</v>
      </c>
      <c r="R230" s="11">
        <f t="shared" si="60"/>
        <v>1284.091</v>
      </c>
      <c r="S230" s="11"/>
      <c r="T230" t="str">
        <f>VLOOKUP(D230,[3]汇总!I$2:J$326,2,0)</f>
        <v>√</v>
      </c>
      <c r="U230">
        <f>VLOOKUP(D230,'[4]2021.05'!$E$5:$F$203,2,0)</f>
        <v>1790</v>
      </c>
    </row>
    <row r="231" ht="20" hidden="1" customHeight="1" spans="1:21">
      <c r="A231" s="10">
        <f t="shared" si="72"/>
        <v>228</v>
      </c>
      <c r="B231" s="15"/>
      <c r="C231" s="12" t="s">
        <v>487</v>
      </c>
      <c r="D231" s="11" t="s">
        <v>488</v>
      </c>
      <c r="E231" s="11">
        <v>2836.2</v>
      </c>
      <c r="F231" s="11">
        <v>2837</v>
      </c>
      <c r="G231" s="13">
        <v>4990.25</v>
      </c>
      <c r="H231" s="11">
        <f t="shared" si="61"/>
        <v>51.05</v>
      </c>
      <c r="I231" s="11">
        <f t="shared" si="62"/>
        <v>453.792</v>
      </c>
      <c r="J231" s="11">
        <f t="shared" si="63"/>
        <v>19.859</v>
      </c>
      <c r="K231" s="13">
        <f t="shared" si="64"/>
        <v>424.17</v>
      </c>
      <c r="L231" s="13">
        <f t="shared" si="69"/>
        <v>948.871</v>
      </c>
      <c r="M231" s="11">
        <v>0</v>
      </c>
      <c r="N231" s="11">
        <f t="shared" si="65"/>
        <v>226.9</v>
      </c>
      <c r="O231" s="11">
        <f t="shared" si="66"/>
        <v>8.51</v>
      </c>
      <c r="P231" s="13">
        <f t="shared" si="67"/>
        <v>99.81</v>
      </c>
      <c r="Q231" s="11">
        <f t="shared" si="68"/>
        <v>335.22</v>
      </c>
      <c r="R231" s="11">
        <f t="shared" si="60"/>
        <v>1284.091</v>
      </c>
      <c r="S231" s="11"/>
      <c r="T231" t="str">
        <f>VLOOKUP(D231,[3]汇总!I$2:J$326,2,0)</f>
        <v>√</v>
      </c>
      <c r="U231">
        <f>VLOOKUP(D231,'[4]2021.05'!$E$5:$F$203,2,0)</f>
        <v>1790</v>
      </c>
    </row>
    <row r="232" ht="20" hidden="1" customHeight="1" spans="1:21">
      <c r="A232" s="10">
        <f t="shared" si="72"/>
        <v>229</v>
      </c>
      <c r="B232" s="15"/>
      <c r="C232" s="12" t="s">
        <v>489</v>
      </c>
      <c r="D232" s="11" t="s">
        <v>490</v>
      </c>
      <c r="E232" s="11">
        <v>2836.2</v>
      </c>
      <c r="F232" s="11">
        <v>2837</v>
      </c>
      <c r="G232" s="13">
        <v>4990.25</v>
      </c>
      <c r="H232" s="11">
        <f t="shared" si="61"/>
        <v>51.05</v>
      </c>
      <c r="I232" s="11">
        <f t="shared" si="62"/>
        <v>453.792</v>
      </c>
      <c r="J232" s="11">
        <f t="shared" si="63"/>
        <v>19.859</v>
      </c>
      <c r="K232" s="13">
        <f t="shared" si="64"/>
        <v>424.17</v>
      </c>
      <c r="L232" s="13">
        <f t="shared" si="69"/>
        <v>948.871</v>
      </c>
      <c r="M232" s="11">
        <v>0</v>
      </c>
      <c r="N232" s="11">
        <f t="shared" si="65"/>
        <v>226.9</v>
      </c>
      <c r="O232" s="11">
        <f t="shared" si="66"/>
        <v>8.51</v>
      </c>
      <c r="P232" s="13">
        <f t="shared" si="67"/>
        <v>99.81</v>
      </c>
      <c r="Q232" s="11">
        <f t="shared" si="68"/>
        <v>335.22</v>
      </c>
      <c r="R232" s="11">
        <f t="shared" si="60"/>
        <v>1284.091</v>
      </c>
      <c r="S232" s="11"/>
      <c r="T232" t="str">
        <f>VLOOKUP(D232,[3]汇总!I$2:J$326,2,0)</f>
        <v>√</v>
      </c>
      <c r="U232">
        <f>VLOOKUP(D232,'[4]2021.05'!$E$5:$F$203,2,0)</f>
        <v>1790</v>
      </c>
    </row>
    <row r="233" ht="20" hidden="1" customHeight="1" spans="1:21">
      <c r="A233" s="10">
        <f t="shared" si="72"/>
        <v>230</v>
      </c>
      <c r="B233" s="15"/>
      <c r="C233" s="12" t="s">
        <v>491</v>
      </c>
      <c r="D233" s="11" t="s">
        <v>492</v>
      </c>
      <c r="E233" s="11">
        <v>2836.2</v>
      </c>
      <c r="F233" s="11">
        <v>2837</v>
      </c>
      <c r="G233" s="13">
        <v>4990.25</v>
      </c>
      <c r="H233" s="11">
        <f t="shared" si="61"/>
        <v>51.05</v>
      </c>
      <c r="I233" s="11">
        <f t="shared" si="62"/>
        <v>453.792</v>
      </c>
      <c r="J233" s="11">
        <f t="shared" si="63"/>
        <v>19.859</v>
      </c>
      <c r="K233" s="13">
        <f t="shared" si="64"/>
        <v>424.17</v>
      </c>
      <c r="L233" s="13">
        <f t="shared" si="69"/>
        <v>948.871</v>
      </c>
      <c r="M233" s="11">
        <v>0</v>
      </c>
      <c r="N233" s="11">
        <f t="shared" si="65"/>
        <v>226.9</v>
      </c>
      <c r="O233" s="11">
        <f t="shared" si="66"/>
        <v>8.51</v>
      </c>
      <c r="P233" s="13">
        <f t="shared" si="67"/>
        <v>99.81</v>
      </c>
      <c r="Q233" s="11">
        <f t="shared" si="68"/>
        <v>335.22</v>
      </c>
      <c r="R233" s="11">
        <f t="shared" si="60"/>
        <v>1284.091</v>
      </c>
      <c r="S233" s="11"/>
      <c r="T233" t="str">
        <f>VLOOKUP(D233,[3]汇总!I$2:J$326,2,0)</f>
        <v>√</v>
      </c>
      <c r="U233">
        <f>VLOOKUP(D233,'[4]2021.05'!$E$5:$F$203,2,0)</f>
        <v>1790</v>
      </c>
    </row>
    <row r="234" ht="20" hidden="1" customHeight="1" spans="1:21">
      <c r="A234" s="10">
        <f t="shared" si="72"/>
        <v>231</v>
      </c>
      <c r="B234" s="15"/>
      <c r="C234" s="12" t="s">
        <v>493</v>
      </c>
      <c r="D234" s="11" t="s">
        <v>494</v>
      </c>
      <c r="E234" s="11">
        <v>2836.2</v>
      </c>
      <c r="F234" s="11">
        <v>2837</v>
      </c>
      <c r="G234" s="13">
        <v>4990.25</v>
      </c>
      <c r="H234" s="11">
        <f t="shared" si="61"/>
        <v>51.05</v>
      </c>
      <c r="I234" s="11">
        <f t="shared" si="62"/>
        <v>453.792</v>
      </c>
      <c r="J234" s="11">
        <f t="shared" si="63"/>
        <v>19.859</v>
      </c>
      <c r="K234" s="13">
        <f t="shared" si="64"/>
        <v>424.17</v>
      </c>
      <c r="L234" s="13">
        <f t="shared" si="69"/>
        <v>948.871</v>
      </c>
      <c r="M234" s="11">
        <v>0</v>
      </c>
      <c r="N234" s="11">
        <f t="shared" si="65"/>
        <v>226.9</v>
      </c>
      <c r="O234" s="11">
        <f t="shared" si="66"/>
        <v>8.51</v>
      </c>
      <c r="P234" s="13">
        <f t="shared" si="67"/>
        <v>99.81</v>
      </c>
      <c r="Q234" s="11">
        <f t="shared" si="68"/>
        <v>335.22</v>
      </c>
      <c r="R234" s="11">
        <f t="shared" si="60"/>
        <v>1284.091</v>
      </c>
      <c r="S234" s="11"/>
      <c r="T234" t="str">
        <f>VLOOKUP(D234,[3]汇总!I$2:J$326,2,0)</f>
        <v>√</v>
      </c>
      <c r="U234">
        <f>VLOOKUP(D234,'[4]2021.05'!$E$5:$F$203,2,0)</f>
        <v>1790</v>
      </c>
    </row>
    <row r="235" ht="20" hidden="1" customHeight="1" spans="1:21">
      <c r="A235" s="10">
        <f t="shared" ref="A235:A244" si="73">ROW()-3</f>
        <v>232</v>
      </c>
      <c r="B235" s="15"/>
      <c r="C235" s="12" t="s">
        <v>495</v>
      </c>
      <c r="D235" s="11" t="s">
        <v>496</v>
      </c>
      <c r="E235" s="11">
        <v>2836.2</v>
      </c>
      <c r="F235" s="11">
        <v>2837</v>
      </c>
      <c r="G235" s="13">
        <v>4990.25</v>
      </c>
      <c r="H235" s="11">
        <f t="shared" si="61"/>
        <v>51.05</v>
      </c>
      <c r="I235" s="11">
        <f t="shared" si="62"/>
        <v>453.792</v>
      </c>
      <c r="J235" s="11">
        <f t="shared" si="63"/>
        <v>19.859</v>
      </c>
      <c r="K235" s="13">
        <f t="shared" si="64"/>
        <v>424.17</v>
      </c>
      <c r="L235" s="13">
        <f t="shared" si="69"/>
        <v>948.871</v>
      </c>
      <c r="M235" s="11">
        <v>0</v>
      </c>
      <c r="N235" s="11">
        <f t="shared" si="65"/>
        <v>226.9</v>
      </c>
      <c r="O235" s="11">
        <f t="shared" si="66"/>
        <v>8.51</v>
      </c>
      <c r="P235" s="13">
        <f t="shared" si="67"/>
        <v>99.81</v>
      </c>
      <c r="Q235" s="11">
        <f t="shared" si="68"/>
        <v>335.22</v>
      </c>
      <c r="R235" s="11">
        <f t="shared" si="60"/>
        <v>1284.091</v>
      </c>
      <c r="S235" s="11"/>
      <c r="T235" t="str">
        <f>VLOOKUP(D235,[3]汇总!I$2:J$326,2,0)</f>
        <v>√</v>
      </c>
      <c r="U235">
        <f>VLOOKUP(D235,'[4]2021.05'!$E$5:$F$203,2,0)</f>
        <v>1790</v>
      </c>
    </row>
    <row r="236" ht="20" hidden="1" customHeight="1" spans="1:21">
      <c r="A236" s="10">
        <f t="shared" si="73"/>
        <v>233</v>
      </c>
      <c r="B236" s="15"/>
      <c r="C236" s="12" t="s">
        <v>497</v>
      </c>
      <c r="D236" s="11" t="s">
        <v>498</v>
      </c>
      <c r="E236" s="11">
        <v>2836.2</v>
      </c>
      <c r="F236" s="11">
        <v>2837</v>
      </c>
      <c r="G236" s="13">
        <v>4990.25</v>
      </c>
      <c r="H236" s="11">
        <f t="shared" si="61"/>
        <v>51.05</v>
      </c>
      <c r="I236" s="11">
        <f t="shared" si="62"/>
        <v>453.792</v>
      </c>
      <c r="J236" s="11">
        <f t="shared" si="63"/>
        <v>19.859</v>
      </c>
      <c r="K236" s="13">
        <f t="shared" si="64"/>
        <v>424.17</v>
      </c>
      <c r="L236" s="13">
        <f t="shared" si="69"/>
        <v>948.871</v>
      </c>
      <c r="M236" s="11">
        <v>0</v>
      </c>
      <c r="N236" s="11">
        <f t="shared" si="65"/>
        <v>226.9</v>
      </c>
      <c r="O236" s="11">
        <f t="shared" si="66"/>
        <v>8.51</v>
      </c>
      <c r="P236" s="13">
        <f t="shared" si="67"/>
        <v>99.81</v>
      </c>
      <c r="Q236" s="11">
        <f t="shared" si="68"/>
        <v>335.22</v>
      </c>
      <c r="R236" s="11">
        <f t="shared" si="60"/>
        <v>1284.091</v>
      </c>
      <c r="S236" s="11"/>
      <c r="T236" t="str">
        <f>VLOOKUP(D236,[3]汇总!I$2:J$326,2,0)</f>
        <v>√</v>
      </c>
      <c r="U236">
        <f>VLOOKUP(D236,'[4]2021.05'!$E$5:$F$203,2,0)</f>
        <v>1790</v>
      </c>
    </row>
    <row r="237" ht="20" hidden="1" customHeight="1" spans="1:21">
      <c r="A237" s="10">
        <f t="shared" si="73"/>
        <v>234</v>
      </c>
      <c r="B237" s="15"/>
      <c r="C237" s="12" t="s">
        <v>499</v>
      </c>
      <c r="D237" s="11" t="s">
        <v>500</v>
      </c>
      <c r="E237" s="11">
        <v>2846.5</v>
      </c>
      <c r="F237" s="11">
        <v>2846.5</v>
      </c>
      <c r="G237" s="13">
        <v>4990.25</v>
      </c>
      <c r="H237" s="11">
        <f t="shared" si="61"/>
        <v>51.24</v>
      </c>
      <c r="I237" s="11">
        <f t="shared" si="62"/>
        <v>455.44</v>
      </c>
      <c r="J237" s="11">
        <f t="shared" si="63"/>
        <v>19.9255</v>
      </c>
      <c r="K237" s="13">
        <f t="shared" si="64"/>
        <v>424.17</v>
      </c>
      <c r="L237" s="13">
        <f t="shared" si="69"/>
        <v>950.7755</v>
      </c>
      <c r="M237" s="11">
        <v>0</v>
      </c>
      <c r="N237" s="11">
        <f t="shared" si="65"/>
        <v>227.72</v>
      </c>
      <c r="O237" s="11">
        <f t="shared" si="66"/>
        <v>8.54</v>
      </c>
      <c r="P237" s="13">
        <f t="shared" si="67"/>
        <v>99.81</v>
      </c>
      <c r="Q237" s="11">
        <f t="shared" si="68"/>
        <v>336.07</v>
      </c>
      <c r="R237" s="11">
        <f t="shared" si="60"/>
        <v>1286.8455</v>
      </c>
      <c r="S237" s="11"/>
      <c r="T237" t="str">
        <f>VLOOKUP(D237,[3]汇总!I$2:J$326,2,0)</f>
        <v>√</v>
      </c>
      <c r="U237">
        <f>VLOOKUP(D237,'[4]2021.05'!$E$5:$F$203,2,0)</f>
        <v>1790</v>
      </c>
    </row>
    <row r="238" ht="20" hidden="1" customHeight="1" spans="1:21">
      <c r="A238" s="10">
        <f t="shared" si="73"/>
        <v>235</v>
      </c>
      <c r="B238" s="15"/>
      <c r="C238" s="12" t="s">
        <v>501</v>
      </c>
      <c r="D238" s="11" t="s">
        <v>502</v>
      </c>
      <c r="E238" s="11">
        <v>2836.2</v>
      </c>
      <c r="F238" s="11">
        <v>2837</v>
      </c>
      <c r="G238" s="13">
        <v>4990.25</v>
      </c>
      <c r="H238" s="11">
        <f t="shared" si="61"/>
        <v>51.05</v>
      </c>
      <c r="I238" s="11">
        <f t="shared" si="62"/>
        <v>453.792</v>
      </c>
      <c r="J238" s="11">
        <f t="shared" si="63"/>
        <v>19.859</v>
      </c>
      <c r="K238" s="13">
        <f t="shared" si="64"/>
        <v>424.17</v>
      </c>
      <c r="L238" s="13">
        <f t="shared" si="69"/>
        <v>948.871</v>
      </c>
      <c r="M238" s="11">
        <v>0</v>
      </c>
      <c r="N238" s="11">
        <f t="shared" si="65"/>
        <v>226.9</v>
      </c>
      <c r="O238" s="11">
        <f t="shared" si="66"/>
        <v>8.51</v>
      </c>
      <c r="P238" s="13">
        <f t="shared" si="67"/>
        <v>99.81</v>
      </c>
      <c r="Q238" s="11">
        <f t="shared" si="68"/>
        <v>335.22</v>
      </c>
      <c r="R238" s="11">
        <f t="shared" si="60"/>
        <v>1284.091</v>
      </c>
      <c r="S238" s="11"/>
      <c r="T238" t="str">
        <f>VLOOKUP(D238,[3]汇总!I$2:J$326,2,0)</f>
        <v>√</v>
      </c>
      <c r="U238">
        <f>VLOOKUP(D238,'[4]2021.05'!$E$5:$F$203,2,0)</f>
        <v>1790</v>
      </c>
    </row>
    <row r="239" ht="20" hidden="1" customHeight="1" spans="1:21">
      <c r="A239" s="10">
        <f t="shared" si="73"/>
        <v>236</v>
      </c>
      <c r="B239" s="15"/>
      <c r="C239" s="12" t="s">
        <v>503</v>
      </c>
      <c r="D239" s="11" t="s">
        <v>504</v>
      </c>
      <c r="E239" s="11">
        <v>2836.2</v>
      </c>
      <c r="F239" s="11">
        <v>2837</v>
      </c>
      <c r="G239" s="13">
        <v>4990.25</v>
      </c>
      <c r="H239" s="11">
        <f t="shared" si="61"/>
        <v>51.05</v>
      </c>
      <c r="I239" s="11">
        <f t="shared" si="62"/>
        <v>453.792</v>
      </c>
      <c r="J239" s="11">
        <f t="shared" si="63"/>
        <v>19.859</v>
      </c>
      <c r="K239" s="13">
        <f t="shared" si="64"/>
        <v>424.17</v>
      </c>
      <c r="L239" s="13">
        <f t="shared" si="69"/>
        <v>948.871</v>
      </c>
      <c r="M239" s="11">
        <v>0</v>
      </c>
      <c r="N239" s="11">
        <f t="shared" si="65"/>
        <v>226.9</v>
      </c>
      <c r="O239" s="11">
        <f t="shared" si="66"/>
        <v>8.51</v>
      </c>
      <c r="P239" s="13">
        <f t="shared" si="67"/>
        <v>99.81</v>
      </c>
      <c r="Q239" s="11">
        <f t="shared" si="68"/>
        <v>335.22</v>
      </c>
      <c r="R239" s="11">
        <f t="shared" si="60"/>
        <v>1284.091</v>
      </c>
      <c r="S239" s="11"/>
      <c r="T239" t="str">
        <f>VLOOKUP(D239,[3]汇总!I$2:J$326,2,0)</f>
        <v>√</v>
      </c>
      <c r="U239">
        <f>VLOOKUP(D239,'[4]2021.05'!$E$5:$F$203,2,0)</f>
        <v>1790</v>
      </c>
    </row>
    <row r="240" ht="20" hidden="1" customHeight="1" spans="1:21">
      <c r="A240" s="10">
        <f t="shared" si="73"/>
        <v>237</v>
      </c>
      <c r="B240" s="15"/>
      <c r="C240" s="12" t="s">
        <v>505</v>
      </c>
      <c r="D240" s="11" t="s">
        <v>506</v>
      </c>
      <c r="E240" s="11">
        <v>2836.2</v>
      </c>
      <c r="F240" s="11">
        <v>2837</v>
      </c>
      <c r="G240" s="13">
        <v>4990.25</v>
      </c>
      <c r="H240" s="11">
        <f t="shared" si="61"/>
        <v>51.05</v>
      </c>
      <c r="I240" s="11">
        <f t="shared" si="62"/>
        <v>453.792</v>
      </c>
      <c r="J240" s="11">
        <f t="shared" si="63"/>
        <v>19.859</v>
      </c>
      <c r="K240" s="13">
        <f t="shared" si="64"/>
        <v>424.17</v>
      </c>
      <c r="L240" s="13">
        <f t="shared" si="69"/>
        <v>948.871</v>
      </c>
      <c r="M240" s="11">
        <v>0</v>
      </c>
      <c r="N240" s="11">
        <f t="shared" si="65"/>
        <v>226.9</v>
      </c>
      <c r="O240" s="11">
        <f t="shared" si="66"/>
        <v>8.51</v>
      </c>
      <c r="P240" s="13">
        <f t="shared" si="67"/>
        <v>99.81</v>
      </c>
      <c r="Q240" s="11">
        <f t="shared" si="68"/>
        <v>335.22</v>
      </c>
      <c r="R240" s="11">
        <f t="shared" si="60"/>
        <v>1284.091</v>
      </c>
      <c r="S240" s="11"/>
      <c r="T240" t="str">
        <f>VLOOKUP(D240,[3]汇总!I$2:J$326,2,0)</f>
        <v>√</v>
      </c>
      <c r="U240">
        <f>VLOOKUP(D240,'[4]2021.05'!$E$5:$F$203,2,0)</f>
        <v>1790</v>
      </c>
    </row>
    <row r="241" ht="20" hidden="1" customHeight="1" spans="1:21">
      <c r="A241" s="10">
        <f t="shared" si="73"/>
        <v>238</v>
      </c>
      <c r="B241" s="15"/>
      <c r="C241" s="12" t="s">
        <v>507</v>
      </c>
      <c r="D241" s="11" t="s">
        <v>508</v>
      </c>
      <c r="E241" s="11">
        <v>2836.2</v>
      </c>
      <c r="F241" s="11">
        <v>2837</v>
      </c>
      <c r="G241" s="13">
        <v>4990.25</v>
      </c>
      <c r="H241" s="11">
        <f t="shared" si="61"/>
        <v>51.05</v>
      </c>
      <c r="I241" s="11">
        <f t="shared" si="62"/>
        <v>453.792</v>
      </c>
      <c r="J241" s="11">
        <f t="shared" si="63"/>
        <v>19.859</v>
      </c>
      <c r="K241" s="13">
        <f t="shared" si="64"/>
        <v>424.17</v>
      </c>
      <c r="L241" s="13">
        <f t="shared" si="69"/>
        <v>948.871</v>
      </c>
      <c r="M241" s="11">
        <v>0</v>
      </c>
      <c r="N241" s="11">
        <f t="shared" si="65"/>
        <v>226.9</v>
      </c>
      <c r="O241" s="11">
        <f t="shared" si="66"/>
        <v>8.51</v>
      </c>
      <c r="P241" s="13">
        <f t="shared" si="67"/>
        <v>99.81</v>
      </c>
      <c r="Q241" s="11">
        <f t="shared" si="68"/>
        <v>335.22</v>
      </c>
      <c r="R241" s="11">
        <f t="shared" si="60"/>
        <v>1284.091</v>
      </c>
      <c r="S241" s="11"/>
      <c r="T241" t="str">
        <f>VLOOKUP(D241,[3]汇总!I$2:J$326,2,0)</f>
        <v>√</v>
      </c>
      <c r="U241">
        <f>VLOOKUP(D241,'[4]2021.05'!$E$5:$F$203,2,0)</f>
        <v>1790</v>
      </c>
    </row>
    <row r="242" ht="20" hidden="1" customHeight="1" spans="1:21">
      <c r="A242" s="10">
        <f t="shared" si="73"/>
        <v>239</v>
      </c>
      <c r="B242" s="15"/>
      <c r="C242" s="20" t="s">
        <v>886</v>
      </c>
      <c r="D242" s="11" t="s">
        <v>887</v>
      </c>
      <c r="E242" s="22">
        <v>3042.05</v>
      </c>
      <c r="F242" s="11">
        <v>3043</v>
      </c>
      <c r="G242" s="13">
        <v>4990.25</v>
      </c>
      <c r="H242" s="11">
        <f t="shared" si="61"/>
        <v>54.76</v>
      </c>
      <c r="I242" s="11">
        <f t="shared" si="62"/>
        <v>486.728</v>
      </c>
      <c r="J242" s="11">
        <f t="shared" si="63"/>
        <v>21.301</v>
      </c>
      <c r="K242" s="13">
        <f t="shared" si="64"/>
        <v>424.17</v>
      </c>
      <c r="L242" s="13">
        <f t="shared" si="69"/>
        <v>986.959</v>
      </c>
      <c r="M242" s="11">
        <v>0</v>
      </c>
      <c r="N242" s="11">
        <f t="shared" si="65"/>
        <v>243.36</v>
      </c>
      <c r="O242" s="11">
        <f t="shared" si="66"/>
        <v>9.13</v>
      </c>
      <c r="P242" s="13">
        <f t="shared" si="67"/>
        <v>99.81</v>
      </c>
      <c r="Q242" s="11">
        <f t="shared" si="68"/>
        <v>352.3</v>
      </c>
      <c r="R242" s="11">
        <f t="shared" si="60"/>
        <v>1339.259</v>
      </c>
      <c r="S242" s="11" t="s">
        <v>50</v>
      </c>
      <c r="U242" t="e">
        <f>VLOOKUP(D242,'[4]2021.05'!$E$5:$F$203,2,0)</f>
        <v>#N/A</v>
      </c>
    </row>
    <row r="243" ht="20" hidden="1" customHeight="1" spans="1:21">
      <c r="A243" s="10">
        <f t="shared" si="73"/>
        <v>240</v>
      </c>
      <c r="B243" s="15"/>
      <c r="C243" s="20" t="s">
        <v>888</v>
      </c>
      <c r="D243" s="11" t="s">
        <v>889</v>
      </c>
      <c r="E243" s="22">
        <v>3042.05</v>
      </c>
      <c r="F243" s="11">
        <v>3043</v>
      </c>
      <c r="G243" s="13">
        <v>4990.25</v>
      </c>
      <c r="H243" s="11">
        <f t="shared" si="61"/>
        <v>54.76</v>
      </c>
      <c r="I243" s="11">
        <f t="shared" si="62"/>
        <v>486.728</v>
      </c>
      <c r="J243" s="11">
        <f t="shared" si="63"/>
        <v>21.301</v>
      </c>
      <c r="K243" s="13">
        <f t="shared" si="64"/>
        <v>424.17</v>
      </c>
      <c r="L243" s="13">
        <f t="shared" si="69"/>
        <v>986.959</v>
      </c>
      <c r="M243" s="11">
        <v>0</v>
      </c>
      <c r="N243" s="11">
        <f t="shared" si="65"/>
        <v>243.36</v>
      </c>
      <c r="O243" s="11">
        <f t="shared" si="66"/>
        <v>9.13</v>
      </c>
      <c r="P243" s="13">
        <f t="shared" si="67"/>
        <v>99.81</v>
      </c>
      <c r="Q243" s="11">
        <f t="shared" si="68"/>
        <v>352.3</v>
      </c>
      <c r="R243" s="11">
        <f t="shared" si="60"/>
        <v>1339.259</v>
      </c>
      <c r="S243" s="11" t="s">
        <v>50</v>
      </c>
      <c r="U243" t="e">
        <f>VLOOKUP(D243,'[4]2021.05'!$E$5:$F$203,2,0)</f>
        <v>#N/A</v>
      </c>
    </row>
    <row r="244" ht="20" hidden="1" customHeight="1" spans="1:21">
      <c r="A244" s="10">
        <f t="shared" si="73"/>
        <v>241</v>
      </c>
      <c r="B244" s="16"/>
      <c r="C244" s="20" t="s">
        <v>890</v>
      </c>
      <c r="D244" s="11" t="s">
        <v>891</v>
      </c>
      <c r="E244" s="22">
        <v>3042.05</v>
      </c>
      <c r="F244" s="11">
        <v>3043</v>
      </c>
      <c r="G244" s="13">
        <v>4990.25</v>
      </c>
      <c r="H244" s="11">
        <f t="shared" si="61"/>
        <v>54.76</v>
      </c>
      <c r="I244" s="11">
        <f t="shared" si="62"/>
        <v>486.728</v>
      </c>
      <c r="J244" s="11">
        <f t="shared" si="63"/>
        <v>21.301</v>
      </c>
      <c r="K244" s="13">
        <f t="shared" si="64"/>
        <v>424.17</v>
      </c>
      <c r="L244" s="13">
        <f t="shared" si="69"/>
        <v>986.959</v>
      </c>
      <c r="M244" s="11">
        <v>0</v>
      </c>
      <c r="N244" s="11">
        <f t="shared" si="65"/>
        <v>243.36</v>
      </c>
      <c r="O244" s="11">
        <f t="shared" si="66"/>
        <v>9.13</v>
      </c>
      <c r="P244" s="13">
        <f t="shared" si="67"/>
        <v>99.81</v>
      </c>
      <c r="Q244" s="11">
        <f t="shared" si="68"/>
        <v>352.3</v>
      </c>
      <c r="R244" s="11">
        <f t="shared" si="60"/>
        <v>1339.259</v>
      </c>
      <c r="S244" s="11" t="s">
        <v>50</v>
      </c>
      <c r="U244" t="e">
        <f>VLOOKUP(D244,'[4]2021.05'!$E$5:$F$203,2,0)</f>
        <v>#N/A</v>
      </c>
    </row>
    <row r="245" ht="20" hidden="1" customHeight="1" spans="1:21">
      <c r="A245" s="10">
        <f t="shared" ref="A245:A254" si="74">ROW()-3</f>
        <v>242</v>
      </c>
      <c r="B245" s="14" t="s">
        <v>509</v>
      </c>
      <c r="C245" s="12" t="s">
        <v>510</v>
      </c>
      <c r="D245" s="11" t="s">
        <v>511</v>
      </c>
      <c r="E245" s="11">
        <v>2836.2</v>
      </c>
      <c r="F245" s="11">
        <v>2837</v>
      </c>
      <c r="G245" s="13">
        <v>4990.25</v>
      </c>
      <c r="H245" s="11">
        <f t="shared" si="61"/>
        <v>51.05</v>
      </c>
      <c r="I245" s="11">
        <f t="shared" si="62"/>
        <v>453.792</v>
      </c>
      <c r="J245" s="11">
        <f t="shared" si="63"/>
        <v>19.859</v>
      </c>
      <c r="K245" s="13">
        <f t="shared" si="64"/>
        <v>424.17</v>
      </c>
      <c r="L245" s="13">
        <f t="shared" si="69"/>
        <v>948.871</v>
      </c>
      <c r="M245" s="11">
        <v>0</v>
      </c>
      <c r="N245" s="11">
        <f t="shared" si="65"/>
        <v>226.9</v>
      </c>
      <c r="O245" s="11">
        <f t="shared" si="66"/>
        <v>8.51</v>
      </c>
      <c r="P245" s="13">
        <f t="shared" si="67"/>
        <v>99.81</v>
      </c>
      <c r="Q245" s="11">
        <f t="shared" si="68"/>
        <v>335.22</v>
      </c>
      <c r="R245" s="11">
        <f t="shared" si="60"/>
        <v>1284.091</v>
      </c>
      <c r="S245" s="11"/>
      <c r="T245" t="str">
        <f>VLOOKUP(D245,[3]汇总!I$2:J$326,2,0)</f>
        <v>√</v>
      </c>
      <c r="U245">
        <f>VLOOKUP(D245,'[4]2021.05'!$E$5:$F$203,2,0)</f>
        <v>1790</v>
      </c>
    </row>
    <row r="246" ht="20" hidden="1" customHeight="1" spans="1:21">
      <c r="A246" s="10">
        <f t="shared" si="74"/>
        <v>243</v>
      </c>
      <c r="B246" s="15"/>
      <c r="C246" s="12" t="s">
        <v>512</v>
      </c>
      <c r="D246" s="11" t="s">
        <v>513</v>
      </c>
      <c r="E246" s="11">
        <v>2836.2</v>
      </c>
      <c r="F246" s="11">
        <v>2837</v>
      </c>
      <c r="G246" s="13">
        <v>4990.25</v>
      </c>
      <c r="H246" s="11">
        <f t="shared" si="61"/>
        <v>51.05</v>
      </c>
      <c r="I246" s="11">
        <f t="shared" si="62"/>
        <v>453.792</v>
      </c>
      <c r="J246" s="11">
        <f t="shared" si="63"/>
        <v>19.859</v>
      </c>
      <c r="K246" s="13">
        <f t="shared" si="64"/>
        <v>424.17</v>
      </c>
      <c r="L246" s="13">
        <f t="shared" si="69"/>
        <v>948.871</v>
      </c>
      <c r="M246" s="11">
        <v>0</v>
      </c>
      <c r="N246" s="11">
        <f t="shared" si="65"/>
        <v>226.9</v>
      </c>
      <c r="O246" s="11">
        <f t="shared" si="66"/>
        <v>8.51</v>
      </c>
      <c r="P246" s="13">
        <f t="shared" si="67"/>
        <v>99.81</v>
      </c>
      <c r="Q246" s="11">
        <f t="shared" si="68"/>
        <v>335.22</v>
      </c>
      <c r="R246" s="11">
        <f t="shared" si="60"/>
        <v>1284.091</v>
      </c>
      <c r="S246" s="11"/>
      <c r="T246" t="str">
        <f>VLOOKUP(D246,[3]汇总!I$2:J$326,2,0)</f>
        <v>√</v>
      </c>
      <c r="U246">
        <f>VLOOKUP(D246,'[4]2021.05'!$E$5:$F$203,2,0)</f>
        <v>1790</v>
      </c>
    </row>
    <row r="247" ht="20" hidden="1" customHeight="1" spans="1:21">
      <c r="A247" s="10">
        <f t="shared" si="74"/>
        <v>244</v>
      </c>
      <c r="B247" s="15"/>
      <c r="C247" s="12" t="s">
        <v>514</v>
      </c>
      <c r="D247" s="11" t="s">
        <v>515</v>
      </c>
      <c r="E247" s="11">
        <v>2836.2</v>
      </c>
      <c r="F247" s="11">
        <v>2837</v>
      </c>
      <c r="G247" s="13">
        <v>4990.25</v>
      </c>
      <c r="H247" s="11">
        <f t="shared" si="61"/>
        <v>51.05</v>
      </c>
      <c r="I247" s="11">
        <f t="shared" si="62"/>
        <v>453.792</v>
      </c>
      <c r="J247" s="11">
        <f t="shared" si="63"/>
        <v>19.859</v>
      </c>
      <c r="K247" s="13">
        <f t="shared" si="64"/>
        <v>424.17</v>
      </c>
      <c r="L247" s="13">
        <f t="shared" si="69"/>
        <v>948.871</v>
      </c>
      <c r="M247" s="11">
        <v>0</v>
      </c>
      <c r="N247" s="11">
        <f t="shared" si="65"/>
        <v>226.9</v>
      </c>
      <c r="O247" s="11">
        <f t="shared" si="66"/>
        <v>8.51</v>
      </c>
      <c r="P247" s="13">
        <f t="shared" si="67"/>
        <v>99.81</v>
      </c>
      <c r="Q247" s="11">
        <f t="shared" si="68"/>
        <v>335.22</v>
      </c>
      <c r="R247" s="11">
        <f t="shared" si="60"/>
        <v>1284.091</v>
      </c>
      <c r="S247" s="11"/>
      <c r="T247" t="str">
        <f>VLOOKUP(D247,[3]汇总!I$2:J$326,2,0)</f>
        <v>√</v>
      </c>
      <c r="U247">
        <f>VLOOKUP(D247,'[4]2021.05'!$E$5:$F$203,2,0)</f>
        <v>1790</v>
      </c>
    </row>
    <row r="248" ht="20" hidden="1" customHeight="1" spans="1:21">
      <c r="A248" s="10">
        <f t="shared" si="74"/>
        <v>245</v>
      </c>
      <c r="B248" s="15"/>
      <c r="C248" s="12" t="s">
        <v>520</v>
      </c>
      <c r="D248" s="11" t="s">
        <v>521</v>
      </c>
      <c r="E248" s="11">
        <v>2836.2</v>
      </c>
      <c r="F248" s="11">
        <v>2837</v>
      </c>
      <c r="G248" s="13">
        <v>4990.25</v>
      </c>
      <c r="H248" s="11">
        <f t="shared" si="61"/>
        <v>51.05</v>
      </c>
      <c r="I248" s="11">
        <f t="shared" si="62"/>
        <v>453.792</v>
      </c>
      <c r="J248" s="11">
        <f t="shared" si="63"/>
        <v>19.859</v>
      </c>
      <c r="K248" s="13">
        <f t="shared" si="64"/>
        <v>424.17</v>
      </c>
      <c r="L248" s="13">
        <f t="shared" si="69"/>
        <v>948.871</v>
      </c>
      <c r="M248" s="11">
        <v>0</v>
      </c>
      <c r="N248" s="11">
        <f t="shared" si="65"/>
        <v>226.9</v>
      </c>
      <c r="O248" s="11">
        <f t="shared" si="66"/>
        <v>8.51</v>
      </c>
      <c r="P248" s="13">
        <f t="shared" si="67"/>
        <v>99.81</v>
      </c>
      <c r="Q248" s="11">
        <f t="shared" si="68"/>
        <v>335.22</v>
      </c>
      <c r="R248" s="11">
        <f t="shared" si="60"/>
        <v>1284.091</v>
      </c>
      <c r="S248" s="11"/>
      <c r="T248" t="str">
        <f>VLOOKUP(D248,[3]汇总!I$2:J$326,2,0)</f>
        <v>√</v>
      </c>
      <c r="U248">
        <f>VLOOKUP(D248,'[4]2021.05'!$E$5:$F$203,2,0)</f>
        <v>1790</v>
      </c>
    </row>
    <row r="249" ht="20" hidden="1" customHeight="1" spans="1:21">
      <c r="A249" s="10">
        <f t="shared" si="74"/>
        <v>246</v>
      </c>
      <c r="B249" s="15"/>
      <c r="C249" s="12" t="s">
        <v>524</v>
      </c>
      <c r="D249" s="11" t="s">
        <v>525</v>
      </c>
      <c r="E249" s="11">
        <v>2836.2</v>
      </c>
      <c r="F249" s="11">
        <v>2837</v>
      </c>
      <c r="G249" s="13">
        <v>4990.25</v>
      </c>
      <c r="H249" s="11">
        <f t="shared" si="61"/>
        <v>51.05</v>
      </c>
      <c r="I249" s="11">
        <f t="shared" si="62"/>
        <v>453.792</v>
      </c>
      <c r="J249" s="11">
        <f t="shared" si="63"/>
        <v>19.859</v>
      </c>
      <c r="K249" s="13">
        <f t="shared" si="64"/>
        <v>424.17</v>
      </c>
      <c r="L249" s="13">
        <f t="shared" si="69"/>
        <v>948.871</v>
      </c>
      <c r="M249" s="11">
        <v>0</v>
      </c>
      <c r="N249" s="11">
        <f t="shared" si="65"/>
        <v>226.9</v>
      </c>
      <c r="O249" s="11">
        <f t="shared" si="66"/>
        <v>8.51</v>
      </c>
      <c r="P249" s="13">
        <f t="shared" si="67"/>
        <v>99.81</v>
      </c>
      <c r="Q249" s="11">
        <f t="shared" si="68"/>
        <v>335.22</v>
      </c>
      <c r="R249" s="11">
        <f t="shared" si="60"/>
        <v>1284.091</v>
      </c>
      <c r="S249" s="11"/>
      <c r="T249" t="str">
        <f>VLOOKUP(D249,[3]汇总!I$2:J$326,2,0)</f>
        <v>√</v>
      </c>
      <c r="U249">
        <f>VLOOKUP(D249,'[4]2021.05'!$E$5:$F$203,2,0)</f>
        <v>1790</v>
      </c>
    </row>
    <row r="250" ht="20" hidden="1" customHeight="1" spans="1:21">
      <c r="A250" s="10">
        <f t="shared" si="74"/>
        <v>247</v>
      </c>
      <c r="B250" s="15"/>
      <c r="C250" s="12" t="s">
        <v>526</v>
      </c>
      <c r="D250" s="11" t="s">
        <v>527</v>
      </c>
      <c r="E250" s="11">
        <v>2836.2</v>
      </c>
      <c r="F250" s="11">
        <v>2837</v>
      </c>
      <c r="G250" s="13">
        <v>4990.25</v>
      </c>
      <c r="H250" s="11">
        <f t="shared" si="61"/>
        <v>51.05</v>
      </c>
      <c r="I250" s="11">
        <f t="shared" si="62"/>
        <v>453.792</v>
      </c>
      <c r="J250" s="11">
        <f t="shared" si="63"/>
        <v>19.859</v>
      </c>
      <c r="K250" s="13">
        <f t="shared" si="64"/>
        <v>424.17</v>
      </c>
      <c r="L250" s="13">
        <f t="shared" si="69"/>
        <v>948.871</v>
      </c>
      <c r="M250" s="11">
        <v>0</v>
      </c>
      <c r="N250" s="11">
        <f t="shared" si="65"/>
        <v>226.9</v>
      </c>
      <c r="O250" s="11">
        <f t="shared" si="66"/>
        <v>8.51</v>
      </c>
      <c r="P250" s="13">
        <f t="shared" si="67"/>
        <v>99.81</v>
      </c>
      <c r="Q250" s="11">
        <f t="shared" si="68"/>
        <v>335.22</v>
      </c>
      <c r="R250" s="11">
        <f t="shared" si="60"/>
        <v>1284.091</v>
      </c>
      <c r="S250" s="11"/>
      <c r="T250" t="str">
        <f>VLOOKUP(D250,[3]汇总!I$2:J$326,2,0)</f>
        <v>√</v>
      </c>
      <c r="U250" t="e">
        <f>VLOOKUP(D250,'[4]2021.05'!$E$5:$F$203,2,0)</f>
        <v>#N/A</v>
      </c>
    </row>
    <row r="251" ht="20" hidden="1" customHeight="1" spans="1:21">
      <c r="A251" s="10">
        <f t="shared" si="74"/>
        <v>248</v>
      </c>
      <c r="B251" s="15"/>
      <c r="C251" s="12" t="s">
        <v>530</v>
      </c>
      <c r="D251" s="11" t="s">
        <v>531</v>
      </c>
      <c r="E251" s="11">
        <v>2836.2</v>
      </c>
      <c r="F251" s="11">
        <v>2837</v>
      </c>
      <c r="G251" s="13">
        <v>4990.25</v>
      </c>
      <c r="H251" s="11">
        <f t="shared" si="61"/>
        <v>51.05</v>
      </c>
      <c r="I251" s="11">
        <f t="shared" si="62"/>
        <v>453.792</v>
      </c>
      <c r="J251" s="11">
        <f t="shared" si="63"/>
        <v>19.859</v>
      </c>
      <c r="K251" s="13">
        <f t="shared" si="64"/>
        <v>424.17</v>
      </c>
      <c r="L251" s="13">
        <f t="shared" si="69"/>
        <v>948.871</v>
      </c>
      <c r="M251" s="11">
        <v>0</v>
      </c>
      <c r="N251" s="11">
        <f t="shared" si="65"/>
        <v>226.9</v>
      </c>
      <c r="O251" s="11">
        <f t="shared" si="66"/>
        <v>8.51</v>
      </c>
      <c r="P251" s="13">
        <f t="shared" si="67"/>
        <v>99.81</v>
      </c>
      <c r="Q251" s="11">
        <f t="shared" si="68"/>
        <v>335.22</v>
      </c>
      <c r="R251" s="11">
        <f t="shared" si="60"/>
        <v>1284.091</v>
      </c>
      <c r="S251" s="11"/>
      <c r="T251" t="str">
        <f>VLOOKUP(D251,[3]汇总!I$2:J$326,2,0)</f>
        <v>√</v>
      </c>
      <c r="U251">
        <f>VLOOKUP(D251,'[4]2021.05'!$E$5:$F$203,2,0)</f>
        <v>4180</v>
      </c>
    </row>
    <row r="252" ht="20" hidden="1" customHeight="1" spans="1:21">
      <c r="A252" s="10">
        <f t="shared" si="74"/>
        <v>249</v>
      </c>
      <c r="B252" s="15"/>
      <c r="C252" s="12" t="s">
        <v>532</v>
      </c>
      <c r="D252" s="11" t="s">
        <v>533</v>
      </c>
      <c r="E252" s="11">
        <v>2836.2</v>
      </c>
      <c r="F252" s="11">
        <v>2837</v>
      </c>
      <c r="G252" s="13">
        <v>4990.25</v>
      </c>
      <c r="H252" s="11">
        <f t="shared" si="61"/>
        <v>51.05</v>
      </c>
      <c r="I252" s="11">
        <f t="shared" si="62"/>
        <v>453.792</v>
      </c>
      <c r="J252" s="11">
        <f t="shared" si="63"/>
        <v>19.859</v>
      </c>
      <c r="K252" s="13">
        <f t="shared" si="64"/>
        <v>424.17</v>
      </c>
      <c r="L252" s="13">
        <f t="shared" si="69"/>
        <v>948.871</v>
      </c>
      <c r="M252" s="11">
        <v>0</v>
      </c>
      <c r="N252" s="11">
        <f t="shared" si="65"/>
        <v>226.9</v>
      </c>
      <c r="O252" s="11">
        <f t="shared" si="66"/>
        <v>8.51</v>
      </c>
      <c r="P252" s="13">
        <f t="shared" si="67"/>
        <v>99.81</v>
      </c>
      <c r="Q252" s="11">
        <f t="shared" si="68"/>
        <v>335.22</v>
      </c>
      <c r="R252" s="11">
        <f t="shared" si="60"/>
        <v>1284.091</v>
      </c>
      <c r="S252" s="11"/>
      <c r="T252" t="str">
        <f>VLOOKUP(D252,[3]汇总!I$2:J$326,2,0)</f>
        <v>√</v>
      </c>
      <c r="U252">
        <f>VLOOKUP(D252,'[4]2021.05'!$E$5:$F$203,2,0)</f>
        <v>4180</v>
      </c>
    </row>
    <row r="253" ht="20" hidden="1" customHeight="1" spans="1:21">
      <c r="A253" s="10">
        <f t="shared" si="74"/>
        <v>250</v>
      </c>
      <c r="B253" s="15"/>
      <c r="C253" s="12" t="s">
        <v>534</v>
      </c>
      <c r="D253" s="11" t="s">
        <v>535</v>
      </c>
      <c r="E253" s="11">
        <v>2836.2</v>
      </c>
      <c r="F253" s="11">
        <v>2837</v>
      </c>
      <c r="G253" s="13">
        <v>4990.25</v>
      </c>
      <c r="H253" s="11">
        <f t="shared" si="61"/>
        <v>51.05</v>
      </c>
      <c r="I253" s="11">
        <f t="shared" si="62"/>
        <v>453.792</v>
      </c>
      <c r="J253" s="11">
        <f t="shared" si="63"/>
        <v>19.859</v>
      </c>
      <c r="K253" s="13">
        <f t="shared" si="64"/>
        <v>424.17</v>
      </c>
      <c r="L253" s="13">
        <f t="shared" si="69"/>
        <v>948.871</v>
      </c>
      <c r="M253" s="11">
        <v>0</v>
      </c>
      <c r="N253" s="11">
        <f t="shared" si="65"/>
        <v>226.9</v>
      </c>
      <c r="O253" s="11">
        <f t="shared" si="66"/>
        <v>8.51</v>
      </c>
      <c r="P253" s="13">
        <f t="shared" si="67"/>
        <v>99.81</v>
      </c>
      <c r="Q253" s="11">
        <f t="shared" si="68"/>
        <v>335.22</v>
      </c>
      <c r="R253" s="11">
        <f t="shared" si="60"/>
        <v>1284.091</v>
      </c>
      <c r="S253" s="11"/>
      <c r="T253" t="str">
        <f>VLOOKUP(D253,[3]汇总!I$2:J$326,2,0)</f>
        <v>√</v>
      </c>
      <c r="U253">
        <f>VLOOKUP(D253,'[4]2021.05'!$E$5:$F$203,2,0)</f>
        <v>4180</v>
      </c>
    </row>
    <row r="254" ht="20" hidden="1" customHeight="1" spans="1:21">
      <c r="A254" s="10">
        <f t="shared" si="74"/>
        <v>251</v>
      </c>
      <c r="B254" s="15"/>
      <c r="C254" s="12" t="s">
        <v>536</v>
      </c>
      <c r="D254" s="11" t="s">
        <v>537</v>
      </c>
      <c r="E254" s="11">
        <v>2836.2</v>
      </c>
      <c r="F254" s="11">
        <v>2837</v>
      </c>
      <c r="G254" s="13">
        <v>4990.25</v>
      </c>
      <c r="H254" s="11">
        <f t="shared" si="61"/>
        <v>51.05</v>
      </c>
      <c r="I254" s="11">
        <f t="shared" si="62"/>
        <v>453.792</v>
      </c>
      <c r="J254" s="11">
        <f t="shared" si="63"/>
        <v>19.859</v>
      </c>
      <c r="K254" s="13">
        <f t="shared" si="64"/>
        <v>424.17</v>
      </c>
      <c r="L254" s="13">
        <f t="shared" si="69"/>
        <v>948.871</v>
      </c>
      <c r="M254" s="11">
        <v>0</v>
      </c>
      <c r="N254" s="11">
        <f t="shared" si="65"/>
        <v>226.9</v>
      </c>
      <c r="O254" s="11">
        <f t="shared" si="66"/>
        <v>8.51</v>
      </c>
      <c r="P254" s="13">
        <f t="shared" si="67"/>
        <v>99.81</v>
      </c>
      <c r="Q254" s="11">
        <f t="shared" si="68"/>
        <v>335.22</v>
      </c>
      <c r="R254" s="11">
        <f t="shared" si="60"/>
        <v>1284.091</v>
      </c>
      <c r="S254" s="11"/>
      <c r="T254" t="str">
        <f>VLOOKUP(D254,[3]汇总!I$2:J$326,2,0)</f>
        <v>√</v>
      </c>
      <c r="U254">
        <f>VLOOKUP(D254,'[4]2021.05'!$E$5:$F$203,2,0)</f>
        <v>4180</v>
      </c>
    </row>
    <row r="255" ht="20" hidden="1" customHeight="1" spans="1:21">
      <c r="A255" s="10">
        <f t="shared" ref="A255:A264" si="75">ROW()-3</f>
        <v>252</v>
      </c>
      <c r="B255" s="15"/>
      <c r="C255" s="12" t="s">
        <v>538</v>
      </c>
      <c r="D255" s="11" t="s">
        <v>539</v>
      </c>
      <c r="E255" s="11">
        <v>2836.2</v>
      </c>
      <c r="F255" s="11">
        <v>2837</v>
      </c>
      <c r="G255" s="13">
        <v>4990.25</v>
      </c>
      <c r="H255" s="11">
        <f t="shared" si="61"/>
        <v>51.05</v>
      </c>
      <c r="I255" s="11">
        <f t="shared" si="62"/>
        <v>453.792</v>
      </c>
      <c r="J255" s="11">
        <f t="shared" si="63"/>
        <v>19.859</v>
      </c>
      <c r="K255" s="13">
        <f t="shared" si="64"/>
        <v>424.17</v>
      </c>
      <c r="L255" s="13">
        <f t="shared" si="69"/>
        <v>948.871</v>
      </c>
      <c r="M255" s="11">
        <v>0</v>
      </c>
      <c r="N255" s="11">
        <f t="shared" si="65"/>
        <v>226.9</v>
      </c>
      <c r="O255" s="11">
        <f t="shared" si="66"/>
        <v>8.51</v>
      </c>
      <c r="P255" s="13">
        <f t="shared" si="67"/>
        <v>99.81</v>
      </c>
      <c r="Q255" s="11">
        <f t="shared" si="68"/>
        <v>335.22</v>
      </c>
      <c r="R255" s="11">
        <f t="shared" si="60"/>
        <v>1284.091</v>
      </c>
      <c r="S255" s="11"/>
      <c r="T255" t="str">
        <f>VLOOKUP(D255,[3]汇总!I$2:J$326,2,0)</f>
        <v>√</v>
      </c>
      <c r="U255">
        <f>VLOOKUP(D255,'[4]2021.05'!$E$5:$F$203,2,0)</f>
        <v>4180</v>
      </c>
    </row>
    <row r="256" ht="20" hidden="1" customHeight="1" spans="1:21">
      <c r="A256" s="10">
        <f t="shared" si="75"/>
        <v>253</v>
      </c>
      <c r="B256" s="15"/>
      <c r="C256" s="12" t="s">
        <v>540</v>
      </c>
      <c r="D256" s="11" t="s">
        <v>541</v>
      </c>
      <c r="E256" s="11">
        <v>2836.2</v>
      </c>
      <c r="F256" s="11">
        <v>2837</v>
      </c>
      <c r="G256" s="13">
        <v>4990.25</v>
      </c>
      <c r="H256" s="11">
        <f t="shared" si="61"/>
        <v>51.05</v>
      </c>
      <c r="I256" s="11">
        <f t="shared" si="62"/>
        <v>453.792</v>
      </c>
      <c r="J256" s="11">
        <f t="shared" si="63"/>
        <v>19.859</v>
      </c>
      <c r="K256" s="13">
        <f t="shared" si="64"/>
        <v>424.17</v>
      </c>
      <c r="L256" s="13">
        <f t="shared" si="69"/>
        <v>948.871</v>
      </c>
      <c r="M256" s="11">
        <v>0</v>
      </c>
      <c r="N256" s="11">
        <f t="shared" si="65"/>
        <v>226.9</v>
      </c>
      <c r="O256" s="11">
        <f t="shared" si="66"/>
        <v>8.51</v>
      </c>
      <c r="P256" s="13">
        <f t="shared" si="67"/>
        <v>99.81</v>
      </c>
      <c r="Q256" s="11">
        <f t="shared" si="68"/>
        <v>335.22</v>
      </c>
      <c r="R256" s="11">
        <f t="shared" si="60"/>
        <v>1284.091</v>
      </c>
      <c r="S256" s="11"/>
      <c r="T256" t="str">
        <f>VLOOKUP(D256,[3]汇总!I$2:J$326,2,0)</f>
        <v>√</v>
      </c>
      <c r="U256">
        <f>VLOOKUP(D256,'[4]2021.05'!$E$5:$F$203,2,0)</f>
        <v>4180</v>
      </c>
    </row>
    <row r="257" ht="20" hidden="1" customHeight="1" spans="1:21">
      <c r="A257" s="10">
        <f t="shared" si="75"/>
        <v>254</v>
      </c>
      <c r="B257" s="15"/>
      <c r="C257" s="12" t="s">
        <v>542</v>
      </c>
      <c r="D257" s="11" t="s">
        <v>543</v>
      </c>
      <c r="E257" s="11">
        <v>2836.2</v>
      </c>
      <c r="F257" s="11">
        <v>2837</v>
      </c>
      <c r="G257" s="13">
        <v>4990.25</v>
      </c>
      <c r="H257" s="11">
        <f t="shared" si="61"/>
        <v>51.05</v>
      </c>
      <c r="I257" s="11">
        <f t="shared" si="62"/>
        <v>453.792</v>
      </c>
      <c r="J257" s="11">
        <f t="shared" si="63"/>
        <v>19.859</v>
      </c>
      <c r="K257" s="13">
        <f t="shared" si="64"/>
        <v>424.17</v>
      </c>
      <c r="L257" s="13">
        <f t="shared" si="69"/>
        <v>948.871</v>
      </c>
      <c r="M257" s="11">
        <v>0</v>
      </c>
      <c r="N257" s="11">
        <f t="shared" si="65"/>
        <v>226.9</v>
      </c>
      <c r="O257" s="11">
        <f t="shared" si="66"/>
        <v>8.51</v>
      </c>
      <c r="P257" s="13">
        <f t="shared" si="67"/>
        <v>99.81</v>
      </c>
      <c r="Q257" s="11">
        <f t="shared" si="68"/>
        <v>335.22</v>
      </c>
      <c r="R257" s="11">
        <f t="shared" si="60"/>
        <v>1284.091</v>
      </c>
      <c r="S257" s="11"/>
      <c r="T257" t="str">
        <f>VLOOKUP(D257,[3]汇总!I$2:J$326,2,0)</f>
        <v>√</v>
      </c>
      <c r="U257">
        <f>VLOOKUP(D257,'[4]2021.05'!$E$5:$F$203,2,0)</f>
        <v>4180</v>
      </c>
    </row>
    <row r="258" ht="20" hidden="1" customHeight="1" spans="1:21">
      <c r="A258" s="10">
        <f t="shared" si="75"/>
        <v>255</v>
      </c>
      <c r="B258" s="15"/>
      <c r="C258" s="12" t="s">
        <v>544</v>
      </c>
      <c r="D258" s="11" t="s">
        <v>545</v>
      </c>
      <c r="E258" s="11">
        <v>2836.2</v>
      </c>
      <c r="F258" s="11">
        <v>2837</v>
      </c>
      <c r="G258" s="13">
        <v>4990.25</v>
      </c>
      <c r="H258" s="11">
        <f t="shared" si="61"/>
        <v>51.05</v>
      </c>
      <c r="I258" s="11">
        <f t="shared" si="62"/>
        <v>453.792</v>
      </c>
      <c r="J258" s="11">
        <f t="shared" si="63"/>
        <v>19.859</v>
      </c>
      <c r="K258" s="13">
        <f t="shared" si="64"/>
        <v>424.17</v>
      </c>
      <c r="L258" s="13">
        <f t="shared" si="69"/>
        <v>948.871</v>
      </c>
      <c r="M258" s="11">
        <v>0</v>
      </c>
      <c r="N258" s="11">
        <f t="shared" si="65"/>
        <v>226.9</v>
      </c>
      <c r="O258" s="11">
        <f t="shared" si="66"/>
        <v>8.51</v>
      </c>
      <c r="P258" s="13">
        <f t="shared" si="67"/>
        <v>99.81</v>
      </c>
      <c r="Q258" s="11">
        <f t="shared" si="68"/>
        <v>335.22</v>
      </c>
      <c r="R258" s="11">
        <f t="shared" si="60"/>
        <v>1284.091</v>
      </c>
      <c r="S258" s="11"/>
      <c r="T258" t="str">
        <f>VLOOKUP(D258,[3]汇总!I$2:J$326,2,0)</f>
        <v>√</v>
      </c>
      <c r="U258">
        <f>VLOOKUP(D258,'[4]2021.05'!$E$5:$F$203,2,0)</f>
        <v>4180</v>
      </c>
    </row>
    <row r="259" ht="20" hidden="1" customHeight="1" spans="1:21">
      <c r="A259" s="10">
        <f t="shared" si="75"/>
        <v>256</v>
      </c>
      <c r="B259" s="15"/>
      <c r="C259" s="12" t="s">
        <v>546</v>
      </c>
      <c r="D259" s="11" t="s">
        <v>547</v>
      </c>
      <c r="E259" s="11">
        <v>2836.2</v>
      </c>
      <c r="F259" s="11">
        <v>2837</v>
      </c>
      <c r="G259" s="13">
        <v>4990.25</v>
      </c>
      <c r="H259" s="11">
        <f t="shared" si="61"/>
        <v>51.05</v>
      </c>
      <c r="I259" s="11">
        <f t="shared" si="62"/>
        <v>453.792</v>
      </c>
      <c r="J259" s="11">
        <f t="shared" si="63"/>
        <v>19.859</v>
      </c>
      <c r="K259" s="13">
        <f t="shared" si="64"/>
        <v>424.17</v>
      </c>
      <c r="L259" s="13">
        <f t="shared" si="69"/>
        <v>948.871</v>
      </c>
      <c r="M259" s="11">
        <v>0</v>
      </c>
      <c r="N259" s="11">
        <f t="shared" si="65"/>
        <v>226.9</v>
      </c>
      <c r="O259" s="11">
        <f t="shared" si="66"/>
        <v>8.51</v>
      </c>
      <c r="P259" s="13">
        <f t="shared" si="67"/>
        <v>99.81</v>
      </c>
      <c r="Q259" s="11">
        <f t="shared" si="68"/>
        <v>335.22</v>
      </c>
      <c r="R259" s="11">
        <f t="shared" si="60"/>
        <v>1284.091</v>
      </c>
      <c r="S259" s="11"/>
      <c r="T259" t="str">
        <f>VLOOKUP(D259,[3]汇总!I$2:J$326,2,0)</f>
        <v>√</v>
      </c>
      <c r="U259">
        <f>VLOOKUP(D259,'[4]2021.05'!$E$5:$F$203,2,0)</f>
        <v>4180</v>
      </c>
    </row>
    <row r="260" ht="20" hidden="1" customHeight="1" spans="1:21">
      <c r="A260" s="10">
        <f t="shared" si="75"/>
        <v>257</v>
      </c>
      <c r="B260" s="15"/>
      <c r="C260" s="12" t="s">
        <v>550</v>
      </c>
      <c r="D260" s="11" t="s">
        <v>551</v>
      </c>
      <c r="E260" s="11">
        <v>2836.2</v>
      </c>
      <c r="F260" s="11">
        <v>2837</v>
      </c>
      <c r="G260" s="13">
        <v>4990.25</v>
      </c>
      <c r="H260" s="11">
        <f t="shared" si="61"/>
        <v>51.05</v>
      </c>
      <c r="I260" s="11">
        <f t="shared" si="62"/>
        <v>453.792</v>
      </c>
      <c r="J260" s="11">
        <f t="shared" si="63"/>
        <v>19.859</v>
      </c>
      <c r="K260" s="13">
        <f t="shared" si="64"/>
        <v>424.17</v>
      </c>
      <c r="L260" s="13">
        <f t="shared" si="69"/>
        <v>948.871</v>
      </c>
      <c r="M260" s="11">
        <v>0</v>
      </c>
      <c r="N260" s="11">
        <f t="shared" si="65"/>
        <v>226.9</v>
      </c>
      <c r="O260" s="11">
        <f t="shared" si="66"/>
        <v>8.51</v>
      </c>
      <c r="P260" s="13">
        <f t="shared" si="67"/>
        <v>99.81</v>
      </c>
      <c r="Q260" s="11">
        <f t="shared" si="68"/>
        <v>335.22</v>
      </c>
      <c r="R260" s="11">
        <f t="shared" ref="R260:R278" si="76">L260+Q260</f>
        <v>1284.091</v>
      </c>
      <c r="S260" s="11"/>
      <c r="T260" t="str">
        <f>VLOOKUP(D260,[3]汇总!I$2:J$326,2,0)</f>
        <v>√</v>
      </c>
      <c r="U260" t="e">
        <f>VLOOKUP(D260,'[4]2021.05'!$E$5:$F$203,2,0)</f>
        <v>#N/A</v>
      </c>
    </row>
    <row r="261" ht="20" hidden="1" customHeight="1" spans="1:21">
      <c r="A261" s="10">
        <f t="shared" si="75"/>
        <v>258</v>
      </c>
      <c r="B261" s="15"/>
      <c r="C261" s="12" t="s">
        <v>556</v>
      </c>
      <c r="D261" s="11" t="s">
        <v>557</v>
      </c>
      <c r="E261" s="11">
        <v>2836.2</v>
      </c>
      <c r="F261" s="11">
        <v>2837</v>
      </c>
      <c r="G261" s="13">
        <v>4990.25</v>
      </c>
      <c r="H261" s="11">
        <f t="shared" ref="H261:H278" si="77">ROUND(E261*0.018,2)</f>
        <v>51.05</v>
      </c>
      <c r="I261" s="11">
        <f t="shared" ref="I261:I278" si="78">E261*0.16</f>
        <v>453.792</v>
      </c>
      <c r="J261" s="11">
        <f t="shared" ref="J261:J278" si="79">F261*0.007</f>
        <v>19.859</v>
      </c>
      <c r="K261" s="13">
        <f t="shared" ref="K261:K278" si="80">ROUND(G261*0.085,2)</f>
        <v>424.17</v>
      </c>
      <c r="L261" s="13">
        <f t="shared" si="69"/>
        <v>948.871</v>
      </c>
      <c r="M261" s="11">
        <v>0</v>
      </c>
      <c r="N261" s="11">
        <f t="shared" ref="N261:N278" si="81">ROUND(E261*0.08,2)</f>
        <v>226.9</v>
      </c>
      <c r="O261" s="11">
        <f t="shared" ref="O261:O278" si="82">ROUND(F261*0.003,2)</f>
        <v>8.51</v>
      </c>
      <c r="P261" s="13">
        <f t="shared" ref="P261:P278" si="83">ROUND(G261*0.02,2)</f>
        <v>99.81</v>
      </c>
      <c r="Q261" s="11">
        <f t="shared" ref="Q261:Q278" si="84">SUM(M261:P261)</f>
        <v>335.22</v>
      </c>
      <c r="R261" s="11">
        <f t="shared" si="76"/>
        <v>1284.091</v>
      </c>
      <c r="S261" s="11"/>
      <c r="T261" t="str">
        <f>VLOOKUP(D261,[3]汇总!I$2:J$326,2,0)</f>
        <v>√</v>
      </c>
      <c r="U261" t="e">
        <f>VLOOKUP(D261,'[4]2021.05'!$E$5:$F$203,2,0)</f>
        <v>#N/A</v>
      </c>
    </row>
    <row r="262" ht="20" hidden="1" customHeight="1" spans="1:21">
      <c r="A262" s="10">
        <f t="shared" si="75"/>
        <v>259</v>
      </c>
      <c r="B262" s="15"/>
      <c r="C262" s="12" t="s">
        <v>558</v>
      </c>
      <c r="D262" s="11" t="s">
        <v>559</v>
      </c>
      <c r="E262" s="11">
        <v>3042.05</v>
      </c>
      <c r="F262" s="11">
        <v>3043</v>
      </c>
      <c r="G262" s="13">
        <v>4990.25</v>
      </c>
      <c r="H262" s="11">
        <f t="shared" si="77"/>
        <v>54.76</v>
      </c>
      <c r="I262" s="11">
        <f t="shared" si="78"/>
        <v>486.728</v>
      </c>
      <c r="J262" s="11">
        <f t="shared" si="79"/>
        <v>21.301</v>
      </c>
      <c r="K262" s="13">
        <f t="shared" si="80"/>
        <v>424.17</v>
      </c>
      <c r="L262" s="13">
        <f t="shared" si="69"/>
        <v>986.959</v>
      </c>
      <c r="M262" s="11">
        <v>0</v>
      </c>
      <c r="N262" s="11">
        <f t="shared" si="81"/>
        <v>243.36</v>
      </c>
      <c r="O262" s="11">
        <f t="shared" si="82"/>
        <v>9.13</v>
      </c>
      <c r="P262" s="13">
        <f t="shared" si="83"/>
        <v>99.81</v>
      </c>
      <c r="Q262" s="11">
        <f t="shared" si="84"/>
        <v>352.3</v>
      </c>
      <c r="R262" s="11">
        <f t="shared" si="76"/>
        <v>1339.259</v>
      </c>
      <c r="S262" s="35"/>
      <c r="T262" t="str">
        <f>VLOOKUP(D262,[3]汇总!I$2:J$326,2,0)</f>
        <v>√</v>
      </c>
      <c r="U262" t="e">
        <f>VLOOKUP(D262,'[4]2021.05'!$E$5:$F$203,2,0)</f>
        <v>#N/A</v>
      </c>
    </row>
    <row r="263" ht="20" hidden="1" customHeight="1" spans="1:21">
      <c r="A263" s="10">
        <f t="shared" si="75"/>
        <v>260</v>
      </c>
      <c r="B263" s="15"/>
      <c r="C263" s="12" t="s">
        <v>567</v>
      </c>
      <c r="D263" s="11" t="s">
        <v>568</v>
      </c>
      <c r="E263" s="11">
        <v>3042.05</v>
      </c>
      <c r="F263" s="11">
        <v>3043</v>
      </c>
      <c r="G263" s="13">
        <v>4990.25</v>
      </c>
      <c r="H263" s="11">
        <f t="shared" si="77"/>
        <v>54.76</v>
      </c>
      <c r="I263" s="11">
        <f t="shared" si="78"/>
        <v>486.728</v>
      </c>
      <c r="J263" s="11">
        <f t="shared" si="79"/>
        <v>21.301</v>
      </c>
      <c r="K263" s="13">
        <f t="shared" si="80"/>
        <v>424.17</v>
      </c>
      <c r="L263" s="13">
        <f t="shared" ref="L263:L278" si="85">SUM(H263:K263)</f>
        <v>986.959</v>
      </c>
      <c r="M263" s="11">
        <v>0</v>
      </c>
      <c r="N263" s="11">
        <f t="shared" si="81"/>
        <v>243.36</v>
      </c>
      <c r="O263" s="11">
        <f t="shared" si="82"/>
        <v>9.13</v>
      </c>
      <c r="P263" s="13">
        <f t="shared" si="83"/>
        <v>99.81</v>
      </c>
      <c r="Q263" s="11">
        <f t="shared" si="84"/>
        <v>352.3</v>
      </c>
      <c r="R263" s="11">
        <f t="shared" si="76"/>
        <v>1339.259</v>
      </c>
      <c r="S263" s="11"/>
      <c r="T263" t="str">
        <f>VLOOKUP(D263,[3]汇总!I$2:J$326,2,0)</f>
        <v>√</v>
      </c>
      <c r="U263" t="e">
        <f>VLOOKUP(D263,'[4]2021.05'!$E$5:$F$203,2,0)</f>
        <v>#N/A</v>
      </c>
    </row>
    <row r="264" ht="20" hidden="1" customHeight="1" spans="1:21">
      <c r="A264" s="10">
        <f t="shared" si="75"/>
        <v>261</v>
      </c>
      <c r="B264" s="15"/>
      <c r="C264" s="12" t="s">
        <v>569</v>
      </c>
      <c r="D264" s="111" t="s">
        <v>570</v>
      </c>
      <c r="E264" s="11">
        <v>3042.05</v>
      </c>
      <c r="F264" s="11">
        <v>3043</v>
      </c>
      <c r="G264" s="13">
        <v>4990.25</v>
      </c>
      <c r="H264" s="11">
        <f t="shared" si="77"/>
        <v>54.76</v>
      </c>
      <c r="I264" s="11">
        <f t="shared" si="78"/>
        <v>486.728</v>
      </c>
      <c r="J264" s="11">
        <f t="shared" si="79"/>
        <v>21.301</v>
      </c>
      <c r="K264" s="13">
        <f t="shared" si="80"/>
        <v>424.17</v>
      </c>
      <c r="L264" s="13">
        <f t="shared" si="85"/>
        <v>986.959</v>
      </c>
      <c r="M264" s="11">
        <v>0</v>
      </c>
      <c r="N264" s="11">
        <f t="shared" si="81"/>
        <v>243.36</v>
      </c>
      <c r="O264" s="11">
        <f t="shared" si="82"/>
        <v>9.13</v>
      </c>
      <c r="P264" s="13">
        <f t="shared" si="83"/>
        <v>99.81</v>
      </c>
      <c r="Q264" s="11">
        <f t="shared" si="84"/>
        <v>352.3</v>
      </c>
      <c r="R264" s="11">
        <f t="shared" si="76"/>
        <v>1339.259</v>
      </c>
      <c r="S264" s="11"/>
      <c r="T264" t="str">
        <f>VLOOKUP(D264,[3]汇总!I$2:J$326,2,0)</f>
        <v>√</v>
      </c>
      <c r="U264" t="e">
        <f>VLOOKUP(D264,'[4]2021.05'!$E$5:$F$203,2,0)</f>
        <v>#N/A</v>
      </c>
    </row>
    <row r="265" customFormat="1" ht="20" hidden="1" customHeight="1" spans="1:21">
      <c r="A265" s="10">
        <f t="shared" ref="A265:A278" si="86">ROW()-3</f>
        <v>262</v>
      </c>
      <c r="B265" s="15"/>
      <c r="C265" s="12" t="s">
        <v>754</v>
      </c>
      <c r="D265" s="11" t="s">
        <v>755</v>
      </c>
      <c r="E265" s="11">
        <v>3042.05</v>
      </c>
      <c r="F265" s="11">
        <v>3043</v>
      </c>
      <c r="G265" s="13">
        <v>4990.25</v>
      </c>
      <c r="H265" s="11">
        <f t="shared" si="77"/>
        <v>54.76</v>
      </c>
      <c r="I265" s="11">
        <f t="shared" si="78"/>
        <v>486.728</v>
      </c>
      <c r="J265" s="11">
        <f t="shared" si="79"/>
        <v>21.301</v>
      </c>
      <c r="K265" s="13">
        <f t="shared" si="80"/>
        <v>424.17</v>
      </c>
      <c r="L265" s="13">
        <f t="shared" si="85"/>
        <v>986.959</v>
      </c>
      <c r="M265" s="11">
        <v>0</v>
      </c>
      <c r="N265" s="11">
        <f t="shared" si="81"/>
        <v>243.36</v>
      </c>
      <c r="O265" s="11">
        <f t="shared" si="82"/>
        <v>9.13</v>
      </c>
      <c r="P265" s="13">
        <f t="shared" si="83"/>
        <v>99.81</v>
      </c>
      <c r="Q265" s="11">
        <f t="shared" si="84"/>
        <v>352.3</v>
      </c>
      <c r="R265" s="11">
        <f t="shared" si="76"/>
        <v>1339.259</v>
      </c>
      <c r="S265" s="11"/>
      <c r="T265" t="str">
        <f>VLOOKUP(D265,[3]汇总!I$2:J$326,2,0)</f>
        <v>√</v>
      </c>
      <c r="U265" t="e">
        <f>VLOOKUP(D265,'[4]2021.05'!$E$5:$F$203,2,0)</f>
        <v>#N/A</v>
      </c>
    </row>
    <row r="266" customFormat="1" ht="20" hidden="1" customHeight="1" spans="1:21">
      <c r="A266" s="10">
        <f t="shared" si="86"/>
        <v>263</v>
      </c>
      <c r="B266" s="15"/>
      <c r="C266" s="12" t="s">
        <v>756</v>
      </c>
      <c r="D266" s="11" t="s">
        <v>757</v>
      </c>
      <c r="E266" s="11">
        <v>3042.05</v>
      </c>
      <c r="F266" s="11">
        <v>3043</v>
      </c>
      <c r="G266" s="13">
        <v>4990.25</v>
      </c>
      <c r="H266" s="11">
        <f t="shared" si="77"/>
        <v>54.76</v>
      </c>
      <c r="I266" s="11">
        <f t="shared" si="78"/>
        <v>486.728</v>
      </c>
      <c r="J266" s="11">
        <f t="shared" si="79"/>
        <v>21.301</v>
      </c>
      <c r="K266" s="13">
        <f t="shared" si="80"/>
        <v>424.17</v>
      </c>
      <c r="L266" s="13">
        <f t="shared" si="85"/>
        <v>986.959</v>
      </c>
      <c r="M266" s="11">
        <v>0</v>
      </c>
      <c r="N266" s="11">
        <f t="shared" si="81"/>
        <v>243.36</v>
      </c>
      <c r="O266" s="11">
        <f t="shared" si="82"/>
        <v>9.13</v>
      </c>
      <c r="P266" s="13">
        <f t="shared" si="83"/>
        <v>99.81</v>
      </c>
      <c r="Q266" s="11">
        <f t="shared" si="84"/>
        <v>352.3</v>
      </c>
      <c r="R266" s="11">
        <f t="shared" si="76"/>
        <v>1339.259</v>
      </c>
      <c r="S266" s="11"/>
      <c r="T266" t="str">
        <f>VLOOKUP(D266,[3]汇总!I$2:J$326,2,0)</f>
        <v>√</v>
      </c>
      <c r="U266" t="e">
        <f>VLOOKUP(D266,'[4]2021.05'!$E$5:$F$203,2,0)</f>
        <v>#N/A</v>
      </c>
    </row>
    <row r="267" customFormat="1" ht="20" hidden="1" customHeight="1" spans="1:21">
      <c r="A267" s="10">
        <f t="shared" si="86"/>
        <v>264</v>
      </c>
      <c r="B267" s="15"/>
      <c r="C267" s="12" t="s">
        <v>815</v>
      </c>
      <c r="D267" s="11" t="s">
        <v>816</v>
      </c>
      <c r="E267" s="22">
        <v>3042.05</v>
      </c>
      <c r="F267" s="11">
        <v>3043</v>
      </c>
      <c r="G267" s="13">
        <v>4990.25</v>
      </c>
      <c r="H267" s="11">
        <f t="shared" si="77"/>
        <v>54.76</v>
      </c>
      <c r="I267" s="11">
        <f t="shared" si="78"/>
        <v>486.728</v>
      </c>
      <c r="J267" s="11">
        <f t="shared" si="79"/>
        <v>21.301</v>
      </c>
      <c r="K267" s="13">
        <f t="shared" si="80"/>
        <v>424.17</v>
      </c>
      <c r="L267" s="13">
        <f t="shared" si="85"/>
        <v>986.959</v>
      </c>
      <c r="M267" s="11">
        <v>0</v>
      </c>
      <c r="N267" s="11">
        <f t="shared" si="81"/>
        <v>243.36</v>
      </c>
      <c r="O267" s="11">
        <f t="shared" si="82"/>
        <v>9.13</v>
      </c>
      <c r="P267" s="13">
        <f t="shared" si="83"/>
        <v>99.81</v>
      </c>
      <c r="Q267" s="11">
        <f t="shared" si="84"/>
        <v>352.3</v>
      </c>
      <c r="R267" s="11">
        <f t="shared" si="76"/>
        <v>1339.259</v>
      </c>
      <c r="S267" s="11"/>
      <c r="T267" t="str">
        <f>VLOOKUP(D267,[3]汇总!I$2:J$326,2,0)</f>
        <v>√</v>
      </c>
      <c r="U267" t="e">
        <f>VLOOKUP(D267,'[4]2021.05'!$E$5:$F$203,2,0)</f>
        <v>#N/A</v>
      </c>
    </row>
    <row r="268" customFormat="1" ht="20" hidden="1" customHeight="1" spans="1:21">
      <c r="A268" s="10">
        <f t="shared" si="86"/>
        <v>265</v>
      </c>
      <c r="B268" s="15"/>
      <c r="C268" s="12" t="s">
        <v>817</v>
      </c>
      <c r="D268" s="11" t="s">
        <v>818</v>
      </c>
      <c r="E268" s="22">
        <v>3042.05</v>
      </c>
      <c r="F268" s="11">
        <v>3043</v>
      </c>
      <c r="G268" s="13">
        <v>4990.25</v>
      </c>
      <c r="H268" s="11">
        <f t="shared" si="77"/>
        <v>54.76</v>
      </c>
      <c r="I268" s="11">
        <f t="shared" si="78"/>
        <v>486.728</v>
      </c>
      <c r="J268" s="11">
        <f t="shared" si="79"/>
        <v>21.301</v>
      </c>
      <c r="K268" s="13">
        <f t="shared" si="80"/>
        <v>424.17</v>
      </c>
      <c r="L268" s="13">
        <f t="shared" si="85"/>
        <v>986.959</v>
      </c>
      <c r="M268" s="11">
        <v>0</v>
      </c>
      <c r="N268" s="11">
        <f t="shared" si="81"/>
        <v>243.36</v>
      </c>
      <c r="O268" s="11">
        <f t="shared" si="82"/>
        <v>9.13</v>
      </c>
      <c r="P268" s="13">
        <f t="shared" si="83"/>
        <v>99.81</v>
      </c>
      <c r="Q268" s="11">
        <f t="shared" si="84"/>
        <v>352.3</v>
      </c>
      <c r="R268" s="11">
        <f t="shared" si="76"/>
        <v>1339.259</v>
      </c>
      <c r="S268" s="11"/>
      <c r="T268" t="str">
        <f>VLOOKUP(D268,[3]汇总!I$2:J$326,2,0)</f>
        <v>√</v>
      </c>
      <c r="U268" t="e">
        <f>VLOOKUP(D268,'[4]2021.05'!$E$5:$F$203,2,0)</f>
        <v>#N/A</v>
      </c>
    </row>
    <row r="269" customFormat="1" ht="20" hidden="1" customHeight="1" spans="1:21">
      <c r="A269" s="10">
        <f t="shared" si="86"/>
        <v>266</v>
      </c>
      <c r="B269" s="15"/>
      <c r="C269" s="12" t="s">
        <v>819</v>
      </c>
      <c r="D269" s="11" t="s">
        <v>820</v>
      </c>
      <c r="E269" s="22">
        <v>3042.05</v>
      </c>
      <c r="F269" s="11">
        <v>3043</v>
      </c>
      <c r="G269" s="13">
        <v>4990.25</v>
      </c>
      <c r="H269" s="11">
        <f t="shared" si="77"/>
        <v>54.76</v>
      </c>
      <c r="I269" s="11">
        <f t="shared" si="78"/>
        <v>486.728</v>
      </c>
      <c r="J269" s="11">
        <f t="shared" si="79"/>
        <v>21.301</v>
      </c>
      <c r="K269" s="13">
        <f t="shared" si="80"/>
        <v>424.17</v>
      </c>
      <c r="L269" s="13">
        <f t="shared" si="85"/>
        <v>986.959</v>
      </c>
      <c r="M269" s="11">
        <v>0</v>
      </c>
      <c r="N269" s="11">
        <f t="shared" si="81"/>
        <v>243.36</v>
      </c>
      <c r="O269" s="11">
        <f t="shared" si="82"/>
        <v>9.13</v>
      </c>
      <c r="P269" s="13">
        <f t="shared" si="83"/>
        <v>99.81</v>
      </c>
      <c r="Q269" s="11">
        <f t="shared" si="84"/>
        <v>352.3</v>
      </c>
      <c r="R269" s="11">
        <f t="shared" si="76"/>
        <v>1339.259</v>
      </c>
      <c r="S269" s="11"/>
      <c r="T269" t="str">
        <f>VLOOKUP(D269,[3]汇总!I$2:J$326,2,0)</f>
        <v>√</v>
      </c>
      <c r="U269" t="e">
        <f>VLOOKUP(D269,'[4]2021.05'!$E$5:$F$203,2,0)</f>
        <v>#N/A</v>
      </c>
    </row>
    <row r="270" customFormat="1" ht="20" hidden="1" customHeight="1" spans="1:21">
      <c r="A270" s="10">
        <f t="shared" si="86"/>
        <v>267</v>
      </c>
      <c r="B270" s="15"/>
      <c r="C270" s="12" t="s">
        <v>821</v>
      </c>
      <c r="D270" s="11" t="s">
        <v>822</v>
      </c>
      <c r="E270" s="22">
        <v>3042.05</v>
      </c>
      <c r="F270" s="11">
        <v>3043</v>
      </c>
      <c r="G270" s="13">
        <v>4990.25</v>
      </c>
      <c r="H270" s="11">
        <f t="shared" si="77"/>
        <v>54.76</v>
      </c>
      <c r="I270" s="11">
        <f t="shared" si="78"/>
        <v>486.728</v>
      </c>
      <c r="J270" s="11">
        <f t="shared" si="79"/>
        <v>21.301</v>
      </c>
      <c r="K270" s="13">
        <f t="shared" si="80"/>
        <v>424.17</v>
      </c>
      <c r="L270" s="13">
        <f t="shared" si="85"/>
        <v>986.959</v>
      </c>
      <c r="M270" s="11">
        <v>0</v>
      </c>
      <c r="N270" s="11">
        <f t="shared" si="81"/>
        <v>243.36</v>
      </c>
      <c r="O270" s="11">
        <f t="shared" si="82"/>
        <v>9.13</v>
      </c>
      <c r="P270" s="13">
        <f t="shared" si="83"/>
        <v>99.81</v>
      </c>
      <c r="Q270" s="11">
        <f t="shared" si="84"/>
        <v>352.3</v>
      </c>
      <c r="R270" s="11">
        <f t="shared" si="76"/>
        <v>1339.259</v>
      </c>
      <c r="S270" s="11"/>
      <c r="T270" t="str">
        <f>VLOOKUP(D270,[3]汇总!I$2:J$326,2,0)</f>
        <v>√</v>
      </c>
      <c r="U270" t="e">
        <f>VLOOKUP(D270,'[4]2021.05'!$E$5:$F$203,2,0)</f>
        <v>#N/A</v>
      </c>
    </row>
    <row r="271" customFormat="1" ht="20" hidden="1" customHeight="1" spans="1:21">
      <c r="A271" s="10">
        <f t="shared" si="86"/>
        <v>268</v>
      </c>
      <c r="B271" s="15"/>
      <c r="C271" s="12" t="s">
        <v>823</v>
      </c>
      <c r="D271" s="11" t="s">
        <v>824</v>
      </c>
      <c r="E271" s="22">
        <v>3042.05</v>
      </c>
      <c r="F271" s="11">
        <v>3043</v>
      </c>
      <c r="G271" s="13">
        <v>4990.25</v>
      </c>
      <c r="H271" s="11">
        <f t="shared" si="77"/>
        <v>54.76</v>
      </c>
      <c r="I271" s="11">
        <f t="shared" si="78"/>
        <v>486.728</v>
      </c>
      <c r="J271" s="11">
        <f t="shared" si="79"/>
        <v>21.301</v>
      </c>
      <c r="K271" s="13">
        <f t="shared" si="80"/>
        <v>424.17</v>
      </c>
      <c r="L271" s="13">
        <f t="shared" si="85"/>
        <v>986.959</v>
      </c>
      <c r="M271" s="11">
        <v>0</v>
      </c>
      <c r="N271" s="11">
        <f t="shared" si="81"/>
        <v>243.36</v>
      </c>
      <c r="O271" s="11">
        <f t="shared" si="82"/>
        <v>9.13</v>
      </c>
      <c r="P271" s="13">
        <f t="shared" si="83"/>
        <v>99.81</v>
      </c>
      <c r="Q271" s="11">
        <f t="shared" si="84"/>
        <v>352.3</v>
      </c>
      <c r="R271" s="11">
        <f t="shared" si="76"/>
        <v>1339.259</v>
      </c>
      <c r="S271" s="11"/>
      <c r="T271" t="str">
        <f>VLOOKUP(D271,[3]汇总!I$2:J$326,2,0)</f>
        <v>√</v>
      </c>
      <c r="U271" t="e">
        <f>VLOOKUP(D271,'[4]2021.05'!$E$5:$F$203,2,0)</f>
        <v>#N/A</v>
      </c>
    </row>
    <row r="272" customFormat="1" ht="20" hidden="1" customHeight="1" spans="1:21">
      <c r="A272" s="10">
        <f t="shared" si="86"/>
        <v>269</v>
      </c>
      <c r="B272" s="15"/>
      <c r="C272" s="12" t="s">
        <v>825</v>
      </c>
      <c r="D272" s="22" t="s">
        <v>826</v>
      </c>
      <c r="E272" s="22">
        <v>3042.05</v>
      </c>
      <c r="F272" s="11">
        <v>3043</v>
      </c>
      <c r="G272" s="13">
        <v>4990.25</v>
      </c>
      <c r="H272" s="11">
        <f t="shared" si="77"/>
        <v>54.76</v>
      </c>
      <c r="I272" s="11">
        <f t="shared" si="78"/>
        <v>486.728</v>
      </c>
      <c r="J272" s="11">
        <f t="shared" si="79"/>
        <v>21.301</v>
      </c>
      <c r="K272" s="13">
        <f t="shared" si="80"/>
        <v>424.17</v>
      </c>
      <c r="L272" s="13">
        <f t="shared" si="85"/>
        <v>986.959</v>
      </c>
      <c r="M272" s="11">
        <v>0</v>
      </c>
      <c r="N272" s="11">
        <f t="shared" si="81"/>
        <v>243.36</v>
      </c>
      <c r="O272" s="11">
        <f t="shared" si="82"/>
        <v>9.13</v>
      </c>
      <c r="P272" s="13">
        <f t="shared" si="83"/>
        <v>99.81</v>
      </c>
      <c r="Q272" s="11">
        <f t="shared" si="84"/>
        <v>352.3</v>
      </c>
      <c r="R272" s="11">
        <f t="shared" si="76"/>
        <v>1339.259</v>
      </c>
      <c r="S272" s="11"/>
      <c r="T272" t="str">
        <f>VLOOKUP(D272,[3]汇总!I$2:J$326,2,0)</f>
        <v>√</v>
      </c>
      <c r="U272" t="e">
        <f>VLOOKUP(D272,'[4]2021.05'!$E$5:$F$203,2,0)</f>
        <v>#N/A</v>
      </c>
    </row>
    <row r="273" customFormat="1" ht="20" hidden="1" customHeight="1" spans="1:21">
      <c r="A273" s="10">
        <f t="shared" si="86"/>
        <v>270</v>
      </c>
      <c r="B273" s="15"/>
      <c r="C273" s="20" t="s">
        <v>892</v>
      </c>
      <c r="D273" s="113" t="s">
        <v>893</v>
      </c>
      <c r="E273" s="22">
        <v>3042.05</v>
      </c>
      <c r="F273" s="11">
        <v>3043</v>
      </c>
      <c r="G273" s="13">
        <v>4990.25</v>
      </c>
      <c r="H273" s="11">
        <f t="shared" si="77"/>
        <v>54.76</v>
      </c>
      <c r="I273" s="11">
        <f t="shared" si="78"/>
        <v>486.728</v>
      </c>
      <c r="J273" s="11">
        <f t="shared" si="79"/>
        <v>21.301</v>
      </c>
      <c r="K273" s="13">
        <f t="shared" si="80"/>
        <v>424.17</v>
      </c>
      <c r="L273" s="13">
        <f t="shared" si="85"/>
        <v>986.959</v>
      </c>
      <c r="M273" s="11">
        <v>0</v>
      </c>
      <c r="N273" s="11">
        <f t="shared" si="81"/>
        <v>243.36</v>
      </c>
      <c r="O273" s="11">
        <f t="shared" si="82"/>
        <v>9.13</v>
      </c>
      <c r="P273" s="13">
        <f t="shared" si="83"/>
        <v>99.81</v>
      </c>
      <c r="Q273" s="11">
        <f t="shared" si="84"/>
        <v>352.3</v>
      </c>
      <c r="R273" s="11">
        <f t="shared" si="76"/>
        <v>1339.259</v>
      </c>
      <c r="S273" s="11" t="s">
        <v>50</v>
      </c>
      <c r="U273" t="e">
        <f>VLOOKUP(D273,'[4]2021.05'!$E$5:$F$203,2,0)</f>
        <v>#N/A</v>
      </c>
    </row>
    <row r="274" customFormat="1" ht="20" hidden="1" customHeight="1" spans="1:21">
      <c r="A274" s="10">
        <f t="shared" si="86"/>
        <v>271</v>
      </c>
      <c r="B274" s="15"/>
      <c r="C274" s="20" t="s">
        <v>894</v>
      </c>
      <c r="D274" s="113" t="s">
        <v>895</v>
      </c>
      <c r="E274" s="22">
        <v>3042.05</v>
      </c>
      <c r="F274" s="11">
        <v>3043</v>
      </c>
      <c r="G274" s="13">
        <v>4990.25</v>
      </c>
      <c r="H274" s="11">
        <f t="shared" si="77"/>
        <v>54.76</v>
      </c>
      <c r="I274" s="11">
        <f t="shared" si="78"/>
        <v>486.728</v>
      </c>
      <c r="J274" s="11">
        <f t="shared" si="79"/>
        <v>21.301</v>
      </c>
      <c r="K274" s="13">
        <f t="shared" si="80"/>
        <v>424.17</v>
      </c>
      <c r="L274" s="13">
        <f t="shared" si="85"/>
        <v>986.959</v>
      </c>
      <c r="M274" s="11">
        <v>0</v>
      </c>
      <c r="N274" s="11">
        <f t="shared" si="81"/>
        <v>243.36</v>
      </c>
      <c r="O274" s="11">
        <f t="shared" si="82"/>
        <v>9.13</v>
      </c>
      <c r="P274" s="13">
        <f t="shared" si="83"/>
        <v>99.81</v>
      </c>
      <c r="Q274" s="11">
        <f t="shared" si="84"/>
        <v>352.3</v>
      </c>
      <c r="R274" s="11">
        <f t="shared" si="76"/>
        <v>1339.259</v>
      </c>
      <c r="S274" s="11" t="s">
        <v>50</v>
      </c>
      <c r="U274" t="e">
        <f>VLOOKUP(D274,'[4]2021.05'!$E$5:$F$203,2,0)</f>
        <v>#N/A</v>
      </c>
    </row>
    <row r="275" customFormat="1" ht="20" hidden="1" customHeight="1" spans="1:21">
      <c r="A275" s="10">
        <f t="shared" si="86"/>
        <v>272</v>
      </c>
      <c r="B275" s="15"/>
      <c r="C275" s="20" t="s">
        <v>896</v>
      </c>
      <c r="D275" s="113" t="s">
        <v>897</v>
      </c>
      <c r="E275" s="22">
        <v>3042.05</v>
      </c>
      <c r="F275" s="11">
        <v>3043</v>
      </c>
      <c r="G275" s="13">
        <v>4990.25</v>
      </c>
      <c r="H275" s="11">
        <f t="shared" si="77"/>
        <v>54.76</v>
      </c>
      <c r="I275" s="11">
        <f t="shared" si="78"/>
        <v>486.728</v>
      </c>
      <c r="J275" s="11">
        <f t="shared" si="79"/>
        <v>21.301</v>
      </c>
      <c r="K275" s="13">
        <f t="shared" si="80"/>
        <v>424.17</v>
      </c>
      <c r="L275" s="13">
        <f t="shared" si="85"/>
        <v>986.959</v>
      </c>
      <c r="M275" s="11">
        <v>0</v>
      </c>
      <c r="N275" s="11">
        <f t="shared" si="81"/>
        <v>243.36</v>
      </c>
      <c r="O275" s="11">
        <f t="shared" si="82"/>
        <v>9.13</v>
      </c>
      <c r="P275" s="13">
        <f t="shared" si="83"/>
        <v>99.81</v>
      </c>
      <c r="Q275" s="11">
        <f t="shared" si="84"/>
        <v>352.3</v>
      </c>
      <c r="R275" s="11">
        <f t="shared" si="76"/>
        <v>1339.259</v>
      </c>
      <c r="S275" s="11" t="s">
        <v>50</v>
      </c>
      <c r="U275" t="e">
        <f>VLOOKUP(D275,'[4]2021.05'!$E$5:$F$203,2,0)</f>
        <v>#N/A</v>
      </c>
    </row>
    <row r="276" customFormat="1" ht="20" hidden="1" customHeight="1" spans="1:21">
      <c r="A276" s="10">
        <f t="shared" si="86"/>
        <v>273</v>
      </c>
      <c r="B276" s="15"/>
      <c r="C276" s="20" t="s">
        <v>898</v>
      </c>
      <c r="D276" s="113" t="s">
        <v>899</v>
      </c>
      <c r="E276" s="22">
        <v>3042.05</v>
      </c>
      <c r="F276" s="11">
        <v>3043</v>
      </c>
      <c r="G276" s="13">
        <v>4990.25</v>
      </c>
      <c r="H276" s="11">
        <f t="shared" si="77"/>
        <v>54.76</v>
      </c>
      <c r="I276" s="11">
        <f t="shared" si="78"/>
        <v>486.728</v>
      </c>
      <c r="J276" s="11">
        <f t="shared" si="79"/>
        <v>21.301</v>
      </c>
      <c r="K276" s="13">
        <f t="shared" si="80"/>
        <v>424.17</v>
      </c>
      <c r="L276" s="13">
        <f t="shared" si="85"/>
        <v>986.959</v>
      </c>
      <c r="M276" s="11">
        <v>0</v>
      </c>
      <c r="N276" s="11">
        <f t="shared" si="81"/>
        <v>243.36</v>
      </c>
      <c r="O276" s="11">
        <f t="shared" si="82"/>
        <v>9.13</v>
      </c>
      <c r="P276" s="13">
        <f t="shared" si="83"/>
        <v>99.81</v>
      </c>
      <c r="Q276" s="11">
        <f t="shared" si="84"/>
        <v>352.3</v>
      </c>
      <c r="R276" s="11">
        <f t="shared" si="76"/>
        <v>1339.259</v>
      </c>
      <c r="S276" s="11" t="s">
        <v>50</v>
      </c>
      <c r="U276" t="e">
        <f>VLOOKUP(D276,'[4]2021.05'!$E$5:$F$203,2,0)</f>
        <v>#N/A</v>
      </c>
    </row>
    <row r="277" customFormat="1" ht="20" customHeight="1" spans="1:21">
      <c r="A277" s="10">
        <f t="shared" si="86"/>
        <v>274</v>
      </c>
      <c r="B277" s="15"/>
      <c r="C277" s="20" t="s">
        <v>900</v>
      </c>
      <c r="D277" s="113" t="s">
        <v>901</v>
      </c>
      <c r="E277" s="22">
        <v>3042.05</v>
      </c>
      <c r="F277" s="11">
        <v>3043</v>
      </c>
      <c r="G277" s="13">
        <v>4990.25</v>
      </c>
      <c r="H277" s="11">
        <f t="shared" si="77"/>
        <v>54.76</v>
      </c>
      <c r="I277" s="11">
        <f t="shared" si="78"/>
        <v>486.728</v>
      </c>
      <c r="J277" s="11">
        <f t="shared" si="79"/>
        <v>21.301</v>
      </c>
      <c r="K277" s="13"/>
      <c r="L277" s="13">
        <f t="shared" si="85"/>
        <v>562.789</v>
      </c>
      <c r="M277" s="11">
        <v>0</v>
      </c>
      <c r="N277" s="11">
        <f t="shared" si="81"/>
        <v>243.36</v>
      </c>
      <c r="O277" s="11">
        <f t="shared" si="82"/>
        <v>9.13</v>
      </c>
      <c r="P277" s="13"/>
      <c r="Q277" s="11">
        <f t="shared" si="84"/>
        <v>252.49</v>
      </c>
      <c r="R277" s="11">
        <f t="shared" si="76"/>
        <v>815.279</v>
      </c>
      <c r="S277" s="11" t="s">
        <v>50</v>
      </c>
      <c r="U277" t="e">
        <f>VLOOKUP(D277,'[4]2021.05'!$E$5:$F$203,2,0)</f>
        <v>#N/A</v>
      </c>
    </row>
    <row r="278" customFormat="1" ht="20" hidden="1" customHeight="1" spans="1:21">
      <c r="A278" s="10">
        <f t="shared" si="86"/>
        <v>275</v>
      </c>
      <c r="B278" s="16"/>
      <c r="C278" s="20" t="s">
        <v>902</v>
      </c>
      <c r="D278" s="22" t="s">
        <v>903</v>
      </c>
      <c r="E278" s="22">
        <v>3042.05</v>
      </c>
      <c r="F278" s="11">
        <v>3043</v>
      </c>
      <c r="G278" s="13">
        <v>4990.25</v>
      </c>
      <c r="H278" s="11">
        <f t="shared" si="77"/>
        <v>54.76</v>
      </c>
      <c r="I278" s="11">
        <f t="shared" si="78"/>
        <v>486.728</v>
      </c>
      <c r="J278" s="11">
        <f t="shared" si="79"/>
        <v>21.301</v>
      </c>
      <c r="K278" s="13">
        <f t="shared" si="80"/>
        <v>424.17</v>
      </c>
      <c r="L278" s="13">
        <f t="shared" si="85"/>
        <v>986.959</v>
      </c>
      <c r="M278" s="11">
        <v>0</v>
      </c>
      <c r="N278" s="11">
        <f t="shared" si="81"/>
        <v>243.36</v>
      </c>
      <c r="O278" s="11">
        <f t="shared" si="82"/>
        <v>9.13</v>
      </c>
      <c r="P278" s="13">
        <f t="shared" si="83"/>
        <v>99.81</v>
      </c>
      <c r="Q278" s="11">
        <f t="shared" si="84"/>
        <v>352.3</v>
      </c>
      <c r="R278" s="11">
        <f t="shared" si="76"/>
        <v>1339.259</v>
      </c>
      <c r="S278" s="11" t="s">
        <v>50</v>
      </c>
      <c r="U278" t="e">
        <f>VLOOKUP(D278,'[4]2021.05'!$E$5:$F$203,2,0)</f>
        <v>#N/A</v>
      </c>
    </row>
    <row r="279" s="2" customFormat="1" ht="20" hidden="1" customHeight="1" spans="1:21">
      <c r="A279" s="10">
        <f t="shared" ref="A279:A285" si="87">ROW()-3</f>
        <v>276</v>
      </c>
      <c r="B279" s="20" t="s">
        <v>571</v>
      </c>
      <c r="C279" s="70" t="s">
        <v>572</v>
      </c>
      <c r="D279" s="12" t="s">
        <v>573</v>
      </c>
      <c r="E279" s="12">
        <v>3042.05</v>
      </c>
      <c r="F279" s="11">
        <v>3043</v>
      </c>
      <c r="G279" s="13">
        <v>4990.25</v>
      </c>
      <c r="H279" s="12">
        <f t="shared" ref="H279:H285" si="88">ROUND(E279*0.018,2)</f>
        <v>54.76</v>
      </c>
      <c r="I279" s="12">
        <f t="shared" ref="I279:I285" si="89">E279*0.16</f>
        <v>486.728</v>
      </c>
      <c r="J279" s="12">
        <f t="shared" ref="J279:J285" si="90">F279*0.007</f>
        <v>21.301</v>
      </c>
      <c r="K279" s="13">
        <f t="shared" ref="K279:K285" si="91">ROUND(G279*0.085,2)</f>
        <v>424.17</v>
      </c>
      <c r="L279" s="13">
        <f t="shared" ref="L279:L285" si="92">SUM(H279:K279)</f>
        <v>986.959</v>
      </c>
      <c r="M279" s="11">
        <v>0</v>
      </c>
      <c r="N279" s="12">
        <f t="shared" ref="N279:N285" si="93">ROUND(E279*0.08,2)</f>
        <v>243.36</v>
      </c>
      <c r="O279" s="12">
        <f t="shared" ref="O279:O285" si="94">ROUND(F279*0.003,2)</f>
        <v>9.13</v>
      </c>
      <c r="P279" s="13">
        <f t="shared" ref="P279:P285" si="95">ROUND(G279*0.02,2)</f>
        <v>99.81</v>
      </c>
      <c r="Q279" s="12">
        <f t="shared" ref="Q279:Q285" si="96">SUM(M279:P279)</f>
        <v>352.3</v>
      </c>
      <c r="R279" s="12">
        <f t="shared" ref="R279:R285" si="97">L279+Q279</f>
        <v>1339.259</v>
      </c>
      <c r="S279" s="12"/>
      <c r="T279"/>
      <c r="U279"/>
    </row>
    <row r="280" ht="20" hidden="1" customHeight="1" spans="1:19">
      <c r="A280" s="10">
        <f t="shared" si="87"/>
        <v>277</v>
      </c>
      <c r="B280" s="20"/>
      <c r="C280" s="70" t="s">
        <v>574</v>
      </c>
      <c r="D280" s="11" t="s">
        <v>575</v>
      </c>
      <c r="E280" s="11">
        <v>3042.05</v>
      </c>
      <c r="F280" s="11">
        <v>3043</v>
      </c>
      <c r="G280" s="13">
        <v>4990.25</v>
      </c>
      <c r="H280" s="11">
        <f t="shared" si="88"/>
        <v>54.76</v>
      </c>
      <c r="I280" s="11">
        <f t="shared" si="89"/>
        <v>486.728</v>
      </c>
      <c r="J280" s="11">
        <f t="shared" si="90"/>
        <v>21.301</v>
      </c>
      <c r="K280" s="13">
        <f t="shared" si="91"/>
        <v>424.17</v>
      </c>
      <c r="L280" s="13">
        <f t="shared" si="92"/>
        <v>986.959</v>
      </c>
      <c r="M280" s="11">
        <v>0</v>
      </c>
      <c r="N280" s="11">
        <f t="shared" si="93"/>
        <v>243.36</v>
      </c>
      <c r="O280" s="11">
        <f t="shared" si="94"/>
        <v>9.13</v>
      </c>
      <c r="P280" s="13">
        <f t="shared" si="95"/>
        <v>99.81</v>
      </c>
      <c r="Q280" s="11">
        <f t="shared" si="96"/>
        <v>352.3</v>
      </c>
      <c r="R280" s="11">
        <f t="shared" si="97"/>
        <v>1339.259</v>
      </c>
      <c r="S280" s="11"/>
    </row>
    <row r="281" ht="20" hidden="1" customHeight="1" spans="1:19">
      <c r="A281" s="10">
        <f t="shared" si="87"/>
        <v>278</v>
      </c>
      <c r="B281" s="20"/>
      <c r="C281" s="13" t="s">
        <v>576</v>
      </c>
      <c r="D281" s="11" t="s">
        <v>577</v>
      </c>
      <c r="E281" s="11" t="s">
        <v>758</v>
      </c>
      <c r="F281" s="11">
        <v>2837</v>
      </c>
      <c r="G281" s="13">
        <v>4990.25</v>
      </c>
      <c r="H281" s="11">
        <f t="shared" si="88"/>
        <v>51.05</v>
      </c>
      <c r="I281" s="11">
        <f t="shared" si="89"/>
        <v>453.792</v>
      </c>
      <c r="J281" s="11">
        <f t="shared" si="90"/>
        <v>19.859</v>
      </c>
      <c r="K281" s="13">
        <f t="shared" si="91"/>
        <v>424.17</v>
      </c>
      <c r="L281" s="13">
        <f t="shared" si="92"/>
        <v>948.871</v>
      </c>
      <c r="M281" s="11">
        <v>0</v>
      </c>
      <c r="N281" s="11">
        <f t="shared" si="93"/>
        <v>226.9</v>
      </c>
      <c r="O281" s="11">
        <f t="shared" si="94"/>
        <v>8.51</v>
      </c>
      <c r="P281" s="13">
        <f t="shared" si="95"/>
        <v>99.81</v>
      </c>
      <c r="Q281" s="11">
        <f t="shared" si="96"/>
        <v>335.22</v>
      </c>
      <c r="R281" s="11">
        <f t="shared" si="97"/>
        <v>1284.091</v>
      </c>
      <c r="S281" s="11"/>
    </row>
    <row r="282" ht="20" hidden="1" customHeight="1" spans="1:19">
      <c r="A282" s="10">
        <f t="shared" si="87"/>
        <v>279</v>
      </c>
      <c r="B282" s="20"/>
      <c r="C282" s="13" t="s">
        <v>578</v>
      </c>
      <c r="D282" s="11" t="s">
        <v>579</v>
      </c>
      <c r="E282" s="11" t="s">
        <v>758</v>
      </c>
      <c r="F282" s="11">
        <v>2837</v>
      </c>
      <c r="G282" s="13">
        <v>4990.25</v>
      </c>
      <c r="H282" s="11">
        <f t="shared" si="88"/>
        <v>51.05</v>
      </c>
      <c r="I282" s="11">
        <f t="shared" si="89"/>
        <v>453.792</v>
      </c>
      <c r="J282" s="11">
        <f t="shared" si="90"/>
        <v>19.859</v>
      </c>
      <c r="K282" s="13">
        <f t="shared" si="91"/>
        <v>424.17</v>
      </c>
      <c r="L282" s="13">
        <f t="shared" si="92"/>
        <v>948.871</v>
      </c>
      <c r="M282" s="11">
        <v>0</v>
      </c>
      <c r="N282" s="11">
        <f t="shared" si="93"/>
        <v>226.9</v>
      </c>
      <c r="O282" s="11">
        <f t="shared" si="94"/>
        <v>8.51</v>
      </c>
      <c r="P282" s="13">
        <f t="shared" si="95"/>
        <v>99.81</v>
      </c>
      <c r="Q282" s="11">
        <f t="shared" si="96"/>
        <v>335.22</v>
      </c>
      <c r="R282" s="11">
        <f t="shared" si="97"/>
        <v>1284.091</v>
      </c>
      <c r="S282" s="11"/>
    </row>
    <row r="283" ht="20" hidden="1" customHeight="1" spans="1:19">
      <c r="A283" s="10">
        <f t="shared" si="87"/>
        <v>280</v>
      </c>
      <c r="B283" s="20"/>
      <c r="C283" s="13" t="s">
        <v>582</v>
      </c>
      <c r="D283" s="11" t="s">
        <v>583</v>
      </c>
      <c r="E283" s="11" t="s">
        <v>758</v>
      </c>
      <c r="F283" s="11">
        <v>2837</v>
      </c>
      <c r="G283" s="13">
        <v>4990.25</v>
      </c>
      <c r="H283" s="11">
        <f t="shared" si="88"/>
        <v>51.05</v>
      </c>
      <c r="I283" s="11">
        <f t="shared" si="89"/>
        <v>453.792</v>
      </c>
      <c r="J283" s="11">
        <f t="shared" si="90"/>
        <v>19.859</v>
      </c>
      <c r="K283" s="13">
        <f t="shared" si="91"/>
        <v>424.17</v>
      </c>
      <c r="L283" s="13">
        <f t="shared" si="92"/>
        <v>948.871</v>
      </c>
      <c r="M283" s="11">
        <v>0</v>
      </c>
      <c r="N283" s="11">
        <f t="shared" si="93"/>
        <v>226.9</v>
      </c>
      <c r="O283" s="11">
        <f t="shared" si="94"/>
        <v>8.51</v>
      </c>
      <c r="P283" s="13">
        <f t="shared" si="95"/>
        <v>99.81</v>
      </c>
      <c r="Q283" s="11">
        <f t="shared" si="96"/>
        <v>335.22</v>
      </c>
      <c r="R283" s="11">
        <f t="shared" si="97"/>
        <v>1284.091</v>
      </c>
      <c r="S283" s="11"/>
    </row>
    <row r="284" ht="20" hidden="1" customHeight="1" spans="1:19">
      <c r="A284" s="10">
        <f t="shared" si="87"/>
        <v>281</v>
      </c>
      <c r="B284" s="20"/>
      <c r="C284" s="13" t="s">
        <v>584</v>
      </c>
      <c r="D284" s="11" t="s">
        <v>585</v>
      </c>
      <c r="E284" s="11" t="s">
        <v>758</v>
      </c>
      <c r="F284" s="11">
        <v>2837</v>
      </c>
      <c r="G284" s="13">
        <v>4990.25</v>
      </c>
      <c r="H284" s="11">
        <f t="shared" si="88"/>
        <v>51.05</v>
      </c>
      <c r="I284" s="11">
        <f t="shared" si="89"/>
        <v>453.792</v>
      </c>
      <c r="J284" s="11">
        <f t="shared" si="90"/>
        <v>19.859</v>
      </c>
      <c r="K284" s="13">
        <f t="shared" si="91"/>
        <v>424.17</v>
      </c>
      <c r="L284" s="13">
        <f t="shared" si="92"/>
        <v>948.871</v>
      </c>
      <c r="M284" s="11">
        <v>0</v>
      </c>
      <c r="N284" s="11">
        <f t="shared" si="93"/>
        <v>226.9</v>
      </c>
      <c r="O284" s="11">
        <f t="shared" si="94"/>
        <v>8.51</v>
      </c>
      <c r="P284" s="13">
        <f t="shared" si="95"/>
        <v>99.81</v>
      </c>
      <c r="Q284" s="11">
        <f t="shared" si="96"/>
        <v>335.22</v>
      </c>
      <c r="R284" s="11">
        <f t="shared" si="97"/>
        <v>1284.091</v>
      </c>
      <c r="S284" s="11"/>
    </row>
    <row r="285" ht="20" hidden="1" customHeight="1" spans="1:19">
      <c r="A285" s="10">
        <f t="shared" si="87"/>
        <v>282</v>
      </c>
      <c r="B285" s="20"/>
      <c r="C285" s="13" t="s">
        <v>586</v>
      </c>
      <c r="D285" s="11" t="s">
        <v>587</v>
      </c>
      <c r="E285" s="11" t="s">
        <v>758</v>
      </c>
      <c r="F285" s="11">
        <v>2837</v>
      </c>
      <c r="G285" s="13">
        <v>4990.25</v>
      </c>
      <c r="H285" s="11">
        <f t="shared" si="88"/>
        <v>51.05</v>
      </c>
      <c r="I285" s="11">
        <f t="shared" si="89"/>
        <v>453.792</v>
      </c>
      <c r="J285" s="11">
        <f t="shared" si="90"/>
        <v>19.859</v>
      </c>
      <c r="K285" s="13">
        <f t="shared" si="91"/>
        <v>424.17</v>
      </c>
      <c r="L285" s="13">
        <f t="shared" si="92"/>
        <v>948.871</v>
      </c>
      <c r="M285" s="11">
        <v>0</v>
      </c>
      <c r="N285" s="11">
        <f t="shared" si="93"/>
        <v>226.9</v>
      </c>
      <c r="O285" s="11">
        <f t="shared" si="94"/>
        <v>8.51</v>
      </c>
      <c r="P285" s="13">
        <f t="shared" si="95"/>
        <v>99.81</v>
      </c>
      <c r="Q285" s="11">
        <f t="shared" si="96"/>
        <v>335.22</v>
      </c>
      <c r="R285" s="11">
        <f t="shared" si="97"/>
        <v>1284.091</v>
      </c>
      <c r="S285" s="11"/>
    </row>
    <row r="286" ht="20" hidden="1" customHeight="1" spans="1:19">
      <c r="A286" s="10">
        <f t="shared" ref="A286:A342" si="98">ROW()-3</f>
        <v>283</v>
      </c>
      <c r="B286" s="20"/>
      <c r="C286" s="13" t="s">
        <v>588</v>
      </c>
      <c r="D286" s="11" t="s">
        <v>589</v>
      </c>
      <c r="E286" s="11" t="s">
        <v>758</v>
      </c>
      <c r="F286" s="11">
        <v>2837</v>
      </c>
      <c r="G286" s="13">
        <v>4990.25</v>
      </c>
      <c r="H286" s="11">
        <f t="shared" ref="H286:H342" si="99">ROUND(E286*0.018,2)</f>
        <v>51.05</v>
      </c>
      <c r="I286" s="11">
        <f t="shared" ref="I286:I342" si="100">E286*0.16</f>
        <v>453.792</v>
      </c>
      <c r="J286" s="11">
        <f t="shared" ref="J286:J342" si="101">F286*0.007</f>
        <v>19.859</v>
      </c>
      <c r="K286" s="13">
        <f t="shared" ref="K286:K342" si="102">ROUND(G286*0.085,2)</f>
        <v>424.17</v>
      </c>
      <c r="L286" s="13">
        <f t="shared" ref="L286:L342" si="103">SUM(H286:K286)</f>
        <v>948.871</v>
      </c>
      <c r="M286" s="11">
        <v>0</v>
      </c>
      <c r="N286" s="11">
        <f t="shared" ref="N286:N342" si="104">ROUND(E286*0.08,2)</f>
        <v>226.9</v>
      </c>
      <c r="O286" s="11">
        <f t="shared" ref="O286:O342" si="105">ROUND(F286*0.003,2)</f>
        <v>8.51</v>
      </c>
      <c r="P286" s="13">
        <f t="shared" ref="P286:P342" si="106">ROUND(G286*0.02,2)</f>
        <v>99.81</v>
      </c>
      <c r="Q286" s="11">
        <f t="shared" ref="Q286:Q342" si="107">SUM(M286:P286)</f>
        <v>335.22</v>
      </c>
      <c r="R286" s="11">
        <f t="shared" ref="R286:R342" si="108">L286+Q286</f>
        <v>1284.091</v>
      </c>
      <c r="S286" s="11"/>
    </row>
    <row r="287" ht="20" hidden="1" customHeight="1" spans="1:19">
      <c r="A287" s="10">
        <f t="shared" si="98"/>
        <v>284</v>
      </c>
      <c r="B287" s="20"/>
      <c r="C287" s="13" t="s">
        <v>592</v>
      </c>
      <c r="D287" s="11" t="s">
        <v>593</v>
      </c>
      <c r="E287" s="11" t="s">
        <v>758</v>
      </c>
      <c r="F287" s="11">
        <v>2837</v>
      </c>
      <c r="G287" s="13">
        <v>4990.25</v>
      </c>
      <c r="H287" s="11">
        <f t="shared" si="99"/>
        <v>51.05</v>
      </c>
      <c r="I287" s="11">
        <f t="shared" si="100"/>
        <v>453.792</v>
      </c>
      <c r="J287" s="11">
        <f t="shared" si="101"/>
        <v>19.859</v>
      </c>
      <c r="K287" s="13">
        <f t="shared" si="102"/>
        <v>424.17</v>
      </c>
      <c r="L287" s="13">
        <f t="shared" si="103"/>
        <v>948.871</v>
      </c>
      <c r="M287" s="11">
        <v>0</v>
      </c>
      <c r="N287" s="11">
        <f t="shared" si="104"/>
        <v>226.9</v>
      </c>
      <c r="O287" s="11">
        <f t="shared" si="105"/>
        <v>8.51</v>
      </c>
      <c r="P287" s="13">
        <f t="shared" si="106"/>
        <v>99.81</v>
      </c>
      <c r="Q287" s="11">
        <f t="shared" si="107"/>
        <v>335.22</v>
      </c>
      <c r="R287" s="11">
        <f t="shared" si="108"/>
        <v>1284.091</v>
      </c>
      <c r="S287" s="11"/>
    </row>
    <row r="288" ht="20" hidden="1" customHeight="1" spans="1:19">
      <c r="A288" s="10">
        <f t="shared" si="98"/>
        <v>285</v>
      </c>
      <c r="B288" s="20"/>
      <c r="C288" s="13" t="s">
        <v>594</v>
      </c>
      <c r="D288" s="11" t="s">
        <v>595</v>
      </c>
      <c r="E288" s="11" t="s">
        <v>758</v>
      </c>
      <c r="F288" s="11">
        <v>2837</v>
      </c>
      <c r="G288" s="13">
        <v>4990.25</v>
      </c>
      <c r="H288" s="11">
        <f t="shared" si="99"/>
        <v>51.05</v>
      </c>
      <c r="I288" s="11">
        <f t="shared" si="100"/>
        <v>453.792</v>
      </c>
      <c r="J288" s="11">
        <f t="shared" si="101"/>
        <v>19.859</v>
      </c>
      <c r="K288" s="13">
        <f t="shared" si="102"/>
        <v>424.17</v>
      </c>
      <c r="L288" s="13">
        <f t="shared" si="103"/>
        <v>948.871</v>
      </c>
      <c r="M288" s="11">
        <v>0</v>
      </c>
      <c r="N288" s="11">
        <f t="shared" si="104"/>
        <v>226.9</v>
      </c>
      <c r="O288" s="11">
        <f t="shared" si="105"/>
        <v>8.51</v>
      </c>
      <c r="P288" s="13">
        <f t="shared" si="106"/>
        <v>99.81</v>
      </c>
      <c r="Q288" s="11">
        <f t="shared" si="107"/>
        <v>335.22</v>
      </c>
      <c r="R288" s="11">
        <f t="shared" si="108"/>
        <v>1284.091</v>
      </c>
      <c r="S288" s="11"/>
    </row>
    <row r="289" ht="20" hidden="1" customHeight="1" spans="1:19">
      <c r="A289" s="10">
        <f t="shared" si="98"/>
        <v>286</v>
      </c>
      <c r="B289" s="20"/>
      <c r="C289" s="13" t="s">
        <v>596</v>
      </c>
      <c r="D289" s="11" t="s">
        <v>597</v>
      </c>
      <c r="E289" s="11" t="s">
        <v>759</v>
      </c>
      <c r="F289" s="11">
        <v>3820</v>
      </c>
      <c r="G289" s="13">
        <v>4990.25</v>
      </c>
      <c r="H289" s="11">
        <f t="shared" si="99"/>
        <v>68.76</v>
      </c>
      <c r="I289" s="11">
        <f t="shared" si="100"/>
        <v>611.2</v>
      </c>
      <c r="J289" s="11">
        <f t="shared" si="101"/>
        <v>26.74</v>
      </c>
      <c r="K289" s="13">
        <f t="shared" si="102"/>
        <v>424.17</v>
      </c>
      <c r="L289" s="13">
        <f t="shared" si="103"/>
        <v>1130.87</v>
      </c>
      <c r="M289" s="11">
        <v>0</v>
      </c>
      <c r="N289" s="11">
        <f t="shared" si="104"/>
        <v>305.6</v>
      </c>
      <c r="O289" s="11">
        <f t="shared" si="105"/>
        <v>11.46</v>
      </c>
      <c r="P289" s="13">
        <f t="shared" si="106"/>
        <v>99.81</v>
      </c>
      <c r="Q289" s="11">
        <f t="shared" si="107"/>
        <v>416.87</v>
      </c>
      <c r="R289" s="11">
        <f t="shared" si="108"/>
        <v>1547.74</v>
      </c>
      <c r="S289" s="11"/>
    </row>
    <row r="290" ht="20" hidden="1" customHeight="1" spans="1:19">
      <c r="A290" s="10">
        <f t="shared" si="98"/>
        <v>287</v>
      </c>
      <c r="B290" s="20"/>
      <c r="C290" s="13" t="s">
        <v>602</v>
      </c>
      <c r="D290" s="11" t="s">
        <v>603</v>
      </c>
      <c r="E290" s="11" t="s">
        <v>758</v>
      </c>
      <c r="F290" s="11">
        <v>2837</v>
      </c>
      <c r="G290" s="13">
        <v>4990.25</v>
      </c>
      <c r="H290" s="11">
        <f t="shared" si="99"/>
        <v>51.05</v>
      </c>
      <c r="I290" s="11">
        <f t="shared" si="100"/>
        <v>453.792</v>
      </c>
      <c r="J290" s="11">
        <f t="shared" si="101"/>
        <v>19.859</v>
      </c>
      <c r="K290" s="13">
        <f t="shared" si="102"/>
        <v>424.17</v>
      </c>
      <c r="L290" s="13">
        <f t="shared" si="103"/>
        <v>948.871</v>
      </c>
      <c r="M290" s="11">
        <v>0</v>
      </c>
      <c r="N290" s="11">
        <f t="shared" si="104"/>
        <v>226.9</v>
      </c>
      <c r="O290" s="11">
        <f t="shared" si="105"/>
        <v>8.51</v>
      </c>
      <c r="P290" s="13">
        <f t="shared" si="106"/>
        <v>99.81</v>
      </c>
      <c r="Q290" s="11">
        <f t="shared" si="107"/>
        <v>335.22</v>
      </c>
      <c r="R290" s="11">
        <f t="shared" si="108"/>
        <v>1284.091</v>
      </c>
      <c r="S290" s="11"/>
    </row>
    <row r="291" ht="20" hidden="1" customHeight="1" spans="1:19">
      <c r="A291" s="10">
        <f t="shared" si="98"/>
        <v>288</v>
      </c>
      <c r="B291" s="20"/>
      <c r="C291" s="13" t="s">
        <v>604</v>
      </c>
      <c r="D291" s="11" t="s">
        <v>605</v>
      </c>
      <c r="E291" s="11">
        <v>3820</v>
      </c>
      <c r="F291" s="11">
        <v>3820</v>
      </c>
      <c r="G291" s="13">
        <v>4990.25</v>
      </c>
      <c r="H291" s="11">
        <f t="shared" si="99"/>
        <v>68.76</v>
      </c>
      <c r="I291" s="11">
        <f t="shared" si="100"/>
        <v>611.2</v>
      </c>
      <c r="J291" s="11">
        <f t="shared" si="101"/>
        <v>26.74</v>
      </c>
      <c r="K291" s="13">
        <f t="shared" si="102"/>
        <v>424.17</v>
      </c>
      <c r="L291" s="13">
        <f t="shared" si="103"/>
        <v>1130.87</v>
      </c>
      <c r="M291" s="11">
        <v>0</v>
      </c>
      <c r="N291" s="11">
        <f t="shared" si="104"/>
        <v>305.6</v>
      </c>
      <c r="O291" s="11">
        <f t="shared" si="105"/>
        <v>11.46</v>
      </c>
      <c r="P291" s="13">
        <f t="shared" si="106"/>
        <v>99.81</v>
      </c>
      <c r="Q291" s="11">
        <f t="shared" si="107"/>
        <v>416.87</v>
      </c>
      <c r="R291" s="11">
        <f t="shared" si="108"/>
        <v>1547.74</v>
      </c>
      <c r="S291" s="11"/>
    </row>
    <row r="292" ht="20" hidden="1" customHeight="1" spans="1:19">
      <c r="A292" s="10">
        <f t="shared" si="98"/>
        <v>289</v>
      </c>
      <c r="B292" s="20"/>
      <c r="C292" s="13" t="s">
        <v>606</v>
      </c>
      <c r="D292" s="11" t="s">
        <v>607</v>
      </c>
      <c r="E292" s="11" t="s">
        <v>758</v>
      </c>
      <c r="F292" s="11">
        <v>2837</v>
      </c>
      <c r="G292" s="13">
        <v>4990.25</v>
      </c>
      <c r="H292" s="11">
        <f t="shared" si="99"/>
        <v>51.05</v>
      </c>
      <c r="I292" s="11">
        <f t="shared" si="100"/>
        <v>453.792</v>
      </c>
      <c r="J292" s="11">
        <f t="shared" si="101"/>
        <v>19.859</v>
      </c>
      <c r="K292" s="13">
        <f t="shared" si="102"/>
        <v>424.17</v>
      </c>
      <c r="L292" s="13">
        <f t="shared" si="103"/>
        <v>948.871</v>
      </c>
      <c r="M292" s="11">
        <v>0</v>
      </c>
      <c r="N292" s="11">
        <f t="shared" si="104"/>
        <v>226.9</v>
      </c>
      <c r="O292" s="11">
        <f t="shared" si="105"/>
        <v>8.51</v>
      </c>
      <c r="P292" s="13">
        <f t="shared" si="106"/>
        <v>99.81</v>
      </c>
      <c r="Q292" s="11">
        <f t="shared" si="107"/>
        <v>335.22</v>
      </c>
      <c r="R292" s="11">
        <f t="shared" si="108"/>
        <v>1284.091</v>
      </c>
      <c r="S292" s="11"/>
    </row>
    <row r="293" ht="20" hidden="1" customHeight="1" spans="1:19">
      <c r="A293" s="10">
        <f t="shared" si="98"/>
        <v>290</v>
      </c>
      <c r="B293" s="20"/>
      <c r="C293" s="13" t="s">
        <v>608</v>
      </c>
      <c r="D293" s="11" t="s">
        <v>609</v>
      </c>
      <c r="E293" s="11" t="s">
        <v>758</v>
      </c>
      <c r="F293" s="11">
        <v>2837</v>
      </c>
      <c r="G293" s="13">
        <v>4990.25</v>
      </c>
      <c r="H293" s="11">
        <f t="shared" si="99"/>
        <v>51.05</v>
      </c>
      <c r="I293" s="11">
        <f t="shared" si="100"/>
        <v>453.792</v>
      </c>
      <c r="J293" s="11">
        <f t="shared" si="101"/>
        <v>19.859</v>
      </c>
      <c r="K293" s="13">
        <f t="shared" si="102"/>
        <v>424.17</v>
      </c>
      <c r="L293" s="13">
        <f t="shared" si="103"/>
        <v>948.871</v>
      </c>
      <c r="M293" s="11">
        <v>0</v>
      </c>
      <c r="N293" s="11">
        <f t="shared" si="104"/>
        <v>226.9</v>
      </c>
      <c r="O293" s="11">
        <f t="shared" si="105"/>
        <v>8.51</v>
      </c>
      <c r="P293" s="13">
        <f t="shared" si="106"/>
        <v>99.81</v>
      </c>
      <c r="Q293" s="11">
        <f t="shared" si="107"/>
        <v>335.22</v>
      </c>
      <c r="R293" s="11">
        <f t="shared" si="108"/>
        <v>1284.091</v>
      </c>
      <c r="S293" s="11"/>
    </row>
    <row r="294" ht="20" hidden="1" customHeight="1" spans="1:19">
      <c r="A294" s="10">
        <f t="shared" si="98"/>
        <v>291</v>
      </c>
      <c r="B294" s="20"/>
      <c r="C294" s="13" t="s">
        <v>610</v>
      </c>
      <c r="D294" s="11" t="s">
        <v>611</v>
      </c>
      <c r="E294" s="11" t="s">
        <v>758</v>
      </c>
      <c r="F294" s="11">
        <v>2837</v>
      </c>
      <c r="G294" s="13">
        <v>4990.25</v>
      </c>
      <c r="H294" s="11">
        <f t="shared" si="99"/>
        <v>51.05</v>
      </c>
      <c r="I294" s="11">
        <f t="shared" si="100"/>
        <v>453.792</v>
      </c>
      <c r="J294" s="11">
        <f t="shared" si="101"/>
        <v>19.859</v>
      </c>
      <c r="K294" s="13">
        <f t="shared" si="102"/>
        <v>424.17</v>
      </c>
      <c r="L294" s="13">
        <f t="shared" si="103"/>
        <v>948.871</v>
      </c>
      <c r="M294" s="11">
        <v>0</v>
      </c>
      <c r="N294" s="11">
        <f t="shared" si="104"/>
        <v>226.9</v>
      </c>
      <c r="O294" s="11">
        <f t="shared" si="105"/>
        <v>8.51</v>
      </c>
      <c r="P294" s="13">
        <f t="shared" si="106"/>
        <v>99.81</v>
      </c>
      <c r="Q294" s="11">
        <f t="shared" si="107"/>
        <v>335.22</v>
      </c>
      <c r="R294" s="11">
        <f t="shared" si="108"/>
        <v>1284.091</v>
      </c>
      <c r="S294" s="11"/>
    </row>
    <row r="295" ht="20" hidden="1" customHeight="1" spans="1:19">
      <c r="A295" s="10">
        <f t="shared" si="98"/>
        <v>292</v>
      </c>
      <c r="B295" s="20"/>
      <c r="C295" s="13" t="s">
        <v>612</v>
      </c>
      <c r="D295" s="11" t="s">
        <v>613</v>
      </c>
      <c r="E295" s="11" t="s">
        <v>758</v>
      </c>
      <c r="F295" s="11">
        <v>2837</v>
      </c>
      <c r="G295" s="13">
        <v>4990.25</v>
      </c>
      <c r="H295" s="11">
        <f t="shared" si="99"/>
        <v>51.05</v>
      </c>
      <c r="I295" s="11">
        <f t="shared" si="100"/>
        <v>453.792</v>
      </c>
      <c r="J295" s="11">
        <f t="shared" si="101"/>
        <v>19.859</v>
      </c>
      <c r="K295" s="13">
        <f t="shared" si="102"/>
        <v>424.17</v>
      </c>
      <c r="L295" s="13">
        <f t="shared" si="103"/>
        <v>948.871</v>
      </c>
      <c r="M295" s="11">
        <v>0</v>
      </c>
      <c r="N295" s="11">
        <f t="shared" si="104"/>
        <v>226.9</v>
      </c>
      <c r="O295" s="11">
        <f t="shared" si="105"/>
        <v>8.51</v>
      </c>
      <c r="P295" s="13">
        <f t="shared" si="106"/>
        <v>99.81</v>
      </c>
      <c r="Q295" s="11">
        <f t="shared" si="107"/>
        <v>335.22</v>
      </c>
      <c r="R295" s="11">
        <f t="shared" si="108"/>
        <v>1284.091</v>
      </c>
      <c r="S295" s="11"/>
    </row>
    <row r="296" ht="20" hidden="1" customHeight="1" spans="1:19">
      <c r="A296" s="10">
        <f t="shared" si="98"/>
        <v>293</v>
      </c>
      <c r="B296" s="20"/>
      <c r="C296" s="13" t="s">
        <v>614</v>
      </c>
      <c r="D296" s="11" t="s">
        <v>615</v>
      </c>
      <c r="E296" s="11" t="s">
        <v>758</v>
      </c>
      <c r="F296" s="11">
        <v>2837</v>
      </c>
      <c r="G296" s="13">
        <v>4990.25</v>
      </c>
      <c r="H296" s="11">
        <f t="shared" si="99"/>
        <v>51.05</v>
      </c>
      <c r="I296" s="11">
        <f t="shared" si="100"/>
        <v>453.792</v>
      </c>
      <c r="J296" s="11">
        <f t="shared" si="101"/>
        <v>19.859</v>
      </c>
      <c r="K296" s="13">
        <f t="shared" si="102"/>
        <v>424.17</v>
      </c>
      <c r="L296" s="13">
        <f t="shared" si="103"/>
        <v>948.871</v>
      </c>
      <c r="M296" s="11">
        <v>0</v>
      </c>
      <c r="N296" s="11">
        <f t="shared" si="104"/>
        <v>226.9</v>
      </c>
      <c r="O296" s="11">
        <f t="shared" si="105"/>
        <v>8.51</v>
      </c>
      <c r="P296" s="13">
        <f t="shared" si="106"/>
        <v>99.81</v>
      </c>
      <c r="Q296" s="11">
        <f t="shared" si="107"/>
        <v>335.22</v>
      </c>
      <c r="R296" s="11">
        <f t="shared" si="108"/>
        <v>1284.091</v>
      </c>
      <c r="S296" s="11"/>
    </row>
    <row r="297" ht="20" hidden="1" customHeight="1" spans="1:19">
      <c r="A297" s="10">
        <f t="shared" si="98"/>
        <v>294</v>
      </c>
      <c r="B297" s="20"/>
      <c r="C297" s="13" t="s">
        <v>616</v>
      </c>
      <c r="D297" s="111" t="s">
        <v>617</v>
      </c>
      <c r="E297" s="11" t="s">
        <v>758</v>
      </c>
      <c r="F297" s="11">
        <v>2837</v>
      </c>
      <c r="G297" s="13">
        <v>4990.25</v>
      </c>
      <c r="H297" s="11">
        <f t="shared" si="99"/>
        <v>51.05</v>
      </c>
      <c r="I297" s="11">
        <f t="shared" si="100"/>
        <v>453.792</v>
      </c>
      <c r="J297" s="11">
        <f t="shared" si="101"/>
        <v>19.859</v>
      </c>
      <c r="K297" s="13">
        <f t="shared" si="102"/>
        <v>424.17</v>
      </c>
      <c r="L297" s="13">
        <f t="shared" si="103"/>
        <v>948.871</v>
      </c>
      <c r="M297" s="11">
        <v>0</v>
      </c>
      <c r="N297" s="11">
        <f t="shared" si="104"/>
        <v>226.9</v>
      </c>
      <c r="O297" s="11">
        <f t="shared" si="105"/>
        <v>8.51</v>
      </c>
      <c r="P297" s="13">
        <f t="shared" si="106"/>
        <v>99.81</v>
      </c>
      <c r="Q297" s="11">
        <f t="shared" si="107"/>
        <v>335.22</v>
      </c>
      <c r="R297" s="11">
        <f t="shared" si="108"/>
        <v>1284.091</v>
      </c>
      <c r="S297" s="11"/>
    </row>
    <row r="298" ht="20" hidden="1" customHeight="1" spans="1:19">
      <c r="A298" s="10">
        <f t="shared" si="98"/>
        <v>295</v>
      </c>
      <c r="B298" s="20"/>
      <c r="C298" s="13" t="s">
        <v>620</v>
      </c>
      <c r="D298" s="11" t="s">
        <v>621</v>
      </c>
      <c r="E298" s="11" t="s">
        <v>758</v>
      </c>
      <c r="F298" s="11">
        <v>2837</v>
      </c>
      <c r="G298" s="13">
        <v>4990.25</v>
      </c>
      <c r="H298" s="11">
        <f t="shared" si="99"/>
        <v>51.05</v>
      </c>
      <c r="I298" s="11">
        <f t="shared" si="100"/>
        <v>453.792</v>
      </c>
      <c r="J298" s="11">
        <f t="shared" si="101"/>
        <v>19.859</v>
      </c>
      <c r="K298" s="13">
        <f t="shared" si="102"/>
        <v>424.17</v>
      </c>
      <c r="L298" s="13">
        <f t="shared" si="103"/>
        <v>948.871</v>
      </c>
      <c r="M298" s="11">
        <v>0</v>
      </c>
      <c r="N298" s="11">
        <f t="shared" si="104"/>
        <v>226.9</v>
      </c>
      <c r="O298" s="11">
        <f t="shared" si="105"/>
        <v>8.51</v>
      </c>
      <c r="P298" s="13">
        <f t="shared" si="106"/>
        <v>99.81</v>
      </c>
      <c r="Q298" s="11">
        <f t="shared" si="107"/>
        <v>335.22</v>
      </c>
      <c r="R298" s="11">
        <f t="shared" si="108"/>
        <v>1284.091</v>
      </c>
      <c r="S298" s="11"/>
    </row>
    <row r="299" ht="20" hidden="1" customHeight="1" spans="1:19">
      <c r="A299" s="10">
        <f t="shared" si="98"/>
        <v>296</v>
      </c>
      <c r="B299" s="20"/>
      <c r="C299" s="13" t="s">
        <v>622</v>
      </c>
      <c r="D299" s="11" t="s">
        <v>623</v>
      </c>
      <c r="E299" s="11" t="s">
        <v>758</v>
      </c>
      <c r="F299" s="11">
        <v>2837</v>
      </c>
      <c r="G299" s="13">
        <v>4990.25</v>
      </c>
      <c r="H299" s="11">
        <f t="shared" si="99"/>
        <v>51.05</v>
      </c>
      <c r="I299" s="11">
        <f t="shared" si="100"/>
        <v>453.792</v>
      </c>
      <c r="J299" s="11">
        <f t="shared" si="101"/>
        <v>19.859</v>
      </c>
      <c r="K299" s="13">
        <f t="shared" si="102"/>
        <v>424.17</v>
      </c>
      <c r="L299" s="13">
        <f t="shared" si="103"/>
        <v>948.871</v>
      </c>
      <c r="M299" s="11">
        <v>0</v>
      </c>
      <c r="N299" s="11">
        <f t="shared" si="104"/>
        <v>226.9</v>
      </c>
      <c r="O299" s="11">
        <f t="shared" si="105"/>
        <v>8.51</v>
      </c>
      <c r="P299" s="13">
        <f t="shared" si="106"/>
        <v>99.81</v>
      </c>
      <c r="Q299" s="11">
        <f t="shared" si="107"/>
        <v>335.22</v>
      </c>
      <c r="R299" s="11">
        <f t="shared" si="108"/>
        <v>1284.091</v>
      </c>
      <c r="S299" s="11"/>
    </row>
    <row r="300" ht="20" hidden="1" customHeight="1" spans="1:19">
      <c r="A300" s="10">
        <f t="shared" si="98"/>
        <v>297</v>
      </c>
      <c r="B300" s="20"/>
      <c r="C300" s="13" t="s">
        <v>624</v>
      </c>
      <c r="D300" s="11" t="s">
        <v>625</v>
      </c>
      <c r="E300" s="11" t="s">
        <v>758</v>
      </c>
      <c r="F300" s="11">
        <v>2837</v>
      </c>
      <c r="G300" s="13">
        <v>4990.25</v>
      </c>
      <c r="H300" s="11">
        <f t="shared" si="99"/>
        <v>51.05</v>
      </c>
      <c r="I300" s="11">
        <f t="shared" si="100"/>
        <v>453.792</v>
      </c>
      <c r="J300" s="11">
        <f t="shared" si="101"/>
        <v>19.859</v>
      </c>
      <c r="K300" s="13">
        <f t="shared" si="102"/>
        <v>424.17</v>
      </c>
      <c r="L300" s="13">
        <f t="shared" si="103"/>
        <v>948.871</v>
      </c>
      <c r="M300" s="11">
        <v>0</v>
      </c>
      <c r="N300" s="11">
        <f t="shared" si="104"/>
        <v>226.9</v>
      </c>
      <c r="O300" s="11">
        <f t="shared" si="105"/>
        <v>8.51</v>
      </c>
      <c r="P300" s="13">
        <f t="shared" si="106"/>
        <v>99.81</v>
      </c>
      <c r="Q300" s="11">
        <f t="shared" si="107"/>
        <v>335.22</v>
      </c>
      <c r="R300" s="11">
        <f t="shared" si="108"/>
        <v>1284.091</v>
      </c>
      <c r="S300" s="11"/>
    </row>
    <row r="301" ht="20" hidden="1" customHeight="1" spans="1:19">
      <c r="A301" s="10">
        <f t="shared" si="98"/>
        <v>298</v>
      </c>
      <c r="B301" s="20"/>
      <c r="C301" s="13" t="s">
        <v>626</v>
      </c>
      <c r="D301" s="11" t="s">
        <v>627</v>
      </c>
      <c r="E301" s="11" t="s">
        <v>758</v>
      </c>
      <c r="F301" s="11">
        <v>2837</v>
      </c>
      <c r="G301" s="13">
        <v>4990.25</v>
      </c>
      <c r="H301" s="11">
        <f t="shared" si="99"/>
        <v>51.05</v>
      </c>
      <c r="I301" s="11">
        <f t="shared" si="100"/>
        <v>453.792</v>
      </c>
      <c r="J301" s="11">
        <f t="shared" si="101"/>
        <v>19.859</v>
      </c>
      <c r="K301" s="13">
        <f t="shared" si="102"/>
        <v>424.17</v>
      </c>
      <c r="L301" s="13">
        <f t="shared" si="103"/>
        <v>948.871</v>
      </c>
      <c r="M301" s="11">
        <v>0</v>
      </c>
      <c r="N301" s="11">
        <f t="shared" si="104"/>
        <v>226.9</v>
      </c>
      <c r="O301" s="11">
        <f t="shared" si="105"/>
        <v>8.51</v>
      </c>
      <c r="P301" s="13">
        <f t="shared" si="106"/>
        <v>99.81</v>
      </c>
      <c r="Q301" s="11">
        <f t="shared" si="107"/>
        <v>335.22</v>
      </c>
      <c r="R301" s="11">
        <f t="shared" si="108"/>
        <v>1284.091</v>
      </c>
      <c r="S301" s="11"/>
    </row>
    <row r="302" ht="20" hidden="1" customHeight="1" spans="1:19">
      <c r="A302" s="10">
        <f t="shared" si="98"/>
        <v>299</v>
      </c>
      <c r="B302" s="20"/>
      <c r="C302" s="13" t="s">
        <v>628</v>
      </c>
      <c r="D302" s="11" t="s">
        <v>629</v>
      </c>
      <c r="E302" s="11" t="s">
        <v>758</v>
      </c>
      <c r="F302" s="11">
        <v>2837</v>
      </c>
      <c r="G302" s="13">
        <v>4990.25</v>
      </c>
      <c r="H302" s="11">
        <f t="shared" si="99"/>
        <v>51.05</v>
      </c>
      <c r="I302" s="11">
        <f t="shared" si="100"/>
        <v>453.792</v>
      </c>
      <c r="J302" s="11">
        <f t="shared" si="101"/>
        <v>19.859</v>
      </c>
      <c r="K302" s="13">
        <f t="shared" si="102"/>
        <v>424.17</v>
      </c>
      <c r="L302" s="13">
        <f t="shared" si="103"/>
        <v>948.871</v>
      </c>
      <c r="M302" s="11">
        <v>0</v>
      </c>
      <c r="N302" s="11">
        <f t="shared" si="104"/>
        <v>226.9</v>
      </c>
      <c r="O302" s="11">
        <f t="shared" si="105"/>
        <v>8.51</v>
      </c>
      <c r="P302" s="13">
        <f t="shared" si="106"/>
        <v>99.81</v>
      </c>
      <c r="Q302" s="11">
        <f t="shared" si="107"/>
        <v>335.22</v>
      </c>
      <c r="R302" s="11">
        <f t="shared" si="108"/>
        <v>1284.091</v>
      </c>
      <c r="S302" s="11"/>
    </row>
    <row r="303" ht="20" hidden="1" customHeight="1" spans="1:19">
      <c r="A303" s="10">
        <f t="shared" si="98"/>
        <v>300</v>
      </c>
      <c r="B303" s="20"/>
      <c r="C303" s="13" t="s">
        <v>630</v>
      </c>
      <c r="D303" s="11" t="s">
        <v>631</v>
      </c>
      <c r="E303" s="11" t="s">
        <v>758</v>
      </c>
      <c r="F303" s="11">
        <v>2837</v>
      </c>
      <c r="G303" s="13">
        <v>4990.25</v>
      </c>
      <c r="H303" s="11">
        <f t="shared" si="99"/>
        <v>51.05</v>
      </c>
      <c r="I303" s="11">
        <f t="shared" si="100"/>
        <v>453.792</v>
      </c>
      <c r="J303" s="11">
        <f t="shared" si="101"/>
        <v>19.859</v>
      </c>
      <c r="K303" s="13">
        <f t="shared" si="102"/>
        <v>424.17</v>
      </c>
      <c r="L303" s="13">
        <f t="shared" si="103"/>
        <v>948.871</v>
      </c>
      <c r="M303" s="11">
        <v>0</v>
      </c>
      <c r="N303" s="11">
        <f t="shared" si="104"/>
        <v>226.9</v>
      </c>
      <c r="O303" s="11">
        <f t="shared" si="105"/>
        <v>8.51</v>
      </c>
      <c r="P303" s="13">
        <f t="shared" si="106"/>
        <v>99.81</v>
      </c>
      <c r="Q303" s="11">
        <f t="shared" si="107"/>
        <v>335.22</v>
      </c>
      <c r="R303" s="11">
        <f t="shared" si="108"/>
        <v>1284.091</v>
      </c>
      <c r="S303" s="11"/>
    </row>
    <row r="304" ht="20" hidden="1" customHeight="1" spans="1:19">
      <c r="A304" s="10">
        <f t="shared" si="98"/>
        <v>301</v>
      </c>
      <c r="B304" s="20"/>
      <c r="C304" s="13" t="s">
        <v>636</v>
      </c>
      <c r="D304" s="11" t="s">
        <v>637</v>
      </c>
      <c r="E304" s="11" t="s">
        <v>758</v>
      </c>
      <c r="F304" s="11">
        <v>2837</v>
      </c>
      <c r="G304" s="13">
        <v>4990.25</v>
      </c>
      <c r="H304" s="11">
        <f t="shared" si="99"/>
        <v>51.05</v>
      </c>
      <c r="I304" s="11">
        <f t="shared" si="100"/>
        <v>453.792</v>
      </c>
      <c r="J304" s="11">
        <f t="shared" si="101"/>
        <v>19.859</v>
      </c>
      <c r="K304" s="13">
        <f t="shared" si="102"/>
        <v>424.17</v>
      </c>
      <c r="L304" s="13">
        <f t="shared" si="103"/>
        <v>948.871</v>
      </c>
      <c r="M304" s="11">
        <v>0</v>
      </c>
      <c r="N304" s="11">
        <f t="shared" si="104"/>
        <v>226.9</v>
      </c>
      <c r="O304" s="11">
        <f t="shared" si="105"/>
        <v>8.51</v>
      </c>
      <c r="P304" s="13">
        <f t="shared" si="106"/>
        <v>99.81</v>
      </c>
      <c r="Q304" s="11">
        <f t="shared" si="107"/>
        <v>335.22</v>
      </c>
      <c r="R304" s="11">
        <f t="shared" si="108"/>
        <v>1284.091</v>
      </c>
      <c r="S304" s="11"/>
    </row>
    <row r="305" ht="20" hidden="1" customHeight="1" spans="1:19">
      <c r="A305" s="10">
        <f t="shared" si="98"/>
        <v>302</v>
      </c>
      <c r="B305" s="20"/>
      <c r="C305" s="13" t="s">
        <v>638</v>
      </c>
      <c r="D305" s="11" t="s">
        <v>639</v>
      </c>
      <c r="E305" s="11" t="s">
        <v>758</v>
      </c>
      <c r="F305" s="11">
        <v>2837</v>
      </c>
      <c r="G305" s="13">
        <v>4990.25</v>
      </c>
      <c r="H305" s="11">
        <f t="shared" si="99"/>
        <v>51.05</v>
      </c>
      <c r="I305" s="11">
        <f t="shared" si="100"/>
        <v>453.792</v>
      </c>
      <c r="J305" s="11">
        <f t="shared" si="101"/>
        <v>19.859</v>
      </c>
      <c r="K305" s="13">
        <f t="shared" si="102"/>
        <v>424.17</v>
      </c>
      <c r="L305" s="13">
        <f t="shared" si="103"/>
        <v>948.871</v>
      </c>
      <c r="M305" s="11">
        <v>0</v>
      </c>
      <c r="N305" s="11">
        <f t="shared" si="104"/>
        <v>226.9</v>
      </c>
      <c r="O305" s="11">
        <f t="shared" si="105"/>
        <v>8.51</v>
      </c>
      <c r="P305" s="13">
        <f t="shared" si="106"/>
        <v>99.81</v>
      </c>
      <c r="Q305" s="11">
        <f t="shared" si="107"/>
        <v>335.22</v>
      </c>
      <c r="R305" s="11">
        <f t="shared" si="108"/>
        <v>1284.091</v>
      </c>
      <c r="S305" s="11"/>
    </row>
    <row r="306" ht="20" hidden="1" customHeight="1" spans="1:19">
      <c r="A306" s="10">
        <f t="shared" si="98"/>
        <v>303</v>
      </c>
      <c r="B306" s="20"/>
      <c r="C306" s="13" t="s">
        <v>640</v>
      </c>
      <c r="D306" s="11" t="s">
        <v>641</v>
      </c>
      <c r="E306" s="11" t="s">
        <v>758</v>
      </c>
      <c r="F306" s="11">
        <v>2837</v>
      </c>
      <c r="G306" s="13">
        <v>4990.25</v>
      </c>
      <c r="H306" s="11">
        <f t="shared" si="99"/>
        <v>51.05</v>
      </c>
      <c r="I306" s="11">
        <f t="shared" si="100"/>
        <v>453.792</v>
      </c>
      <c r="J306" s="11">
        <f t="shared" si="101"/>
        <v>19.859</v>
      </c>
      <c r="K306" s="13">
        <f t="shared" si="102"/>
        <v>424.17</v>
      </c>
      <c r="L306" s="13">
        <f t="shared" si="103"/>
        <v>948.871</v>
      </c>
      <c r="M306" s="11">
        <v>0</v>
      </c>
      <c r="N306" s="11">
        <f t="shared" si="104"/>
        <v>226.9</v>
      </c>
      <c r="O306" s="11">
        <f t="shared" si="105"/>
        <v>8.51</v>
      </c>
      <c r="P306" s="13">
        <f t="shared" si="106"/>
        <v>99.81</v>
      </c>
      <c r="Q306" s="11">
        <f t="shared" si="107"/>
        <v>335.22</v>
      </c>
      <c r="R306" s="11">
        <f t="shared" si="108"/>
        <v>1284.091</v>
      </c>
      <c r="S306" s="11"/>
    </row>
    <row r="307" ht="20" hidden="1" customHeight="1" spans="1:19">
      <c r="A307" s="10">
        <f t="shared" si="98"/>
        <v>304</v>
      </c>
      <c r="B307" s="20"/>
      <c r="C307" s="13" t="s">
        <v>644</v>
      </c>
      <c r="D307" s="11" t="s">
        <v>645</v>
      </c>
      <c r="E307" s="11" t="s">
        <v>758</v>
      </c>
      <c r="F307" s="11">
        <v>2837</v>
      </c>
      <c r="G307" s="13">
        <v>4990.25</v>
      </c>
      <c r="H307" s="11">
        <f t="shared" si="99"/>
        <v>51.05</v>
      </c>
      <c r="I307" s="11">
        <f t="shared" si="100"/>
        <v>453.792</v>
      </c>
      <c r="J307" s="11">
        <f t="shared" si="101"/>
        <v>19.859</v>
      </c>
      <c r="K307" s="13">
        <f t="shared" si="102"/>
        <v>424.17</v>
      </c>
      <c r="L307" s="13">
        <f t="shared" si="103"/>
        <v>948.871</v>
      </c>
      <c r="M307" s="11">
        <v>0</v>
      </c>
      <c r="N307" s="11">
        <f t="shared" si="104"/>
        <v>226.9</v>
      </c>
      <c r="O307" s="11">
        <f t="shared" si="105"/>
        <v>8.51</v>
      </c>
      <c r="P307" s="13">
        <f t="shared" si="106"/>
        <v>99.81</v>
      </c>
      <c r="Q307" s="11">
        <f t="shared" si="107"/>
        <v>335.22</v>
      </c>
      <c r="R307" s="11">
        <f t="shared" si="108"/>
        <v>1284.091</v>
      </c>
      <c r="S307" s="11"/>
    </row>
    <row r="308" ht="20" hidden="1" customHeight="1" spans="1:19">
      <c r="A308" s="10">
        <f t="shared" si="98"/>
        <v>305</v>
      </c>
      <c r="B308" s="20"/>
      <c r="C308" s="34" t="s">
        <v>646</v>
      </c>
      <c r="D308" s="11" t="s">
        <v>647</v>
      </c>
      <c r="E308" s="11" t="s">
        <v>758</v>
      </c>
      <c r="F308" s="11">
        <v>2837</v>
      </c>
      <c r="G308" s="13">
        <v>4990.25</v>
      </c>
      <c r="H308" s="11">
        <f t="shared" si="99"/>
        <v>51.05</v>
      </c>
      <c r="I308" s="11">
        <f t="shared" si="100"/>
        <v>453.792</v>
      </c>
      <c r="J308" s="11">
        <f t="shared" si="101"/>
        <v>19.859</v>
      </c>
      <c r="K308" s="13">
        <f t="shared" si="102"/>
        <v>424.17</v>
      </c>
      <c r="L308" s="13">
        <f t="shared" si="103"/>
        <v>948.871</v>
      </c>
      <c r="M308" s="11">
        <v>0</v>
      </c>
      <c r="N308" s="11">
        <f t="shared" si="104"/>
        <v>226.9</v>
      </c>
      <c r="O308" s="11">
        <f t="shared" si="105"/>
        <v>8.51</v>
      </c>
      <c r="P308" s="13">
        <f t="shared" si="106"/>
        <v>99.81</v>
      </c>
      <c r="Q308" s="11">
        <f t="shared" si="107"/>
        <v>335.22</v>
      </c>
      <c r="R308" s="11">
        <f t="shared" si="108"/>
        <v>1284.091</v>
      </c>
      <c r="S308" s="11"/>
    </row>
    <row r="309" ht="20" hidden="1" customHeight="1" spans="1:19">
      <c r="A309" s="10">
        <f t="shared" si="98"/>
        <v>306</v>
      </c>
      <c r="B309" s="20"/>
      <c r="C309" s="13" t="s">
        <v>648</v>
      </c>
      <c r="D309" s="11" t="s">
        <v>649</v>
      </c>
      <c r="E309" s="11" t="s">
        <v>758</v>
      </c>
      <c r="F309" s="11">
        <v>2837</v>
      </c>
      <c r="G309" s="13">
        <v>4990.25</v>
      </c>
      <c r="H309" s="11">
        <f t="shared" si="99"/>
        <v>51.05</v>
      </c>
      <c r="I309" s="11">
        <f t="shared" si="100"/>
        <v>453.792</v>
      </c>
      <c r="J309" s="11">
        <f t="shared" si="101"/>
        <v>19.859</v>
      </c>
      <c r="K309" s="13">
        <f t="shared" si="102"/>
        <v>424.17</v>
      </c>
      <c r="L309" s="13">
        <f t="shared" si="103"/>
        <v>948.871</v>
      </c>
      <c r="M309" s="11">
        <v>0</v>
      </c>
      <c r="N309" s="11">
        <f t="shared" si="104"/>
        <v>226.9</v>
      </c>
      <c r="O309" s="11">
        <f t="shared" si="105"/>
        <v>8.51</v>
      </c>
      <c r="P309" s="13">
        <f t="shared" si="106"/>
        <v>99.81</v>
      </c>
      <c r="Q309" s="11">
        <f t="shared" si="107"/>
        <v>335.22</v>
      </c>
      <c r="R309" s="11">
        <f t="shared" si="108"/>
        <v>1284.091</v>
      </c>
      <c r="S309" s="11"/>
    </row>
    <row r="310" ht="20" hidden="1" customHeight="1" spans="1:19">
      <c r="A310" s="10">
        <f t="shared" si="98"/>
        <v>307</v>
      </c>
      <c r="B310" s="20"/>
      <c r="C310" s="13" t="s">
        <v>654</v>
      </c>
      <c r="D310" s="11" t="s">
        <v>655</v>
      </c>
      <c r="E310" s="11" t="s">
        <v>758</v>
      </c>
      <c r="F310" s="11">
        <v>2837</v>
      </c>
      <c r="G310" s="13">
        <v>4990.25</v>
      </c>
      <c r="H310" s="11">
        <f t="shared" si="99"/>
        <v>51.05</v>
      </c>
      <c r="I310" s="11">
        <f t="shared" si="100"/>
        <v>453.792</v>
      </c>
      <c r="J310" s="11">
        <f t="shared" si="101"/>
        <v>19.859</v>
      </c>
      <c r="K310" s="13">
        <f t="shared" si="102"/>
        <v>424.17</v>
      </c>
      <c r="L310" s="13">
        <f t="shared" si="103"/>
        <v>948.871</v>
      </c>
      <c r="M310" s="11">
        <v>0</v>
      </c>
      <c r="N310" s="11">
        <f t="shared" si="104"/>
        <v>226.9</v>
      </c>
      <c r="O310" s="11">
        <f t="shared" si="105"/>
        <v>8.51</v>
      </c>
      <c r="P310" s="13">
        <f t="shared" si="106"/>
        <v>99.81</v>
      </c>
      <c r="Q310" s="11">
        <f t="shared" si="107"/>
        <v>335.22</v>
      </c>
      <c r="R310" s="11">
        <f t="shared" si="108"/>
        <v>1284.091</v>
      </c>
      <c r="S310" s="11"/>
    </row>
    <row r="311" ht="20" hidden="1" customHeight="1" spans="1:19">
      <c r="A311" s="10">
        <f t="shared" si="98"/>
        <v>308</v>
      </c>
      <c r="B311" s="20"/>
      <c r="C311" s="13" t="s">
        <v>656</v>
      </c>
      <c r="D311" s="11" t="s">
        <v>657</v>
      </c>
      <c r="E311" s="11" t="s">
        <v>758</v>
      </c>
      <c r="F311" s="11">
        <v>2837</v>
      </c>
      <c r="G311" s="13">
        <v>4990.25</v>
      </c>
      <c r="H311" s="11">
        <f t="shared" si="99"/>
        <v>51.05</v>
      </c>
      <c r="I311" s="11">
        <f t="shared" si="100"/>
        <v>453.792</v>
      </c>
      <c r="J311" s="11">
        <f t="shared" si="101"/>
        <v>19.859</v>
      </c>
      <c r="K311" s="13">
        <f t="shared" si="102"/>
        <v>424.17</v>
      </c>
      <c r="L311" s="13">
        <f t="shared" si="103"/>
        <v>948.871</v>
      </c>
      <c r="M311" s="11">
        <v>0</v>
      </c>
      <c r="N311" s="11">
        <f t="shared" si="104"/>
        <v>226.9</v>
      </c>
      <c r="O311" s="11">
        <f t="shared" si="105"/>
        <v>8.51</v>
      </c>
      <c r="P311" s="13">
        <f t="shared" si="106"/>
        <v>99.81</v>
      </c>
      <c r="Q311" s="11">
        <f t="shared" si="107"/>
        <v>335.22</v>
      </c>
      <c r="R311" s="11">
        <f t="shared" si="108"/>
        <v>1284.091</v>
      </c>
      <c r="S311" s="11"/>
    </row>
    <row r="312" ht="20" hidden="1" customHeight="1" spans="1:19">
      <c r="A312" s="10">
        <f t="shared" si="98"/>
        <v>309</v>
      </c>
      <c r="B312" s="20"/>
      <c r="C312" s="13" t="s">
        <v>658</v>
      </c>
      <c r="D312" s="11" t="s">
        <v>659</v>
      </c>
      <c r="E312" s="11" t="s">
        <v>758</v>
      </c>
      <c r="F312" s="11">
        <v>2837</v>
      </c>
      <c r="G312" s="13">
        <v>4990.25</v>
      </c>
      <c r="H312" s="11">
        <f t="shared" si="99"/>
        <v>51.05</v>
      </c>
      <c r="I312" s="11">
        <f t="shared" si="100"/>
        <v>453.792</v>
      </c>
      <c r="J312" s="11">
        <f t="shared" si="101"/>
        <v>19.859</v>
      </c>
      <c r="K312" s="13">
        <f t="shared" si="102"/>
        <v>424.17</v>
      </c>
      <c r="L312" s="13">
        <f t="shared" si="103"/>
        <v>948.871</v>
      </c>
      <c r="M312" s="11">
        <v>0</v>
      </c>
      <c r="N312" s="11">
        <f t="shared" si="104"/>
        <v>226.9</v>
      </c>
      <c r="O312" s="11">
        <f t="shared" si="105"/>
        <v>8.51</v>
      </c>
      <c r="P312" s="13">
        <f t="shared" si="106"/>
        <v>99.81</v>
      </c>
      <c r="Q312" s="11">
        <f t="shared" si="107"/>
        <v>335.22</v>
      </c>
      <c r="R312" s="11">
        <f t="shared" si="108"/>
        <v>1284.091</v>
      </c>
      <c r="S312" s="11"/>
    </row>
    <row r="313" ht="20" hidden="1" customHeight="1" spans="1:19">
      <c r="A313" s="10">
        <f t="shared" si="98"/>
        <v>310</v>
      </c>
      <c r="B313" s="20"/>
      <c r="C313" s="13" t="s">
        <v>660</v>
      </c>
      <c r="D313" s="11" t="s">
        <v>661</v>
      </c>
      <c r="E313" s="11" t="s">
        <v>758</v>
      </c>
      <c r="F313" s="11">
        <v>2837</v>
      </c>
      <c r="G313" s="13">
        <v>4990.25</v>
      </c>
      <c r="H313" s="11">
        <f t="shared" si="99"/>
        <v>51.05</v>
      </c>
      <c r="I313" s="11">
        <f t="shared" si="100"/>
        <v>453.792</v>
      </c>
      <c r="J313" s="11">
        <f t="shared" si="101"/>
        <v>19.859</v>
      </c>
      <c r="K313" s="13">
        <f t="shared" si="102"/>
        <v>424.17</v>
      </c>
      <c r="L313" s="13">
        <f t="shared" si="103"/>
        <v>948.871</v>
      </c>
      <c r="M313" s="11">
        <v>0</v>
      </c>
      <c r="N313" s="11">
        <f t="shared" si="104"/>
        <v>226.9</v>
      </c>
      <c r="O313" s="11">
        <f t="shared" si="105"/>
        <v>8.51</v>
      </c>
      <c r="P313" s="13">
        <f t="shared" si="106"/>
        <v>99.81</v>
      </c>
      <c r="Q313" s="11">
        <f t="shared" si="107"/>
        <v>335.22</v>
      </c>
      <c r="R313" s="11">
        <f t="shared" si="108"/>
        <v>1284.091</v>
      </c>
      <c r="S313" s="11"/>
    </row>
    <row r="314" ht="20" hidden="1" customHeight="1" spans="1:19">
      <c r="A314" s="10">
        <f t="shared" si="98"/>
        <v>311</v>
      </c>
      <c r="B314" s="20"/>
      <c r="C314" s="13" t="s">
        <v>664</v>
      </c>
      <c r="D314" s="11" t="s">
        <v>665</v>
      </c>
      <c r="E314" s="11" t="s">
        <v>758</v>
      </c>
      <c r="F314" s="11">
        <v>2837</v>
      </c>
      <c r="G314" s="13">
        <v>4990.25</v>
      </c>
      <c r="H314" s="11">
        <f t="shared" si="99"/>
        <v>51.05</v>
      </c>
      <c r="I314" s="11">
        <f t="shared" si="100"/>
        <v>453.792</v>
      </c>
      <c r="J314" s="11">
        <f t="shared" si="101"/>
        <v>19.859</v>
      </c>
      <c r="K314" s="13">
        <f t="shared" si="102"/>
        <v>424.17</v>
      </c>
      <c r="L314" s="13">
        <f t="shared" si="103"/>
        <v>948.871</v>
      </c>
      <c r="M314" s="11">
        <v>0</v>
      </c>
      <c r="N314" s="11">
        <f t="shared" si="104"/>
        <v>226.9</v>
      </c>
      <c r="O314" s="11">
        <f t="shared" si="105"/>
        <v>8.51</v>
      </c>
      <c r="P314" s="13">
        <f t="shared" si="106"/>
        <v>99.81</v>
      </c>
      <c r="Q314" s="11">
        <f t="shared" si="107"/>
        <v>335.22</v>
      </c>
      <c r="R314" s="11">
        <f t="shared" si="108"/>
        <v>1284.091</v>
      </c>
      <c r="S314" s="11"/>
    </row>
    <row r="315" ht="20" hidden="1" customHeight="1" spans="1:19">
      <c r="A315" s="10">
        <f t="shared" si="98"/>
        <v>312</v>
      </c>
      <c r="B315" s="20"/>
      <c r="C315" s="13" t="s">
        <v>666</v>
      </c>
      <c r="D315" s="11" t="s">
        <v>667</v>
      </c>
      <c r="E315" s="11" t="s">
        <v>758</v>
      </c>
      <c r="F315" s="11">
        <v>2837</v>
      </c>
      <c r="G315" s="13">
        <v>4990.25</v>
      </c>
      <c r="H315" s="11">
        <f t="shared" si="99"/>
        <v>51.05</v>
      </c>
      <c r="I315" s="11">
        <f t="shared" si="100"/>
        <v>453.792</v>
      </c>
      <c r="J315" s="11">
        <f t="shared" si="101"/>
        <v>19.859</v>
      </c>
      <c r="K315" s="13">
        <f t="shared" si="102"/>
        <v>424.17</v>
      </c>
      <c r="L315" s="13">
        <f t="shared" si="103"/>
        <v>948.871</v>
      </c>
      <c r="M315" s="11">
        <v>0</v>
      </c>
      <c r="N315" s="11">
        <f t="shared" si="104"/>
        <v>226.9</v>
      </c>
      <c r="O315" s="11">
        <f t="shared" si="105"/>
        <v>8.51</v>
      </c>
      <c r="P315" s="13">
        <f t="shared" si="106"/>
        <v>99.81</v>
      </c>
      <c r="Q315" s="11">
        <f t="shared" si="107"/>
        <v>335.22</v>
      </c>
      <c r="R315" s="11">
        <f t="shared" si="108"/>
        <v>1284.091</v>
      </c>
      <c r="S315" s="11"/>
    </row>
    <row r="316" ht="20" hidden="1" customHeight="1" spans="1:19">
      <c r="A316" s="10">
        <f t="shared" si="98"/>
        <v>313</v>
      </c>
      <c r="B316" s="20"/>
      <c r="C316" s="13" t="s">
        <v>668</v>
      </c>
      <c r="D316" s="11" t="s">
        <v>669</v>
      </c>
      <c r="E316" s="11" t="s">
        <v>758</v>
      </c>
      <c r="F316" s="11">
        <v>2837</v>
      </c>
      <c r="G316" s="13">
        <v>4990.25</v>
      </c>
      <c r="H316" s="11">
        <f t="shared" si="99"/>
        <v>51.05</v>
      </c>
      <c r="I316" s="11">
        <f t="shared" si="100"/>
        <v>453.792</v>
      </c>
      <c r="J316" s="11">
        <f t="shared" si="101"/>
        <v>19.859</v>
      </c>
      <c r="K316" s="13">
        <f t="shared" si="102"/>
        <v>424.17</v>
      </c>
      <c r="L316" s="13">
        <f t="shared" si="103"/>
        <v>948.871</v>
      </c>
      <c r="M316" s="11">
        <v>0</v>
      </c>
      <c r="N316" s="11">
        <f t="shared" si="104"/>
        <v>226.9</v>
      </c>
      <c r="O316" s="11">
        <f t="shared" si="105"/>
        <v>8.51</v>
      </c>
      <c r="P316" s="13">
        <f t="shared" si="106"/>
        <v>99.81</v>
      </c>
      <c r="Q316" s="11">
        <f t="shared" si="107"/>
        <v>335.22</v>
      </c>
      <c r="R316" s="11">
        <f t="shared" si="108"/>
        <v>1284.091</v>
      </c>
      <c r="S316" s="11"/>
    </row>
    <row r="317" ht="20" hidden="1" customHeight="1" spans="1:19">
      <c r="A317" s="10">
        <f t="shared" si="98"/>
        <v>314</v>
      </c>
      <c r="B317" s="20"/>
      <c r="C317" s="13" t="s">
        <v>670</v>
      </c>
      <c r="D317" s="11" t="s">
        <v>671</v>
      </c>
      <c r="E317" s="11" t="s">
        <v>758</v>
      </c>
      <c r="F317" s="11">
        <v>2837</v>
      </c>
      <c r="G317" s="13">
        <v>4990.25</v>
      </c>
      <c r="H317" s="11">
        <f t="shared" si="99"/>
        <v>51.05</v>
      </c>
      <c r="I317" s="11">
        <f t="shared" si="100"/>
        <v>453.792</v>
      </c>
      <c r="J317" s="11">
        <f t="shared" si="101"/>
        <v>19.859</v>
      </c>
      <c r="K317" s="13">
        <f t="shared" si="102"/>
        <v>424.17</v>
      </c>
      <c r="L317" s="13">
        <f t="shared" si="103"/>
        <v>948.871</v>
      </c>
      <c r="M317" s="11">
        <v>0</v>
      </c>
      <c r="N317" s="11">
        <f t="shared" si="104"/>
        <v>226.9</v>
      </c>
      <c r="O317" s="11">
        <f t="shared" si="105"/>
        <v>8.51</v>
      </c>
      <c r="P317" s="13">
        <f t="shared" si="106"/>
        <v>99.81</v>
      </c>
      <c r="Q317" s="11">
        <f t="shared" si="107"/>
        <v>335.22</v>
      </c>
      <c r="R317" s="11">
        <f t="shared" si="108"/>
        <v>1284.091</v>
      </c>
      <c r="S317" s="11"/>
    </row>
    <row r="318" ht="20" hidden="1" customHeight="1" spans="1:19">
      <c r="A318" s="10">
        <f t="shared" si="98"/>
        <v>315</v>
      </c>
      <c r="B318" s="20"/>
      <c r="C318" s="13" t="s">
        <v>672</v>
      </c>
      <c r="D318" s="11" t="s">
        <v>673</v>
      </c>
      <c r="E318" s="11" t="s">
        <v>758</v>
      </c>
      <c r="F318" s="11">
        <v>2837</v>
      </c>
      <c r="G318" s="13">
        <v>4990.25</v>
      </c>
      <c r="H318" s="11">
        <f t="shared" si="99"/>
        <v>51.05</v>
      </c>
      <c r="I318" s="11">
        <f t="shared" si="100"/>
        <v>453.792</v>
      </c>
      <c r="J318" s="11">
        <f t="shared" si="101"/>
        <v>19.859</v>
      </c>
      <c r="K318" s="13">
        <f t="shared" si="102"/>
        <v>424.17</v>
      </c>
      <c r="L318" s="13">
        <f t="shared" si="103"/>
        <v>948.871</v>
      </c>
      <c r="M318" s="11">
        <v>0</v>
      </c>
      <c r="N318" s="11">
        <f t="shared" si="104"/>
        <v>226.9</v>
      </c>
      <c r="O318" s="11">
        <f t="shared" si="105"/>
        <v>8.51</v>
      </c>
      <c r="P318" s="13">
        <f t="shared" si="106"/>
        <v>99.81</v>
      </c>
      <c r="Q318" s="11">
        <f t="shared" si="107"/>
        <v>335.22</v>
      </c>
      <c r="R318" s="11">
        <f t="shared" si="108"/>
        <v>1284.091</v>
      </c>
      <c r="S318" s="11"/>
    </row>
    <row r="319" ht="20" hidden="1" customHeight="1" spans="1:19">
      <c r="A319" s="10">
        <f t="shared" si="98"/>
        <v>316</v>
      </c>
      <c r="B319" s="20"/>
      <c r="C319" s="13" t="s">
        <v>674</v>
      </c>
      <c r="D319" s="11" t="s">
        <v>675</v>
      </c>
      <c r="E319" s="11" t="s">
        <v>758</v>
      </c>
      <c r="F319" s="11">
        <v>2837</v>
      </c>
      <c r="G319" s="13">
        <v>4990.25</v>
      </c>
      <c r="H319" s="11">
        <f t="shared" si="99"/>
        <v>51.05</v>
      </c>
      <c r="I319" s="11">
        <f t="shared" si="100"/>
        <v>453.792</v>
      </c>
      <c r="J319" s="11">
        <f t="shared" si="101"/>
        <v>19.859</v>
      </c>
      <c r="K319" s="13">
        <f t="shared" si="102"/>
        <v>424.17</v>
      </c>
      <c r="L319" s="13">
        <f t="shared" si="103"/>
        <v>948.871</v>
      </c>
      <c r="M319" s="11">
        <v>0</v>
      </c>
      <c r="N319" s="11">
        <f t="shared" si="104"/>
        <v>226.9</v>
      </c>
      <c r="O319" s="11">
        <f t="shared" si="105"/>
        <v>8.51</v>
      </c>
      <c r="P319" s="13">
        <f t="shared" si="106"/>
        <v>99.81</v>
      </c>
      <c r="Q319" s="11">
        <f t="shared" si="107"/>
        <v>335.22</v>
      </c>
      <c r="R319" s="11">
        <f t="shared" si="108"/>
        <v>1284.091</v>
      </c>
      <c r="S319" s="11"/>
    </row>
    <row r="320" ht="20" hidden="1" customHeight="1" spans="1:19">
      <c r="A320" s="10">
        <f t="shared" si="98"/>
        <v>317</v>
      </c>
      <c r="B320" s="20"/>
      <c r="C320" s="13" t="s">
        <v>676</v>
      </c>
      <c r="D320" s="11" t="s">
        <v>677</v>
      </c>
      <c r="E320" s="11" t="s">
        <v>758</v>
      </c>
      <c r="F320" s="11">
        <v>2837</v>
      </c>
      <c r="G320" s="13">
        <v>4990.25</v>
      </c>
      <c r="H320" s="11">
        <f t="shared" si="99"/>
        <v>51.05</v>
      </c>
      <c r="I320" s="11">
        <f t="shared" si="100"/>
        <v>453.792</v>
      </c>
      <c r="J320" s="11">
        <f t="shared" si="101"/>
        <v>19.859</v>
      </c>
      <c r="K320" s="13">
        <f t="shared" si="102"/>
        <v>424.17</v>
      </c>
      <c r="L320" s="13">
        <f t="shared" si="103"/>
        <v>948.871</v>
      </c>
      <c r="M320" s="11">
        <v>0</v>
      </c>
      <c r="N320" s="11">
        <f t="shared" si="104"/>
        <v>226.9</v>
      </c>
      <c r="O320" s="11">
        <f t="shared" si="105"/>
        <v>8.51</v>
      </c>
      <c r="P320" s="13">
        <f t="shared" si="106"/>
        <v>99.81</v>
      </c>
      <c r="Q320" s="11">
        <f t="shared" si="107"/>
        <v>335.22</v>
      </c>
      <c r="R320" s="11">
        <f t="shared" si="108"/>
        <v>1284.091</v>
      </c>
      <c r="S320" s="11"/>
    </row>
    <row r="321" ht="20" hidden="1" customHeight="1" spans="1:19">
      <c r="A321" s="10">
        <f t="shared" si="98"/>
        <v>318</v>
      </c>
      <c r="B321" s="20"/>
      <c r="C321" s="13" t="s">
        <v>678</v>
      </c>
      <c r="D321" s="11" t="s">
        <v>679</v>
      </c>
      <c r="E321" s="11" t="s">
        <v>758</v>
      </c>
      <c r="F321" s="11">
        <v>2837</v>
      </c>
      <c r="G321" s="13">
        <v>4990.25</v>
      </c>
      <c r="H321" s="11">
        <f t="shared" si="99"/>
        <v>51.05</v>
      </c>
      <c r="I321" s="11">
        <f t="shared" si="100"/>
        <v>453.792</v>
      </c>
      <c r="J321" s="11">
        <f t="shared" si="101"/>
        <v>19.859</v>
      </c>
      <c r="K321" s="13">
        <f t="shared" si="102"/>
        <v>424.17</v>
      </c>
      <c r="L321" s="13">
        <f t="shared" si="103"/>
        <v>948.871</v>
      </c>
      <c r="M321" s="11">
        <v>0</v>
      </c>
      <c r="N321" s="11">
        <f t="shared" si="104"/>
        <v>226.9</v>
      </c>
      <c r="O321" s="11">
        <f t="shared" si="105"/>
        <v>8.51</v>
      </c>
      <c r="P321" s="13">
        <f t="shared" si="106"/>
        <v>99.81</v>
      </c>
      <c r="Q321" s="11">
        <f t="shared" si="107"/>
        <v>335.22</v>
      </c>
      <c r="R321" s="11">
        <f t="shared" si="108"/>
        <v>1284.091</v>
      </c>
      <c r="S321" s="11"/>
    </row>
    <row r="322" ht="20" hidden="1" customHeight="1" spans="1:19">
      <c r="A322" s="10">
        <f t="shared" si="98"/>
        <v>319</v>
      </c>
      <c r="B322" s="20"/>
      <c r="C322" s="13" t="s">
        <v>680</v>
      </c>
      <c r="D322" s="11" t="s">
        <v>681</v>
      </c>
      <c r="E322" s="11" t="s">
        <v>758</v>
      </c>
      <c r="F322" s="11">
        <v>2837</v>
      </c>
      <c r="G322" s="13">
        <v>4990.25</v>
      </c>
      <c r="H322" s="11">
        <f t="shared" si="99"/>
        <v>51.05</v>
      </c>
      <c r="I322" s="11">
        <f t="shared" si="100"/>
        <v>453.792</v>
      </c>
      <c r="J322" s="11">
        <f t="shared" si="101"/>
        <v>19.859</v>
      </c>
      <c r="K322" s="13">
        <f t="shared" si="102"/>
        <v>424.17</v>
      </c>
      <c r="L322" s="13">
        <f t="shared" si="103"/>
        <v>948.871</v>
      </c>
      <c r="M322" s="11">
        <v>0</v>
      </c>
      <c r="N322" s="11">
        <f t="shared" si="104"/>
        <v>226.9</v>
      </c>
      <c r="O322" s="11">
        <f t="shared" si="105"/>
        <v>8.51</v>
      </c>
      <c r="P322" s="13">
        <f t="shared" si="106"/>
        <v>99.81</v>
      </c>
      <c r="Q322" s="11">
        <f t="shared" si="107"/>
        <v>335.22</v>
      </c>
      <c r="R322" s="11">
        <f t="shared" si="108"/>
        <v>1284.091</v>
      </c>
      <c r="S322" s="11"/>
    </row>
    <row r="323" ht="20" hidden="1" customHeight="1" spans="1:19">
      <c r="A323" s="10">
        <f t="shared" si="98"/>
        <v>320</v>
      </c>
      <c r="B323" s="20"/>
      <c r="C323" s="13" t="s">
        <v>682</v>
      </c>
      <c r="D323" s="11" t="s">
        <v>683</v>
      </c>
      <c r="E323" s="11" t="s">
        <v>758</v>
      </c>
      <c r="F323" s="11">
        <v>2837</v>
      </c>
      <c r="G323" s="13">
        <v>4990.25</v>
      </c>
      <c r="H323" s="11">
        <f t="shared" si="99"/>
        <v>51.05</v>
      </c>
      <c r="I323" s="11">
        <f t="shared" si="100"/>
        <v>453.792</v>
      </c>
      <c r="J323" s="11">
        <f t="shared" si="101"/>
        <v>19.859</v>
      </c>
      <c r="K323" s="13">
        <f t="shared" si="102"/>
        <v>424.17</v>
      </c>
      <c r="L323" s="13">
        <f t="shared" si="103"/>
        <v>948.871</v>
      </c>
      <c r="M323" s="11">
        <v>0</v>
      </c>
      <c r="N323" s="11">
        <f t="shared" si="104"/>
        <v>226.9</v>
      </c>
      <c r="O323" s="11">
        <f t="shared" si="105"/>
        <v>8.51</v>
      </c>
      <c r="P323" s="13">
        <f t="shared" si="106"/>
        <v>99.81</v>
      </c>
      <c r="Q323" s="11">
        <f t="shared" si="107"/>
        <v>335.22</v>
      </c>
      <c r="R323" s="11">
        <f t="shared" si="108"/>
        <v>1284.091</v>
      </c>
      <c r="S323" s="11"/>
    </row>
    <row r="324" ht="20" hidden="1" customHeight="1" spans="1:19">
      <c r="A324" s="10">
        <f t="shared" si="98"/>
        <v>321</v>
      </c>
      <c r="B324" s="20"/>
      <c r="C324" s="13" t="s">
        <v>684</v>
      </c>
      <c r="D324" s="11" t="s">
        <v>685</v>
      </c>
      <c r="E324" s="11" t="s">
        <v>758</v>
      </c>
      <c r="F324" s="11">
        <v>2837</v>
      </c>
      <c r="G324" s="13">
        <v>4990.25</v>
      </c>
      <c r="H324" s="11">
        <f t="shared" si="99"/>
        <v>51.05</v>
      </c>
      <c r="I324" s="11">
        <f t="shared" si="100"/>
        <v>453.792</v>
      </c>
      <c r="J324" s="11">
        <f t="shared" si="101"/>
        <v>19.859</v>
      </c>
      <c r="K324" s="13">
        <f t="shared" si="102"/>
        <v>424.17</v>
      </c>
      <c r="L324" s="13">
        <f t="shared" si="103"/>
        <v>948.871</v>
      </c>
      <c r="M324" s="11">
        <v>0</v>
      </c>
      <c r="N324" s="11">
        <f t="shared" si="104"/>
        <v>226.9</v>
      </c>
      <c r="O324" s="11">
        <f t="shared" si="105"/>
        <v>8.51</v>
      </c>
      <c r="P324" s="13">
        <f t="shared" si="106"/>
        <v>99.81</v>
      </c>
      <c r="Q324" s="11">
        <f t="shared" si="107"/>
        <v>335.22</v>
      </c>
      <c r="R324" s="11">
        <f t="shared" si="108"/>
        <v>1284.091</v>
      </c>
      <c r="S324" s="11"/>
    </row>
    <row r="325" ht="20" hidden="1" customHeight="1" spans="1:19">
      <c r="A325" s="10">
        <f t="shared" si="98"/>
        <v>322</v>
      </c>
      <c r="B325" s="20"/>
      <c r="C325" s="13" t="s">
        <v>686</v>
      </c>
      <c r="D325" s="11" t="s">
        <v>687</v>
      </c>
      <c r="E325" s="11" t="s">
        <v>758</v>
      </c>
      <c r="F325" s="11">
        <v>2837</v>
      </c>
      <c r="G325" s="13">
        <v>4990.25</v>
      </c>
      <c r="H325" s="11">
        <f t="shared" si="99"/>
        <v>51.05</v>
      </c>
      <c r="I325" s="11">
        <f t="shared" si="100"/>
        <v>453.792</v>
      </c>
      <c r="J325" s="11">
        <f t="shared" si="101"/>
        <v>19.859</v>
      </c>
      <c r="K325" s="13">
        <f t="shared" si="102"/>
        <v>424.17</v>
      </c>
      <c r="L325" s="13">
        <f t="shared" si="103"/>
        <v>948.871</v>
      </c>
      <c r="M325" s="11">
        <v>0</v>
      </c>
      <c r="N325" s="11">
        <f t="shared" si="104"/>
        <v>226.9</v>
      </c>
      <c r="O325" s="11">
        <f t="shared" si="105"/>
        <v>8.51</v>
      </c>
      <c r="P325" s="13">
        <f t="shared" si="106"/>
        <v>99.81</v>
      </c>
      <c r="Q325" s="11">
        <f t="shared" si="107"/>
        <v>335.22</v>
      </c>
      <c r="R325" s="11">
        <f t="shared" si="108"/>
        <v>1284.091</v>
      </c>
      <c r="S325" s="11"/>
    </row>
    <row r="326" ht="20" hidden="1" customHeight="1" spans="1:19">
      <c r="A326" s="10">
        <f t="shared" si="98"/>
        <v>323</v>
      </c>
      <c r="B326" s="20"/>
      <c r="C326" s="13" t="s">
        <v>690</v>
      </c>
      <c r="D326" s="11" t="s">
        <v>691</v>
      </c>
      <c r="E326" s="11" t="s">
        <v>758</v>
      </c>
      <c r="F326" s="11">
        <v>2837</v>
      </c>
      <c r="G326" s="13">
        <v>4990.25</v>
      </c>
      <c r="H326" s="11">
        <f t="shared" si="99"/>
        <v>51.05</v>
      </c>
      <c r="I326" s="11">
        <f t="shared" si="100"/>
        <v>453.792</v>
      </c>
      <c r="J326" s="11">
        <f t="shared" si="101"/>
        <v>19.859</v>
      </c>
      <c r="K326" s="13">
        <f t="shared" si="102"/>
        <v>424.17</v>
      </c>
      <c r="L326" s="13">
        <f t="shared" si="103"/>
        <v>948.871</v>
      </c>
      <c r="M326" s="11">
        <v>0</v>
      </c>
      <c r="N326" s="11">
        <f t="shared" si="104"/>
        <v>226.9</v>
      </c>
      <c r="O326" s="11">
        <f t="shared" si="105"/>
        <v>8.51</v>
      </c>
      <c r="P326" s="13">
        <f t="shared" si="106"/>
        <v>99.81</v>
      </c>
      <c r="Q326" s="11">
        <f t="shared" si="107"/>
        <v>335.22</v>
      </c>
      <c r="R326" s="11">
        <f t="shared" si="108"/>
        <v>1284.091</v>
      </c>
      <c r="S326" s="11"/>
    </row>
    <row r="327" ht="20" hidden="1" customHeight="1" spans="1:19">
      <c r="A327" s="10">
        <f t="shared" si="98"/>
        <v>324</v>
      </c>
      <c r="B327" s="20"/>
      <c r="C327" s="13" t="s">
        <v>692</v>
      </c>
      <c r="D327" s="11" t="s">
        <v>693</v>
      </c>
      <c r="E327" s="11" t="s">
        <v>758</v>
      </c>
      <c r="F327" s="11">
        <v>2837</v>
      </c>
      <c r="G327" s="13">
        <v>4990.25</v>
      </c>
      <c r="H327" s="11">
        <f t="shared" si="99"/>
        <v>51.05</v>
      </c>
      <c r="I327" s="11">
        <f t="shared" si="100"/>
        <v>453.792</v>
      </c>
      <c r="J327" s="11">
        <f t="shared" si="101"/>
        <v>19.859</v>
      </c>
      <c r="K327" s="13">
        <f t="shared" si="102"/>
        <v>424.17</v>
      </c>
      <c r="L327" s="13">
        <f t="shared" si="103"/>
        <v>948.871</v>
      </c>
      <c r="M327" s="11">
        <v>0</v>
      </c>
      <c r="N327" s="11">
        <f t="shared" si="104"/>
        <v>226.9</v>
      </c>
      <c r="O327" s="11">
        <f t="shared" si="105"/>
        <v>8.51</v>
      </c>
      <c r="P327" s="13">
        <f t="shared" si="106"/>
        <v>99.81</v>
      </c>
      <c r="Q327" s="11">
        <f t="shared" si="107"/>
        <v>335.22</v>
      </c>
      <c r="R327" s="11">
        <f t="shared" si="108"/>
        <v>1284.091</v>
      </c>
      <c r="S327" s="11"/>
    </row>
    <row r="328" ht="20" hidden="1" customHeight="1" spans="1:19">
      <c r="A328" s="10">
        <f t="shared" si="98"/>
        <v>325</v>
      </c>
      <c r="B328" s="20"/>
      <c r="C328" s="13" t="s">
        <v>694</v>
      </c>
      <c r="D328" s="11" t="s">
        <v>695</v>
      </c>
      <c r="E328" s="11" t="s">
        <v>758</v>
      </c>
      <c r="F328" s="11">
        <v>2837</v>
      </c>
      <c r="G328" s="13">
        <v>4990.25</v>
      </c>
      <c r="H328" s="11">
        <f t="shared" si="99"/>
        <v>51.05</v>
      </c>
      <c r="I328" s="11">
        <f t="shared" si="100"/>
        <v>453.792</v>
      </c>
      <c r="J328" s="11">
        <f t="shared" si="101"/>
        <v>19.859</v>
      </c>
      <c r="K328" s="13">
        <f t="shared" si="102"/>
        <v>424.17</v>
      </c>
      <c r="L328" s="13">
        <f t="shared" si="103"/>
        <v>948.871</v>
      </c>
      <c r="M328" s="11">
        <v>0</v>
      </c>
      <c r="N328" s="11">
        <f t="shared" si="104"/>
        <v>226.9</v>
      </c>
      <c r="O328" s="11">
        <f t="shared" si="105"/>
        <v>8.51</v>
      </c>
      <c r="P328" s="13">
        <f t="shared" si="106"/>
        <v>99.81</v>
      </c>
      <c r="Q328" s="11">
        <f t="shared" si="107"/>
        <v>335.22</v>
      </c>
      <c r="R328" s="11">
        <f t="shared" si="108"/>
        <v>1284.091</v>
      </c>
      <c r="S328" s="11"/>
    </row>
    <row r="329" ht="20" hidden="1" customHeight="1" spans="1:19">
      <c r="A329" s="10">
        <f t="shared" si="98"/>
        <v>326</v>
      </c>
      <c r="B329" s="20"/>
      <c r="C329" s="13" t="s">
        <v>696</v>
      </c>
      <c r="D329" s="11" t="s">
        <v>697</v>
      </c>
      <c r="E329" s="11" t="s">
        <v>758</v>
      </c>
      <c r="F329" s="11">
        <v>2837</v>
      </c>
      <c r="G329" s="13">
        <v>4990.25</v>
      </c>
      <c r="H329" s="11">
        <f t="shared" si="99"/>
        <v>51.05</v>
      </c>
      <c r="I329" s="11">
        <f t="shared" si="100"/>
        <v>453.792</v>
      </c>
      <c r="J329" s="11">
        <f t="shared" si="101"/>
        <v>19.859</v>
      </c>
      <c r="K329" s="13">
        <f t="shared" si="102"/>
        <v>424.17</v>
      </c>
      <c r="L329" s="13">
        <f t="shared" si="103"/>
        <v>948.871</v>
      </c>
      <c r="M329" s="11">
        <v>0</v>
      </c>
      <c r="N329" s="11">
        <f t="shared" si="104"/>
        <v>226.9</v>
      </c>
      <c r="O329" s="11">
        <f t="shared" si="105"/>
        <v>8.51</v>
      </c>
      <c r="P329" s="13">
        <f t="shared" si="106"/>
        <v>99.81</v>
      </c>
      <c r="Q329" s="11">
        <f t="shared" si="107"/>
        <v>335.22</v>
      </c>
      <c r="R329" s="11">
        <f t="shared" si="108"/>
        <v>1284.091</v>
      </c>
      <c r="S329" s="11"/>
    </row>
    <row r="330" ht="20" hidden="1" customHeight="1" spans="1:19">
      <c r="A330" s="10">
        <f t="shared" si="98"/>
        <v>327</v>
      </c>
      <c r="B330" s="20"/>
      <c r="C330" s="13" t="s">
        <v>698</v>
      </c>
      <c r="D330" s="11" t="s">
        <v>699</v>
      </c>
      <c r="E330" s="11" t="s">
        <v>758</v>
      </c>
      <c r="F330" s="11">
        <v>2837</v>
      </c>
      <c r="G330" s="13">
        <v>4990.25</v>
      </c>
      <c r="H330" s="11">
        <f t="shared" si="99"/>
        <v>51.05</v>
      </c>
      <c r="I330" s="11">
        <f t="shared" si="100"/>
        <v>453.792</v>
      </c>
      <c r="J330" s="11">
        <f t="shared" si="101"/>
        <v>19.859</v>
      </c>
      <c r="K330" s="13">
        <f t="shared" si="102"/>
        <v>424.17</v>
      </c>
      <c r="L330" s="13">
        <f t="shared" si="103"/>
        <v>948.871</v>
      </c>
      <c r="M330" s="11">
        <v>0</v>
      </c>
      <c r="N330" s="11">
        <f t="shared" si="104"/>
        <v>226.9</v>
      </c>
      <c r="O330" s="11">
        <f t="shared" si="105"/>
        <v>8.51</v>
      </c>
      <c r="P330" s="13">
        <f t="shared" si="106"/>
        <v>99.81</v>
      </c>
      <c r="Q330" s="11">
        <f t="shared" si="107"/>
        <v>335.22</v>
      </c>
      <c r="R330" s="11">
        <f t="shared" si="108"/>
        <v>1284.091</v>
      </c>
      <c r="S330" s="11"/>
    </row>
    <row r="331" ht="20" hidden="1" customHeight="1" spans="1:19">
      <c r="A331" s="10">
        <f t="shared" si="98"/>
        <v>328</v>
      </c>
      <c r="B331" s="20"/>
      <c r="C331" s="13" t="s">
        <v>702</v>
      </c>
      <c r="D331" s="11" t="s">
        <v>703</v>
      </c>
      <c r="E331" s="11" t="s">
        <v>758</v>
      </c>
      <c r="F331" s="11">
        <v>2837</v>
      </c>
      <c r="G331" s="13">
        <v>4990.25</v>
      </c>
      <c r="H331" s="11">
        <f t="shared" si="99"/>
        <v>51.05</v>
      </c>
      <c r="I331" s="11">
        <f t="shared" si="100"/>
        <v>453.792</v>
      </c>
      <c r="J331" s="11">
        <f t="shared" si="101"/>
        <v>19.859</v>
      </c>
      <c r="K331" s="13">
        <f t="shared" si="102"/>
        <v>424.17</v>
      </c>
      <c r="L331" s="13">
        <f t="shared" si="103"/>
        <v>948.871</v>
      </c>
      <c r="M331" s="11">
        <v>0</v>
      </c>
      <c r="N331" s="11">
        <f t="shared" si="104"/>
        <v>226.9</v>
      </c>
      <c r="O331" s="11">
        <f t="shared" si="105"/>
        <v>8.51</v>
      </c>
      <c r="P331" s="13">
        <f t="shared" si="106"/>
        <v>99.81</v>
      </c>
      <c r="Q331" s="11">
        <f t="shared" si="107"/>
        <v>335.22</v>
      </c>
      <c r="R331" s="11">
        <f t="shared" si="108"/>
        <v>1284.091</v>
      </c>
      <c r="S331" s="11"/>
    </row>
    <row r="332" ht="20" hidden="1" customHeight="1" spans="1:19">
      <c r="A332" s="10">
        <f t="shared" si="98"/>
        <v>329</v>
      </c>
      <c r="B332" s="20"/>
      <c r="C332" s="13" t="s">
        <v>704</v>
      </c>
      <c r="D332" s="11" t="s">
        <v>705</v>
      </c>
      <c r="E332" s="11" t="s">
        <v>758</v>
      </c>
      <c r="F332" s="11">
        <v>2837</v>
      </c>
      <c r="G332" s="13">
        <v>4990.25</v>
      </c>
      <c r="H332" s="11">
        <f t="shared" si="99"/>
        <v>51.05</v>
      </c>
      <c r="I332" s="11">
        <f t="shared" si="100"/>
        <v>453.792</v>
      </c>
      <c r="J332" s="11">
        <f t="shared" si="101"/>
        <v>19.859</v>
      </c>
      <c r="K332" s="13">
        <f t="shared" si="102"/>
        <v>424.17</v>
      </c>
      <c r="L332" s="13">
        <f t="shared" si="103"/>
        <v>948.871</v>
      </c>
      <c r="M332" s="11">
        <v>0</v>
      </c>
      <c r="N332" s="11">
        <f t="shared" si="104"/>
        <v>226.9</v>
      </c>
      <c r="O332" s="11">
        <f t="shared" si="105"/>
        <v>8.51</v>
      </c>
      <c r="P332" s="13">
        <f t="shared" si="106"/>
        <v>99.81</v>
      </c>
      <c r="Q332" s="11">
        <f t="shared" si="107"/>
        <v>335.22</v>
      </c>
      <c r="R332" s="11">
        <f t="shared" si="108"/>
        <v>1284.091</v>
      </c>
      <c r="S332" s="11"/>
    </row>
    <row r="333" ht="20" hidden="1" customHeight="1" spans="1:19">
      <c r="A333" s="10">
        <f t="shared" si="98"/>
        <v>330</v>
      </c>
      <c r="B333" s="20"/>
      <c r="C333" s="13" t="s">
        <v>710</v>
      </c>
      <c r="D333" s="11" t="s">
        <v>711</v>
      </c>
      <c r="E333" s="11" t="s">
        <v>758</v>
      </c>
      <c r="F333" s="11">
        <v>2837</v>
      </c>
      <c r="G333" s="13">
        <v>4990.25</v>
      </c>
      <c r="H333" s="11">
        <f t="shared" si="99"/>
        <v>51.05</v>
      </c>
      <c r="I333" s="11">
        <f t="shared" si="100"/>
        <v>453.792</v>
      </c>
      <c r="J333" s="11">
        <f t="shared" si="101"/>
        <v>19.859</v>
      </c>
      <c r="K333" s="13">
        <f t="shared" si="102"/>
        <v>424.17</v>
      </c>
      <c r="L333" s="13">
        <f t="shared" si="103"/>
        <v>948.871</v>
      </c>
      <c r="M333" s="11">
        <v>0</v>
      </c>
      <c r="N333" s="11">
        <f t="shared" si="104"/>
        <v>226.9</v>
      </c>
      <c r="O333" s="11">
        <f t="shared" si="105"/>
        <v>8.51</v>
      </c>
      <c r="P333" s="13">
        <f t="shared" si="106"/>
        <v>99.81</v>
      </c>
      <c r="Q333" s="11">
        <f t="shared" si="107"/>
        <v>335.22</v>
      </c>
      <c r="R333" s="11">
        <f t="shared" si="108"/>
        <v>1284.091</v>
      </c>
      <c r="S333" s="11"/>
    </row>
    <row r="334" ht="20" hidden="1" customHeight="1" spans="1:19">
      <c r="A334" s="10">
        <f t="shared" si="98"/>
        <v>331</v>
      </c>
      <c r="B334" s="20"/>
      <c r="C334" s="13" t="s">
        <v>827</v>
      </c>
      <c r="D334" s="11" t="s">
        <v>828</v>
      </c>
      <c r="E334" s="11">
        <v>3042.05</v>
      </c>
      <c r="F334" s="11">
        <v>3043</v>
      </c>
      <c r="G334" s="13">
        <v>4990.25</v>
      </c>
      <c r="H334" s="11">
        <f t="shared" si="99"/>
        <v>54.76</v>
      </c>
      <c r="I334" s="11">
        <f t="shared" si="100"/>
        <v>486.728</v>
      </c>
      <c r="J334" s="11">
        <f t="shared" si="101"/>
        <v>21.301</v>
      </c>
      <c r="K334" s="13">
        <f t="shared" si="102"/>
        <v>424.17</v>
      </c>
      <c r="L334" s="13">
        <f t="shared" si="103"/>
        <v>986.959</v>
      </c>
      <c r="M334" s="11">
        <v>0</v>
      </c>
      <c r="N334" s="11">
        <f t="shared" si="104"/>
        <v>243.36</v>
      </c>
      <c r="O334" s="11">
        <f t="shared" si="105"/>
        <v>9.13</v>
      </c>
      <c r="P334" s="13">
        <f t="shared" si="106"/>
        <v>99.81</v>
      </c>
      <c r="Q334" s="11">
        <f t="shared" si="107"/>
        <v>352.3</v>
      </c>
      <c r="R334" s="11">
        <f t="shared" si="108"/>
        <v>1339.259</v>
      </c>
      <c r="S334" s="11"/>
    </row>
    <row r="335" ht="20" hidden="1" customHeight="1" spans="1:19">
      <c r="A335" s="10">
        <f t="shared" si="98"/>
        <v>332</v>
      </c>
      <c r="B335" s="20"/>
      <c r="C335" s="13" t="s">
        <v>829</v>
      </c>
      <c r="D335" s="11" t="s">
        <v>830</v>
      </c>
      <c r="E335" s="11">
        <v>3042.05</v>
      </c>
      <c r="F335" s="11">
        <v>3043</v>
      </c>
      <c r="G335" s="13">
        <v>4990.25</v>
      </c>
      <c r="H335" s="11">
        <f t="shared" si="99"/>
        <v>54.76</v>
      </c>
      <c r="I335" s="11">
        <f t="shared" si="100"/>
        <v>486.728</v>
      </c>
      <c r="J335" s="11">
        <f t="shared" si="101"/>
        <v>21.301</v>
      </c>
      <c r="K335" s="13">
        <f t="shared" si="102"/>
        <v>424.17</v>
      </c>
      <c r="L335" s="13">
        <f t="shared" si="103"/>
        <v>986.959</v>
      </c>
      <c r="M335" s="11">
        <v>0</v>
      </c>
      <c r="N335" s="11">
        <f t="shared" si="104"/>
        <v>243.36</v>
      </c>
      <c r="O335" s="11">
        <f t="shared" si="105"/>
        <v>9.13</v>
      </c>
      <c r="P335" s="13">
        <f t="shared" si="106"/>
        <v>99.81</v>
      </c>
      <c r="Q335" s="11">
        <f t="shared" si="107"/>
        <v>352.3</v>
      </c>
      <c r="R335" s="11">
        <f t="shared" si="108"/>
        <v>1339.259</v>
      </c>
      <c r="S335" s="11"/>
    </row>
    <row r="336" ht="20" hidden="1" customHeight="1" spans="1:19">
      <c r="A336" s="10">
        <f t="shared" si="98"/>
        <v>333</v>
      </c>
      <c r="B336" s="20"/>
      <c r="C336" s="13" t="s">
        <v>831</v>
      </c>
      <c r="D336" s="11" t="s">
        <v>832</v>
      </c>
      <c r="E336" s="11">
        <v>3042.05</v>
      </c>
      <c r="F336" s="11">
        <v>3043</v>
      </c>
      <c r="G336" s="13">
        <v>4990.25</v>
      </c>
      <c r="H336" s="11">
        <f t="shared" si="99"/>
        <v>54.76</v>
      </c>
      <c r="I336" s="11">
        <f t="shared" si="100"/>
        <v>486.728</v>
      </c>
      <c r="J336" s="11">
        <f t="shared" si="101"/>
        <v>21.301</v>
      </c>
      <c r="K336" s="13">
        <f t="shared" si="102"/>
        <v>424.17</v>
      </c>
      <c r="L336" s="13">
        <f t="shared" si="103"/>
        <v>986.959</v>
      </c>
      <c r="M336" s="11">
        <v>0</v>
      </c>
      <c r="N336" s="11">
        <f t="shared" si="104"/>
        <v>243.36</v>
      </c>
      <c r="O336" s="11">
        <f t="shared" si="105"/>
        <v>9.13</v>
      </c>
      <c r="P336" s="13">
        <f t="shared" si="106"/>
        <v>99.81</v>
      </c>
      <c r="Q336" s="11">
        <f t="shared" si="107"/>
        <v>352.3</v>
      </c>
      <c r="R336" s="11">
        <f t="shared" si="108"/>
        <v>1339.259</v>
      </c>
      <c r="S336" s="11"/>
    </row>
    <row r="337" ht="20" hidden="1" customHeight="1" spans="1:19">
      <c r="A337" s="10">
        <f t="shared" si="98"/>
        <v>334</v>
      </c>
      <c r="B337" s="20"/>
      <c r="C337" s="13" t="s">
        <v>833</v>
      </c>
      <c r="D337" s="11" t="s">
        <v>834</v>
      </c>
      <c r="E337" s="11">
        <v>3042.05</v>
      </c>
      <c r="F337" s="11">
        <v>3043</v>
      </c>
      <c r="G337" s="13">
        <v>4990.25</v>
      </c>
      <c r="H337" s="11">
        <f t="shared" si="99"/>
        <v>54.76</v>
      </c>
      <c r="I337" s="11">
        <f t="shared" si="100"/>
        <v>486.728</v>
      </c>
      <c r="J337" s="11">
        <f t="shared" si="101"/>
        <v>21.301</v>
      </c>
      <c r="K337" s="13">
        <f t="shared" si="102"/>
        <v>424.17</v>
      </c>
      <c r="L337" s="13">
        <f t="shared" si="103"/>
        <v>986.959</v>
      </c>
      <c r="M337" s="11">
        <v>0</v>
      </c>
      <c r="N337" s="11">
        <f t="shared" si="104"/>
        <v>243.36</v>
      </c>
      <c r="O337" s="11">
        <f t="shared" si="105"/>
        <v>9.13</v>
      </c>
      <c r="P337" s="13">
        <f t="shared" si="106"/>
        <v>99.81</v>
      </c>
      <c r="Q337" s="11">
        <f t="shared" si="107"/>
        <v>352.3</v>
      </c>
      <c r="R337" s="11">
        <f t="shared" si="108"/>
        <v>1339.259</v>
      </c>
      <c r="S337" s="11"/>
    </row>
    <row r="338" ht="20" hidden="1" customHeight="1" spans="1:19">
      <c r="A338" s="10">
        <f t="shared" si="98"/>
        <v>335</v>
      </c>
      <c r="B338" s="20"/>
      <c r="C338" s="21" t="s">
        <v>904</v>
      </c>
      <c r="D338" s="11" t="s">
        <v>905</v>
      </c>
      <c r="E338" s="11">
        <v>3042.05</v>
      </c>
      <c r="F338" s="11">
        <v>3043</v>
      </c>
      <c r="G338" s="13">
        <v>4990.25</v>
      </c>
      <c r="H338" s="11">
        <f t="shared" si="99"/>
        <v>54.76</v>
      </c>
      <c r="I338" s="11">
        <f t="shared" si="100"/>
        <v>486.728</v>
      </c>
      <c r="J338" s="11">
        <f t="shared" si="101"/>
        <v>21.301</v>
      </c>
      <c r="K338" s="13">
        <f t="shared" si="102"/>
        <v>424.17</v>
      </c>
      <c r="L338" s="13">
        <f t="shared" si="103"/>
        <v>986.959</v>
      </c>
      <c r="M338" s="11">
        <v>0</v>
      </c>
      <c r="N338" s="11">
        <f t="shared" si="104"/>
        <v>243.36</v>
      </c>
      <c r="O338" s="11">
        <f t="shared" si="105"/>
        <v>9.13</v>
      </c>
      <c r="P338" s="13">
        <f t="shared" si="106"/>
        <v>99.81</v>
      </c>
      <c r="Q338" s="11">
        <f t="shared" si="107"/>
        <v>352.3</v>
      </c>
      <c r="R338" s="11">
        <f t="shared" si="108"/>
        <v>1339.259</v>
      </c>
      <c r="S338" s="11" t="s">
        <v>50</v>
      </c>
    </row>
    <row r="339" ht="20" hidden="1" customHeight="1" spans="1:19">
      <c r="A339" s="10">
        <f t="shared" si="98"/>
        <v>336</v>
      </c>
      <c r="B339" s="20"/>
      <c r="C339" s="71" t="s">
        <v>906</v>
      </c>
      <c r="D339" s="11" t="s">
        <v>907</v>
      </c>
      <c r="E339" s="11">
        <v>3042.05</v>
      </c>
      <c r="F339" s="11">
        <v>3043</v>
      </c>
      <c r="G339" s="13">
        <v>4990.25</v>
      </c>
      <c r="H339" s="11">
        <f t="shared" si="99"/>
        <v>54.76</v>
      </c>
      <c r="I339" s="11">
        <f t="shared" si="100"/>
        <v>486.728</v>
      </c>
      <c r="J339" s="11">
        <f t="shared" si="101"/>
        <v>21.301</v>
      </c>
      <c r="K339" s="13">
        <f t="shared" si="102"/>
        <v>424.17</v>
      </c>
      <c r="L339" s="13">
        <f t="shared" si="103"/>
        <v>986.959</v>
      </c>
      <c r="M339" s="11">
        <v>0</v>
      </c>
      <c r="N339" s="11">
        <f t="shared" si="104"/>
        <v>243.36</v>
      </c>
      <c r="O339" s="11">
        <f t="shared" si="105"/>
        <v>9.13</v>
      </c>
      <c r="P339" s="13">
        <f t="shared" si="106"/>
        <v>99.81</v>
      </c>
      <c r="Q339" s="11">
        <f t="shared" si="107"/>
        <v>352.3</v>
      </c>
      <c r="R339" s="11">
        <f t="shared" si="108"/>
        <v>1339.259</v>
      </c>
      <c r="S339" s="11" t="s">
        <v>50</v>
      </c>
    </row>
    <row r="340" ht="20" hidden="1" customHeight="1" spans="1:19">
      <c r="A340" s="10">
        <f t="shared" si="98"/>
        <v>337</v>
      </c>
      <c r="B340" s="20"/>
      <c r="C340" s="71" t="s">
        <v>908</v>
      </c>
      <c r="D340" s="11" t="s">
        <v>909</v>
      </c>
      <c r="E340" s="11">
        <v>3042.05</v>
      </c>
      <c r="F340" s="11">
        <v>3043</v>
      </c>
      <c r="G340" s="13">
        <v>4990.25</v>
      </c>
      <c r="H340" s="11">
        <f t="shared" si="99"/>
        <v>54.76</v>
      </c>
      <c r="I340" s="11">
        <f t="shared" si="100"/>
        <v>486.728</v>
      </c>
      <c r="J340" s="11">
        <f t="shared" si="101"/>
        <v>21.301</v>
      </c>
      <c r="K340" s="13">
        <f t="shared" si="102"/>
        <v>424.17</v>
      </c>
      <c r="L340" s="13">
        <f t="shared" si="103"/>
        <v>986.959</v>
      </c>
      <c r="M340" s="11">
        <v>0</v>
      </c>
      <c r="N340" s="11">
        <f t="shared" si="104"/>
        <v>243.36</v>
      </c>
      <c r="O340" s="11">
        <f t="shared" si="105"/>
        <v>9.13</v>
      </c>
      <c r="P340" s="13">
        <f t="shared" si="106"/>
        <v>99.81</v>
      </c>
      <c r="Q340" s="11">
        <f t="shared" si="107"/>
        <v>352.3</v>
      </c>
      <c r="R340" s="11">
        <f t="shared" si="108"/>
        <v>1339.259</v>
      </c>
      <c r="S340" s="11" t="s">
        <v>50</v>
      </c>
    </row>
    <row r="341" s="3" customFormat="1" hidden="1" spans="1:21">
      <c r="A341" s="30" t="s">
        <v>16</v>
      </c>
      <c r="B341" s="52" t="s">
        <v>835</v>
      </c>
      <c r="C341" s="53"/>
      <c r="D341" s="54"/>
      <c r="E341" s="55">
        <f>SUM(E4:E340)</f>
        <v>836157.529999999</v>
      </c>
      <c r="F341" s="55">
        <f>SUM(F4:F340)</f>
        <v>988711.23</v>
      </c>
      <c r="G341" s="55">
        <f>SUM(G4:G340)</f>
        <v>1681714.25</v>
      </c>
      <c r="H341" s="55">
        <f t="shared" ref="E341:R341" si="109">SUM(H4:H340)</f>
        <v>17791.8699999999</v>
      </c>
      <c r="I341" s="55">
        <f t="shared" si="109"/>
        <v>158150.9968</v>
      </c>
      <c r="J341" s="55">
        <f t="shared" si="109"/>
        <v>6920.97861000004</v>
      </c>
      <c r="K341" s="55">
        <f t="shared" si="109"/>
        <v>140824.44</v>
      </c>
      <c r="L341" s="55">
        <f t="shared" si="109"/>
        <v>323688.28541</v>
      </c>
      <c r="M341" s="55">
        <f t="shared" si="109"/>
        <v>0</v>
      </c>
      <c r="N341" s="55">
        <f t="shared" si="109"/>
        <v>79076.12</v>
      </c>
      <c r="O341" s="55">
        <f t="shared" si="109"/>
        <v>2965.98000000002</v>
      </c>
      <c r="P341" s="55">
        <f t="shared" si="109"/>
        <v>33136.9200000002</v>
      </c>
      <c r="Q341" s="55">
        <f t="shared" si="109"/>
        <v>115179.02</v>
      </c>
      <c r="R341" s="55">
        <f t="shared" si="109"/>
        <v>438867.305410001</v>
      </c>
      <c r="S341" s="68"/>
      <c r="T341"/>
      <c r="U341"/>
    </row>
    <row r="342" spans="1:4">
      <c r="A342" s="56"/>
      <c r="B342" s="56"/>
      <c r="C342" s="57"/>
      <c r="D342" s="56"/>
    </row>
    <row r="343" spans="1:4">
      <c r="A343" s="58" t="s">
        <v>713</v>
      </c>
      <c r="B343" s="58"/>
      <c r="C343" s="59">
        <f>H341</f>
        <v>17791.8699999999</v>
      </c>
      <c r="D343" s="58"/>
    </row>
    <row r="344" spans="1:4">
      <c r="A344" s="58" t="s">
        <v>714</v>
      </c>
      <c r="B344" s="58"/>
      <c r="C344" s="59">
        <f>I341+N341</f>
        <v>237227.1168</v>
      </c>
      <c r="D344" s="58"/>
    </row>
    <row r="345" spans="1:4">
      <c r="A345" s="58" t="s">
        <v>715</v>
      </c>
      <c r="B345" s="58"/>
      <c r="C345" s="59">
        <f>J341+O341</f>
        <v>9886.95861000006</v>
      </c>
      <c r="D345" s="58"/>
    </row>
    <row r="346" spans="1:5">
      <c r="A346" s="60" t="s">
        <v>716</v>
      </c>
      <c r="B346" s="60"/>
      <c r="C346" s="61">
        <f>K341+P341</f>
        <v>173961.36</v>
      </c>
      <c r="D346" s="60"/>
      <c r="E346" s="64" t="s">
        <v>910</v>
      </c>
    </row>
    <row r="347" spans="1:4">
      <c r="A347" s="60" t="s">
        <v>911</v>
      </c>
      <c r="B347" s="60"/>
      <c r="C347" s="61">
        <v>2268</v>
      </c>
      <c r="D347" s="60"/>
    </row>
    <row r="349" spans="1:18">
      <c r="A349" s="62" t="s">
        <v>717</v>
      </c>
      <c r="B349" s="62"/>
      <c r="C349" s="63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</row>
    <row r="350" spans="1:18">
      <c r="A350" s="62"/>
      <c r="B350" s="62"/>
      <c r="C350" s="63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</row>
    <row r="351" spans="1:18">
      <c r="A351" s="62"/>
      <c r="B351" s="62"/>
      <c r="C351" s="63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</row>
    <row r="352" spans="1:18">
      <c r="A352" s="62"/>
      <c r="B352" s="62"/>
      <c r="C352" s="63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</row>
    <row r="353" spans="1:18">
      <c r="A353" s="62"/>
      <c r="B353" s="62"/>
      <c r="C353" s="63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</row>
    <row r="359" spans="1:2">
      <c r="A359" s="64" t="s">
        <v>912</v>
      </c>
      <c r="B359" s="64"/>
    </row>
    <row r="360" ht="20" customHeight="1" spans="1:20">
      <c r="A360" s="10">
        <v>1</v>
      </c>
      <c r="B360" s="11"/>
      <c r="C360" s="12" t="s">
        <v>773</v>
      </c>
      <c r="D360" s="111" t="s">
        <v>774</v>
      </c>
      <c r="E360" s="22">
        <v>3042.05</v>
      </c>
      <c r="F360" s="22">
        <v>3043</v>
      </c>
      <c r="G360" s="13">
        <v>4990.25</v>
      </c>
      <c r="H360" s="11">
        <v>54.76</v>
      </c>
      <c r="I360" s="11">
        <v>486.728</v>
      </c>
      <c r="J360" s="11">
        <v>21.301</v>
      </c>
      <c r="K360" s="13">
        <v>424.17</v>
      </c>
      <c r="L360" s="13">
        <v>986.959</v>
      </c>
      <c r="M360" s="11">
        <v>0</v>
      </c>
      <c r="N360" s="11">
        <v>243.36</v>
      </c>
      <c r="O360" s="11">
        <v>9.13</v>
      </c>
      <c r="P360" s="13">
        <v>99.81</v>
      </c>
      <c r="Q360" s="11">
        <v>352.3</v>
      </c>
      <c r="R360" s="11">
        <v>1339.259</v>
      </c>
      <c r="S360" s="11"/>
      <c r="T360" t="e">
        <v>#N/A</v>
      </c>
    </row>
    <row r="361" ht="20" customHeight="1" spans="1:20">
      <c r="A361" s="10">
        <v>2</v>
      </c>
      <c r="B361" s="11"/>
      <c r="C361" s="12" t="s">
        <v>775</v>
      </c>
      <c r="D361" s="11" t="s">
        <v>776</v>
      </c>
      <c r="E361" s="11">
        <v>3820</v>
      </c>
      <c r="F361" s="11">
        <v>3820</v>
      </c>
      <c r="G361" s="13">
        <v>4990.25</v>
      </c>
      <c r="H361" s="11">
        <v>68.76</v>
      </c>
      <c r="I361" s="11">
        <v>611.2</v>
      </c>
      <c r="J361" s="11">
        <v>26.74</v>
      </c>
      <c r="K361" s="13">
        <v>424.17</v>
      </c>
      <c r="L361" s="13">
        <v>1130.87</v>
      </c>
      <c r="M361" s="11">
        <v>0</v>
      </c>
      <c r="N361" s="11">
        <v>305.6</v>
      </c>
      <c r="O361" s="11">
        <v>11.46</v>
      </c>
      <c r="P361" s="13">
        <v>99.81</v>
      </c>
      <c r="Q361" s="11">
        <v>416.87</v>
      </c>
      <c r="R361" s="11">
        <v>1547.74</v>
      </c>
      <c r="S361" s="11"/>
      <c r="T361" t="e">
        <v>#N/A</v>
      </c>
    </row>
    <row r="362" ht="20" customHeight="1" spans="1:20">
      <c r="A362" s="10">
        <v>3</v>
      </c>
      <c r="B362" s="11"/>
      <c r="C362" s="12" t="s">
        <v>74</v>
      </c>
      <c r="D362" s="11" t="s">
        <v>75</v>
      </c>
      <c r="E362" s="11">
        <v>2836.2</v>
      </c>
      <c r="F362" s="11">
        <v>2837</v>
      </c>
      <c r="G362" s="13">
        <v>4990.25</v>
      </c>
      <c r="H362" s="11">
        <v>51.05</v>
      </c>
      <c r="I362" s="11">
        <v>453.792</v>
      </c>
      <c r="J362" s="11">
        <v>19.859</v>
      </c>
      <c r="K362" s="13">
        <v>424.17</v>
      </c>
      <c r="L362" s="13">
        <v>948.871</v>
      </c>
      <c r="M362" s="11">
        <v>0</v>
      </c>
      <c r="N362" s="11">
        <v>226.9</v>
      </c>
      <c r="O362" s="11">
        <v>8.51</v>
      </c>
      <c r="P362" s="13">
        <v>99.81</v>
      </c>
      <c r="Q362" s="11">
        <v>335.22</v>
      </c>
      <c r="R362" s="11">
        <v>1284.091</v>
      </c>
      <c r="S362" s="11"/>
      <c r="T362" t="e">
        <v>#N/A</v>
      </c>
    </row>
    <row r="363" ht="20" customHeight="1" spans="1:20">
      <c r="A363" s="10">
        <v>4</v>
      </c>
      <c r="B363" s="14" t="s">
        <v>222</v>
      </c>
      <c r="C363" s="12" t="s">
        <v>223</v>
      </c>
      <c r="D363" s="11" t="s">
        <v>224</v>
      </c>
      <c r="E363" s="11">
        <v>3820</v>
      </c>
      <c r="F363" s="11">
        <v>3820</v>
      </c>
      <c r="G363" s="13">
        <v>4990.25</v>
      </c>
      <c r="H363" s="11">
        <v>68.76</v>
      </c>
      <c r="I363" s="11">
        <v>611.2</v>
      </c>
      <c r="J363" s="11">
        <v>26.74</v>
      </c>
      <c r="K363" s="13">
        <v>424.17</v>
      </c>
      <c r="L363" s="13">
        <v>1130.87</v>
      </c>
      <c r="M363" s="11">
        <v>0</v>
      </c>
      <c r="N363" s="11">
        <v>305.6</v>
      </c>
      <c r="O363" s="11">
        <v>11.46</v>
      </c>
      <c r="P363" s="13">
        <v>99.81</v>
      </c>
      <c r="Q363" s="11">
        <v>416.87</v>
      </c>
      <c r="R363" s="11">
        <v>1547.74</v>
      </c>
      <c r="S363" s="11"/>
      <c r="T363" t="e">
        <v>#N/A</v>
      </c>
    </row>
    <row r="364" ht="20" customHeight="1" spans="1:20">
      <c r="A364" s="10">
        <v>5</v>
      </c>
      <c r="B364" s="15"/>
      <c r="C364" s="12" t="s">
        <v>227</v>
      </c>
      <c r="D364" s="11" t="s">
        <v>228</v>
      </c>
      <c r="E364" s="11">
        <v>2836.2</v>
      </c>
      <c r="F364" s="11">
        <v>2837</v>
      </c>
      <c r="G364" s="13">
        <v>4990.25</v>
      </c>
      <c r="H364" s="11">
        <v>51.05</v>
      </c>
      <c r="I364" s="11">
        <v>453.792</v>
      </c>
      <c r="J364" s="11">
        <v>19.859</v>
      </c>
      <c r="K364" s="13">
        <v>424.17</v>
      </c>
      <c r="L364" s="13">
        <v>948.871</v>
      </c>
      <c r="M364" s="11">
        <v>0</v>
      </c>
      <c r="N364" s="11">
        <v>226.9</v>
      </c>
      <c r="O364" s="11">
        <v>8.51</v>
      </c>
      <c r="P364" s="13">
        <v>99.81</v>
      </c>
      <c r="Q364" s="11">
        <v>335.22</v>
      </c>
      <c r="R364" s="11">
        <v>1284.091</v>
      </c>
      <c r="S364" s="11"/>
      <c r="T364" t="e">
        <v>#N/A</v>
      </c>
    </row>
    <row r="365" ht="20" customHeight="1" spans="1:20">
      <c r="A365" s="10">
        <v>6</v>
      </c>
      <c r="B365" s="15"/>
      <c r="C365" s="12" t="s">
        <v>235</v>
      </c>
      <c r="D365" s="11" t="s">
        <v>236</v>
      </c>
      <c r="E365" s="11">
        <v>2836.2</v>
      </c>
      <c r="F365" s="11">
        <v>2837</v>
      </c>
      <c r="G365" s="13">
        <v>4990.25</v>
      </c>
      <c r="H365" s="11">
        <v>51.05</v>
      </c>
      <c r="I365" s="11">
        <v>453.792</v>
      </c>
      <c r="J365" s="11">
        <v>19.859</v>
      </c>
      <c r="K365" s="13">
        <v>424.17</v>
      </c>
      <c r="L365" s="13">
        <v>948.871</v>
      </c>
      <c r="M365" s="11">
        <v>0</v>
      </c>
      <c r="N365" s="11">
        <v>226.9</v>
      </c>
      <c r="O365" s="11">
        <v>8.51</v>
      </c>
      <c r="P365" s="13">
        <v>99.81</v>
      </c>
      <c r="Q365" s="11">
        <v>335.22</v>
      </c>
      <c r="R365" s="11">
        <v>1284.091</v>
      </c>
      <c r="S365" s="11"/>
      <c r="T365" t="e">
        <v>#N/A</v>
      </c>
    </row>
    <row r="366" ht="20" customHeight="1" spans="1:20">
      <c r="A366" s="10">
        <v>7</v>
      </c>
      <c r="B366" s="15"/>
      <c r="C366" s="12" t="s">
        <v>326</v>
      </c>
      <c r="D366" s="11" t="s">
        <v>327</v>
      </c>
      <c r="E366" s="11">
        <v>2836.2</v>
      </c>
      <c r="F366" s="11">
        <v>2837</v>
      </c>
      <c r="G366" s="13">
        <v>4990.25</v>
      </c>
      <c r="H366" s="11">
        <v>51.05</v>
      </c>
      <c r="I366" s="11">
        <v>453.792</v>
      </c>
      <c r="J366" s="11">
        <v>19.859</v>
      </c>
      <c r="K366" s="13">
        <v>424.17</v>
      </c>
      <c r="L366" s="13">
        <v>948.871</v>
      </c>
      <c r="M366" s="11">
        <v>0</v>
      </c>
      <c r="N366" s="11">
        <v>226.9</v>
      </c>
      <c r="O366" s="11">
        <v>8.51</v>
      </c>
      <c r="P366" s="13">
        <v>99.81</v>
      </c>
      <c r="Q366" s="11">
        <v>335.22</v>
      </c>
      <c r="R366" s="11">
        <v>1284.091</v>
      </c>
      <c r="S366" s="11"/>
      <c r="T366" t="e">
        <v>#N/A</v>
      </c>
    </row>
    <row r="367" ht="20" customHeight="1" spans="1:20">
      <c r="A367" s="10">
        <v>8</v>
      </c>
      <c r="B367" s="11"/>
      <c r="C367" s="12" t="s">
        <v>516</v>
      </c>
      <c r="D367" s="11" t="s">
        <v>517</v>
      </c>
      <c r="E367" s="11">
        <v>2836.2</v>
      </c>
      <c r="F367" s="11">
        <v>2837</v>
      </c>
      <c r="G367" s="13">
        <v>4990.25</v>
      </c>
      <c r="H367" s="11">
        <v>51.05</v>
      </c>
      <c r="I367" s="11">
        <v>453.792</v>
      </c>
      <c r="J367" s="11">
        <v>19.859</v>
      </c>
      <c r="K367" s="13">
        <v>424.17</v>
      </c>
      <c r="L367" s="13">
        <v>948.871</v>
      </c>
      <c r="M367" s="11">
        <v>0</v>
      </c>
      <c r="N367" s="11">
        <v>226.9</v>
      </c>
      <c r="O367" s="11">
        <v>8.51</v>
      </c>
      <c r="P367" s="13">
        <v>99.81</v>
      </c>
      <c r="Q367" s="11">
        <v>335.22</v>
      </c>
      <c r="R367" s="11">
        <v>1284.091</v>
      </c>
      <c r="S367" s="11"/>
      <c r="T367" t="e">
        <v>#N/A</v>
      </c>
    </row>
    <row r="368" ht="20" customHeight="1" spans="1:20">
      <c r="A368" s="10">
        <v>9</v>
      </c>
      <c r="B368" s="11"/>
      <c r="C368" s="12" t="s">
        <v>563</v>
      </c>
      <c r="D368" s="11" t="s">
        <v>564</v>
      </c>
      <c r="E368" s="11">
        <v>3042.05</v>
      </c>
      <c r="F368" s="11">
        <v>3043</v>
      </c>
      <c r="G368" s="13">
        <v>4990.25</v>
      </c>
      <c r="H368" s="11">
        <v>54.76</v>
      </c>
      <c r="I368" s="11">
        <v>486.728</v>
      </c>
      <c r="J368" s="11">
        <v>21.301</v>
      </c>
      <c r="K368" s="13">
        <v>424.17</v>
      </c>
      <c r="L368" s="13">
        <v>986.959</v>
      </c>
      <c r="M368" s="11">
        <v>0</v>
      </c>
      <c r="N368" s="11">
        <v>243.36</v>
      </c>
      <c r="O368" s="11">
        <v>9.13</v>
      </c>
      <c r="P368" s="13">
        <v>99.81</v>
      </c>
      <c r="Q368" s="11">
        <v>352.3</v>
      </c>
      <c r="R368" s="11">
        <v>1339.259</v>
      </c>
      <c r="S368" s="11"/>
      <c r="T368" t="e">
        <v>#N/A</v>
      </c>
    </row>
    <row r="369" ht="20" customHeight="1" spans="1:20">
      <c r="A369" s="10">
        <v>10</v>
      </c>
      <c r="B369" s="11"/>
      <c r="C369" s="12" t="s">
        <v>36</v>
      </c>
      <c r="D369" s="11" t="s">
        <v>37</v>
      </c>
      <c r="E369" s="11">
        <v>3820</v>
      </c>
      <c r="F369" s="11">
        <v>3820</v>
      </c>
      <c r="G369" s="13">
        <v>4990.25</v>
      </c>
      <c r="H369" s="11">
        <f>ROUND(E369*0.018,2)</f>
        <v>68.76</v>
      </c>
      <c r="I369" s="11">
        <f>E369*0.16</f>
        <v>611.2</v>
      </c>
      <c r="J369" s="11">
        <f>F369*0.007</f>
        <v>26.74</v>
      </c>
      <c r="K369" s="13">
        <f>ROUND(G369*0.085,2)</f>
        <v>424.17</v>
      </c>
      <c r="L369" s="13">
        <f>SUM(H369:K369)</f>
        <v>1130.87</v>
      </c>
      <c r="M369" s="11">
        <v>0</v>
      </c>
      <c r="N369" s="11">
        <f>ROUND(E369*0.08,2)</f>
        <v>305.6</v>
      </c>
      <c r="O369" s="11">
        <f>ROUND(F369*0.003,2)</f>
        <v>11.46</v>
      </c>
      <c r="P369" s="13">
        <f>ROUND(G369*0.02,2)</f>
        <v>99.81</v>
      </c>
      <c r="Q369" s="11">
        <f>SUM(M369:P369)</f>
        <v>416.87</v>
      </c>
      <c r="R369" s="11">
        <f>L369+Q369</f>
        <v>1547.74</v>
      </c>
      <c r="S369" s="11"/>
      <c r="T369" t="str">
        <f>VLOOKUP(D369,[3]汇总!I$2:J$326,2,0)</f>
        <v>√</v>
      </c>
    </row>
    <row r="370" ht="20" customHeight="1" spans="1:19">
      <c r="A370" s="10">
        <v>11</v>
      </c>
      <c r="B370" s="11"/>
      <c r="C370" s="65" t="s">
        <v>590</v>
      </c>
      <c r="D370" s="66" t="s">
        <v>591</v>
      </c>
      <c r="E370" s="11"/>
      <c r="F370" s="11"/>
      <c r="G370" s="13"/>
      <c r="H370" s="11"/>
      <c r="I370" s="11"/>
      <c r="J370" s="11"/>
      <c r="K370" s="13"/>
      <c r="L370" s="13"/>
      <c r="M370" s="11"/>
      <c r="N370" s="11"/>
      <c r="O370" s="11"/>
      <c r="P370" s="13"/>
      <c r="Q370" s="11"/>
      <c r="R370" s="68"/>
      <c r="S370" s="68"/>
    </row>
    <row r="371" ht="20" customHeight="1" spans="1:19">
      <c r="A371" s="10">
        <v>12</v>
      </c>
      <c r="B371" s="11"/>
      <c r="C371" s="65" t="s">
        <v>600</v>
      </c>
      <c r="D371" s="66" t="s">
        <v>601</v>
      </c>
      <c r="E371" s="11"/>
      <c r="F371" s="11"/>
      <c r="G371" s="13"/>
      <c r="H371" s="11"/>
      <c r="I371" s="11"/>
      <c r="J371" s="11"/>
      <c r="K371" s="13"/>
      <c r="L371" s="13"/>
      <c r="M371" s="11"/>
      <c r="N371" s="11"/>
      <c r="O371" s="11"/>
      <c r="P371" s="13"/>
      <c r="Q371" s="11"/>
      <c r="R371" s="68"/>
      <c r="S371" s="68"/>
    </row>
    <row r="372" ht="20" customHeight="1" spans="1:19">
      <c r="A372" s="10">
        <v>13</v>
      </c>
      <c r="B372" s="11"/>
      <c r="C372" s="65" t="s">
        <v>632</v>
      </c>
      <c r="D372" s="66" t="s">
        <v>633</v>
      </c>
      <c r="E372" s="11"/>
      <c r="F372" s="11"/>
      <c r="G372" s="13"/>
      <c r="H372" s="11"/>
      <c r="I372" s="11"/>
      <c r="J372" s="11"/>
      <c r="K372" s="13"/>
      <c r="L372" s="13"/>
      <c r="M372" s="11"/>
      <c r="N372" s="11"/>
      <c r="O372" s="11"/>
      <c r="P372" s="13"/>
      <c r="Q372" s="11"/>
      <c r="R372" s="68"/>
      <c r="S372" s="68"/>
    </row>
    <row r="373" ht="20" customHeight="1" spans="1:19">
      <c r="A373" s="10">
        <v>14</v>
      </c>
      <c r="B373" s="11"/>
      <c r="C373" s="65" t="s">
        <v>688</v>
      </c>
      <c r="D373" s="66" t="s">
        <v>689</v>
      </c>
      <c r="E373" s="11"/>
      <c r="F373" s="11"/>
      <c r="G373" s="13"/>
      <c r="H373" s="11"/>
      <c r="I373" s="11"/>
      <c r="J373" s="11"/>
      <c r="K373" s="13"/>
      <c r="L373" s="13"/>
      <c r="M373" s="11"/>
      <c r="N373" s="11"/>
      <c r="O373" s="11"/>
      <c r="P373" s="13"/>
      <c r="Q373" s="11"/>
      <c r="R373" s="68"/>
      <c r="S373" s="68"/>
    </row>
    <row r="374" ht="20" customHeight="1" spans="1:19">
      <c r="A374" s="67"/>
      <c r="B374" s="11"/>
      <c r="C374" s="12"/>
      <c r="D374" s="11"/>
      <c r="E374" s="11"/>
      <c r="F374" s="11"/>
      <c r="G374" s="13"/>
      <c r="H374" s="11"/>
      <c r="I374" s="11"/>
      <c r="J374" s="11"/>
      <c r="K374" s="13"/>
      <c r="L374" s="13"/>
      <c r="M374" s="11"/>
      <c r="N374" s="11"/>
      <c r="O374" s="11"/>
      <c r="P374" s="13"/>
      <c r="Q374" s="11"/>
      <c r="R374" s="68"/>
      <c r="S374" s="68"/>
    </row>
    <row r="375" ht="20" customHeight="1" spans="1:19">
      <c r="A375" s="67"/>
      <c r="B375" s="11"/>
      <c r="C375" s="12"/>
      <c r="D375" s="11"/>
      <c r="E375" s="11"/>
      <c r="F375" s="11"/>
      <c r="G375" s="13"/>
      <c r="H375" s="11"/>
      <c r="I375" s="11"/>
      <c r="J375" s="11"/>
      <c r="K375" s="13"/>
      <c r="L375" s="13"/>
      <c r="M375" s="11"/>
      <c r="N375" s="11"/>
      <c r="O375" s="11"/>
      <c r="P375" s="13"/>
      <c r="Q375" s="11"/>
      <c r="R375" s="68"/>
      <c r="S375" s="68"/>
    </row>
    <row r="376" ht="20" customHeight="1" spans="1:19">
      <c r="A376" s="67"/>
      <c r="B376" s="11"/>
      <c r="C376" s="12"/>
      <c r="D376" s="11"/>
      <c r="E376" s="11"/>
      <c r="F376" s="11"/>
      <c r="G376" s="13"/>
      <c r="H376" s="11"/>
      <c r="I376" s="11"/>
      <c r="J376" s="11"/>
      <c r="K376" s="13"/>
      <c r="L376" s="13"/>
      <c r="M376" s="11"/>
      <c r="N376" s="11"/>
      <c r="O376" s="11"/>
      <c r="P376" s="13"/>
      <c r="Q376" s="11"/>
      <c r="R376" s="68"/>
      <c r="S376" s="68"/>
    </row>
    <row r="377" ht="20" customHeight="1" spans="1:19">
      <c r="A377" s="67"/>
      <c r="B377" s="11"/>
      <c r="C377" s="12"/>
      <c r="D377" s="11"/>
      <c r="E377" s="11"/>
      <c r="F377" s="11"/>
      <c r="G377" s="13"/>
      <c r="H377" s="11"/>
      <c r="I377" s="11"/>
      <c r="J377" s="11"/>
      <c r="K377" s="13"/>
      <c r="L377" s="13"/>
      <c r="M377" s="11"/>
      <c r="N377" s="11"/>
      <c r="O377" s="11"/>
      <c r="P377" s="13"/>
      <c r="Q377" s="11"/>
      <c r="R377" s="68"/>
      <c r="S377" s="68"/>
    </row>
    <row r="378" ht="20" customHeight="1" spans="1:19">
      <c r="A378" s="67"/>
      <c r="B378" s="11"/>
      <c r="C378" s="12"/>
      <c r="D378" s="11"/>
      <c r="E378" s="11"/>
      <c r="F378" s="11"/>
      <c r="G378" s="13"/>
      <c r="H378" s="11"/>
      <c r="I378" s="11"/>
      <c r="J378" s="11"/>
      <c r="K378" s="13"/>
      <c r="L378" s="13"/>
      <c r="M378" s="11"/>
      <c r="N378" s="11"/>
      <c r="O378" s="11"/>
      <c r="P378" s="13"/>
      <c r="Q378" s="11"/>
      <c r="R378" s="68"/>
      <c r="S378" s="68"/>
    </row>
    <row r="379" ht="20" customHeight="1" spans="1:19">
      <c r="A379" s="67"/>
      <c r="B379" s="11"/>
      <c r="C379" s="12"/>
      <c r="D379" s="11"/>
      <c r="E379" s="11"/>
      <c r="F379" s="11"/>
      <c r="G379" s="13"/>
      <c r="H379" s="11"/>
      <c r="I379" s="11"/>
      <c r="J379" s="11"/>
      <c r="K379" s="13"/>
      <c r="L379" s="13"/>
      <c r="M379" s="11"/>
      <c r="N379" s="11"/>
      <c r="O379" s="11"/>
      <c r="P379" s="13"/>
      <c r="Q379" s="11"/>
      <c r="R379" s="68"/>
      <c r="S379" s="68"/>
    </row>
    <row r="380" ht="20" customHeight="1" spans="1:19">
      <c r="A380" s="67"/>
      <c r="B380" s="11"/>
      <c r="C380" s="12"/>
      <c r="D380" s="11"/>
      <c r="E380" s="11"/>
      <c r="F380" s="11"/>
      <c r="G380" s="13"/>
      <c r="H380" s="11"/>
      <c r="I380" s="11"/>
      <c r="J380" s="11"/>
      <c r="K380" s="13"/>
      <c r="L380" s="13"/>
      <c r="M380" s="11"/>
      <c r="N380" s="11"/>
      <c r="O380" s="11"/>
      <c r="P380" s="13"/>
      <c r="Q380" s="11"/>
      <c r="R380" s="68"/>
      <c r="S380" s="68"/>
    </row>
    <row r="381" ht="20" customHeight="1" spans="1:19">
      <c r="A381" s="67"/>
      <c r="B381" s="11"/>
      <c r="C381" s="12"/>
      <c r="D381" s="11"/>
      <c r="E381" s="11"/>
      <c r="F381" s="11"/>
      <c r="G381" s="13"/>
      <c r="H381" s="11"/>
      <c r="I381" s="11"/>
      <c r="J381" s="11"/>
      <c r="K381" s="13"/>
      <c r="L381" s="13"/>
      <c r="M381" s="11"/>
      <c r="N381" s="11"/>
      <c r="O381" s="11"/>
      <c r="P381" s="13"/>
      <c r="Q381" s="11"/>
      <c r="R381" s="68"/>
      <c r="S381" s="68"/>
    </row>
    <row r="382" ht="20" customHeight="1" spans="1:19">
      <c r="A382" s="10"/>
      <c r="B382" s="11"/>
      <c r="C382" s="12"/>
      <c r="D382" s="11"/>
      <c r="E382" s="11"/>
      <c r="F382" s="11"/>
      <c r="G382" s="13"/>
      <c r="H382" s="11"/>
      <c r="I382" s="11"/>
      <c r="J382" s="11"/>
      <c r="K382" s="13"/>
      <c r="L382" s="13"/>
      <c r="M382" s="11"/>
      <c r="N382" s="11"/>
      <c r="O382" s="11"/>
      <c r="P382" s="13"/>
      <c r="Q382" s="11"/>
      <c r="R382" s="11"/>
      <c r="S382" s="11"/>
    </row>
    <row r="383" ht="20" customHeight="1" spans="1:19">
      <c r="A383" s="10"/>
      <c r="B383" s="11"/>
      <c r="C383" s="12"/>
      <c r="D383" s="11"/>
      <c r="E383" s="11"/>
      <c r="F383" s="11"/>
      <c r="G383" s="13"/>
      <c r="H383" s="11"/>
      <c r="I383" s="11"/>
      <c r="J383" s="11"/>
      <c r="K383" s="13"/>
      <c r="L383" s="13"/>
      <c r="M383" s="11"/>
      <c r="N383" s="11"/>
      <c r="O383" s="11"/>
      <c r="P383" s="13"/>
      <c r="Q383" s="11"/>
      <c r="R383" s="11"/>
      <c r="S383" s="11"/>
    </row>
  </sheetData>
  <autoFilter ref="A3:U341">
    <filterColumn colId="10">
      <filters blank="1"/>
    </filterColumn>
    <extLst/>
  </autoFilter>
  <mergeCells count="48">
    <mergeCell ref="A1:R1"/>
    <mergeCell ref="H2:L2"/>
    <mergeCell ref="M2:Q2"/>
    <mergeCell ref="B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59:C359"/>
    <mergeCell ref="A2:A3"/>
    <mergeCell ref="B2:B3"/>
    <mergeCell ref="B5:B7"/>
    <mergeCell ref="B8:B17"/>
    <mergeCell ref="B18:B22"/>
    <mergeCell ref="B23:B27"/>
    <mergeCell ref="B28:B36"/>
    <mergeCell ref="B37:B41"/>
    <mergeCell ref="B42:B46"/>
    <mergeCell ref="B47:B58"/>
    <mergeCell ref="B60:B68"/>
    <mergeCell ref="B69:B72"/>
    <mergeCell ref="B73:B110"/>
    <mergeCell ref="B111:B117"/>
    <mergeCell ref="B118:B124"/>
    <mergeCell ref="B125:B139"/>
    <mergeCell ref="B140:B182"/>
    <mergeCell ref="B183:B201"/>
    <mergeCell ref="B202:B208"/>
    <mergeCell ref="B209:B216"/>
    <mergeCell ref="B217:B244"/>
    <mergeCell ref="B245:B278"/>
    <mergeCell ref="B279:B340"/>
    <mergeCell ref="C2:C3"/>
    <mergeCell ref="D2:D3"/>
    <mergeCell ref="E2:E3"/>
    <mergeCell ref="F2:F3"/>
    <mergeCell ref="G2:G3"/>
    <mergeCell ref="R2:R3"/>
    <mergeCell ref="S2:S3"/>
    <mergeCell ref="A349:R35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X448"/>
  <sheetViews>
    <sheetView topLeftCell="A115" workbookViewId="0">
      <selection activeCell="T114" sqref="T114"/>
    </sheetView>
  </sheetViews>
  <sheetFormatPr defaultColWidth="9" defaultRowHeight="13.5"/>
  <cols>
    <col min="1" max="1" width="6.375" style="4" customWidth="1"/>
    <col min="2" max="2" width="9" style="4"/>
    <col min="3" max="3" width="9" style="5"/>
    <col min="4" max="4" width="20.125" style="4" customWidth="1"/>
    <col min="5" max="6" width="10.375" style="4" customWidth="1"/>
    <col min="7" max="7" width="11.5" style="4" customWidth="1"/>
    <col min="8" max="8" width="11.625" style="4"/>
    <col min="9" max="9" width="10.625" style="4" customWidth="1"/>
    <col min="10" max="10" width="11.5" style="4"/>
    <col min="11" max="12" width="12.875" style="4"/>
    <col min="13" max="13" width="7.875" style="4" customWidth="1"/>
    <col min="14" max="14" width="11.625" style="4"/>
    <col min="15" max="15" width="10.375" style="4"/>
    <col min="16" max="16" width="11.625" style="4"/>
    <col min="17" max="18" width="12.875" style="4"/>
    <col min="19" max="19" width="9" style="4"/>
  </cols>
  <sheetData>
    <row r="1" ht="20" customHeight="1" spans="1:18">
      <c r="A1" s="6" t="s">
        <v>913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20" customHeight="1" spans="1:1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 t="s">
        <v>9</v>
      </c>
      <c r="N2" s="8"/>
      <c r="O2" s="8"/>
      <c r="P2" s="8"/>
      <c r="Q2" s="8"/>
      <c r="R2" s="30" t="s">
        <v>10</v>
      </c>
      <c r="S2" s="30" t="s">
        <v>11</v>
      </c>
    </row>
    <row r="3" ht="24" spans="1:19">
      <c r="A3" s="8"/>
      <c r="B3" s="8"/>
      <c r="C3" s="9"/>
      <c r="D3" s="8"/>
      <c r="E3" s="8"/>
      <c r="F3" s="8"/>
      <c r="G3" s="8"/>
      <c r="H3" s="8" t="s">
        <v>765</v>
      </c>
      <c r="I3" s="8" t="s">
        <v>766</v>
      </c>
      <c r="J3" s="8" t="s">
        <v>767</v>
      </c>
      <c r="K3" s="8" t="s">
        <v>768</v>
      </c>
      <c r="L3" s="8" t="s">
        <v>16</v>
      </c>
      <c r="M3" s="8" t="s">
        <v>769</v>
      </c>
      <c r="N3" s="8" t="s">
        <v>770</v>
      </c>
      <c r="O3" s="8" t="s">
        <v>771</v>
      </c>
      <c r="P3" s="8" t="s">
        <v>772</v>
      </c>
      <c r="Q3" s="8" t="s">
        <v>16</v>
      </c>
      <c r="R3" s="30"/>
      <c r="S3" s="30"/>
    </row>
    <row r="4" ht="20" hidden="1" customHeight="1" spans="1:24">
      <c r="A4" s="10">
        <f>ROW()-3</f>
        <v>1</v>
      </c>
      <c r="B4" s="11" t="s">
        <v>21</v>
      </c>
      <c r="C4" s="12" t="s">
        <v>22</v>
      </c>
      <c r="D4" s="11" t="s">
        <v>23</v>
      </c>
      <c r="E4" s="11">
        <v>2836.2</v>
      </c>
      <c r="F4" s="11">
        <v>2837</v>
      </c>
      <c r="G4" s="13">
        <v>4990.25</v>
      </c>
      <c r="H4" s="11">
        <f t="shared" ref="H4:H18" si="0">ROUND(E4*0.018,2)</f>
        <v>51.05</v>
      </c>
      <c r="I4" s="11">
        <f t="shared" ref="I4:I18" si="1">E4*0.16</f>
        <v>453.792</v>
      </c>
      <c r="J4" s="11">
        <f t="shared" ref="J4:J18" si="2">F4*0.007</f>
        <v>19.859</v>
      </c>
      <c r="K4" s="13">
        <f t="shared" ref="K4:K18" si="3">ROUND(G4*0.085,2)</f>
        <v>424.17</v>
      </c>
      <c r="L4" s="13">
        <f t="shared" ref="L4:L18" si="4">SUM(H4:K4)</f>
        <v>948.871</v>
      </c>
      <c r="M4" s="11">
        <v>0</v>
      </c>
      <c r="N4" s="11">
        <f t="shared" ref="N4:N18" si="5">ROUND(E4*0.08,2)</f>
        <v>226.9</v>
      </c>
      <c r="O4" s="11">
        <f t="shared" ref="O4:O18" si="6">ROUND(F4*0.003,2)</f>
        <v>8.51</v>
      </c>
      <c r="P4" s="13">
        <f t="shared" ref="P4:P18" si="7">ROUND(G4*0.02,2)</f>
        <v>99.81</v>
      </c>
      <c r="Q4" s="11">
        <f t="shared" ref="Q4:Q18" si="8">SUM(M4:P4)</f>
        <v>335.22</v>
      </c>
      <c r="R4" s="11">
        <f t="shared" ref="R4:R18" si="9">L4+Q4</f>
        <v>1284.091</v>
      </c>
      <c r="S4" s="11"/>
      <c r="T4" t="str">
        <f>VLOOKUP(D4,[3]汇总!I$2:J$326,2,0)</f>
        <v>√</v>
      </c>
      <c r="U4">
        <f>VLOOKUP(D4,'[4]2021.05'!$E$5:$F$203,2,0)</f>
        <v>3180</v>
      </c>
      <c r="W4">
        <f>VLOOKUP(C4,'[5]6月养老保险明细导'!$B$1:$R$500,17,0)</f>
        <v>0</v>
      </c>
      <c r="X4">
        <f t="shared" ref="X4:X18" si="10">N4-W4</f>
        <v>226.9</v>
      </c>
    </row>
    <row r="5" ht="20" hidden="1" customHeight="1" spans="1:24">
      <c r="A5" s="10">
        <f>ROW()-3</f>
        <v>2</v>
      </c>
      <c r="B5" s="14" t="s">
        <v>24</v>
      </c>
      <c r="C5" s="12" t="s">
        <v>25</v>
      </c>
      <c r="D5" s="11" t="s">
        <v>26</v>
      </c>
      <c r="E5" s="11">
        <v>2836.2</v>
      </c>
      <c r="F5" s="11">
        <v>2837</v>
      </c>
      <c r="G5" s="13">
        <v>4990.25</v>
      </c>
      <c r="H5" s="11">
        <f t="shared" si="0"/>
        <v>51.05</v>
      </c>
      <c r="I5" s="11">
        <f t="shared" si="1"/>
        <v>453.792</v>
      </c>
      <c r="J5" s="11">
        <f t="shared" si="2"/>
        <v>19.859</v>
      </c>
      <c r="K5" s="13">
        <f t="shared" si="3"/>
        <v>424.17</v>
      </c>
      <c r="L5" s="13">
        <f t="shared" si="4"/>
        <v>948.871</v>
      </c>
      <c r="M5" s="11">
        <v>0</v>
      </c>
      <c r="N5" s="11">
        <f t="shared" si="5"/>
        <v>226.9</v>
      </c>
      <c r="O5" s="11">
        <f t="shared" si="6"/>
        <v>8.51</v>
      </c>
      <c r="P5" s="13">
        <f t="shared" si="7"/>
        <v>99.81</v>
      </c>
      <c r="Q5" s="11">
        <f t="shared" si="8"/>
        <v>335.22</v>
      </c>
      <c r="R5" s="11">
        <f t="shared" si="9"/>
        <v>1284.091</v>
      </c>
      <c r="S5" s="11"/>
      <c r="T5" t="str">
        <f>VLOOKUP(D5,[3]汇总!I$2:J$326,2,0)</f>
        <v>√</v>
      </c>
      <c r="U5">
        <f>VLOOKUP(D5,'[4]2021.05'!$E$5:$F$203,2,0)</f>
        <v>3180</v>
      </c>
      <c r="W5">
        <f>VLOOKUP(C5,'[5]6月养老保险明细导'!$B$1:$R$500,17,0)</f>
        <v>0</v>
      </c>
      <c r="X5">
        <f t="shared" si="10"/>
        <v>226.9</v>
      </c>
    </row>
    <row r="6" ht="20" hidden="1" customHeight="1" spans="1:24">
      <c r="A6" s="10">
        <f t="shared" ref="A6:A23" si="11">ROW()-3</f>
        <v>3</v>
      </c>
      <c r="B6" s="15"/>
      <c r="C6" s="12" t="s">
        <v>27</v>
      </c>
      <c r="D6" s="11" t="s">
        <v>28</v>
      </c>
      <c r="E6" s="11">
        <v>2836.2</v>
      </c>
      <c r="F6" s="11">
        <v>2837</v>
      </c>
      <c r="G6" s="13">
        <v>4990.25</v>
      </c>
      <c r="H6" s="11">
        <f t="shared" si="0"/>
        <v>51.05</v>
      </c>
      <c r="I6" s="11">
        <f t="shared" si="1"/>
        <v>453.792</v>
      </c>
      <c r="J6" s="11">
        <f t="shared" si="2"/>
        <v>19.859</v>
      </c>
      <c r="K6" s="13">
        <f t="shared" si="3"/>
        <v>424.17</v>
      </c>
      <c r="L6" s="13">
        <f t="shared" si="4"/>
        <v>948.871</v>
      </c>
      <c r="M6" s="11">
        <v>0</v>
      </c>
      <c r="N6" s="11">
        <f t="shared" si="5"/>
        <v>226.9</v>
      </c>
      <c r="O6" s="11">
        <f t="shared" si="6"/>
        <v>8.51</v>
      </c>
      <c r="P6" s="13">
        <f t="shared" si="7"/>
        <v>99.81</v>
      </c>
      <c r="Q6" s="11">
        <f t="shared" si="8"/>
        <v>335.22</v>
      </c>
      <c r="R6" s="11">
        <f t="shared" si="9"/>
        <v>1284.091</v>
      </c>
      <c r="S6" s="11"/>
      <c r="T6" t="str">
        <f>VLOOKUP(D6,[3]汇总!I$2:J$326,2,0)</f>
        <v>√</v>
      </c>
      <c r="U6">
        <f>VLOOKUP(D6,'[4]2021.05'!$E$5:$F$203,2,0)</f>
        <v>4180</v>
      </c>
      <c r="W6">
        <f>VLOOKUP(C6,'[5]6月养老保险明细导'!$B$1:$R$500,17,0)</f>
        <v>0</v>
      </c>
      <c r="X6">
        <f t="shared" si="10"/>
        <v>226.9</v>
      </c>
    </row>
    <row r="7" ht="20" hidden="1" customHeight="1" spans="1:24">
      <c r="A7" s="10">
        <f t="shared" si="11"/>
        <v>4</v>
      </c>
      <c r="B7" s="16"/>
      <c r="C7" s="12" t="s">
        <v>838</v>
      </c>
      <c r="D7" s="11" t="s">
        <v>839</v>
      </c>
      <c r="E7" s="11">
        <v>3042.05</v>
      </c>
      <c r="F7" s="11">
        <v>3043</v>
      </c>
      <c r="G7" s="13">
        <v>4990.25</v>
      </c>
      <c r="H7" s="11">
        <f t="shared" si="0"/>
        <v>54.76</v>
      </c>
      <c r="I7" s="11">
        <f t="shared" si="1"/>
        <v>486.728</v>
      </c>
      <c r="J7" s="11">
        <f t="shared" si="2"/>
        <v>21.301</v>
      </c>
      <c r="K7" s="13">
        <f t="shared" si="3"/>
        <v>424.17</v>
      </c>
      <c r="L7" s="13">
        <f t="shared" si="4"/>
        <v>986.959</v>
      </c>
      <c r="M7" s="11">
        <v>0</v>
      </c>
      <c r="N7" s="11">
        <f t="shared" si="5"/>
        <v>243.36</v>
      </c>
      <c r="O7" s="11">
        <f t="shared" si="6"/>
        <v>9.13</v>
      </c>
      <c r="P7" s="13">
        <f t="shared" si="7"/>
        <v>99.81</v>
      </c>
      <c r="Q7" s="11">
        <f t="shared" si="8"/>
        <v>352.3</v>
      </c>
      <c r="R7" s="11">
        <f t="shared" si="9"/>
        <v>1339.259</v>
      </c>
      <c r="S7" s="11"/>
      <c r="U7" t="e">
        <f>VLOOKUP(D7,'[4]2021.05'!$E$5:$F$203,2,0)</f>
        <v>#N/A</v>
      </c>
      <c r="W7">
        <f>VLOOKUP(C7,'[5]6月养老保险明细导'!$B$1:$R$500,17,0)</f>
        <v>0</v>
      </c>
      <c r="X7">
        <f t="shared" si="10"/>
        <v>243.36</v>
      </c>
    </row>
    <row r="8" ht="20" hidden="1" customHeight="1" spans="1:24">
      <c r="A8" s="10">
        <f t="shared" si="11"/>
        <v>5</v>
      </c>
      <c r="B8" s="14" t="s">
        <v>29</v>
      </c>
      <c r="C8" s="12" t="s">
        <v>30</v>
      </c>
      <c r="D8" s="11" t="s">
        <v>31</v>
      </c>
      <c r="E8" s="11">
        <v>2836.2</v>
      </c>
      <c r="F8" s="11">
        <v>2837</v>
      </c>
      <c r="G8" s="13">
        <v>4990.25</v>
      </c>
      <c r="H8" s="11">
        <f t="shared" si="0"/>
        <v>51.05</v>
      </c>
      <c r="I8" s="11">
        <f t="shared" si="1"/>
        <v>453.792</v>
      </c>
      <c r="J8" s="11">
        <f t="shared" si="2"/>
        <v>19.859</v>
      </c>
      <c r="K8" s="13">
        <f t="shared" si="3"/>
        <v>424.17</v>
      </c>
      <c r="L8" s="13">
        <f t="shared" si="4"/>
        <v>948.871</v>
      </c>
      <c r="M8" s="11">
        <v>0</v>
      </c>
      <c r="N8" s="11">
        <f t="shared" si="5"/>
        <v>226.9</v>
      </c>
      <c r="O8" s="11">
        <f t="shared" si="6"/>
        <v>8.51</v>
      </c>
      <c r="P8" s="13">
        <f t="shared" si="7"/>
        <v>99.81</v>
      </c>
      <c r="Q8" s="11">
        <f t="shared" si="8"/>
        <v>335.22</v>
      </c>
      <c r="R8" s="11">
        <f t="shared" si="9"/>
        <v>1284.091</v>
      </c>
      <c r="S8" s="11"/>
      <c r="T8" t="str">
        <f>VLOOKUP(D8,[3]汇总!I$2:J$326,2,0)</f>
        <v>√</v>
      </c>
      <c r="U8">
        <f>VLOOKUP(D8,'[4]2021.05'!$E$5:$F$203,2,0)</f>
        <v>3180</v>
      </c>
      <c r="W8">
        <f>VLOOKUP(C8,'[5]6月养老保险明细导'!$B$1:$R$500,17,0)</f>
        <v>0</v>
      </c>
      <c r="X8">
        <f t="shared" si="10"/>
        <v>226.9</v>
      </c>
    </row>
    <row r="9" ht="20" hidden="1" customHeight="1" spans="1:24">
      <c r="A9" s="10">
        <f t="shared" si="11"/>
        <v>6</v>
      </c>
      <c r="B9" s="15"/>
      <c r="C9" s="12" t="s">
        <v>32</v>
      </c>
      <c r="D9" s="11" t="s">
        <v>33</v>
      </c>
      <c r="E9" s="11">
        <v>2836.2</v>
      </c>
      <c r="F9" s="11">
        <v>2837</v>
      </c>
      <c r="G9" s="13">
        <v>4990.25</v>
      </c>
      <c r="H9" s="11">
        <f t="shared" si="0"/>
        <v>51.05</v>
      </c>
      <c r="I9" s="11">
        <f t="shared" si="1"/>
        <v>453.792</v>
      </c>
      <c r="J9" s="11">
        <f t="shared" si="2"/>
        <v>19.859</v>
      </c>
      <c r="K9" s="13">
        <f t="shared" si="3"/>
        <v>424.17</v>
      </c>
      <c r="L9" s="13">
        <f t="shared" si="4"/>
        <v>948.871</v>
      </c>
      <c r="M9" s="11">
        <v>0</v>
      </c>
      <c r="N9" s="11">
        <f t="shared" si="5"/>
        <v>226.9</v>
      </c>
      <c r="O9" s="11">
        <f t="shared" si="6"/>
        <v>8.51</v>
      </c>
      <c r="P9" s="13">
        <f t="shared" si="7"/>
        <v>99.81</v>
      </c>
      <c r="Q9" s="11">
        <f t="shared" si="8"/>
        <v>335.22</v>
      </c>
      <c r="R9" s="11">
        <f t="shared" si="9"/>
        <v>1284.091</v>
      </c>
      <c r="S9" s="11"/>
      <c r="T9" t="str">
        <f>VLOOKUP(D9,[3]汇总!I$2:J$326,2,0)</f>
        <v>√</v>
      </c>
      <c r="U9">
        <f>VLOOKUP(D9,'[4]2021.05'!$E$5:$F$203,2,0)</f>
        <v>3180</v>
      </c>
      <c r="W9">
        <f>VLOOKUP(C9,'[5]6月养老保险明细导'!$B$1:$R$500,17,0)</f>
        <v>0</v>
      </c>
      <c r="X9">
        <f t="shared" si="10"/>
        <v>226.9</v>
      </c>
    </row>
    <row r="10" ht="20" hidden="1" customHeight="1" spans="1:24">
      <c r="A10" s="10">
        <f t="shared" si="11"/>
        <v>7</v>
      </c>
      <c r="B10" s="15"/>
      <c r="C10" s="12" t="s">
        <v>34</v>
      </c>
      <c r="D10" s="11" t="s">
        <v>35</v>
      </c>
      <c r="E10" s="11">
        <v>2836.2</v>
      </c>
      <c r="F10" s="11">
        <v>2837</v>
      </c>
      <c r="G10" s="13">
        <v>4990.25</v>
      </c>
      <c r="H10" s="11">
        <f t="shared" si="0"/>
        <v>51.05</v>
      </c>
      <c r="I10" s="11">
        <f t="shared" si="1"/>
        <v>453.792</v>
      </c>
      <c r="J10" s="11">
        <f t="shared" si="2"/>
        <v>19.859</v>
      </c>
      <c r="K10" s="13">
        <f t="shared" si="3"/>
        <v>424.17</v>
      </c>
      <c r="L10" s="13">
        <f t="shared" si="4"/>
        <v>948.871</v>
      </c>
      <c r="M10" s="11">
        <v>0</v>
      </c>
      <c r="N10" s="11">
        <f t="shared" si="5"/>
        <v>226.9</v>
      </c>
      <c r="O10" s="11">
        <f t="shared" si="6"/>
        <v>8.51</v>
      </c>
      <c r="P10" s="13">
        <f t="shared" si="7"/>
        <v>99.81</v>
      </c>
      <c r="Q10" s="11">
        <f t="shared" si="8"/>
        <v>335.22</v>
      </c>
      <c r="R10" s="11">
        <f t="shared" si="9"/>
        <v>1284.091</v>
      </c>
      <c r="S10" s="11"/>
      <c r="T10" t="str">
        <f>VLOOKUP(D10,[3]汇总!I$2:J$326,2,0)</f>
        <v>√</v>
      </c>
      <c r="U10">
        <f>VLOOKUP(D10,'[4]2021.05'!$E$5:$F$203,2,0)</f>
        <v>4180</v>
      </c>
      <c r="W10">
        <f>VLOOKUP(C10,'[5]6月养老保险明细导'!$B$1:$R$500,17,0)</f>
        <v>0</v>
      </c>
      <c r="X10">
        <f t="shared" si="10"/>
        <v>226.9</v>
      </c>
    </row>
    <row r="11" ht="20" hidden="1" customHeight="1" spans="1:24">
      <c r="A11" s="10">
        <f t="shared" si="11"/>
        <v>8</v>
      </c>
      <c r="B11" s="15"/>
      <c r="C11" s="12" t="s">
        <v>38</v>
      </c>
      <c r="D11" s="11" t="s">
        <v>39</v>
      </c>
      <c r="E11" s="11">
        <v>2836.2</v>
      </c>
      <c r="F11" s="11">
        <v>2837</v>
      </c>
      <c r="G11" s="13">
        <v>4990.25</v>
      </c>
      <c r="H11" s="11">
        <f t="shared" si="0"/>
        <v>51.05</v>
      </c>
      <c r="I11" s="11">
        <f t="shared" si="1"/>
        <v>453.792</v>
      </c>
      <c r="J11" s="11">
        <f t="shared" si="2"/>
        <v>19.859</v>
      </c>
      <c r="K11" s="13">
        <f t="shared" si="3"/>
        <v>424.17</v>
      </c>
      <c r="L11" s="13">
        <f t="shared" si="4"/>
        <v>948.871</v>
      </c>
      <c r="M11" s="11">
        <v>0</v>
      </c>
      <c r="N11" s="11">
        <f t="shared" si="5"/>
        <v>226.9</v>
      </c>
      <c r="O11" s="11">
        <f t="shared" si="6"/>
        <v>8.51</v>
      </c>
      <c r="P11" s="13">
        <f t="shared" si="7"/>
        <v>99.81</v>
      </c>
      <c r="Q11" s="11">
        <f t="shared" si="8"/>
        <v>335.22</v>
      </c>
      <c r="R11" s="11">
        <f t="shared" si="9"/>
        <v>1284.091</v>
      </c>
      <c r="S11" s="11"/>
      <c r="T11" t="str">
        <f>VLOOKUP(D11,[3]汇总!I$2:J$326,2,0)</f>
        <v>√</v>
      </c>
      <c r="U11">
        <f>VLOOKUP(D11,'[4]2021.05'!$E$5:$F$203,2,0)</f>
        <v>4180</v>
      </c>
      <c r="W11">
        <f>VLOOKUP(C11,'[5]6月养老保险明细导'!$B$1:$R$500,17,0)</f>
        <v>0</v>
      </c>
      <c r="X11">
        <f t="shared" si="10"/>
        <v>226.9</v>
      </c>
    </row>
    <row r="12" ht="20" hidden="1" customHeight="1" spans="1:24">
      <c r="A12" s="10">
        <f t="shared" si="11"/>
        <v>9</v>
      </c>
      <c r="B12" s="15"/>
      <c r="C12" s="12" t="s">
        <v>40</v>
      </c>
      <c r="D12" s="11" t="s">
        <v>41</v>
      </c>
      <c r="E12" s="11">
        <v>2836.2</v>
      </c>
      <c r="F12" s="11">
        <v>2837</v>
      </c>
      <c r="G12" s="13">
        <v>4990.25</v>
      </c>
      <c r="H12" s="11">
        <f t="shared" si="0"/>
        <v>51.05</v>
      </c>
      <c r="I12" s="11">
        <f t="shared" si="1"/>
        <v>453.792</v>
      </c>
      <c r="J12" s="11">
        <f t="shared" si="2"/>
        <v>19.859</v>
      </c>
      <c r="K12" s="13">
        <f t="shared" si="3"/>
        <v>424.17</v>
      </c>
      <c r="L12" s="13">
        <f t="shared" si="4"/>
        <v>948.871</v>
      </c>
      <c r="M12" s="11">
        <v>0</v>
      </c>
      <c r="N12" s="11">
        <f t="shared" si="5"/>
        <v>226.9</v>
      </c>
      <c r="O12" s="11">
        <f t="shared" si="6"/>
        <v>8.51</v>
      </c>
      <c r="P12" s="13">
        <f t="shared" si="7"/>
        <v>99.81</v>
      </c>
      <c r="Q12" s="11">
        <f t="shared" si="8"/>
        <v>335.22</v>
      </c>
      <c r="R12" s="11">
        <f t="shared" si="9"/>
        <v>1284.091</v>
      </c>
      <c r="S12" s="11"/>
      <c r="T12" t="str">
        <f>VLOOKUP(D12,[3]汇总!I$2:J$326,2,0)</f>
        <v>√</v>
      </c>
      <c r="U12">
        <f>VLOOKUP(D12,'[4]2021.05'!$E$5:$F$203,2,0)</f>
        <v>3180</v>
      </c>
      <c r="W12">
        <f>VLOOKUP(C12,'[5]6月养老保险明细导'!$B$1:$R$500,17,0)</f>
        <v>0</v>
      </c>
      <c r="X12">
        <f t="shared" si="10"/>
        <v>226.9</v>
      </c>
    </row>
    <row r="13" ht="20" hidden="1" customHeight="1" spans="1:24">
      <c r="A13" s="10">
        <f t="shared" si="11"/>
        <v>10</v>
      </c>
      <c r="B13" s="15"/>
      <c r="C13" s="12" t="s">
        <v>44</v>
      </c>
      <c r="D13" s="11" t="s">
        <v>45</v>
      </c>
      <c r="E13" s="11">
        <v>2836.2</v>
      </c>
      <c r="F13" s="11">
        <v>2837</v>
      </c>
      <c r="G13" s="13">
        <v>4990.25</v>
      </c>
      <c r="H13" s="11">
        <f t="shared" si="0"/>
        <v>51.05</v>
      </c>
      <c r="I13" s="11">
        <f t="shared" si="1"/>
        <v>453.792</v>
      </c>
      <c r="J13" s="11">
        <f t="shared" si="2"/>
        <v>19.859</v>
      </c>
      <c r="K13" s="13">
        <f t="shared" si="3"/>
        <v>424.17</v>
      </c>
      <c r="L13" s="13">
        <f t="shared" si="4"/>
        <v>948.871</v>
      </c>
      <c r="M13" s="11">
        <v>0</v>
      </c>
      <c r="N13" s="11">
        <f t="shared" si="5"/>
        <v>226.9</v>
      </c>
      <c r="O13" s="11">
        <f t="shared" si="6"/>
        <v>8.51</v>
      </c>
      <c r="P13" s="13">
        <f t="shared" si="7"/>
        <v>99.81</v>
      </c>
      <c r="Q13" s="11">
        <f t="shared" si="8"/>
        <v>335.22</v>
      </c>
      <c r="R13" s="11">
        <f t="shared" si="9"/>
        <v>1284.091</v>
      </c>
      <c r="S13" s="11"/>
      <c r="T13" t="str">
        <f>VLOOKUP(D13,[3]汇总!I$2:J$326,2,0)</f>
        <v>√</v>
      </c>
      <c r="U13">
        <f>VLOOKUP(D13,'[4]2021.05'!$E$5:$F$203,2,0)</f>
        <v>4180</v>
      </c>
      <c r="W13">
        <f>VLOOKUP(C13,'[5]6月养老保险明细导'!$B$1:$R$500,17,0)</f>
        <v>0</v>
      </c>
      <c r="X13">
        <f t="shared" si="10"/>
        <v>226.9</v>
      </c>
    </row>
    <row r="14" ht="20" hidden="1" customHeight="1" spans="1:24">
      <c r="A14" s="10">
        <f t="shared" si="11"/>
        <v>11</v>
      </c>
      <c r="B14" s="15"/>
      <c r="C14" s="12" t="s">
        <v>46</v>
      </c>
      <c r="D14" s="11" t="s">
        <v>47</v>
      </c>
      <c r="E14" s="11">
        <v>2836.2</v>
      </c>
      <c r="F14" s="11">
        <v>2837</v>
      </c>
      <c r="G14" s="13">
        <v>4990.25</v>
      </c>
      <c r="H14" s="11">
        <f t="shared" si="0"/>
        <v>51.05</v>
      </c>
      <c r="I14" s="11">
        <f t="shared" si="1"/>
        <v>453.792</v>
      </c>
      <c r="J14" s="11">
        <f t="shared" si="2"/>
        <v>19.859</v>
      </c>
      <c r="K14" s="13">
        <f t="shared" si="3"/>
        <v>424.17</v>
      </c>
      <c r="L14" s="13">
        <f t="shared" si="4"/>
        <v>948.871</v>
      </c>
      <c r="M14" s="11">
        <v>0</v>
      </c>
      <c r="N14" s="11">
        <f t="shared" si="5"/>
        <v>226.9</v>
      </c>
      <c r="O14" s="11">
        <f t="shared" si="6"/>
        <v>8.51</v>
      </c>
      <c r="P14" s="13">
        <f t="shared" si="7"/>
        <v>99.81</v>
      </c>
      <c r="Q14" s="11">
        <f t="shared" si="8"/>
        <v>335.22</v>
      </c>
      <c r="R14" s="11">
        <f t="shared" si="9"/>
        <v>1284.091</v>
      </c>
      <c r="S14" s="11"/>
      <c r="T14" t="str">
        <f>VLOOKUP(D14,[3]汇总!I$2:J$326,2,0)</f>
        <v>√</v>
      </c>
      <c r="U14">
        <f>VLOOKUP(D14,'[4]2021.05'!$E$5:$F$203,2,0)</f>
        <v>4180</v>
      </c>
      <c r="W14">
        <f>VLOOKUP(C14,'[5]6月养老保险明细导'!$B$1:$R$500,17,0)</f>
        <v>0</v>
      </c>
      <c r="X14">
        <f t="shared" si="10"/>
        <v>226.9</v>
      </c>
    </row>
    <row r="15" ht="20" hidden="1" customHeight="1" spans="1:24">
      <c r="A15" s="10">
        <f t="shared" si="11"/>
        <v>12</v>
      </c>
      <c r="B15" s="15"/>
      <c r="C15" s="12" t="s">
        <v>48</v>
      </c>
      <c r="D15" s="11" t="s">
        <v>49</v>
      </c>
      <c r="E15" s="11">
        <v>3820</v>
      </c>
      <c r="F15" s="11">
        <v>3820</v>
      </c>
      <c r="G15" s="13">
        <v>4990.25</v>
      </c>
      <c r="H15" s="11">
        <f t="shared" si="0"/>
        <v>68.76</v>
      </c>
      <c r="I15" s="11">
        <f t="shared" si="1"/>
        <v>611.2</v>
      </c>
      <c r="J15" s="11">
        <f t="shared" si="2"/>
        <v>26.74</v>
      </c>
      <c r="K15" s="13">
        <f t="shared" si="3"/>
        <v>424.17</v>
      </c>
      <c r="L15" s="13">
        <f t="shared" si="4"/>
        <v>1130.87</v>
      </c>
      <c r="M15" s="11">
        <v>0</v>
      </c>
      <c r="N15" s="11">
        <f t="shared" si="5"/>
        <v>305.6</v>
      </c>
      <c r="O15" s="11">
        <f t="shared" si="6"/>
        <v>11.46</v>
      </c>
      <c r="P15" s="13">
        <f t="shared" si="7"/>
        <v>99.81</v>
      </c>
      <c r="Q15" s="11">
        <f t="shared" si="8"/>
        <v>416.87</v>
      </c>
      <c r="R15" s="11">
        <f t="shared" si="9"/>
        <v>1547.74</v>
      </c>
      <c r="S15" s="11"/>
      <c r="T15" t="str">
        <f>VLOOKUP(D15,[3]汇总!I$2:J$326,2,0)</f>
        <v>√</v>
      </c>
      <c r="U15">
        <f>VLOOKUP(D15,'[4]2021.05'!$E$5:$F$203,2,0)</f>
        <v>4180</v>
      </c>
      <c r="W15">
        <f>VLOOKUP(C15,'[5]6月养老保险明细导'!$B$1:$R$500,17,0)</f>
        <v>0</v>
      </c>
      <c r="X15">
        <f t="shared" si="10"/>
        <v>305.6</v>
      </c>
    </row>
    <row r="16" ht="20" hidden="1" customHeight="1" spans="1:24">
      <c r="A16" s="10">
        <f t="shared" si="11"/>
        <v>13</v>
      </c>
      <c r="B16" s="15"/>
      <c r="C16" s="12" t="s">
        <v>777</v>
      </c>
      <c r="D16" s="11" t="s">
        <v>778</v>
      </c>
      <c r="E16" s="11">
        <v>3820</v>
      </c>
      <c r="F16" s="11">
        <v>3820</v>
      </c>
      <c r="G16" s="13">
        <v>4990.25</v>
      </c>
      <c r="H16" s="11">
        <f t="shared" si="0"/>
        <v>68.76</v>
      </c>
      <c r="I16" s="11">
        <f t="shared" si="1"/>
        <v>611.2</v>
      </c>
      <c r="J16" s="11">
        <f t="shared" si="2"/>
        <v>26.74</v>
      </c>
      <c r="K16" s="13">
        <f t="shared" si="3"/>
        <v>424.17</v>
      </c>
      <c r="L16" s="13">
        <f t="shared" si="4"/>
        <v>1130.87</v>
      </c>
      <c r="M16" s="11">
        <v>0</v>
      </c>
      <c r="N16" s="11">
        <f t="shared" si="5"/>
        <v>305.6</v>
      </c>
      <c r="O16" s="11">
        <f t="shared" si="6"/>
        <v>11.46</v>
      </c>
      <c r="P16" s="13">
        <f t="shared" si="7"/>
        <v>99.81</v>
      </c>
      <c r="Q16" s="11">
        <f t="shared" si="8"/>
        <v>416.87</v>
      </c>
      <c r="R16" s="11">
        <f t="shared" si="9"/>
        <v>1547.74</v>
      </c>
      <c r="S16" s="11"/>
      <c r="T16" t="str">
        <f>VLOOKUP(D16,[3]汇总!I$2:J$326,2,0)</f>
        <v>√</v>
      </c>
      <c r="U16">
        <f>VLOOKUP(D16,'[4]2021.05'!$E$5:$F$203,2,0)</f>
        <v>4180</v>
      </c>
      <c r="W16">
        <f>VLOOKUP(C16,'[5]6月养老保险明细导'!$B$1:$R$500,17,0)</f>
        <v>0</v>
      </c>
      <c r="X16">
        <f t="shared" si="10"/>
        <v>305.6</v>
      </c>
    </row>
    <row r="17" s="1" customFormat="1" ht="20" customHeight="1" spans="1:24">
      <c r="A17" s="10">
        <f t="shared" si="11"/>
        <v>14</v>
      </c>
      <c r="B17" s="17"/>
      <c r="C17" s="18" t="s">
        <v>914</v>
      </c>
      <c r="D17" s="18" t="s">
        <v>915</v>
      </c>
      <c r="E17" s="19">
        <v>3042.05</v>
      </c>
      <c r="F17" s="20">
        <v>3043</v>
      </c>
      <c r="G17" s="21">
        <v>4990.25</v>
      </c>
      <c r="H17" s="20">
        <f t="shared" si="0"/>
        <v>54.76</v>
      </c>
      <c r="I17" s="20">
        <f t="shared" si="1"/>
        <v>486.728</v>
      </c>
      <c r="J17" s="20">
        <f t="shared" si="2"/>
        <v>21.301</v>
      </c>
      <c r="K17" s="21">
        <f t="shared" si="3"/>
        <v>424.17</v>
      </c>
      <c r="L17" s="21">
        <f t="shared" si="4"/>
        <v>986.959</v>
      </c>
      <c r="M17" s="20">
        <v>0</v>
      </c>
      <c r="N17" s="20">
        <f t="shared" si="5"/>
        <v>243.36</v>
      </c>
      <c r="O17" s="20">
        <f t="shared" si="6"/>
        <v>9.13</v>
      </c>
      <c r="P17" s="21">
        <f t="shared" si="7"/>
        <v>99.81</v>
      </c>
      <c r="Q17" s="20">
        <f t="shared" si="8"/>
        <v>352.3</v>
      </c>
      <c r="R17" s="20">
        <f t="shared" si="9"/>
        <v>1339.259</v>
      </c>
      <c r="S17" s="20" t="s">
        <v>50</v>
      </c>
      <c r="W17">
        <f>VLOOKUP(C17,'[5]6月养老保险明细导'!$B$1:$R$500,17,0)</f>
        <v>0</v>
      </c>
      <c r="X17">
        <f t="shared" si="10"/>
        <v>243.36</v>
      </c>
    </row>
    <row r="18" ht="20" hidden="1" customHeight="1" spans="1:24">
      <c r="A18" s="10">
        <f t="shared" si="11"/>
        <v>15</v>
      </c>
      <c r="B18" s="15"/>
      <c r="C18" s="12" t="s">
        <v>840</v>
      </c>
      <c r="D18" s="11" t="s">
        <v>841</v>
      </c>
      <c r="E18" s="22">
        <v>3042.05</v>
      </c>
      <c r="F18" s="11">
        <v>3043</v>
      </c>
      <c r="G18" s="13">
        <v>4990.25</v>
      </c>
      <c r="H18" s="11">
        <f t="shared" si="0"/>
        <v>54.76</v>
      </c>
      <c r="I18" s="11">
        <f t="shared" si="1"/>
        <v>486.728</v>
      </c>
      <c r="J18" s="11">
        <f t="shared" si="2"/>
        <v>21.301</v>
      </c>
      <c r="K18" s="13">
        <f t="shared" si="3"/>
        <v>424.17</v>
      </c>
      <c r="L18" s="13">
        <f t="shared" si="4"/>
        <v>986.959</v>
      </c>
      <c r="M18" s="11">
        <v>0</v>
      </c>
      <c r="N18" s="11">
        <f t="shared" si="5"/>
        <v>243.36</v>
      </c>
      <c r="O18" s="11">
        <f t="shared" si="6"/>
        <v>9.13</v>
      </c>
      <c r="P18" s="13">
        <f t="shared" si="7"/>
        <v>99.81</v>
      </c>
      <c r="Q18" s="11">
        <f t="shared" si="8"/>
        <v>352.3</v>
      </c>
      <c r="R18" s="11">
        <f t="shared" si="9"/>
        <v>1339.259</v>
      </c>
      <c r="S18" s="11"/>
      <c r="U18" t="e">
        <f>VLOOKUP(D18,'[4]2021.05'!$E$5:$F$203,2,0)</f>
        <v>#N/A</v>
      </c>
      <c r="W18">
        <f>VLOOKUP(C18,'[5]6月养老保险明细导'!$B$1:$R$500,17,0)</f>
        <v>0</v>
      </c>
      <c r="X18">
        <f t="shared" si="10"/>
        <v>243.36</v>
      </c>
    </row>
    <row r="19" ht="20" hidden="1" customHeight="1" spans="1:24">
      <c r="A19" s="10">
        <f t="shared" si="11"/>
        <v>16</v>
      </c>
      <c r="B19" s="11" t="s">
        <v>51</v>
      </c>
      <c r="C19" s="12" t="s">
        <v>52</v>
      </c>
      <c r="D19" s="11" t="s">
        <v>53</v>
      </c>
      <c r="E19" s="11">
        <v>2836.2</v>
      </c>
      <c r="F19" s="11">
        <v>2837</v>
      </c>
      <c r="G19" s="13">
        <v>4990.25</v>
      </c>
      <c r="H19" s="11">
        <f t="shared" ref="H19:H52" si="12">ROUND(E19*0.018,2)</f>
        <v>51.05</v>
      </c>
      <c r="I19" s="11">
        <f t="shared" ref="I19:I51" si="13">E19*0.16</f>
        <v>453.792</v>
      </c>
      <c r="J19" s="11">
        <f t="shared" ref="J19:J51" si="14">F19*0.007</f>
        <v>19.859</v>
      </c>
      <c r="K19" s="13">
        <f t="shared" ref="K19:K51" si="15">ROUND(G19*0.085,2)</f>
        <v>424.17</v>
      </c>
      <c r="L19" s="13">
        <f t="shared" ref="L19:L52" si="16">SUM(H19:K19)</f>
        <v>948.871</v>
      </c>
      <c r="M19" s="11">
        <v>0</v>
      </c>
      <c r="N19" s="11">
        <f t="shared" ref="N19:N51" si="17">ROUND(E19*0.08,2)</f>
        <v>226.9</v>
      </c>
      <c r="O19" s="11">
        <f t="shared" ref="O19:O51" si="18">ROUND(F19*0.003,2)</f>
        <v>8.51</v>
      </c>
      <c r="P19" s="13">
        <f t="shared" ref="P19:P51" si="19">ROUND(G19*0.02,2)</f>
        <v>99.81</v>
      </c>
      <c r="Q19" s="11">
        <f t="shared" ref="Q19:Q51" si="20">SUM(M19:P19)</f>
        <v>335.22</v>
      </c>
      <c r="R19" s="11">
        <f t="shared" ref="R19:R52" si="21">L19+Q19</f>
        <v>1284.091</v>
      </c>
      <c r="S19" s="11"/>
      <c r="T19" t="str">
        <f>VLOOKUP(D19,[3]汇总!I$2:J$326,2,0)</f>
        <v>√</v>
      </c>
      <c r="U19">
        <f>VLOOKUP(D19,'[4]2021.05'!$E$5:$F$203,2,0)</f>
        <v>1790</v>
      </c>
      <c r="W19">
        <f>VLOOKUP(C19,'[5]6月养老保险明细导'!$B$1:$R$500,17,0)</f>
        <v>0</v>
      </c>
      <c r="X19">
        <f t="shared" ref="X19:X68" si="22">N19-W19</f>
        <v>226.9</v>
      </c>
    </row>
    <row r="20" ht="20" hidden="1" customHeight="1" spans="1:24">
      <c r="A20" s="10">
        <f t="shared" si="11"/>
        <v>17</v>
      </c>
      <c r="B20" s="11"/>
      <c r="C20" s="12" t="s">
        <v>56</v>
      </c>
      <c r="D20" s="11" t="s">
        <v>57</v>
      </c>
      <c r="E20" s="11">
        <v>2836.2</v>
      </c>
      <c r="F20" s="11">
        <v>2837</v>
      </c>
      <c r="G20" s="13">
        <v>4990.25</v>
      </c>
      <c r="H20" s="11">
        <f t="shared" si="12"/>
        <v>51.05</v>
      </c>
      <c r="I20" s="11">
        <f t="shared" si="13"/>
        <v>453.792</v>
      </c>
      <c r="J20" s="11">
        <f t="shared" si="14"/>
        <v>19.859</v>
      </c>
      <c r="K20" s="13">
        <f t="shared" si="15"/>
        <v>424.17</v>
      </c>
      <c r="L20" s="13">
        <f t="shared" si="16"/>
        <v>948.871</v>
      </c>
      <c r="M20" s="11">
        <v>0</v>
      </c>
      <c r="N20" s="11">
        <f t="shared" si="17"/>
        <v>226.9</v>
      </c>
      <c r="O20" s="11">
        <f t="shared" si="18"/>
        <v>8.51</v>
      </c>
      <c r="P20" s="13">
        <f t="shared" si="19"/>
        <v>99.81</v>
      </c>
      <c r="Q20" s="11">
        <f t="shared" si="20"/>
        <v>335.22</v>
      </c>
      <c r="R20" s="11">
        <f t="shared" si="21"/>
        <v>1284.091</v>
      </c>
      <c r="S20" s="11"/>
      <c r="T20" t="str">
        <f>VLOOKUP(D20,[3]汇总!I$2:J$326,2,0)</f>
        <v>√</v>
      </c>
      <c r="U20">
        <f>VLOOKUP(D20,'[4]2021.05'!$E$5:$F$203,2,0)</f>
        <v>1790</v>
      </c>
      <c r="W20">
        <f>VLOOKUP(C20,'[5]6月养老保险明细导'!$B$1:$R$500,17,0)</f>
        <v>0</v>
      </c>
      <c r="X20">
        <f t="shared" si="22"/>
        <v>226.9</v>
      </c>
    </row>
    <row r="21" ht="20" hidden="1" customHeight="1" spans="1:24">
      <c r="A21" s="10">
        <f t="shared" si="11"/>
        <v>18</v>
      </c>
      <c r="B21" s="11"/>
      <c r="C21" s="12" t="s">
        <v>58</v>
      </c>
      <c r="D21" s="11" t="s">
        <v>59</v>
      </c>
      <c r="E21" s="11">
        <v>2836.2</v>
      </c>
      <c r="F21" s="11">
        <v>2837</v>
      </c>
      <c r="G21" s="13">
        <v>4990.25</v>
      </c>
      <c r="H21" s="11">
        <f t="shared" si="12"/>
        <v>51.05</v>
      </c>
      <c r="I21" s="11">
        <f t="shared" si="13"/>
        <v>453.792</v>
      </c>
      <c r="J21" s="11">
        <f t="shared" si="14"/>
        <v>19.859</v>
      </c>
      <c r="K21" s="13">
        <f t="shared" si="15"/>
        <v>424.17</v>
      </c>
      <c r="L21" s="13">
        <f t="shared" si="16"/>
        <v>948.871</v>
      </c>
      <c r="M21" s="11">
        <v>0</v>
      </c>
      <c r="N21" s="11">
        <f t="shared" si="17"/>
        <v>226.9</v>
      </c>
      <c r="O21" s="11">
        <f t="shared" si="18"/>
        <v>8.51</v>
      </c>
      <c r="P21" s="13">
        <f t="shared" si="19"/>
        <v>99.81</v>
      </c>
      <c r="Q21" s="11">
        <f t="shared" si="20"/>
        <v>335.22</v>
      </c>
      <c r="R21" s="11">
        <f t="shared" si="21"/>
        <v>1284.091</v>
      </c>
      <c r="S21" s="11"/>
      <c r="T21" t="str">
        <f>VLOOKUP(D21,[3]汇总!I$2:J$326,2,0)</f>
        <v>√</v>
      </c>
      <c r="U21">
        <f>VLOOKUP(D21,'[4]2021.05'!$E$5:$F$203,2,0)</f>
        <v>1790</v>
      </c>
      <c r="W21">
        <f>VLOOKUP(C21,'[5]6月养老保险明细导'!$B$1:$R$500,17,0)</f>
        <v>0</v>
      </c>
      <c r="X21">
        <f t="shared" si="22"/>
        <v>226.9</v>
      </c>
    </row>
    <row r="22" ht="20" hidden="1" customHeight="1" spans="1:24">
      <c r="A22" s="10">
        <f t="shared" si="11"/>
        <v>19</v>
      </c>
      <c r="B22" s="11"/>
      <c r="C22" s="12" t="s">
        <v>60</v>
      </c>
      <c r="D22" s="11" t="s">
        <v>61</v>
      </c>
      <c r="E22" s="11">
        <v>2836.2</v>
      </c>
      <c r="F22" s="11">
        <v>2837</v>
      </c>
      <c r="G22" s="13">
        <v>4990.25</v>
      </c>
      <c r="H22" s="11">
        <f t="shared" si="12"/>
        <v>51.05</v>
      </c>
      <c r="I22" s="11">
        <f t="shared" si="13"/>
        <v>453.792</v>
      </c>
      <c r="J22" s="11">
        <f t="shared" si="14"/>
        <v>19.859</v>
      </c>
      <c r="K22" s="13">
        <f t="shared" si="15"/>
        <v>424.17</v>
      </c>
      <c r="L22" s="13">
        <f t="shared" si="16"/>
        <v>948.871</v>
      </c>
      <c r="M22" s="11">
        <v>0</v>
      </c>
      <c r="N22" s="11">
        <f t="shared" si="17"/>
        <v>226.9</v>
      </c>
      <c r="O22" s="11">
        <f t="shared" si="18"/>
        <v>8.51</v>
      </c>
      <c r="P22" s="13">
        <f t="shared" si="19"/>
        <v>99.81</v>
      </c>
      <c r="Q22" s="11">
        <f t="shared" si="20"/>
        <v>335.22</v>
      </c>
      <c r="R22" s="11">
        <f t="shared" si="21"/>
        <v>1284.091</v>
      </c>
      <c r="S22" s="11"/>
      <c r="T22" t="str">
        <f>VLOOKUP(D22,[3]汇总!I$2:J$326,2,0)</f>
        <v>√</v>
      </c>
      <c r="U22">
        <f>VLOOKUP(D22,'[4]2021.05'!$E$5:$F$203,2,0)</f>
        <v>1790</v>
      </c>
      <c r="W22">
        <f>VLOOKUP(C22,'[5]6月养老保险明细导'!$B$1:$R$500,17,0)</f>
        <v>0</v>
      </c>
      <c r="X22">
        <f t="shared" si="22"/>
        <v>226.9</v>
      </c>
    </row>
    <row r="23" ht="20" hidden="1" customHeight="1" spans="1:24">
      <c r="A23" s="10">
        <f t="shared" si="11"/>
        <v>20</v>
      </c>
      <c r="B23" s="11"/>
      <c r="C23" s="12" t="s">
        <v>62</v>
      </c>
      <c r="D23" s="11" t="s">
        <v>63</v>
      </c>
      <c r="E23" s="11">
        <v>2849.73</v>
      </c>
      <c r="F23" s="11">
        <v>2849.73</v>
      </c>
      <c r="G23" s="13">
        <v>4990.25</v>
      </c>
      <c r="H23" s="11">
        <f t="shared" si="12"/>
        <v>51.3</v>
      </c>
      <c r="I23" s="11">
        <f t="shared" si="13"/>
        <v>455.9568</v>
      </c>
      <c r="J23" s="11">
        <f t="shared" si="14"/>
        <v>19.94811</v>
      </c>
      <c r="K23" s="13">
        <f t="shared" si="15"/>
        <v>424.17</v>
      </c>
      <c r="L23" s="13">
        <f t="shared" si="16"/>
        <v>951.37491</v>
      </c>
      <c r="M23" s="11">
        <v>0</v>
      </c>
      <c r="N23" s="11">
        <f t="shared" si="17"/>
        <v>227.98</v>
      </c>
      <c r="O23" s="11">
        <f t="shared" si="18"/>
        <v>8.55</v>
      </c>
      <c r="P23" s="13">
        <f t="shared" si="19"/>
        <v>99.81</v>
      </c>
      <c r="Q23" s="11">
        <f t="shared" si="20"/>
        <v>336.34</v>
      </c>
      <c r="R23" s="11">
        <f t="shared" si="21"/>
        <v>1287.71491</v>
      </c>
      <c r="S23" s="11"/>
      <c r="T23" t="str">
        <f>VLOOKUP(D23,[3]汇总!I$2:J$326,2,0)</f>
        <v>√</v>
      </c>
      <c r="U23">
        <f>VLOOKUP(D23,'[4]2021.05'!$E$5:$F$203,2,0)</f>
        <v>1790</v>
      </c>
      <c r="W23">
        <f>VLOOKUP(C23,'[5]6月养老保险明细导'!$B$1:$R$500,17,0)</f>
        <v>0</v>
      </c>
      <c r="X23">
        <f t="shared" si="22"/>
        <v>227.98</v>
      </c>
    </row>
    <row r="24" ht="20" hidden="1" customHeight="1" spans="1:24">
      <c r="A24" s="10">
        <f t="shared" ref="A24:A33" si="23">ROW()-3</f>
        <v>21</v>
      </c>
      <c r="B24" s="23" t="s">
        <v>64</v>
      </c>
      <c r="C24" s="12" t="s">
        <v>67</v>
      </c>
      <c r="D24" s="11" t="s">
        <v>68</v>
      </c>
      <c r="E24" s="11">
        <v>2836.2</v>
      </c>
      <c r="F24" s="11">
        <v>2837</v>
      </c>
      <c r="G24" s="13">
        <v>4990.25</v>
      </c>
      <c r="H24" s="11">
        <f t="shared" si="12"/>
        <v>51.05</v>
      </c>
      <c r="I24" s="11">
        <f t="shared" si="13"/>
        <v>453.792</v>
      </c>
      <c r="J24" s="11">
        <f t="shared" si="14"/>
        <v>19.859</v>
      </c>
      <c r="K24" s="13">
        <f t="shared" si="15"/>
        <v>424.17</v>
      </c>
      <c r="L24" s="13">
        <f t="shared" si="16"/>
        <v>948.871</v>
      </c>
      <c r="M24" s="11">
        <v>0</v>
      </c>
      <c r="N24" s="11">
        <f t="shared" si="17"/>
        <v>226.9</v>
      </c>
      <c r="O24" s="11">
        <f t="shared" si="18"/>
        <v>8.51</v>
      </c>
      <c r="P24" s="13">
        <f t="shared" si="19"/>
        <v>99.81</v>
      </c>
      <c r="Q24" s="11">
        <f t="shared" si="20"/>
        <v>335.22</v>
      </c>
      <c r="R24" s="11">
        <f t="shared" si="21"/>
        <v>1284.091</v>
      </c>
      <c r="S24" s="11"/>
      <c r="T24" t="str">
        <f>VLOOKUP(D24,[3]汇总!I$2:J$326,2,0)</f>
        <v>√</v>
      </c>
      <c r="U24">
        <f>VLOOKUP(D24,'[4]2021.05'!$E$5:$F$203,2,0)</f>
        <v>3180</v>
      </c>
      <c r="W24">
        <f>VLOOKUP(C24,'[5]6月养老保险明细导'!$B$1:$R$500,17,0)</f>
        <v>0</v>
      </c>
      <c r="X24">
        <f t="shared" si="22"/>
        <v>226.9</v>
      </c>
    </row>
    <row r="25" ht="20" hidden="1" customHeight="1" spans="1:24">
      <c r="A25" s="10">
        <f t="shared" si="23"/>
        <v>22</v>
      </c>
      <c r="B25" s="24"/>
      <c r="C25" s="12" t="s">
        <v>69</v>
      </c>
      <c r="D25" s="111" t="s">
        <v>70</v>
      </c>
      <c r="E25" s="11">
        <v>2836.2</v>
      </c>
      <c r="F25" s="11">
        <v>2837</v>
      </c>
      <c r="G25" s="13">
        <v>4990.25</v>
      </c>
      <c r="H25" s="11">
        <f t="shared" si="12"/>
        <v>51.05</v>
      </c>
      <c r="I25" s="11">
        <f t="shared" si="13"/>
        <v>453.792</v>
      </c>
      <c r="J25" s="11">
        <f t="shared" si="14"/>
        <v>19.859</v>
      </c>
      <c r="K25" s="13">
        <f t="shared" si="15"/>
        <v>424.17</v>
      </c>
      <c r="L25" s="13">
        <f t="shared" si="16"/>
        <v>948.871</v>
      </c>
      <c r="M25" s="11">
        <v>0</v>
      </c>
      <c r="N25" s="11">
        <f t="shared" si="17"/>
        <v>226.9</v>
      </c>
      <c r="O25" s="11">
        <f t="shared" si="18"/>
        <v>8.51</v>
      </c>
      <c r="P25" s="13">
        <f t="shared" si="19"/>
        <v>99.81</v>
      </c>
      <c r="Q25" s="11">
        <f t="shared" si="20"/>
        <v>335.22</v>
      </c>
      <c r="R25" s="11">
        <f t="shared" si="21"/>
        <v>1284.091</v>
      </c>
      <c r="S25" s="11"/>
      <c r="T25" t="str">
        <f>VLOOKUP(D25,[3]汇总!I$2:J$326,2,0)</f>
        <v>√</v>
      </c>
      <c r="U25">
        <f>VLOOKUP(D25,'[4]2021.05'!$E$5:$F$203,2,0)</f>
        <v>3180</v>
      </c>
      <c r="W25">
        <f>VLOOKUP(C25,'[5]6月养老保险明细导'!$B$1:$R$500,17,0)</f>
        <v>0</v>
      </c>
      <c r="X25">
        <f t="shared" si="22"/>
        <v>226.9</v>
      </c>
    </row>
    <row r="26" ht="20" hidden="1" customHeight="1" spans="1:24">
      <c r="A26" s="10">
        <f t="shared" si="23"/>
        <v>23</v>
      </c>
      <c r="B26" s="24"/>
      <c r="C26" s="12" t="s">
        <v>71</v>
      </c>
      <c r="D26" s="11" t="s">
        <v>72</v>
      </c>
      <c r="E26" s="11">
        <v>2836.2</v>
      </c>
      <c r="F26" s="11">
        <v>2837</v>
      </c>
      <c r="G26" s="13">
        <v>4990.25</v>
      </c>
      <c r="H26" s="11">
        <f t="shared" si="12"/>
        <v>51.05</v>
      </c>
      <c r="I26" s="11">
        <f t="shared" si="13"/>
        <v>453.792</v>
      </c>
      <c r="J26" s="11">
        <f t="shared" si="14"/>
        <v>19.859</v>
      </c>
      <c r="K26" s="13">
        <f t="shared" si="15"/>
        <v>424.17</v>
      </c>
      <c r="L26" s="13">
        <f t="shared" si="16"/>
        <v>948.871</v>
      </c>
      <c r="M26" s="11">
        <v>0</v>
      </c>
      <c r="N26" s="11">
        <f t="shared" si="17"/>
        <v>226.9</v>
      </c>
      <c r="O26" s="11">
        <f t="shared" si="18"/>
        <v>8.51</v>
      </c>
      <c r="P26" s="13">
        <f t="shared" si="19"/>
        <v>99.81</v>
      </c>
      <c r="Q26" s="11">
        <f t="shared" si="20"/>
        <v>335.22</v>
      </c>
      <c r="R26" s="11">
        <f t="shared" si="21"/>
        <v>1284.091</v>
      </c>
      <c r="S26" s="11"/>
      <c r="T26" t="str">
        <f>VLOOKUP(D26,[3]汇总!I$2:J$326,2,0)</f>
        <v>√</v>
      </c>
      <c r="U26">
        <f>VLOOKUP(D26,'[4]2021.05'!$E$5:$F$203,2,0)</f>
        <v>3180</v>
      </c>
      <c r="W26">
        <f>VLOOKUP(C26,'[5]6月养老保险明细导'!$B$1:$R$500,17,0)</f>
        <v>0</v>
      </c>
      <c r="X26">
        <f t="shared" si="22"/>
        <v>226.9</v>
      </c>
    </row>
    <row r="27" ht="20" hidden="1" customHeight="1" spans="1:24">
      <c r="A27" s="10">
        <f t="shared" si="23"/>
        <v>24</v>
      </c>
      <c r="B27" s="24"/>
      <c r="C27" s="12" t="s">
        <v>842</v>
      </c>
      <c r="D27" s="11" t="s">
        <v>843</v>
      </c>
      <c r="E27" s="22">
        <v>3042.05</v>
      </c>
      <c r="F27" s="11">
        <v>3043</v>
      </c>
      <c r="G27" s="13">
        <v>4990.25</v>
      </c>
      <c r="H27" s="11">
        <f t="shared" si="12"/>
        <v>54.76</v>
      </c>
      <c r="I27" s="11">
        <f t="shared" si="13"/>
        <v>486.728</v>
      </c>
      <c r="J27" s="11">
        <f t="shared" si="14"/>
        <v>21.301</v>
      </c>
      <c r="K27" s="13">
        <f t="shared" si="15"/>
        <v>424.17</v>
      </c>
      <c r="L27" s="13">
        <f t="shared" si="16"/>
        <v>986.959</v>
      </c>
      <c r="M27" s="11">
        <v>0</v>
      </c>
      <c r="N27" s="11">
        <f t="shared" si="17"/>
        <v>243.36</v>
      </c>
      <c r="O27" s="11">
        <f t="shared" si="18"/>
        <v>9.13</v>
      </c>
      <c r="P27" s="13">
        <f t="shared" si="19"/>
        <v>99.81</v>
      </c>
      <c r="Q27" s="11">
        <f t="shared" si="20"/>
        <v>352.3</v>
      </c>
      <c r="R27" s="11">
        <f t="shared" si="21"/>
        <v>1339.259</v>
      </c>
      <c r="S27" s="11"/>
      <c r="U27" t="e">
        <f>VLOOKUP(D27,'[4]2021.05'!$E$5:$F$203,2,0)</f>
        <v>#N/A</v>
      </c>
      <c r="W27">
        <f>VLOOKUP(C27,'[5]6月养老保险明细导'!$B$1:$R$500,17,0)</f>
        <v>0</v>
      </c>
      <c r="X27">
        <f t="shared" si="22"/>
        <v>243.36</v>
      </c>
    </row>
    <row r="28" ht="20" hidden="1" customHeight="1" spans="1:24">
      <c r="A28" s="10">
        <f t="shared" si="23"/>
        <v>25</v>
      </c>
      <c r="B28" s="25"/>
      <c r="C28" s="12" t="s">
        <v>844</v>
      </c>
      <c r="D28" s="11" t="s">
        <v>845</v>
      </c>
      <c r="E28" s="22">
        <v>3042.05</v>
      </c>
      <c r="F28" s="11">
        <v>3043</v>
      </c>
      <c r="G28" s="13">
        <v>4990.25</v>
      </c>
      <c r="H28" s="11">
        <f t="shared" si="12"/>
        <v>54.76</v>
      </c>
      <c r="I28" s="11">
        <f t="shared" si="13"/>
        <v>486.728</v>
      </c>
      <c r="J28" s="11">
        <f t="shared" si="14"/>
        <v>21.301</v>
      </c>
      <c r="K28" s="13">
        <f t="shared" si="15"/>
        <v>424.17</v>
      </c>
      <c r="L28" s="13">
        <f t="shared" si="16"/>
        <v>986.959</v>
      </c>
      <c r="M28" s="11">
        <v>0</v>
      </c>
      <c r="N28" s="11">
        <f t="shared" si="17"/>
        <v>243.36</v>
      </c>
      <c r="O28" s="11">
        <f t="shared" si="18"/>
        <v>9.13</v>
      </c>
      <c r="P28" s="13">
        <f t="shared" si="19"/>
        <v>99.81</v>
      </c>
      <c r="Q28" s="11">
        <f t="shared" si="20"/>
        <v>352.3</v>
      </c>
      <c r="R28" s="11">
        <f t="shared" si="21"/>
        <v>1339.259</v>
      </c>
      <c r="S28" s="11"/>
      <c r="U28" t="e">
        <f>VLOOKUP(D28,'[4]2021.05'!$E$5:$F$203,2,0)</f>
        <v>#N/A</v>
      </c>
      <c r="W28">
        <f>VLOOKUP(C28,'[5]6月养老保险明细导'!$B$1:$R$500,17,0)</f>
        <v>0</v>
      </c>
      <c r="X28">
        <f t="shared" si="22"/>
        <v>243.36</v>
      </c>
    </row>
    <row r="29" ht="20" hidden="1" customHeight="1" spans="1:24">
      <c r="A29" s="10">
        <f t="shared" si="23"/>
        <v>26</v>
      </c>
      <c r="B29" s="14" t="s">
        <v>73</v>
      </c>
      <c r="C29" s="12" t="s">
        <v>779</v>
      </c>
      <c r="D29" s="11" t="s">
        <v>780</v>
      </c>
      <c r="E29" s="11">
        <v>3820</v>
      </c>
      <c r="F29" s="11">
        <v>3820</v>
      </c>
      <c r="G29" s="13">
        <v>4990.25</v>
      </c>
      <c r="H29" s="11">
        <f t="shared" si="12"/>
        <v>68.76</v>
      </c>
      <c r="I29" s="11">
        <f t="shared" si="13"/>
        <v>611.2</v>
      </c>
      <c r="J29" s="11">
        <f t="shared" si="14"/>
        <v>26.74</v>
      </c>
      <c r="K29" s="13">
        <f t="shared" si="15"/>
        <v>424.17</v>
      </c>
      <c r="L29" s="13">
        <f t="shared" si="16"/>
        <v>1130.87</v>
      </c>
      <c r="M29" s="11">
        <v>0</v>
      </c>
      <c r="N29" s="11">
        <f t="shared" si="17"/>
        <v>305.6</v>
      </c>
      <c r="O29" s="11">
        <f t="shared" si="18"/>
        <v>11.46</v>
      </c>
      <c r="P29" s="13">
        <f t="shared" si="19"/>
        <v>99.81</v>
      </c>
      <c r="Q29" s="11">
        <f t="shared" si="20"/>
        <v>416.87</v>
      </c>
      <c r="R29" s="11">
        <f t="shared" si="21"/>
        <v>1547.74</v>
      </c>
      <c r="S29" s="11"/>
      <c r="T29" t="str">
        <f>VLOOKUP(D29,[3]汇总!I$2:J$326,2,0)</f>
        <v>√</v>
      </c>
      <c r="U29">
        <f>VLOOKUP(D29,'[4]2021.05'!$E$5:$F$203,2,0)</f>
        <v>4180</v>
      </c>
      <c r="W29">
        <f>VLOOKUP(C29,'[5]6月养老保险明细导'!$B$1:$R$500,17,0)</f>
        <v>0</v>
      </c>
      <c r="X29">
        <f t="shared" si="22"/>
        <v>305.6</v>
      </c>
    </row>
    <row r="30" ht="20" hidden="1" customHeight="1" spans="1:24">
      <c r="A30" s="10">
        <f t="shared" si="23"/>
        <v>27</v>
      </c>
      <c r="B30" s="15"/>
      <c r="C30" s="12" t="s">
        <v>78</v>
      </c>
      <c r="D30" s="11" t="s">
        <v>79</v>
      </c>
      <c r="E30" s="11">
        <v>2836.2</v>
      </c>
      <c r="F30" s="11">
        <v>2837</v>
      </c>
      <c r="G30" s="13">
        <v>4990.25</v>
      </c>
      <c r="H30" s="11">
        <f t="shared" si="12"/>
        <v>51.05</v>
      </c>
      <c r="I30" s="11">
        <f t="shared" si="13"/>
        <v>453.792</v>
      </c>
      <c r="J30" s="11">
        <f t="shared" si="14"/>
        <v>19.859</v>
      </c>
      <c r="K30" s="13">
        <f t="shared" si="15"/>
        <v>424.17</v>
      </c>
      <c r="L30" s="13">
        <f t="shared" si="16"/>
        <v>948.871</v>
      </c>
      <c r="M30" s="11">
        <v>0</v>
      </c>
      <c r="N30" s="11">
        <f t="shared" si="17"/>
        <v>226.9</v>
      </c>
      <c r="O30" s="11">
        <f t="shared" si="18"/>
        <v>8.51</v>
      </c>
      <c r="P30" s="13">
        <f t="shared" si="19"/>
        <v>99.81</v>
      </c>
      <c r="Q30" s="11">
        <f t="shared" si="20"/>
        <v>335.22</v>
      </c>
      <c r="R30" s="11">
        <f t="shared" si="21"/>
        <v>1284.091</v>
      </c>
      <c r="S30" s="11"/>
      <c r="T30" t="str">
        <f>VLOOKUP(D30,[3]汇总!I$2:J$326,2,0)</f>
        <v>√</v>
      </c>
      <c r="U30">
        <f>VLOOKUP(D30,'[4]2021.05'!$E$5:$F$203,2,0)</f>
        <v>3180</v>
      </c>
      <c r="W30">
        <f>VLOOKUP(C30,'[5]6月养老保险明细导'!$B$1:$R$500,17,0)</f>
        <v>0</v>
      </c>
      <c r="X30">
        <f t="shared" si="22"/>
        <v>226.9</v>
      </c>
    </row>
    <row r="31" ht="20" hidden="1" customHeight="1" spans="1:24">
      <c r="A31" s="10">
        <f t="shared" si="23"/>
        <v>28</v>
      </c>
      <c r="B31" s="15"/>
      <c r="C31" s="12" t="s">
        <v>80</v>
      </c>
      <c r="D31" s="11" t="s">
        <v>81</v>
      </c>
      <c r="E31" s="11">
        <v>2836.2</v>
      </c>
      <c r="F31" s="11">
        <v>2837</v>
      </c>
      <c r="G31" s="13">
        <v>4990.25</v>
      </c>
      <c r="H31" s="11">
        <f t="shared" si="12"/>
        <v>51.05</v>
      </c>
      <c r="I31" s="11">
        <f t="shared" si="13"/>
        <v>453.792</v>
      </c>
      <c r="J31" s="11">
        <f t="shared" si="14"/>
        <v>19.859</v>
      </c>
      <c r="K31" s="13">
        <f t="shared" si="15"/>
        <v>424.17</v>
      </c>
      <c r="L31" s="13">
        <f t="shared" si="16"/>
        <v>948.871</v>
      </c>
      <c r="M31" s="11">
        <v>0</v>
      </c>
      <c r="N31" s="11">
        <f t="shared" si="17"/>
        <v>226.9</v>
      </c>
      <c r="O31" s="11">
        <f t="shared" si="18"/>
        <v>8.51</v>
      </c>
      <c r="P31" s="13">
        <f t="shared" si="19"/>
        <v>99.81</v>
      </c>
      <c r="Q31" s="11">
        <f t="shared" si="20"/>
        <v>335.22</v>
      </c>
      <c r="R31" s="11">
        <f t="shared" si="21"/>
        <v>1284.091</v>
      </c>
      <c r="S31" s="11"/>
      <c r="T31" t="str">
        <f>VLOOKUP(D31,[3]汇总!I$2:J$326,2,0)</f>
        <v>√</v>
      </c>
      <c r="U31">
        <f>VLOOKUP(D31,'[4]2021.05'!$E$5:$F$203,2,0)</f>
        <v>3180</v>
      </c>
      <c r="W31">
        <f>VLOOKUP(C31,'[5]6月养老保险明细导'!$B$1:$R$500,17,0)</f>
        <v>0</v>
      </c>
      <c r="X31">
        <f t="shared" si="22"/>
        <v>226.9</v>
      </c>
    </row>
    <row r="32" ht="20" hidden="1" customHeight="1" spans="1:24">
      <c r="A32" s="10">
        <f t="shared" si="23"/>
        <v>29</v>
      </c>
      <c r="B32" s="15"/>
      <c r="C32" s="12" t="s">
        <v>82</v>
      </c>
      <c r="D32" s="11" t="s">
        <v>83</v>
      </c>
      <c r="E32" s="11">
        <v>2836.2</v>
      </c>
      <c r="F32" s="11">
        <v>2837</v>
      </c>
      <c r="G32" s="13">
        <v>4990.25</v>
      </c>
      <c r="H32" s="11">
        <f t="shared" si="12"/>
        <v>51.05</v>
      </c>
      <c r="I32" s="11">
        <f t="shared" si="13"/>
        <v>453.792</v>
      </c>
      <c r="J32" s="11">
        <f t="shared" si="14"/>
        <v>19.859</v>
      </c>
      <c r="K32" s="13">
        <f t="shared" si="15"/>
        <v>424.17</v>
      </c>
      <c r="L32" s="13">
        <f t="shared" si="16"/>
        <v>948.871</v>
      </c>
      <c r="M32" s="11">
        <v>0</v>
      </c>
      <c r="N32" s="11">
        <f t="shared" si="17"/>
        <v>226.9</v>
      </c>
      <c r="O32" s="11">
        <f t="shared" si="18"/>
        <v>8.51</v>
      </c>
      <c r="P32" s="13">
        <f t="shared" si="19"/>
        <v>99.81</v>
      </c>
      <c r="Q32" s="11">
        <f t="shared" si="20"/>
        <v>335.22</v>
      </c>
      <c r="R32" s="11">
        <f t="shared" si="21"/>
        <v>1284.091</v>
      </c>
      <c r="S32" s="11"/>
      <c r="T32" t="str">
        <f>VLOOKUP(D32,[3]汇总!I$2:J$326,2,0)</f>
        <v>√</v>
      </c>
      <c r="U32">
        <f>VLOOKUP(D32,'[4]2021.05'!$E$5:$F$203,2,0)</f>
        <v>3180</v>
      </c>
      <c r="W32">
        <f>VLOOKUP(C32,'[5]6月养老保险明细导'!$B$1:$R$500,17,0)</f>
        <v>0</v>
      </c>
      <c r="X32">
        <f t="shared" si="22"/>
        <v>226.9</v>
      </c>
    </row>
    <row r="33" ht="20" hidden="1" customHeight="1" spans="1:24">
      <c r="A33" s="10">
        <f t="shared" si="23"/>
        <v>30</v>
      </c>
      <c r="B33" s="15"/>
      <c r="C33" s="12" t="s">
        <v>84</v>
      </c>
      <c r="D33" s="11" t="s">
        <v>85</v>
      </c>
      <c r="E33" s="11">
        <v>2836.2</v>
      </c>
      <c r="F33" s="11">
        <v>2837</v>
      </c>
      <c r="G33" s="13">
        <v>4990.25</v>
      </c>
      <c r="H33" s="11">
        <f t="shared" si="12"/>
        <v>51.05</v>
      </c>
      <c r="I33" s="11">
        <f t="shared" si="13"/>
        <v>453.792</v>
      </c>
      <c r="J33" s="11">
        <f t="shared" si="14"/>
        <v>19.859</v>
      </c>
      <c r="K33" s="13">
        <f t="shared" si="15"/>
        <v>424.17</v>
      </c>
      <c r="L33" s="13">
        <f t="shared" si="16"/>
        <v>948.871</v>
      </c>
      <c r="M33" s="11">
        <v>0</v>
      </c>
      <c r="N33" s="11">
        <f t="shared" si="17"/>
        <v>226.9</v>
      </c>
      <c r="O33" s="11">
        <f t="shared" si="18"/>
        <v>8.51</v>
      </c>
      <c r="P33" s="13">
        <f t="shared" si="19"/>
        <v>99.81</v>
      </c>
      <c r="Q33" s="11">
        <f t="shared" si="20"/>
        <v>335.22</v>
      </c>
      <c r="R33" s="11">
        <f t="shared" si="21"/>
        <v>1284.091</v>
      </c>
      <c r="S33" s="11"/>
      <c r="T33" t="str">
        <f>VLOOKUP(D33,[3]汇总!I$2:J$326,2,0)</f>
        <v>√</v>
      </c>
      <c r="U33">
        <f>VLOOKUP(D33,'[4]2021.05'!$E$5:$F$203,2,0)</f>
        <v>3180</v>
      </c>
      <c r="W33">
        <f>VLOOKUP(C33,'[5]6月养老保险明细导'!$B$1:$R$500,17,0)</f>
        <v>0</v>
      </c>
      <c r="X33">
        <f t="shared" si="22"/>
        <v>226.9</v>
      </c>
    </row>
    <row r="34" ht="20" hidden="1" customHeight="1" spans="1:24">
      <c r="A34" s="10">
        <f t="shared" ref="A34:A43" si="24">ROW()-3</f>
        <v>31</v>
      </c>
      <c r="B34" s="15"/>
      <c r="C34" s="12" t="s">
        <v>88</v>
      </c>
      <c r="D34" s="11" t="s">
        <v>89</v>
      </c>
      <c r="E34" s="11">
        <v>3042.05</v>
      </c>
      <c r="F34" s="11">
        <v>3043</v>
      </c>
      <c r="G34" s="13">
        <v>4990.25</v>
      </c>
      <c r="H34" s="11">
        <f t="shared" si="12"/>
        <v>54.76</v>
      </c>
      <c r="I34" s="11">
        <f t="shared" si="13"/>
        <v>486.728</v>
      </c>
      <c r="J34" s="11">
        <f t="shared" si="14"/>
        <v>21.301</v>
      </c>
      <c r="K34" s="13">
        <f t="shared" si="15"/>
        <v>424.17</v>
      </c>
      <c r="L34" s="13">
        <f t="shared" si="16"/>
        <v>986.959</v>
      </c>
      <c r="M34" s="11">
        <v>0</v>
      </c>
      <c r="N34" s="11">
        <f t="shared" si="17"/>
        <v>243.36</v>
      </c>
      <c r="O34" s="11">
        <f t="shared" si="18"/>
        <v>9.13</v>
      </c>
      <c r="P34" s="13">
        <f t="shared" si="19"/>
        <v>99.81</v>
      </c>
      <c r="Q34" s="11">
        <f t="shared" si="20"/>
        <v>352.3</v>
      </c>
      <c r="R34" s="11">
        <f t="shared" si="21"/>
        <v>1339.259</v>
      </c>
      <c r="S34" s="11"/>
      <c r="T34" t="str">
        <f>VLOOKUP(D34,[3]汇总!I$2:J$326,2,0)</f>
        <v>√</v>
      </c>
      <c r="U34">
        <f>VLOOKUP(D34,'[4]2021.05'!$E$5:$F$203,2,0)</f>
        <v>3180</v>
      </c>
      <c r="W34">
        <f>VLOOKUP(C34,'[5]6月养老保险明细导'!$B$1:$R$500,17,0)</f>
        <v>0</v>
      </c>
      <c r="X34">
        <f t="shared" si="22"/>
        <v>243.36</v>
      </c>
    </row>
    <row r="35" ht="20" hidden="1" customHeight="1" spans="1:24">
      <c r="A35" s="10">
        <f t="shared" si="24"/>
        <v>32</v>
      </c>
      <c r="B35" s="15"/>
      <c r="C35" s="12" t="s">
        <v>846</v>
      </c>
      <c r="D35" s="111" t="s">
        <v>847</v>
      </c>
      <c r="E35" s="11">
        <v>3042.05</v>
      </c>
      <c r="F35" s="11">
        <v>3043</v>
      </c>
      <c r="G35" s="13">
        <v>4990.25</v>
      </c>
      <c r="H35" s="11">
        <f t="shared" si="12"/>
        <v>54.76</v>
      </c>
      <c r="I35" s="11">
        <f t="shared" si="13"/>
        <v>486.728</v>
      </c>
      <c r="J35" s="11">
        <f t="shared" si="14"/>
        <v>21.301</v>
      </c>
      <c r="K35" s="13">
        <f t="shared" si="15"/>
        <v>424.17</v>
      </c>
      <c r="L35" s="13">
        <f t="shared" si="16"/>
        <v>986.959</v>
      </c>
      <c r="M35" s="11">
        <v>0</v>
      </c>
      <c r="N35" s="11">
        <f t="shared" si="17"/>
        <v>243.36</v>
      </c>
      <c r="O35" s="11">
        <f t="shared" si="18"/>
        <v>9.13</v>
      </c>
      <c r="P35" s="13">
        <f t="shared" si="19"/>
        <v>99.81</v>
      </c>
      <c r="Q35" s="11">
        <f t="shared" si="20"/>
        <v>352.3</v>
      </c>
      <c r="R35" s="11">
        <f t="shared" si="21"/>
        <v>1339.259</v>
      </c>
      <c r="S35" s="11"/>
      <c r="U35" t="e">
        <f>VLOOKUP(D35,'[4]2021.05'!$E$5:$F$203,2,0)</f>
        <v>#N/A</v>
      </c>
      <c r="W35">
        <f>VLOOKUP(C35,'[5]6月养老保险明细导'!$B$1:$R$500,17,0)</f>
        <v>0</v>
      </c>
      <c r="X35">
        <f t="shared" si="22"/>
        <v>243.36</v>
      </c>
    </row>
    <row r="36" s="1" customFormat="1" ht="20" customHeight="1" spans="1:24">
      <c r="A36" s="10">
        <f t="shared" si="24"/>
        <v>33</v>
      </c>
      <c r="B36" s="26"/>
      <c r="C36" s="18" t="s">
        <v>916</v>
      </c>
      <c r="D36" s="18" t="s">
        <v>917</v>
      </c>
      <c r="E36" s="20">
        <v>3042.05</v>
      </c>
      <c r="F36" s="20">
        <v>3043</v>
      </c>
      <c r="G36" s="21">
        <v>4990.25</v>
      </c>
      <c r="H36" s="20">
        <f t="shared" si="12"/>
        <v>54.76</v>
      </c>
      <c r="I36" s="20">
        <f t="shared" si="13"/>
        <v>486.728</v>
      </c>
      <c r="J36" s="20">
        <f t="shared" si="14"/>
        <v>21.301</v>
      </c>
      <c r="K36" s="21">
        <f t="shared" si="15"/>
        <v>424.17</v>
      </c>
      <c r="L36" s="21">
        <f t="shared" si="16"/>
        <v>986.959</v>
      </c>
      <c r="M36" s="20">
        <v>0</v>
      </c>
      <c r="N36" s="20">
        <f t="shared" si="17"/>
        <v>243.36</v>
      </c>
      <c r="O36" s="20">
        <f t="shared" si="18"/>
        <v>9.13</v>
      </c>
      <c r="P36" s="21">
        <f t="shared" si="19"/>
        <v>99.81</v>
      </c>
      <c r="Q36" s="20">
        <f t="shared" si="20"/>
        <v>352.3</v>
      </c>
      <c r="R36" s="20">
        <f t="shared" si="21"/>
        <v>1339.259</v>
      </c>
      <c r="S36" s="20" t="s">
        <v>50</v>
      </c>
      <c r="W36">
        <f>VLOOKUP(C36,'[5]6月养老保险明细导'!$B$1:$R$500,17,0)</f>
        <v>0</v>
      </c>
      <c r="X36">
        <f t="shared" si="22"/>
        <v>243.36</v>
      </c>
    </row>
    <row r="37" s="1" customFormat="1" ht="20" customHeight="1" spans="1:24">
      <c r="A37" s="10">
        <f t="shared" si="24"/>
        <v>34</v>
      </c>
      <c r="B37" s="26"/>
      <c r="C37" s="18" t="s">
        <v>918</v>
      </c>
      <c r="D37" s="18" t="s">
        <v>919</v>
      </c>
      <c r="E37" s="20">
        <v>3042.05</v>
      </c>
      <c r="F37" s="20">
        <v>3043</v>
      </c>
      <c r="G37" s="21">
        <v>4990.25</v>
      </c>
      <c r="H37" s="20">
        <f t="shared" si="12"/>
        <v>54.76</v>
      </c>
      <c r="I37" s="20">
        <f t="shared" si="13"/>
        <v>486.728</v>
      </c>
      <c r="J37" s="20">
        <f t="shared" si="14"/>
        <v>21.301</v>
      </c>
      <c r="K37" s="21">
        <f t="shared" si="15"/>
        <v>424.17</v>
      </c>
      <c r="L37" s="21">
        <f t="shared" si="16"/>
        <v>986.959</v>
      </c>
      <c r="M37" s="20">
        <v>0</v>
      </c>
      <c r="N37" s="20">
        <f t="shared" si="17"/>
        <v>243.36</v>
      </c>
      <c r="O37" s="20">
        <f t="shared" si="18"/>
        <v>9.13</v>
      </c>
      <c r="P37" s="21">
        <f t="shared" si="19"/>
        <v>99.81</v>
      </c>
      <c r="Q37" s="20">
        <f t="shared" si="20"/>
        <v>352.3</v>
      </c>
      <c r="R37" s="20">
        <f t="shared" si="21"/>
        <v>1339.259</v>
      </c>
      <c r="S37" s="20" t="s">
        <v>50</v>
      </c>
      <c r="W37">
        <f>VLOOKUP(C37,'[5]6月养老保险明细导'!$B$1:$R$500,17,0)</f>
        <v>0</v>
      </c>
      <c r="X37">
        <f t="shared" si="22"/>
        <v>243.36</v>
      </c>
    </row>
    <row r="38" s="1" customFormat="1" ht="20" customHeight="1" spans="1:24">
      <c r="A38" s="10">
        <f t="shared" si="24"/>
        <v>35</v>
      </c>
      <c r="B38" s="26"/>
      <c r="C38" s="18" t="s">
        <v>920</v>
      </c>
      <c r="D38" s="27" t="s">
        <v>921</v>
      </c>
      <c r="E38" s="20">
        <v>3042.05</v>
      </c>
      <c r="F38" s="20">
        <v>3043</v>
      </c>
      <c r="G38" s="21">
        <v>4990.25</v>
      </c>
      <c r="H38" s="20">
        <f t="shared" si="12"/>
        <v>54.76</v>
      </c>
      <c r="I38" s="20">
        <f t="shared" si="13"/>
        <v>486.728</v>
      </c>
      <c r="J38" s="20">
        <f t="shared" si="14"/>
        <v>21.301</v>
      </c>
      <c r="K38" s="21">
        <f t="shared" si="15"/>
        <v>424.17</v>
      </c>
      <c r="L38" s="21">
        <f t="shared" si="16"/>
        <v>986.959</v>
      </c>
      <c r="M38" s="20">
        <v>0</v>
      </c>
      <c r="N38" s="20">
        <f t="shared" si="17"/>
        <v>243.36</v>
      </c>
      <c r="O38" s="20">
        <f t="shared" si="18"/>
        <v>9.13</v>
      </c>
      <c r="P38" s="21">
        <f t="shared" si="19"/>
        <v>99.81</v>
      </c>
      <c r="Q38" s="20">
        <f t="shared" si="20"/>
        <v>352.3</v>
      </c>
      <c r="R38" s="20">
        <f t="shared" si="21"/>
        <v>1339.259</v>
      </c>
      <c r="S38" s="20" t="s">
        <v>50</v>
      </c>
      <c r="W38">
        <f>VLOOKUP(C38,'[5]6月养老保险明细导'!$B$1:$R$500,17,0)</f>
        <v>0</v>
      </c>
      <c r="X38">
        <f t="shared" si="22"/>
        <v>243.36</v>
      </c>
    </row>
    <row r="39" s="1" customFormat="1" ht="20" customHeight="1" spans="1:24">
      <c r="A39" s="10">
        <f t="shared" si="24"/>
        <v>36</v>
      </c>
      <c r="B39" s="26"/>
      <c r="C39" s="18" t="s">
        <v>922</v>
      </c>
      <c r="D39" s="27" t="s">
        <v>923</v>
      </c>
      <c r="E39" s="20">
        <v>3042.05</v>
      </c>
      <c r="F39" s="20">
        <v>3043</v>
      </c>
      <c r="G39" s="21">
        <v>4990.25</v>
      </c>
      <c r="H39" s="20">
        <f t="shared" si="12"/>
        <v>54.76</v>
      </c>
      <c r="I39" s="20">
        <f t="shared" si="13"/>
        <v>486.728</v>
      </c>
      <c r="J39" s="20">
        <f t="shared" si="14"/>
        <v>21.301</v>
      </c>
      <c r="K39" s="21">
        <f t="shared" si="15"/>
        <v>424.17</v>
      </c>
      <c r="L39" s="21">
        <f t="shared" si="16"/>
        <v>986.959</v>
      </c>
      <c r="M39" s="20">
        <v>0</v>
      </c>
      <c r="N39" s="20">
        <f t="shared" si="17"/>
        <v>243.36</v>
      </c>
      <c r="O39" s="20">
        <f t="shared" si="18"/>
        <v>9.13</v>
      </c>
      <c r="P39" s="21">
        <f t="shared" si="19"/>
        <v>99.81</v>
      </c>
      <c r="Q39" s="20">
        <f t="shared" si="20"/>
        <v>352.3</v>
      </c>
      <c r="R39" s="20">
        <f t="shared" si="21"/>
        <v>1339.259</v>
      </c>
      <c r="S39" s="20" t="s">
        <v>50</v>
      </c>
      <c r="W39">
        <f>VLOOKUP(C39,'[5]6月养老保险明细导'!$B$1:$R$500,17,0)</f>
        <v>0</v>
      </c>
      <c r="X39">
        <f t="shared" si="22"/>
        <v>243.36</v>
      </c>
    </row>
    <row r="40" s="1" customFormat="1" ht="20" customHeight="1" spans="1:24">
      <c r="A40" s="10">
        <f t="shared" si="24"/>
        <v>37</v>
      </c>
      <c r="B40" s="26"/>
      <c r="C40" s="18" t="s">
        <v>924</v>
      </c>
      <c r="D40" s="27" t="s">
        <v>925</v>
      </c>
      <c r="E40" s="20">
        <v>3042.05</v>
      </c>
      <c r="F40" s="20">
        <v>3043</v>
      </c>
      <c r="G40" s="21">
        <v>4990.25</v>
      </c>
      <c r="H40" s="20">
        <f t="shared" si="12"/>
        <v>54.76</v>
      </c>
      <c r="I40" s="20">
        <f t="shared" si="13"/>
        <v>486.728</v>
      </c>
      <c r="J40" s="20">
        <f t="shared" si="14"/>
        <v>21.301</v>
      </c>
      <c r="K40" s="21">
        <f t="shared" si="15"/>
        <v>424.17</v>
      </c>
      <c r="L40" s="21">
        <f t="shared" si="16"/>
        <v>986.959</v>
      </c>
      <c r="M40" s="20">
        <v>0</v>
      </c>
      <c r="N40" s="20">
        <f t="shared" si="17"/>
        <v>243.36</v>
      </c>
      <c r="O40" s="20">
        <f t="shared" si="18"/>
        <v>9.13</v>
      </c>
      <c r="P40" s="21">
        <f t="shared" si="19"/>
        <v>99.81</v>
      </c>
      <c r="Q40" s="20">
        <f t="shared" si="20"/>
        <v>352.3</v>
      </c>
      <c r="R40" s="20">
        <f t="shared" si="21"/>
        <v>1339.259</v>
      </c>
      <c r="S40" s="20" t="s">
        <v>50</v>
      </c>
      <c r="W40">
        <f>VLOOKUP(C40,'[5]6月养老保险明细导'!$B$1:$R$500,17,0)</f>
        <v>0</v>
      </c>
      <c r="X40">
        <f t="shared" si="22"/>
        <v>243.36</v>
      </c>
    </row>
    <row r="41" s="1" customFormat="1" ht="20" customHeight="1" spans="1:24">
      <c r="A41" s="10">
        <f t="shared" si="24"/>
        <v>38</v>
      </c>
      <c r="B41" s="28"/>
      <c r="C41" s="18" t="s">
        <v>926</v>
      </c>
      <c r="D41" s="27" t="s">
        <v>927</v>
      </c>
      <c r="E41" s="20">
        <v>3042.05</v>
      </c>
      <c r="F41" s="20">
        <v>3043</v>
      </c>
      <c r="G41" s="21">
        <v>4990.25</v>
      </c>
      <c r="H41" s="20">
        <f t="shared" si="12"/>
        <v>54.76</v>
      </c>
      <c r="I41" s="20">
        <f t="shared" si="13"/>
        <v>486.728</v>
      </c>
      <c r="J41" s="20">
        <f t="shared" si="14"/>
        <v>21.301</v>
      </c>
      <c r="K41" s="21">
        <f t="shared" si="15"/>
        <v>424.17</v>
      </c>
      <c r="L41" s="21">
        <f t="shared" si="16"/>
        <v>986.959</v>
      </c>
      <c r="M41" s="20">
        <v>0</v>
      </c>
      <c r="N41" s="20">
        <f t="shared" si="17"/>
        <v>243.36</v>
      </c>
      <c r="O41" s="20">
        <f t="shared" si="18"/>
        <v>9.13</v>
      </c>
      <c r="P41" s="21">
        <f t="shared" si="19"/>
        <v>99.81</v>
      </c>
      <c r="Q41" s="20">
        <f t="shared" si="20"/>
        <v>352.3</v>
      </c>
      <c r="R41" s="20">
        <f t="shared" si="21"/>
        <v>1339.259</v>
      </c>
      <c r="S41" s="20" t="s">
        <v>50</v>
      </c>
      <c r="W41">
        <f>VLOOKUP(C41,'[5]6月养老保险明细导'!$B$1:$R$500,17,0)</f>
        <v>0</v>
      </c>
      <c r="X41">
        <f t="shared" si="22"/>
        <v>243.36</v>
      </c>
    </row>
    <row r="42" ht="20" hidden="1" customHeight="1" spans="1:24">
      <c r="A42" s="10">
        <f t="shared" si="24"/>
        <v>39</v>
      </c>
      <c r="B42" s="11" t="s">
        <v>90</v>
      </c>
      <c r="C42" s="12" t="s">
        <v>91</v>
      </c>
      <c r="D42" s="11" t="s">
        <v>92</v>
      </c>
      <c r="E42" s="11">
        <v>2836.2</v>
      </c>
      <c r="F42" s="11">
        <v>2837</v>
      </c>
      <c r="G42" s="13">
        <v>4990.25</v>
      </c>
      <c r="H42" s="11">
        <f t="shared" si="12"/>
        <v>51.05</v>
      </c>
      <c r="I42" s="11">
        <f t="shared" si="13"/>
        <v>453.792</v>
      </c>
      <c r="J42" s="11">
        <f t="shared" si="14"/>
        <v>19.859</v>
      </c>
      <c r="K42" s="13">
        <f t="shared" si="15"/>
        <v>424.17</v>
      </c>
      <c r="L42" s="13">
        <f t="shared" si="16"/>
        <v>948.871</v>
      </c>
      <c r="M42" s="11">
        <v>0</v>
      </c>
      <c r="N42" s="11">
        <f t="shared" si="17"/>
        <v>226.9</v>
      </c>
      <c r="O42" s="11">
        <f t="shared" si="18"/>
        <v>8.51</v>
      </c>
      <c r="P42" s="13">
        <f t="shared" si="19"/>
        <v>99.81</v>
      </c>
      <c r="Q42" s="11">
        <f t="shared" si="20"/>
        <v>335.22</v>
      </c>
      <c r="R42" s="11">
        <f t="shared" si="21"/>
        <v>1284.091</v>
      </c>
      <c r="S42" s="11"/>
      <c r="T42" t="str">
        <f>VLOOKUP(D42,[3]汇总!I$2:J$326,2,0)</f>
        <v>√</v>
      </c>
      <c r="U42">
        <f>VLOOKUP(D42,'[4]2021.05'!$E$5:$F$203,2,0)</f>
        <v>3180</v>
      </c>
      <c r="W42">
        <f>VLOOKUP(C42,'[5]6月养老保险明细导'!$B$1:$R$500,17,0)</f>
        <v>0</v>
      </c>
      <c r="X42">
        <f t="shared" si="22"/>
        <v>226.9</v>
      </c>
    </row>
    <row r="43" ht="20" hidden="1" customHeight="1" spans="1:24">
      <c r="A43" s="10">
        <f t="shared" si="24"/>
        <v>40</v>
      </c>
      <c r="B43" s="11"/>
      <c r="C43" s="12" t="s">
        <v>781</v>
      </c>
      <c r="D43" s="11" t="s">
        <v>782</v>
      </c>
      <c r="E43" s="22">
        <v>3042.05</v>
      </c>
      <c r="F43" s="22">
        <v>3043</v>
      </c>
      <c r="G43" s="13">
        <v>4990.25</v>
      </c>
      <c r="H43" s="11">
        <f t="shared" si="12"/>
        <v>54.76</v>
      </c>
      <c r="I43" s="11">
        <f t="shared" si="13"/>
        <v>486.728</v>
      </c>
      <c r="J43" s="11">
        <f t="shared" si="14"/>
        <v>21.301</v>
      </c>
      <c r="K43" s="13">
        <f t="shared" si="15"/>
        <v>424.17</v>
      </c>
      <c r="L43" s="13">
        <f t="shared" si="16"/>
        <v>986.959</v>
      </c>
      <c r="M43" s="11">
        <v>0</v>
      </c>
      <c r="N43" s="11">
        <f t="shared" si="17"/>
        <v>243.36</v>
      </c>
      <c r="O43" s="11">
        <f t="shared" si="18"/>
        <v>9.13</v>
      </c>
      <c r="P43" s="13">
        <f t="shared" si="19"/>
        <v>99.81</v>
      </c>
      <c r="Q43" s="11">
        <f t="shared" si="20"/>
        <v>352.3</v>
      </c>
      <c r="R43" s="11">
        <f t="shared" si="21"/>
        <v>1339.259</v>
      </c>
      <c r="S43" s="11"/>
      <c r="T43" t="str">
        <f>VLOOKUP(D43,[3]汇总!I$2:J$326,2,0)</f>
        <v>√</v>
      </c>
      <c r="U43" t="e">
        <f>VLOOKUP(D43,'[4]2021.05'!$E$5:$F$203,2,0)</f>
        <v>#N/A</v>
      </c>
      <c r="W43">
        <f>VLOOKUP(C43,'[5]6月养老保险明细导'!$B$1:$R$500,17,0)</f>
        <v>0</v>
      </c>
      <c r="X43">
        <f t="shared" si="22"/>
        <v>243.36</v>
      </c>
    </row>
    <row r="44" ht="20" hidden="1" customHeight="1" spans="1:24">
      <c r="A44" s="10">
        <f t="shared" ref="A44:A53" si="25">ROW()-3</f>
        <v>41</v>
      </c>
      <c r="B44" s="11"/>
      <c r="C44" s="12" t="s">
        <v>93</v>
      </c>
      <c r="D44" s="11" t="s">
        <v>94</v>
      </c>
      <c r="E44" s="11">
        <v>2836.2</v>
      </c>
      <c r="F44" s="11">
        <v>2837</v>
      </c>
      <c r="G44" s="13">
        <v>4990.25</v>
      </c>
      <c r="H44" s="11">
        <f t="shared" si="12"/>
        <v>51.05</v>
      </c>
      <c r="I44" s="11">
        <f t="shared" si="13"/>
        <v>453.792</v>
      </c>
      <c r="J44" s="11">
        <f t="shared" si="14"/>
        <v>19.859</v>
      </c>
      <c r="K44" s="13">
        <f t="shared" si="15"/>
        <v>424.17</v>
      </c>
      <c r="L44" s="13">
        <f t="shared" si="16"/>
        <v>948.871</v>
      </c>
      <c r="M44" s="11">
        <v>0</v>
      </c>
      <c r="N44" s="11">
        <f t="shared" si="17"/>
        <v>226.9</v>
      </c>
      <c r="O44" s="11">
        <f t="shared" si="18"/>
        <v>8.51</v>
      </c>
      <c r="P44" s="13">
        <f t="shared" si="19"/>
        <v>99.81</v>
      </c>
      <c r="Q44" s="11">
        <f t="shared" si="20"/>
        <v>335.22</v>
      </c>
      <c r="R44" s="11">
        <f t="shared" si="21"/>
        <v>1284.091</v>
      </c>
      <c r="S44" s="11"/>
      <c r="T44" t="str">
        <f>VLOOKUP(D44,[3]汇总!I$2:J$326,2,0)</f>
        <v>√</v>
      </c>
      <c r="U44">
        <f>VLOOKUP(D44,'[4]2021.05'!$E$5:$F$203,2,0)</f>
        <v>3180</v>
      </c>
      <c r="W44">
        <f>VLOOKUP(C44,'[5]6月养老保险明细导'!$B$1:$R$500,17,0)</f>
        <v>0</v>
      </c>
      <c r="X44">
        <f t="shared" si="22"/>
        <v>226.9</v>
      </c>
    </row>
    <row r="45" ht="20" hidden="1" customHeight="1" spans="1:24">
      <c r="A45" s="10">
        <f t="shared" si="25"/>
        <v>42</v>
      </c>
      <c r="B45" s="11"/>
      <c r="C45" s="12" t="s">
        <v>95</v>
      </c>
      <c r="D45" s="11" t="s">
        <v>96</v>
      </c>
      <c r="E45" s="11">
        <v>2836.2</v>
      </c>
      <c r="F45" s="11">
        <v>2837</v>
      </c>
      <c r="G45" s="13">
        <v>4990.25</v>
      </c>
      <c r="H45" s="11">
        <f t="shared" si="12"/>
        <v>51.05</v>
      </c>
      <c r="I45" s="11">
        <f t="shared" si="13"/>
        <v>453.792</v>
      </c>
      <c r="J45" s="11">
        <f t="shared" si="14"/>
        <v>19.859</v>
      </c>
      <c r="K45" s="13">
        <f t="shared" si="15"/>
        <v>424.17</v>
      </c>
      <c r="L45" s="13">
        <f t="shared" si="16"/>
        <v>948.871</v>
      </c>
      <c r="M45" s="11">
        <v>0</v>
      </c>
      <c r="N45" s="11">
        <f t="shared" si="17"/>
        <v>226.9</v>
      </c>
      <c r="O45" s="11">
        <f t="shared" si="18"/>
        <v>8.51</v>
      </c>
      <c r="P45" s="13">
        <f t="shared" si="19"/>
        <v>99.81</v>
      </c>
      <c r="Q45" s="11">
        <f t="shared" si="20"/>
        <v>335.22</v>
      </c>
      <c r="R45" s="11">
        <f t="shared" si="21"/>
        <v>1284.091</v>
      </c>
      <c r="S45" s="11"/>
      <c r="T45" t="str">
        <f>VLOOKUP(D45,[3]汇总!I$2:J$326,2,0)</f>
        <v>√</v>
      </c>
      <c r="U45">
        <f>VLOOKUP(D45,'[4]2021.05'!$E$5:$F$203,2,0)</f>
        <v>3180</v>
      </c>
      <c r="W45">
        <f>VLOOKUP(C45,'[5]6月养老保险明细导'!$B$1:$R$500,17,0)</f>
        <v>0</v>
      </c>
      <c r="X45">
        <f t="shared" si="22"/>
        <v>226.9</v>
      </c>
    </row>
    <row r="46" ht="20" hidden="1" customHeight="1" spans="1:24">
      <c r="A46" s="10">
        <f t="shared" si="25"/>
        <v>43</v>
      </c>
      <c r="B46" s="11"/>
      <c r="C46" s="12" t="s">
        <v>97</v>
      </c>
      <c r="D46" s="11" t="s">
        <v>98</v>
      </c>
      <c r="E46" s="11">
        <v>2836.2</v>
      </c>
      <c r="F46" s="11">
        <v>2837</v>
      </c>
      <c r="G46" s="13">
        <v>4990.25</v>
      </c>
      <c r="H46" s="11">
        <f t="shared" si="12"/>
        <v>51.05</v>
      </c>
      <c r="I46" s="11">
        <f t="shared" si="13"/>
        <v>453.792</v>
      </c>
      <c r="J46" s="11">
        <f t="shared" si="14"/>
        <v>19.859</v>
      </c>
      <c r="K46" s="13">
        <f t="shared" si="15"/>
        <v>424.17</v>
      </c>
      <c r="L46" s="13">
        <f t="shared" si="16"/>
        <v>948.871</v>
      </c>
      <c r="M46" s="11">
        <v>0</v>
      </c>
      <c r="N46" s="11">
        <f t="shared" si="17"/>
        <v>226.9</v>
      </c>
      <c r="O46" s="11">
        <f t="shared" si="18"/>
        <v>8.51</v>
      </c>
      <c r="P46" s="13">
        <f t="shared" si="19"/>
        <v>99.81</v>
      </c>
      <c r="Q46" s="11">
        <f t="shared" si="20"/>
        <v>335.22</v>
      </c>
      <c r="R46" s="11">
        <f t="shared" si="21"/>
        <v>1284.091</v>
      </c>
      <c r="S46" s="11"/>
      <c r="T46" t="str">
        <f>VLOOKUP(D46,[3]汇总!I$2:J$326,2,0)</f>
        <v>√</v>
      </c>
      <c r="U46">
        <f>VLOOKUP(D46,'[4]2021.05'!$E$5:$F$203,2,0)</f>
        <v>3180</v>
      </c>
      <c r="W46">
        <f>VLOOKUP(C46,'[5]6月养老保险明细导'!$B$1:$R$500,17,0)</f>
        <v>0</v>
      </c>
      <c r="X46">
        <f t="shared" si="22"/>
        <v>226.9</v>
      </c>
    </row>
    <row r="47" ht="20" hidden="1" customHeight="1" spans="1:24">
      <c r="A47" s="10">
        <f t="shared" si="25"/>
        <v>44</v>
      </c>
      <c r="B47" s="14" t="s">
        <v>99</v>
      </c>
      <c r="C47" s="12" t="s">
        <v>102</v>
      </c>
      <c r="D47" s="11" t="s">
        <v>103</v>
      </c>
      <c r="E47" s="11">
        <v>2836.2</v>
      </c>
      <c r="F47" s="11">
        <v>2837</v>
      </c>
      <c r="G47" s="13">
        <v>4990.25</v>
      </c>
      <c r="H47" s="11">
        <f t="shared" si="12"/>
        <v>51.05</v>
      </c>
      <c r="I47" s="11">
        <f t="shared" si="13"/>
        <v>453.792</v>
      </c>
      <c r="J47" s="11">
        <f t="shared" si="14"/>
        <v>19.859</v>
      </c>
      <c r="K47" s="13">
        <f t="shared" si="15"/>
        <v>424.17</v>
      </c>
      <c r="L47" s="13">
        <f t="shared" si="16"/>
        <v>948.871</v>
      </c>
      <c r="M47" s="11">
        <v>0</v>
      </c>
      <c r="N47" s="11">
        <f t="shared" si="17"/>
        <v>226.9</v>
      </c>
      <c r="O47" s="11">
        <f t="shared" si="18"/>
        <v>8.51</v>
      </c>
      <c r="P47" s="13">
        <f t="shared" si="19"/>
        <v>99.81</v>
      </c>
      <c r="Q47" s="11">
        <f t="shared" si="20"/>
        <v>335.22</v>
      </c>
      <c r="R47" s="11">
        <f t="shared" si="21"/>
        <v>1284.091</v>
      </c>
      <c r="S47" s="11"/>
      <c r="T47" t="str">
        <f>VLOOKUP(D47,[3]汇总!I$2:J$326,2,0)</f>
        <v>√</v>
      </c>
      <c r="U47" t="e">
        <f>VLOOKUP(D47,'[4]2021.05'!$E$5:$F$203,2,0)</f>
        <v>#N/A</v>
      </c>
      <c r="W47">
        <f>VLOOKUP(C47,'[5]6月养老保险明细导'!$B$1:$R$500,17,0)</f>
        <v>0</v>
      </c>
      <c r="X47">
        <f t="shared" si="22"/>
        <v>226.9</v>
      </c>
    </row>
    <row r="48" ht="20" hidden="1" customHeight="1" spans="1:24">
      <c r="A48" s="10">
        <f t="shared" si="25"/>
        <v>45</v>
      </c>
      <c r="B48" s="15"/>
      <c r="C48" s="12" t="s">
        <v>104</v>
      </c>
      <c r="D48" s="11" t="s">
        <v>105</v>
      </c>
      <c r="E48" s="11">
        <v>2836.2</v>
      </c>
      <c r="F48" s="11">
        <v>2837</v>
      </c>
      <c r="G48" s="13">
        <v>4990.25</v>
      </c>
      <c r="H48" s="11">
        <f t="shared" si="12"/>
        <v>51.05</v>
      </c>
      <c r="I48" s="11">
        <f t="shared" si="13"/>
        <v>453.792</v>
      </c>
      <c r="J48" s="11">
        <f t="shared" si="14"/>
        <v>19.859</v>
      </c>
      <c r="K48" s="13">
        <f t="shared" si="15"/>
        <v>424.17</v>
      </c>
      <c r="L48" s="13">
        <f t="shared" si="16"/>
        <v>948.871</v>
      </c>
      <c r="M48" s="11">
        <v>0</v>
      </c>
      <c r="N48" s="11">
        <f t="shared" si="17"/>
        <v>226.9</v>
      </c>
      <c r="O48" s="11">
        <f t="shared" si="18"/>
        <v>8.51</v>
      </c>
      <c r="P48" s="13">
        <f t="shared" si="19"/>
        <v>99.81</v>
      </c>
      <c r="Q48" s="11">
        <f t="shared" si="20"/>
        <v>335.22</v>
      </c>
      <c r="R48" s="11">
        <f t="shared" si="21"/>
        <v>1284.091</v>
      </c>
      <c r="S48" s="11"/>
      <c r="T48" t="str">
        <f>VLOOKUP(D48,[3]汇总!I$2:J$326,2,0)</f>
        <v>√</v>
      </c>
      <c r="U48">
        <f>VLOOKUP(D48,'[4]2021.05'!$E$5:$F$203,2,0)</f>
        <v>3180</v>
      </c>
      <c r="W48">
        <f>VLOOKUP(C48,'[5]6月养老保险明细导'!$B$1:$R$500,17,0)</f>
        <v>0</v>
      </c>
      <c r="X48">
        <f t="shared" si="22"/>
        <v>226.9</v>
      </c>
    </row>
    <row r="49" ht="20" hidden="1" customHeight="1" spans="1:24">
      <c r="A49" s="10">
        <f t="shared" si="25"/>
        <v>46</v>
      </c>
      <c r="B49" s="15"/>
      <c r="C49" s="12" t="s">
        <v>106</v>
      </c>
      <c r="D49" s="11" t="s">
        <v>107</v>
      </c>
      <c r="E49" s="11">
        <v>2836.2</v>
      </c>
      <c r="F49" s="11">
        <v>2837</v>
      </c>
      <c r="G49" s="13">
        <v>4990.25</v>
      </c>
      <c r="H49" s="11">
        <f t="shared" si="12"/>
        <v>51.05</v>
      </c>
      <c r="I49" s="11">
        <f t="shared" si="13"/>
        <v>453.792</v>
      </c>
      <c r="J49" s="11">
        <f t="shared" si="14"/>
        <v>19.859</v>
      </c>
      <c r="K49" s="13">
        <f t="shared" si="15"/>
        <v>424.17</v>
      </c>
      <c r="L49" s="13">
        <f t="shared" si="16"/>
        <v>948.871</v>
      </c>
      <c r="M49" s="11">
        <v>0</v>
      </c>
      <c r="N49" s="11">
        <f t="shared" si="17"/>
        <v>226.9</v>
      </c>
      <c r="O49" s="11">
        <f t="shared" si="18"/>
        <v>8.51</v>
      </c>
      <c r="P49" s="13">
        <f t="shared" si="19"/>
        <v>99.81</v>
      </c>
      <c r="Q49" s="11">
        <f t="shared" si="20"/>
        <v>335.22</v>
      </c>
      <c r="R49" s="11">
        <f t="shared" si="21"/>
        <v>1284.091</v>
      </c>
      <c r="S49" s="11"/>
      <c r="T49" t="str">
        <f>VLOOKUP(D49,[3]汇总!I$2:J$326,2,0)</f>
        <v>√</v>
      </c>
      <c r="U49">
        <f>VLOOKUP(D49,'[4]2021.05'!$E$5:$F$203,2,0)</f>
        <v>3180</v>
      </c>
      <c r="W49">
        <f>VLOOKUP(C49,'[5]6月养老保险明细导'!$B$1:$R$500,17,0)</f>
        <v>0</v>
      </c>
      <c r="X49">
        <f t="shared" si="22"/>
        <v>226.9</v>
      </c>
    </row>
    <row r="50" ht="20" hidden="1" customHeight="1" spans="1:24">
      <c r="A50" s="10">
        <f t="shared" si="25"/>
        <v>47</v>
      </c>
      <c r="B50" s="15"/>
      <c r="C50" s="12" t="s">
        <v>108</v>
      </c>
      <c r="D50" s="11" t="s">
        <v>109</v>
      </c>
      <c r="E50" s="11">
        <v>2836.2</v>
      </c>
      <c r="F50" s="11">
        <v>2837</v>
      </c>
      <c r="G50" s="13">
        <v>4990.25</v>
      </c>
      <c r="H50" s="11">
        <f t="shared" si="12"/>
        <v>51.05</v>
      </c>
      <c r="I50" s="11">
        <f t="shared" si="13"/>
        <v>453.792</v>
      </c>
      <c r="J50" s="11">
        <f t="shared" si="14"/>
        <v>19.859</v>
      </c>
      <c r="K50" s="13">
        <f t="shared" si="15"/>
        <v>424.17</v>
      </c>
      <c r="L50" s="13">
        <f t="shared" si="16"/>
        <v>948.871</v>
      </c>
      <c r="M50" s="11">
        <v>0</v>
      </c>
      <c r="N50" s="11">
        <f t="shared" si="17"/>
        <v>226.9</v>
      </c>
      <c r="O50" s="11">
        <f t="shared" si="18"/>
        <v>8.51</v>
      </c>
      <c r="P50" s="13">
        <f t="shared" si="19"/>
        <v>99.81</v>
      </c>
      <c r="Q50" s="11">
        <f t="shared" si="20"/>
        <v>335.22</v>
      </c>
      <c r="R50" s="11">
        <f t="shared" si="21"/>
        <v>1284.091</v>
      </c>
      <c r="S50" s="11"/>
      <c r="T50" t="str">
        <f>VLOOKUP(D50,[3]汇总!I$2:J$326,2,0)</f>
        <v>√</v>
      </c>
      <c r="U50">
        <f>VLOOKUP(D50,'[4]2021.05'!$E$5:$F$203,2,0)</f>
        <v>3180</v>
      </c>
      <c r="W50">
        <f>VLOOKUP(C50,'[5]6月养老保险明细导'!$B$1:$R$500,17,0)</f>
        <v>0</v>
      </c>
      <c r="X50">
        <f t="shared" si="22"/>
        <v>226.9</v>
      </c>
    </row>
    <row r="51" ht="20" hidden="1" customHeight="1" spans="1:24">
      <c r="A51" s="10">
        <f t="shared" si="25"/>
        <v>48</v>
      </c>
      <c r="B51" s="15"/>
      <c r="C51" s="12" t="s">
        <v>110</v>
      </c>
      <c r="D51" s="11" t="s">
        <v>111</v>
      </c>
      <c r="E51" s="11">
        <v>2836.2</v>
      </c>
      <c r="F51" s="11">
        <v>2837</v>
      </c>
      <c r="G51" s="13">
        <v>4990.25</v>
      </c>
      <c r="H51" s="11">
        <f t="shared" si="12"/>
        <v>51.05</v>
      </c>
      <c r="I51" s="11">
        <f t="shared" si="13"/>
        <v>453.792</v>
      </c>
      <c r="J51" s="11">
        <f t="shared" si="14"/>
        <v>19.859</v>
      </c>
      <c r="K51" s="13">
        <f t="shared" si="15"/>
        <v>424.17</v>
      </c>
      <c r="L51" s="13">
        <f t="shared" si="16"/>
        <v>948.871</v>
      </c>
      <c r="M51" s="11">
        <v>0</v>
      </c>
      <c r="N51" s="11">
        <f t="shared" si="17"/>
        <v>226.9</v>
      </c>
      <c r="O51" s="11">
        <f t="shared" si="18"/>
        <v>8.51</v>
      </c>
      <c r="P51" s="13">
        <f t="shared" si="19"/>
        <v>99.81</v>
      </c>
      <c r="Q51" s="11">
        <f t="shared" si="20"/>
        <v>335.22</v>
      </c>
      <c r="R51" s="11">
        <f t="shared" si="21"/>
        <v>1284.091</v>
      </c>
      <c r="S51" s="11"/>
      <c r="T51" t="str">
        <f>VLOOKUP(D51,[3]汇总!I$2:J$326,2,0)</f>
        <v>√</v>
      </c>
      <c r="U51">
        <f>VLOOKUP(D51,'[4]2021.05'!$E$5:$F$203,2,0)</f>
        <v>3180</v>
      </c>
      <c r="W51">
        <f>VLOOKUP(C51,'[5]6月养老保险明细导'!$B$1:$R$500,17,0)</f>
        <v>0</v>
      </c>
      <c r="X51">
        <f t="shared" si="22"/>
        <v>226.9</v>
      </c>
    </row>
    <row r="52" s="1" customFormat="1" ht="20" hidden="1" customHeight="1" spans="1:24">
      <c r="A52" s="10">
        <f t="shared" si="25"/>
        <v>49</v>
      </c>
      <c r="B52" s="17"/>
      <c r="C52" s="18" t="s">
        <v>928</v>
      </c>
      <c r="D52" s="29" t="s">
        <v>929</v>
      </c>
      <c r="E52" s="19">
        <v>3042.05</v>
      </c>
      <c r="F52" s="20">
        <v>3043</v>
      </c>
      <c r="G52" s="21">
        <v>4990.25</v>
      </c>
      <c r="H52" s="20">
        <f t="shared" si="12"/>
        <v>54.76</v>
      </c>
      <c r="I52" s="20">
        <v>0</v>
      </c>
      <c r="J52" s="20">
        <v>0</v>
      </c>
      <c r="K52" s="21">
        <v>0</v>
      </c>
      <c r="L52" s="21">
        <f t="shared" si="16"/>
        <v>54.76</v>
      </c>
      <c r="M52" s="20">
        <v>0</v>
      </c>
      <c r="N52" s="20">
        <v>0</v>
      </c>
      <c r="O52" s="20">
        <v>0</v>
      </c>
      <c r="P52" s="21">
        <v>0</v>
      </c>
      <c r="Q52" s="20">
        <v>0</v>
      </c>
      <c r="R52" s="20">
        <f t="shared" si="21"/>
        <v>54.76</v>
      </c>
      <c r="S52" s="20" t="s">
        <v>50</v>
      </c>
      <c r="W52" t="e">
        <f>VLOOKUP(C52,'[5]6月养老保险明细导'!$B$1:$R$500,17,0)</f>
        <v>#N/A</v>
      </c>
      <c r="X52" t="e">
        <f t="shared" si="22"/>
        <v>#N/A</v>
      </c>
    </row>
    <row r="53" ht="20" hidden="1" customHeight="1" spans="1:24">
      <c r="A53" s="10">
        <f t="shared" si="25"/>
        <v>50</v>
      </c>
      <c r="B53" s="14" t="s">
        <v>112</v>
      </c>
      <c r="C53" s="12" t="s">
        <v>113</v>
      </c>
      <c r="D53" s="11" t="s">
        <v>114</v>
      </c>
      <c r="E53" s="11">
        <v>2836.2</v>
      </c>
      <c r="F53" s="11">
        <v>2837</v>
      </c>
      <c r="G53" s="13">
        <v>4990.25</v>
      </c>
      <c r="H53" s="11">
        <f t="shared" ref="H53:H75" si="26">ROUND(E53*0.018,2)</f>
        <v>51.05</v>
      </c>
      <c r="I53" s="11">
        <f t="shared" ref="I53:I75" si="27">E53*0.16</f>
        <v>453.792</v>
      </c>
      <c r="J53" s="11">
        <f t="shared" ref="J53:J75" si="28">F53*0.007</f>
        <v>19.859</v>
      </c>
      <c r="K53" s="13">
        <f t="shared" ref="K53:K75" si="29">ROUND(G53*0.085,2)</f>
        <v>424.17</v>
      </c>
      <c r="L53" s="13">
        <f t="shared" ref="L53:L75" si="30">SUM(H53:K53)</f>
        <v>948.871</v>
      </c>
      <c r="M53" s="11">
        <v>0</v>
      </c>
      <c r="N53" s="11">
        <f t="shared" ref="N53:N75" si="31">ROUND(E53*0.08,2)</f>
        <v>226.9</v>
      </c>
      <c r="O53" s="11">
        <f t="shared" ref="O53:O75" si="32">ROUND(F53*0.003,2)</f>
        <v>8.51</v>
      </c>
      <c r="P53" s="13">
        <f t="shared" ref="P53:P75" si="33">ROUND(G53*0.02,2)</f>
        <v>99.81</v>
      </c>
      <c r="Q53" s="11">
        <f t="shared" ref="Q53:Q75" si="34">SUM(M53:P53)</f>
        <v>335.22</v>
      </c>
      <c r="R53" s="11">
        <f t="shared" ref="R53:R75" si="35">L53+Q53</f>
        <v>1284.091</v>
      </c>
      <c r="S53" s="11"/>
      <c r="T53" t="str">
        <f>VLOOKUP(D53,[3]汇总!I$2:J$326,2,0)</f>
        <v>√</v>
      </c>
      <c r="U53">
        <f>VLOOKUP(D53,'[4]2021.05'!$E$5:$F$203,2,0)</f>
        <v>3180</v>
      </c>
      <c r="W53">
        <f>VLOOKUP(C53,'[5]6月养老保险明细导'!$B$1:$R$500,17,0)</f>
        <v>0</v>
      </c>
      <c r="X53">
        <f t="shared" si="22"/>
        <v>226.9</v>
      </c>
    </row>
    <row r="54" ht="20" hidden="1" customHeight="1" spans="1:24">
      <c r="A54" s="10">
        <f t="shared" ref="A54:A63" si="36">ROW()-3</f>
        <v>51</v>
      </c>
      <c r="B54" s="15"/>
      <c r="C54" s="12" t="s">
        <v>115</v>
      </c>
      <c r="D54" s="11" t="s">
        <v>116</v>
      </c>
      <c r="E54" s="11">
        <v>2836.2</v>
      </c>
      <c r="F54" s="11">
        <v>2837</v>
      </c>
      <c r="G54" s="13">
        <v>4990.25</v>
      </c>
      <c r="H54" s="11">
        <f t="shared" si="26"/>
        <v>51.05</v>
      </c>
      <c r="I54" s="11">
        <f t="shared" si="27"/>
        <v>453.792</v>
      </c>
      <c r="J54" s="11">
        <f t="shared" si="28"/>
        <v>19.859</v>
      </c>
      <c r="K54" s="13">
        <f t="shared" si="29"/>
        <v>424.17</v>
      </c>
      <c r="L54" s="13">
        <f t="shared" si="30"/>
        <v>948.871</v>
      </c>
      <c r="M54" s="11">
        <v>0</v>
      </c>
      <c r="N54" s="11">
        <f t="shared" si="31"/>
        <v>226.9</v>
      </c>
      <c r="O54" s="11">
        <f t="shared" si="32"/>
        <v>8.51</v>
      </c>
      <c r="P54" s="13">
        <f t="shared" si="33"/>
        <v>99.81</v>
      </c>
      <c r="Q54" s="11">
        <f t="shared" si="34"/>
        <v>335.22</v>
      </c>
      <c r="R54" s="11">
        <f t="shared" si="35"/>
        <v>1284.091</v>
      </c>
      <c r="S54" s="11"/>
      <c r="T54" t="str">
        <f>VLOOKUP(D54,[3]汇总!I$2:J$326,2,0)</f>
        <v>√</v>
      </c>
      <c r="U54">
        <f>VLOOKUP(D54,'[4]2021.05'!$E$5:$F$203,2,0)</f>
        <v>3180</v>
      </c>
      <c r="W54">
        <f>VLOOKUP(C54,'[5]6月养老保险明细导'!$B$1:$R$500,17,0)</f>
        <v>0</v>
      </c>
      <c r="X54">
        <f t="shared" si="22"/>
        <v>226.9</v>
      </c>
    </row>
    <row r="55" ht="20" hidden="1" customHeight="1" spans="1:24">
      <c r="A55" s="10">
        <f t="shared" si="36"/>
        <v>52</v>
      </c>
      <c r="B55" s="15"/>
      <c r="C55" s="12" t="s">
        <v>117</v>
      </c>
      <c r="D55" s="11" t="s">
        <v>118</v>
      </c>
      <c r="E55" s="11">
        <v>2836.2</v>
      </c>
      <c r="F55" s="11">
        <v>2837</v>
      </c>
      <c r="G55" s="13">
        <v>4990.25</v>
      </c>
      <c r="H55" s="11">
        <f t="shared" si="26"/>
        <v>51.05</v>
      </c>
      <c r="I55" s="11">
        <f t="shared" si="27"/>
        <v>453.792</v>
      </c>
      <c r="J55" s="11">
        <f t="shared" si="28"/>
        <v>19.859</v>
      </c>
      <c r="K55" s="13">
        <f t="shared" si="29"/>
        <v>424.17</v>
      </c>
      <c r="L55" s="13">
        <f t="shared" si="30"/>
        <v>948.871</v>
      </c>
      <c r="M55" s="11">
        <v>0</v>
      </c>
      <c r="N55" s="11">
        <f t="shared" si="31"/>
        <v>226.9</v>
      </c>
      <c r="O55" s="11">
        <f t="shared" si="32"/>
        <v>8.51</v>
      </c>
      <c r="P55" s="13">
        <f t="shared" si="33"/>
        <v>99.81</v>
      </c>
      <c r="Q55" s="11">
        <f t="shared" si="34"/>
        <v>335.22</v>
      </c>
      <c r="R55" s="11">
        <f t="shared" si="35"/>
        <v>1284.091</v>
      </c>
      <c r="S55" s="11"/>
      <c r="T55" t="str">
        <f>VLOOKUP(D55,[3]汇总!I$2:J$326,2,0)</f>
        <v>√</v>
      </c>
      <c r="U55">
        <f>VLOOKUP(D55,'[4]2021.05'!$E$5:$F$203,2,0)</f>
        <v>3180</v>
      </c>
      <c r="W55">
        <f>VLOOKUP(C55,'[5]6月养老保险明细导'!$B$1:$R$500,17,0)</f>
        <v>0</v>
      </c>
      <c r="X55">
        <f t="shared" si="22"/>
        <v>226.9</v>
      </c>
    </row>
    <row r="56" ht="20" hidden="1" customHeight="1" spans="1:24">
      <c r="A56" s="10">
        <f t="shared" si="36"/>
        <v>53</v>
      </c>
      <c r="B56" s="15"/>
      <c r="C56" s="12" t="s">
        <v>119</v>
      </c>
      <c r="D56" s="11" t="s">
        <v>120</v>
      </c>
      <c r="E56" s="11">
        <v>3820</v>
      </c>
      <c r="F56" s="11">
        <v>3820</v>
      </c>
      <c r="G56" s="13">
        <v>4990.25</v>
      </c>
      <c r="H56" s="11">
        <f t="shared" si="26"/>
        <v>68.76</v>
      </c>
      <c r="I56" s="11">
        <f t="shared" si="27"/>
        <v>611.2</v>
      </c>
      <c r="J56" s="11">
        <f t="shared" si="28"/>
        <v>26.74</v>
      </c>
      <c r="K56" s="13">
        <f t="shared" si="29"/>
        <v>424.17</v>
      </c>
      <c r="L56" s="13">
        <f t="shared" si="30"/>
        <v>1130.87</v>
      </c>
      <c r="M56" s="11">
        <v>0</v>
      </c>
      <c r="N56" s="11">
        <f t="shared" si="31"/>
        <v>305.6</v>
      </c>
      <c r="O56" s="11">
        <f t="shared" si="32"/>
        <v>11.46</v>
      </c>
      <c r="P56" s="13">
        <f t="shared" si="33"/>
        <v>99.81</v>
      </c>
      <c r="Q56" s="11">
        <f t="shared" si="34"/>
        <v>416.87</v>
      </c>
      <c r="R56" s="11">
        <f t="shared" si="35"/>
        <v>1547.74</v>
      </c>
      <c r="S56" s="11"/>
      <c r="T56" t="str">
        <f>VLOOKUP(D56,[3]汇总!I$2:J$326,2,0)</f>
        <v>√</v>
      </c>
      <c r="U56">
        <f>VLOOKUP(D56,'[4]2021.05'!$E$5:$F$203,2,0)</f>
        <v>3180</v>
      </c>
      <c r="W56">
        <f>VLOOKUP(C56,'[5]6月养老保险明细导'!$B$1:$R$500,17,0)</f>
        <v>0</v>
      </c>
      <c r="X56">
        <f t="shared" si="22"/>
        <v>305.6</v>
      </c>
    </row>
    <row r="57" ht="20" hidden="1" customHeight="1" spans="1:24">
      <c r="A57" s="10">
        <f t="shared" si="36"/>
        <v>54</v>
      </c>
      <c r="B57" s="15"/>
      <c r="C57" s="12" t="s">
        <v>125</v>
      </c>
      <c r="D57" s="11" t="s">
        <v>126</v>
      </c>
      <c r="E57" s="11">
        <v>3820</v>
      </c>
      <c r="F57" s="11">
        <v>3820</v>
      </c>
      <c r="G57" s="13">
        <v>4990.25</v>
      </c>
      <c r="H57" s="11">
        <f t="shared" si="26"/>
        <v>68.76</v>
      </c>
      <c r="I57" s="11">
        <f t="shared" si="27"/>
        <v>611.2</v>
      </c>
      <c r="J57" s="11">
        <f t="shared" si="28"/>
        <v>26.74</v>
      </c>
      <c r="K57" s="13">
        <f t="shared" si="29"/>
        <v>424.17</v>
      </c>
      <c r="L57" s="13">
        <f t="shared" si="30"/>
        <v>1130.87</v>
      </c>
      <c r="M57" s="11">
        <v>0</v>
      </c>
      <c r="N57" s="11">
        <f t="shared" si="31"/>
        <v>305.6</v>
      </c>
      <c r="O57" s="11">
        <f t="shared" si="32"/>
        <v>11.46</v>
      </c>
      <c r="P57" s="13">
        <f t="shared" si="33"/>
        <v>99.81</v>
      </c>
      <c r="Q57" s="11">
        <f t="shared" si="34"/>
        <v>416.87</v>
      </c>
      <c r="R57" s="11">
        <f t="shared" si="35"/>
        <v>1547.74</v>
      </c>
      <c r="S57" s="11"/>
      <c r="T57" t="str">
        <f>VLOOKUP(D57,[3]汇总!I$2:J$326,2,0)</f>
        <v>√</v>
      </c>
      <c r="U57">
        <f>VLOOKUP(D57,'[4]2021.05'!$E$5:$F$203,2,0)</f>
        <v>4180</v>
      </c>
      <c r="W57">
        <f>VLOOKUP(C57,'[5]6月养老保险明细导'!$B$1:$R$500,17,0)</f>
        <v>0</v>
      </c>
      <c r="X57">
        <f t="shared" si="22"/>
        <v>305.6</v>
      </c>
    </row>
    <row r="58" ht="20" hidden="1" customHeight="1" spans="1:24">
      <c r="A58" s="10">
        <f t="shared" si="36"/>
        <v>55</v>
      </c>
      <c r="B58" s="15"/>
      <c r="C58" s="12" t="s">
        <v>129</v>
      </c>
      <c r="D58" s="11" t="s">
        <v>130</v>
      </c>
      <c r="E58" s="11">
        <v>3042.05</v>
      </c>
      <c r="F58" s="11">
        <v>3043</v>
      </c>
      <c r="G58" s="13">
        <v>4990.25</v>
      </c>
      <c r="H58" s="11">
        <f t="shared" si="26"/>
        <v>54.76</v>
      </c>
      <c r="I58" s="11">
        <f t="shared" si="27"/>
        <v>486.728</v>
      </c>
      <c r="J58" s="11">
        <f t="shared" si="28"/>
        <v>21.301</v>
      </c>
      <c r="K58" s="13">
        <f t="shared" si="29"/>
        <v>424.17</v>
      </c>
      <c r="L58" s="13">
        <f t="shared" si="30"/>
        <v>986.959</v>
      </c>
      <c r="M58" s="11">
        <v>0</v>
      </c>
      <c r="N58" s="11">
        <f t="shared" si="31"/>
        <v>243.36</v>
      </c>
      <c r="O58" s="11">
        <f t="shared" si="32"/>
        <v>9.13</v>
      </c>
      <c r="P58" s="13">
        <f t="shared" si="33"/>
        <v>99.81</v>
      </c>
      <c r="Q58" s="11">
        <f t="shared" si="34"/>
        <v>352.3</v>
      </c>
      <c r="R58" s="11">
        <f t="shared" si="35"/>
        <v>1339.259</v>
      </c>
      <c r="S58" s="11"/>
      <c r="T58" t="str">
        <f>VLOOKUP(D58,[3]汇总!I$2:J$326,2,0)</f>
        <v>√</v>
      </c>
      <c r="U58">
        <f>VLOOKUP(D58,'[4]2021.05'!$E$5:$F$203,2,0)</f>
        <v>3180</v>
      </c>
      <c r="W58">
        <f>VLOOKUP(C58,'[5]6月养老保险明细导'!$B$1:$R$500,17,0)</f>
        <v>0</v>
      </c>
      <c r="X58">
        <f t="shared" si="22"/>
        <v>243.36</v>
      </c>
    </row>
    <row r="59" ht="20" hidden="1" customHeight="1" spans="1:24">
      <c r="A59" s="10">
        <f t="shared" si="36"/>
        <v>56</v>
      </c>
      <c r="B59" s="15"/>
      <c r="C59" s="12" t="s">
        <v>848</v>
      </c>
      <c r="D59" s="11" t="s">
        <v>849</v>
      </c>
      <c r="E59" s="22">
        <v>3042.05</v>
      </c>
      <c r="F59" s="11">
        <v>3043</v>
      </c>
      <c r="G59" s="13">
        <v>4990.25</v>
      </c>
      <c r="H59" s="11">
        <f t="shared" si="26"/>
        <v>54.76</v>
      </c>
      <c r="I59" s="11">
        <f t="shared" si="27"/>
        <v>486.728</v>
      </c>
      <c r="J59" s="11">
        <f t="shared" si="28"/>
        <v>21.301</v>
      </c>
      <c r="K59" s="13">
        <f t="shared" si="29"/>
        <v>424.17</v>
      </c>
      <c r="L59" s="13">
        <f t="shared" si="30"/>
        <v>986.959</v>
      </c>
      <c r="M59" s="11">
        <v>0</v>
      </c>
      <c r="N59" s="11">
        <f t="shared" si="31"/>
        <v>243.36</v>
      </c>
      <c r="O59" s="11">
        <f t="shared" si="32"/>
        <v>9.13</v>
      </c>
      <c r="P59" s="13">
        <f t="shared" si="33"/>
        <v>99.81</v>
      </c>
      <c r="Q59" s="11">
        <f t="shared" si="34"/>
        <v>352.3</v>
      </c>
      <c r="R59" s="11">
        <f t="shared" si="35"/>
        <v>1339.259</v>
      </c>
      <c r="S59" s="11"/>
      <c r="U59" t="e">
        <f>VLOOKUP(D59,'[4]2021.05'!$E$5:$F$203,2,0)</f>
        <v>#N/A</v>
      </c>
      <c r="W59">
        <f>VLOOKUP(C59,'[5]6月养老保险明细导'!$B$1:$R$500,17,0)</f>
        <v>0</v>
      </c>
      <c r="X59">
        <f t="shared" si="22"/>
        <v>243.36</v>
      </c>
    </row>
    <row r="60" ht="20" hidden="1" customHeight="1" spans="1:24">
      <c r="A60" s="10">
        <f t="shared" si="36"/>
        <v>57</v>
      </c>
      <c r="B60" s="15"/>
      <c r="C60" s="12" t="s">
        <v>850</v>
      </c>
      <c r="D60" s="11" t="s">
        <v>851</v>
      </c>
      <c r="E60" s="22">
        <v>3042.05</v>
      </c>
      <c r="F60" s="11">
        <v>3043</v>
      </c>
      <c r="G60" s="13">
        <v>4990.25</v>
      </c>
      <c r="H60" s="11">
        <f t="shared" si="26"/>
        <v>54.76</v>
      </c>
      <c r="I60" s="11">
        <f t="shared" si="27"/>
        <v>486.728</v>
      </c>
      <c r="J60" s="11">
        <f t="shared" si="28"/>
        <v>21.301</v>
      </c>
      <c r="K60" s="13">
        <f t="shared" si="29"/>
        <v>424.17</v>
      </c>
      <c r="L60" s="13">
        <f t="shared" si="30"/>
        <v>986.959</v>
      </c>
      <c r="M60" s="11">
        <v>0</v>
      </c>
      <c r="N60" s="11">
        <f t="shared" si="31"/>
        <v>243.36</v>
      </c>
      <c r="O60" s="11">
        <f t="shared" si="32"/>
        <v>9.13</v>
      </c>
      <c r="P60" s="13">
        <f t="shared" si="33"/>
        <v>99.81</v>
      </c>
      <c r="Q60" s="11">
        <f t="shared" si="34"/>
        <v>352.3</v>
      </c>
      <c r="R60" s="11">
        <f t="shared" si="35"/>
        <v>1339.259</v>
      </c>
      <c r="S60" s="11"/>
      <c r="U60" t="e">
        <f>VLOOKUP(D60,'[4]2021.05'!$E$5:$F$203,2,0)</f>
        <v>#N/A</v>
      </c>
      <c r="W60">
        <f>VLOOKUP(C60,'[5]6月养老保险明细导'!$B$1:$R$500,17,0)</f>
        <v>0</v>
      </c>
      <c r="X60">
        <f t="shared" si="22"/>
        <v>243.36</v>
      </c>
    </row>
    <row r="61" ht="20" hidden="1" customHeight="1" spans="1:24">
      <c r="A61" s="10">
        <f t="shared" si="36"/>
        <v>58</v>
      </c>
      <c r="B61" s="15"/>
      <c r="C61" s="12" t="s">
        <v>852</v>
      </c>
      <c r="D61" s="11" t="s">
        <v>853</v>
      </c>
      <c r="E61" s="22">
        <v>3042.05</v>
      </c>
      <c r="F61" s="11">
        <v>3043</v>
      </c>
      <c r="G61" s="13">
        <v>4990.25</v>
      </c>
      <c r="H61" s="11">
        <f t="shared" si="26"/>
        <v>54.76</v>
      </c>
      <c r="I61" s="11">
        <f t="shared" si="27"/>
        <v>486.728</v>
      </c>
      <c r="J61" s="11">
        <f t="shared" si="28"/>
        <v>21.301</v>
      </c>
      <c r="K61" s="13">
        <f t="shared" si="29"/>
        <v>424.17</v>
      </c>
      <c r="L61" s="13">
        <f t="shared" si="30"/>
        <v>986.959</v>
      </c>
      <c r="M61" s="11">
        <v>0</v>
      </c>
      <c r="N61" s="11">
        <f t="shared" si="31"/>
        <v>243.36</v>
      </c>
      <c r="O61" s="11">
        <f t="shared" si="32"/>
        <v>9.13</v>
      </c>
      <c r="P61" s="13">
        <f t="shared" si="33"/>
        <v>99.81</v>
      </c>
      <c r="Q61" s="11">
        <f t="shared" si="34"/>
        <v>352.3</v>
      </c>
      <c r="R61" s="11">
        <f t="shared" si="35"/>
        <v>1339.259</v>
      </c>
      <c r="S61" s="11"/>
      <c r="U61" t="e">
        <f>VLOOKUP(D61,'[4]2021.05'!$E$5:$F$203,2,0)</f>
        <v>#N/A</v>
      </c>
      <c r="W61">
        <f>VLOOKUP(C61,'[5]6月养老保险明细导'!$B$1:$R$500,17,0)</f>
        <v>0</v>
      </c>
      <c r="X61">
        <f t="shared" si="22"/>
        <v>243.36</v>
      </c>
    </row>
    <row r="62" ht="20" hidden="1" customHeight="1" spans="1:24">
      <c r="A62" s="10">
        <f t="shared" si="36"/>
        <v>59</v>
      </c>
      <c r="B62" s="15"/>
      <c r="C62" s="12" t="s">
        <v>854</v>
      </c>
      <c r="D62" s="11" t="s">
        <v>855</v>
      </c>
      <c r="E62" s="22">
        <v>3042.05</v>
      </c>
      <c r="F62" s="11">
        <v>3043</v>
      </c>
      <c r="G62" s="13">
        <v>4990.25</v>
      </c>
      <c r="H62" s="11">
        <f t="shared" si="26"/>
        <v>54.76</v>
      </c>
      <c r="I62" s="11">
        <f t="shared" si="27"/>
        <v>486.728</v>
      </c>
      <c r="J62" s="11">
        <f t="shared" si="28"/>
        <v>21.301</v>
      </c>
      <c r="K62" s="13">
        <f t="shared" si="29"/>
        <v>424.17</v>
      </c>
      <c r="L62" s="13">
        <f t="shared" si="30"/>
        <v>986.959</v>
      </c>
      <c r="M62" s="11">
        <v>0</v>
      </c>
      <c r="N62" s="11">
        <f t="shared" si="31"/>
        <v>243.36</v>
      </c>
      <c r="O62" s="11">
        <f t="shared" si="32"/>
        <v>9.13</v>
      </c>
      <c r="P62" s="13">
        <f t="shared" si="33"/>
        <v>99.81</v>
      </c>
      <c r="Q62" s="11">
        <f t="shared" si="34"/>
        <v>352.3</v>
      </c>
      <c r="R62" s="11">
        <f t="shared" si="35"/>
        <v>1339.259</v>
      </c>
      <c r="S62" s="11"/>
      <c r="U62" t="e">
        <f>VLOOKUP(D62,'[4]2021.05'!$E$5:$F$203,2,0)</f>
        <v>#N/A</v>
      </c>
      <c r="W62">
        <f>VLOOKUP(C62,'[5]6月养老保险明细导'!$B$1:$R$500,17,0)</f>
        <v>0</v>
      </c>
      <c r="X62">
        <f t="shared" si="22"/>
        <v>243.36</v>
      </c>
    </row>
    <row r="63" ht="20" hidden="1" customHeight="1" spans="1:24">
      <c r="A63" s="10">
        <f t="shared" si="36"/>
        <v>60</v>
      </c>
      <c r="B63" s="28"/>
      <c r="C63" s="13" t="s">
        <v>580</v>
      </c>
      <c r="D63" s="11" t="s">
        <v>581</v>
      </c>
      <c r="E63" s="11" t="s">
        <v>759</v>
      </c>
      <c r="F63" s="11">
        <v>3820</v>
      </c>
      <c r="G63" s="13">
        <v>4990.25</v>
      </c>
      <c r="H63" s="11">
        <f t="shared" si="26"/>
        <v>68.76</v>
      </c>
      <c r="I63" s="11">
        <f t="shared" si="27"/>
        <v>611.2</v>
      </c>
      <c r="J63" s="11">
        <f t="shared" si="28"/>
        <v>26.74</v>
      </c>
      <c r="K63" s="13">
        <f t="shared" si="29"/>
        <v>424.17</v>
      </c>
      <c r="L63" s="13">
        <f t="shared" si="30"/>
        <v>1130.87</v>
      </c>
      <c r="M63" s="11">
        <v>0</v>
      </c>
      <c r="N63" s="11">
        <f t="shared" si="31"/>
        <v>305.6</v>
      </c>
      <c r="O63" s="11">
        <f t="shared" si="32"/>
        <v>11.46</v>
      </c>
      <c r="P63" s="13">
        <f t="shared" si="33"/>
        <v>99.81</v>
      </c>
      <c r="Q63" s="11">
        <f t="shared" si="34"/>
        <v>416.87</v>
      </c>
      <c r="R63" s="11">
        <f t="shared" si="35"/>
        <v>1547.74</v>
      </c>
      <c r="S63" s="11"/>
      <c r="W63">
        <f>VLOOKUP(C63,'[5]6月养老保险明细导'!$B$1:$R$500,17,0)</f>
        <v>0</v>
      </c>
      <c r="X63">
        <f t="shared" si="22"/>
        <v>305.6</v>
      </c>
    </row>
    <row r="64" ht="20" hidden="1" customHeight="1" spans="1:24">
      <c r="A64" s="10">
        <f t="shared" ref="A64:A73" si="37">ROW()-3</f>
        <v>61</v>
      </c>
      <c r="B64" s="14" t="s">
        <v>131</v>
      </c>
      <c r="C64" s="12" t="s">
        <v>132</v>
      </c>
      <c r="D64" s="11" t="s">
        <v>133</v>
      </c>
      <c r="E64" s="11">
        <v>2836.2</v>
      </c>
      <c r="F64" s="11">
        <v>2837</v>
      </c>
      <c r="G64" s="13">
        <v>4990.25</v>
      </c>
      <c r="H64" s="11">
        <f t="shared" si="26"/>
        <v>51.05</v>
      </c>
      <c r="I64" s="11">
        <f t="shared" si="27"/>
        <v>453.792</v>
      </c>
      <c r="J64" s="11">
        <f t="shared" si="28"/>
        <v>19.859</v>
      </c>
      <c r="K64" s="13">
        <f t="shared" si="29"/>
        <v>424.17</v>
      </c>
      <c r="L64" s="13">
        <f t="shared" si="30"/>
        <v>948.871</v>
      </c>
      <c r="M64" s="11">
        <v>0</v>
      </c>
      <c r="N64" s="11">
        <f t="shared" si="31"/>
        <v>226.9</v>
      </c>
      <c r="O64" s="11">
        <f t="shared" si="32"/>
        <v>8.51</v>
      </c>
      <c r="P64" s="13">
        <f t="shared" si="33"/>
        <v>99.81</v>
      </c>
      <c r="Q64" s="11">
        <f t="shared" si="34"/>
        <v>335.22</v>
      </c>
      <c r="R64" s="11">
        <f t="shared" si="35"/>
        <v>1284.091</v>
      </c>
      <c r="S64" s="11"/>
      <c r="T64" t="str">
        <f>VLOOKUP(D64,[3]汇总!I$2:J$326,2,0)</f>
        <v>√</v>
      </c>
      <c r="U64">
        <f>VLOOKUP(D64,'[4]2021.05'!$E$5:$F$203,2,0)</f>
        <v>3180</v>
      </c>
      <c r="W64">
        <f>VLOOKUP(C64,'[5]6月养老保险明细导'!$B$1:$R$500,17,0)</f>
        <v>0</v>
      </c>
      <c r="X64">
        <f t="shared" si="22"/>
        <v>226.9</v>
      </c>
    </row>
    <row r="65" ht="20" hidden="1" customHeight="1" spans="1:24">
      <c r="A65" s="10">
        <f t="shared" si="37"/>
        <v>62</v>
      </c>
      <c r="B65" s="15"/>
      <c r="C65" s="12" t="s">
        <v>134</v>
      </c>
      <c r="D65" s="11" t="s">
        <v>135</v>
      </c>
      <c r="E65" s="11">
        <v>2836.2</v>
      </c>
      <c r="F65" s="11">
        <v>2837</v>
      </c>
      <c r="G65" s="13">
        <v>4990.25</v>
      </c>
      <c r="H65" s="11">
        <f t="shared" si="26"/>
        <v>51.05</v>
      </c>
      <c r="I65" s="11">
        <f t="shared" si="27"/>
        <v>453.792</v>
      </c>
      <c r="J65" s="11">
        <f t="shared" si="28"/>
        <v>19.859</v>
      </c>
      <c r="K65" s="13">
        <f t="shared" si="29"/>
        <v>424.17</v>
      </c>
      <c r="L65" s="13">
        <f t="shared" si="30"/>
        <v>948.871</v>
      </c>
      <c r="M65" s="11">
        <v>0</v>
      </c>
      <c r="N65" s="11">
        <f t="shared" si="31"/>
        <v>226.9</v>
      </c>
      <c r="O65" s="11">
        <f t="shared" si="32"/>
        <v>8.51</v>
      </c>
      <c r="P65" s="13">
        <f t="shared" si="33"/>
        <v>99.81</v>
      </c>
      <c r="Q65" s="11">
        <f t="shared" si="34"/>
        <v>335.22</v>
      </c>
      <c r="R65" s="11">
        <f t="shared" si="35"/>
        <v>1284.091</v>
      </c>
      <c r="S65" s="11"/>
      <c r="T65" t="str">
        <f>VLOOKUP(D65,[3]汇总!I$2:J$326,2,0)</f>
        <v>√</v>
      </c>
      <c r="U65">
        <f>VLOOKUP(D65,'[4]2021.05'!$E$5:$F$203,2,0)</f>
        <v>4180</v>
      </c>
      <c r="W65">
        <f>VLOOKUP(C65,'[5]6月养老保险明细导'!$B$1:$R$500,17,0)</f>
        <v>0</v>
      </c>
      <c r="X65">
        <f t="shared" si="22"/>
        <v>226.9</v>
      </c>
    </row>
    <row r="66" ht="20" hidden="1" customHeight="1" spans="1:24">
      <c r="A66" s="10">
        <f t="shared" si="37"/>
        <v>63</v>
      </c>
      <c r="B66" s="15"/>
      <c r="C66" s="12" t="s">
        <v>136</v>
      </c>
      <c r="D66" s="11" t="s">
        <v>137</v>
      </c>
      <c r="E66" s="11">
        <v>2836.2</v>
      </c>
      <c r="F66" s="11">
        <v>2837</v>
      </c>
      <c r="G66" s="13">
        <v>4990.25</v>
      </c>
      <c r="H66" s="11">
        <f t="shared" si="26"/>
        <v>51.05</v>
      </c>
      <c r="I66" s="11">
        <f t="shared" si="27"/>
        <v>453.792</v>
      </c>
      <c r="J66" s="11">
        <f t="shared" si="28"/>
        <v>19.859</v>
      </c>
      <c r="K66" s="13">
        <f t="shared" si="29"/>
        <v>424.17</v>
      </c>
      <c r="L66" s="13">
        <f t="shared" si="30"/>
        <v>948.871</v>
      </c>
      <c r="M66" s="11">
        <v>0</v>
      </c>
      <c r="N66" s="11">
        <f t="shared" si="31"/>
        <v>226.9</v>
      </c>
      <c r="O66" s="11">
        <f t="shared" si="32"/>
        <v>8.51</v>
      </c>
      <c r="P66" s="13">
        <f t="shared" si="33"/>
        <v>99.81</v>
      </c>
      <c r="Q66" s="11">
        <f t="shared" si="34"/>
        <v>335.22</v>
      </c>
      <c r="R66" s="11">
        <f t="shared" si="35"/>
        <v>1284.091</v>
      </c>
      <c r="S66" s="11"/>
      <c r="T66" t="str">
        <f>VLOOKUP(D66,[3]汇总!I$2:J$326,2,0)</f>
        <v>√</v>
      </c>
      <c r="U66">
        <f>VLOOKUP(D66,'[4]2021.05'!$E$5:$F$203,2,0)</f>
        <v>1790</v>
      </c>
      <c r="W66">
        <f>VLOOKUP(C66,'[5]6月养老保险明细导'!$B$1:$R$500,17,0)</f>
        <v>0</v>
      </c>
      <c r="X66">
        <f t="shared" si="22"/>
        <v>226.9</v>
      </c>
    </row>
    <row r="67" ht="20" hidden="1" customHeight="1" spans="1:24">
      <c r="A67" s="10">
        <f t="shared" si="37"/>
        <v>64</v>
      </c>
      <c r="B67" s="15"/>
      <c r="C67" s="12" t="s">
        <v>138</v>
      </c>
      <c r="D67" s="11" t="s">
        <v>139</v>
      </c>
      <c r="E67" s="11">
        <v>2836.2</v>
      </c>
      <c r="F67" s="11">
        <v>2837</v>
      </c>
      <c r="G67" s="13">
        <v>4990.25</v>
      </c>
      <c r="H67" s="11">
        <f t="shared" si="26"/>
        <v>51.05</v>
      </c>
      <c r="I67" s="11">
        <f t="shared" si="27"/>
        <v>453.792</v>
      </c>
      <c r="J67" s="11">
        <f t="shared" si="28"/>
        <v>19.859</v>
      </c>
      <c r="K67" s="13">
        <f t="shared" si="29"/>
        <v>424.17</v>
      </c>
      <c r="L67" s="13">
        <f t="shared" si="30"/>
        <v>948.871</v>
      </c>
      <c r="M67" s="11">
        <v>0</v>
      </c>
      <c r="N67" s="11">
        <f t="shared" si="31"/>
        <v>226.9</v>
      </c>
      <c r="O67" s="11">
        <f t="shared" si="32"/>
        <v>8.51</v>
      </c>
      <c r="P67" s="13">
        <f t="shared" si="33"/>
        <v>99.81</v>
      </c>
      <c r="Q67" s="11">
        <f t="shared" si="34"/>
        <v>335.22</v>
      </c>
      <c r="R67" s="11">
        <f t="shared" si="35"/>
        <v>1284.091</v>
      </c>
      <c r="S67" s="11"/>
      <c r="T67" t="str">
        <f>VLOOKUP(D67,[3]汇总!I$2:J$326,2,0)</f>
        <v>√</v>
      </c>
      <c r="U67">
        <f>VLOOKUP(D67,'[4]2021.05'!$E$5:$F$203,2,0)</f>
        <v>3180</v>
      </c>
      <c r="W67">
        <f>VLOOKUP(C67,'[5]6月养老保险明细导'!$B$1:$R$500,17,0)</f>
        <v>0</v>
      </c>
      <c r="X67">
        <f t="shared" si="22"/>
        <v>226.9</v>
      </c>
    </row>
    <row r="68" ht="20" hidden="1" customHeight="1" spans="1:24">
      <c r="A68" s="10">
        <f t="shared" si="37"/>
        <v>65</v>
      </c>
      <c r="B68" s="15"/>
      <c r="C68" s="12" t="s">
        <v>140</v>
      </c>
      <c r="D68" s="11" t="s">
        <v>141</v>
      </c>
      <c r="E68" s="11">
        <v>2836.2</v>
      </c>
      <c r="F68" s="11">
        <v>2837</v>
      </c>
      <c r="G68" s="13">
        <v>4990.25</v>
      </c>
      <c r="H68" s="11">
        <f t="shared" si="26"/>
        <v>51.05</v>
      </c>
      <c r="I68" s="11">
        <f t="shared" si="27"/>
        <v>453.792</v>
      </c>
      <c r="J68" s="11">
        <f t="shared" si="28"/>
        <v>19.859</v>
      </c>
      <c r="K68" s="13">
        <f t="shared" si="29"/>
        <v>424.17</v>
      </c>
      <c r="L68" s="13">
        <f t="shared" si="30"/>
        <v>948.871</v>
      </c>
      <c r="M68" s="11">
        <v>0</v>
      </c>
      <c r="N68" s="11">
        <f t="shared" si="31"/>
        <v>226.9</v>
      </c>
      <c r="O68" s="11">
        <f t="shared" si="32"/>
        <v>8.51</v>
      </c>
      <c r="P68" s="13">
        <f t="shared" si="33"/>
        <v>99.81</v>
      </c>
      <c r="Q68" s="11">
        <f t="shared" si="34"/>
        <v>335.22</v>
      </c>
      <c r="R68" s="11">
        <f t="shared" si="35"/>
        <v>1284.091</v>
      </c>
      <c r="S68" s="11"/>
      <c r="T68" t="str">
        <f>VLOOKUP(D68,[3]汇总!I$2:J$326,2,0)</f>
        <v>√</v>
      </c>
      <c r="U68">
        <f>VLOOKUP(D68,'[4]2021.05'!$E$5:$F$203,2,0)</f>
        <v>2544</v>
      </c>
      <c r="W68">
        <f>VLOOKUP(C68,'[5]6月养老保险明细导'!$B$1:$R$500,17,0)</f>
        <v>0</v>
      </c>
      <c r="X68">
        <f t="shared" si="22"/>
        <v>226.9</v>
      </c>
    </row>
    <row r="69" ht="20" hidden="1" customHeight="1" spans="1:24">
      <c r="A69" s="10">
        <f t="shared" si="37"/>
        <v>66</v>
      </c>
      <c r="B69" s="15"/>
      <c r="C69" s="12" t="s">
        <v>142</v>
      </c>
      <c r="D69" s="11" t="s">
        <v>143</v>
      </c>
      <c r="E69" s="11">
        <v>2836.2</v>
      </c>
      <c r="F69" s="11">
        <v>2837</v>
      </c>
      <c r="G69" s="13">
        <v>4990.25</v>
      </c>
      <c r="H69" s="11">
        <f t="shared" si="26"/>
        <v>51.05</v>
      </c>
      <c r="I69" s="11">
        <f t="shared" si="27"/>
        <v>453.792</v>
      </c>
      <c r="J69" s="11">
        <f t="shared" si="28"/>
        <v>19.859</v>
      </c>
      <c r="K69" s="13">
        <f t="shared" si="29"/>
        <v>424.17</v>
      </c>
      <c r="L69" s="13">
        <f t="shared" si="30"/>
        <v>948.871</v>
      </c>
      <c r="M69" s="11">
        <v>0</v>
      </c>
      <c r="N69" s="11">
        <f t="shared" si="31"/>
        <v>226.9</v>
      </c>
      <c r="O69" s="11">
        <f t="shared" si="32"/>
        <v>8.51</v>
      </c>
      <c r="P69" s="13">
        <f t="shared" si="33"/>
        <v>99.81</v>
      </c>
      <c r="Q69" s="11">
        <f t="shared" si="34"/>
        <v>335.22</v>
      </c>
      <c r="R69" s="11">
        <f t="shared" si="35"/>
        <v>1284.091</v>
      </c>
      <c r="S69" s="11"/>
      <c r="T69" t="str">
        <f>VLOOKUP(D69,[3]汇总!I$2:J$326,2,0)</f>
        <v>√</v>
      </c>
      <c r="U69">
        <f>VLOOKUP(D69,'[4]2021.05'!$E$5:$F$203,2,0)</f>
        <v>3180</v>
      </c>
      <c r="W69">
        <f>VLOOKUP(C69,'[5]6月养老保险明细导'!$B$1:$R$500,17,0)</f>
        <v>0</v>
      </c>
      <c r="X69">
        <f t="shared" ref="X69:X132" si="38">N69-W69</f>
        <v>226.9</v>
      </c>
    </row>
    <row r="70" ht="20" hidden="1" customHeight="1" spans="1:24">
      <c r="A70" s="10">
        <f t="shared" si="37"/>
        <v>67</v>
      </c>
      <c r="B70" s="15"/>
      <c r="C70" s="12" t="s">
        <v>144</v>
      </c>
      <c r="D70" s="11" t="s">
        <v>145</v>
      </c>
      <c r="E70" s="11">
        <v>2836.2</v>
      </c>
      <c r="F70" s="11">
        <v>2837</v>
      </c>
      <c r="G70" s="13">
        <v>4990.25</v>
      </c>
      <c r="H70" s="11">
        <f t="shared" si="26"/>
        <v>51.05</v>
      </c>
      <c r="I70" s="11">
        <f t="shared" si="27"/>
        <v>453.792</v>
      </c>
      <c r="J70" s="11">
        <f t="shared" si="28"/>
        <v>19.859</v>
      </c>
      <c r="K70" s="13">
        <f t="shared" si="29"/>
        <v>424.17</v>
      </c>
      <c r="L70" s="13">
        <f t="shared" si="30"/>
        <v>948.871</v>
      </c>
      <c r="M70" s="11">
        <v>0</v>
      </c>
      <c r="N70" s="11">
        <f t="shared" si="31"/>
        <v>226.9</v>
      </c>
      <c r="O70" s="11">
        <f t="shared" si="32"/>
        <v>8.51</v>
      </c>
      <c r="P70" s="13">
        <f t="shared" si="33"/>
        <v>99.81</v>
      </c>
      <c r="Q70" s="11">
        <f t="shared" si="34"/>
        <v>335.22</v>
      </c>
      <c r="R70" s="11">
        <f t="shared" si="35"/>
        <v>1284.091</v>
      </c>
      <c r="S70" s="11"/>
      <c r="T70" t="str">
        <f>VLOOKUP(D70,[3]汇总!I$2:J$326,2,0)</f>
        <v>√</v>
      </c>
      <c r="U70">
        <f>VLOOKUP(D70,'[4]2021.05'!$E$5:$F$203,2,0)</f>
        <v>3180</v>
      </c>
      <c r="W70">
        <f>VLOOKUP(C70,'[5]6月养老保险明细导'!$B$1:$R$500,17,0)</f>
        <v>0</v>
      </c>
      <c r="X70">
        <f t="shared" si="38"/>
        <v>226.9</v>
      </c>
    </row>
    <row r="71" ht="20" hidden="1" customHeight="1" spans="1:24">
      <c r="A71" s="10">
        <f t="shared" si="37"/>
        <v>68</v>
      </c>
      <c r="B71" s="15"/>
      <c r="C71" s="12" t="s">
        <v>856</v>
      </c>
      <c r="D71" s="11" t="s">
        <v>857</v>
      </c>
      <c r="E71" s="22">
        <v>3042.05</v>
      </c>
      <c r="F71" s="11">
        <v>3043</v>
      </c>
      <c r="G71" s="13">
        <v>4990.25</v>
      </c>
      <c r="H71" s="11">
        <f t="shared" si="26"/>
        <v>54.76</v>
      </c>
      <c r="I71" s="11">
        <f t="shared" si="27"/>
        <v>486.728</v>
      </c>
      <c r="J71" s="11">
        <f t="shared" si="28"/>
        <v>21.301</v>
      </c>
      <c r="K71" s="13">
        <f t="shared" si="29"/>
        <v>424.17</v>
      </c>
      <c r="L71" s="13">
        <f t="shared" si="30"/>
        <v>986.959</v>
      </c>
      <c r="M71" s="11">
        <v>0</v>
      </c>
      <c r="N71" s="11">
        <f t="shared" si="31"/>
        <v>243.36</v>
      </c>
      <c r="O71" s="11">
        <f t="shared" si="32"/>
        <v>9.13</v>
      </c>
      <c r="P71" s="13">
        <f t="shared" si="33"/>
        <v>99.81</v>
      </c>
      <c r="Q71" s="11">
        <f t="shared" si="34"/>
        <v>352.3</v>
      </c>
      <c r="R71" s="11">
        <f t="shared" si="35"/>
        <v>1339.259</v>
      </c>
      <c r="S71" s="11"/>
      <c r="U71" t="e">
        <f>VLOOKUP(D71,'[4]2021.05'!$E$5:$F$203,2,0)</f>
        <v>#N/A</v>
      </c>
      <c r="W71">
        <f>VLOOKUP(C71,'[5]6月养老保险明细导'!$B$1:$R$500,17,0)</f>
        <v>0</v>
      </c>
      <c r="X71">
        <f t="shared" si="38"/>
        <v>243.36</v>
      </c>
    </row>
    <row r="72" ht="20" hidden="1" customHeight="1" spans="1:24">
      <c r="A72" s="10">
        <f t="shared" si="37"/>
        <v>69</v>
      </c>
      <c r="B72" s="16"/>
      <c r="C72" s="12" t="s">
        <v>858</v>
      </c>
      <c r="D72" s="11" t="s">
        <v>859</v>
      </c>
      <c r="E72" s="22">
        <v>3042.05</v>
      </c>
      <c r="F72" s="11">
        <v>3043</v>
      </c>
      <c r="G72" s="13">
        <v>4990.25</v>
      </c>
      <c r="H72" s="11">
        <f t="shared" si="26"/>
        <v>54.76</v>
      </c>
      <c r="I72" s="11">
        <f t="shared" si="27"/>
        <v>486.728</v>
      </c>
      <c r="J72" s="11">
        <f t="shared" si="28"/>
        <v>21.301</v>
      </c>
      <c r="K72" s="13">
        <f t="shared" si="29"/>
        <v>424.17</v>
      </c>
      <c r="L72" s="13">
        <f t="shared" si="30"/>
        <v>986.959</v>
      </c>
      <c r="M72" s="11">
        <v>0</v>
      </c>
      <c r="N72" s="11">
        <f t="shared" si="31"/>
        <v>243.36</v>
      </c>
      <c r="O72" s="11">
        <f t="shared" si="32"/>
        <v>9.13</v>
      </c>
      <c r="P72" s="13">
        <f t="shared" si="33"/>
        <v>99.81</v>
      </c>
      <c r="Q72" s="11">
        <f t="shared" si="34"/>
        <v>352.3</v>
      </c>
      <c r="R72" s="11">
        <f t="shared" si="35"/>
        <v>1339.259</v>
      </c>
      <c r="S72" s="11"/>
      <c r="U72" t="e">
        <f>VLOOKUP(D72,'[4]2021.05'!$E$5:$F$203,2,0)</f>
        <v>#N/A</v>
      </c>
      <c r="W72">
        <f>VLOOKUP(C72,'[5]6月养老保险明细导'!$B$1:$R$500,17,0)</f>
        <v>0</v>
      </c>
      <c r="X72">
        <f t="shared" si="38"/>
        <v>243.36</v>
      </c>
    </row>
    <row r="73" ht="20" hidden="1" customHeight="1" spans="1:24">
      <c r="A73" s="10">
        <f t="shared" si="37"/>
        <v>70</v>
      </c>
      <c r="B73" s="14" t="s">
        <v>146</v>
      </c>
      <c r="C73" s="12" t="s">
        <v>147</v>
      </c>
      <c r="D73" s="11" t="s">
        <v>148</v>
      </c>
      <c r="E73" s="11">
        <v>3820</v>
      </c>
      <c r="F73" s="11">
        <v>3820</v>
      </c>
      <c r="G73" s="13">
        <v>4990.25</v>
      </c>
      <c r="H73" s="11">
        <f t="shared" si="26"/>
        <v>68.76</v>
      </c>
      <c r="I73" s="11">
        <f t="shared" si="27"/>
        <v>611.2</v>
      </c>
      <c r="J73" s="11">
        <f t="shared" si="28"/>
        <v>26.74</v>
      </c>
      <c r="K73" s="13">
        <f t="shared" si="29"/>
        <v>424.17</v>
      </c>
      <c r="L73" s="13">
        <f t="shared" si="30"/>
        <v>1130.87</v>
      </c>
      <c r="M73" s="11">
        <v>0</v>
      </c>
      <c r="N73" s="11">
        <f t="shared" si="31"/>
        <v>305.6</v>
      </c>
      <c r="O73" s="11">
        <f t="shared" si="32"/>
        <v>11.46</v>
      </c>
      <c r="P73" s="13">
        <f t="shared" si="33"/>
        <v>99.81</v>
      </c>
      <c r="Q73" s="11">
        <f t="shared" si="34"/>
        <v>416.87</v>
      </c>
      <c r="R73" s="11">
        <f t="shared" si="35"/>
        <v>1547.74</v>
      </c>
      <c r="S73" s="11"/>
      <c r="T73" t="str">
        <f>VLOOKUP(D73,[3]汇总!I$2:J$326,2,0)</f>
        <v>√</v>
      </c>
      <c r="U73">
        <f>VLOOKUP(D73,'[4]2021.05'!$E$5:$F$203,2,0)</f>
        <v>4180</v>
      </c>
      <c r="W73">
        <f>VLOOKUP(C73,'[5]6月养老保险明细导'!$B$1:$R$500,17,0)</f>
        <v>0</v>
      </c>
      <c r="X73">
        <f t="shared" si="38"/>
        <v>305.6</v>
      </c>
    </row>
    <row r="74" ht="20" hidden="1" customHeight="1" spans="1:24">
      <c r="A74" s="10">
        <f t="shared" ref="A74:A83" si="39">ROW()-3</f>
        <v>71</v>
      </c>
      <c r="B74" s="15"/>
      <c r="C74" s="12" t="s">
        <v>783</v>
      </c>
      <c r="D74" s="11" t="s">
        <v>784</v>
      </c>
      <c r="E74" s="22">
        <v>3042.05</v>
      </c>
      <c r="F74" s="22">
        <v>3043</v>
      </c>
      <c r="G74" s="13">
        <v>4990.25</v>
      </c>
      <c r="H74" s="11">
        <f t="shared" si="26"/>
        <v>54.76</v>
      </c>
      <c r="I74" s="11">
        <f t="shared" si="27"/>
        <v>486.728</v>
      </c>
      <c r="J74" s="11">
        <f t="shared" si="28"/>
        <v>21.301</v>
      </c>
      <c r="K74" s="13">
        <f t="shared" si="29"/>
        <v>424.17</v>
      </c>
      <c r="L74" s="13">
        <f t="shared" si="30"/>
        <v>986.959</v>
      </c>
      <c r="M74" s="11">
        <v>0</v>
      </c>
      <c r="N74" s="11">
        <f t="shared" si="31"/>
        <v>243.36</v>
      </c>
      <c r="O74" s="11">
        <f t="shared" si="32"/>
        <v>9.13</v>
      </c>
      <c r="P74" s="13">
        <f t="shared" si="33"/>
        <v>99.81</v>
      </c>
      <c r="Q74" s="11">
        <f t="shared" si="34"/>
        <v>352.3</v>
      </c>
      <c r="R74" s="11">
        <f t="shared" si="35"/>
        <v>1339.259</v>
      </c>
      <c r="S74" s="11"/>
      <c r="T74" t="str">
        <f>VLOOKUP(D74,[3]汇总!I$2:J$326,2,0)</f>
        <v>√</v>
      </c>
      <c r="U74" t="e">
        <f>VLOOKUP(D74,'[4]2021.05'!$E$5:$F$203,2,0)</f>
        <v>#N/A</v>
      </c>
      <c r="W74">
        <f>VLOOKUP(C74,'[5]6月养老保险明细导'!$B$1:$R$500,17,0)</f>
        <v>0</v>
      </c>
      <c r="X74">
        <f t="shared" si="38"/>
        <v>243.36</v>
      </c>
    </row>
    <row r="75" ht="20" hidden="1" customHeight="1" spans="1:24">
      <c r="A75" s="10">
        <f t="shared" si="39"/>
        <v>72</v>
      </c>
      <c r="B75" s="15"/>
      <c r="C75" s="12" t="s">
        <v>785</v>
      </c>
      <c r="D75" s="11" t="s">
        <v>786</v>
      </c>
      <c r="E75" s="22">
        <v>3042.05</v>
      </c>
      <c r="F75" s="22">
        <v>3043</v>
      </c>
      <c r="G75" s="13">
        <v>4990.25</v>
      </c>
      <c r="H75" s="11">
        <f t="shared" si="26"/>
        <v>54.76</v>
      </c>
      <c r="I75" s="11">
        <f t="shared" si="27"/>
        <v>486.728</v>
      </c>
      <c r="J75" s="11">
        <f t="shared" si="28"/>
        <v>21.301</v>
      </c>
      <c r="K75" s="13">
        <f t="shared" si="29"/>
        <v>424.17</v>
      </c>
      <c r="L75" s="13">
        <f t="shared" si="30"/>
        <v>986.959</v>
      </c>
      <c r="M75" s="11">
        <v>0</v>
      </c>
      <c r="N75" s="11">
        <f t="shared" si="31"/>
        <v>243.36</v>
      </c>
      <c r="O75" s="11">
        <f t="shared" si="32"/>
        <v>9.13</v>
      </c>
      <c r="P75" s="13">
        <f t="shared" si="33"/>
        <v>99.81</v>
      </c>
      <c r="Q75" s="11">
        <f t="shared" si="34"/>
        <v>352.3</v>
      </c>
      <c r="R75" s="11">
        <f t="shared" si="35"/>
        <v>1339.259</v>
      </c>
      <c r="S75" s="11"/>
      <c r="T75" t="str">
        <f>VLOOKUP(D75,[3]汇总!I$2:J$326,2,0)</f>
        <v>√</v>
      </c>
      <c r="U75" t="e">
        <f>VLOOKUP(D75,'[4]2021.05'!$E$5:$F$203,2,0)</f>
        <v>#N/A</v>
      </c>
      <c r="W75">
        <f>VLOOKUP(C75,'[5]6月养老保险明细导'!$B$1:$R$500,17,0)</f>
        <v>0</v>
      </c>
      <c r="X75">
        <f t="shared" si="38"/>
        <v>243.36</v>
      </c>
    </row>
    <row r="76" ht="20" hidden="1" customHeight="1" spans="1:24">
      <c r="A76" s="10">
        <f t="shared" si="39"/>
        <v>73</v>
      </c>
      <c r="B76" s="14" t="s">
        <v>155</v>
      </c>
      <c r="C76" s="12" t="s">
        <v>156</v>
      </c>
      <c r="D76" s="11" t="s">
        <v>157</v>
      </c>
      <c r="E76" s="11">
        <v>2836.2</v>
      </c>
      <c r="F76" s="11">
        <v>2837</v>
      </c>
      <c r="G76" s="13">
        <v>4990.25</v>
      </c>
      <c r="H76" s="11">
        <f t="shared" ref="H76:H139" si="40">ROUND(E76*0.018,2)</f>
        <v>51.05</v>
      </c>
      <c r="I76" s="11">
        <f t="shared" ref="I76:I139" si="41">E76*0.16</f>
        <v>453.792</v>
      </c>
      <c r="J76" s="11">
        <f t="shared" ref="J76:J139" si="42">F76*0.007</f>
        <v>19.859</v>
      </c>
      <c r="K76" s="13">
        <f t="shared" ref="K76:K139" si="43">ROUND(G76*0.085,2)</f>
        <v>424.17</v>
      </c>
      <c r="L76" s="13">
        <f t="shared" ref="L76:L139" si="44">SUM(H76:K76)</f>
        <v>948.871</v>
      </c>
      <c r="M76" s="11">
        <v>0</v>
      </c>
      <c r="N76" s="11">
        <f t="shared" ref="N76:N139" si="45">ROUND(E76*0.08,2)</f>
        <v>226.9</v>
      </c>
      <c r="O76" s="11">
        <f t="shared" ref="O76:O139" si="46">ROUND(F76*0.003,2)</f>
        <v>8.51</v>
      </c>
      <c r="P76" s="13">
        <f t="shared" ref="P76:P139" si="47">ROUND(G76*0.02,2)</f>
        <v>99.81</v>
      </c>
      <c r="Q76" s="11">
        <f t="shared" ref="Q76:Q139" si="48">SUM(M76:P76)</f>
        <v>335.22</v>
      </c>
      <c r="R76" s="11">
        <f t="shared" ref="R76:R139" si="49">L76+Q76</f>
        <v>1284.091</v>
      </c>
      <c r="S76" s="11"/>
      <c r="T76" t="str">
        <f>VLOOKUP(D76,[3]汇总!I$2:J$326,2,0)</f>
        <v>√</v>
      </c>
      <c r="U76">
        <f>VLOOKUP(D76,'[4]2021.05'!$E$5:$F$203,2,0)</f>
        <v>4180</v>
      </c>
      <c r="W76">
        <f>VLOOKUP(C76,'[5]6月养老保险明细导'!$B$1:$R$500,17,0)</f>
        <v>0</v>
      </c>
      <c r="X76">
        <f t="shared" si="38"/>
        <v>226.9</v>
      </c>
    </row>
    <row r="77" ht="20" hidden="1" customHeight="1" spans="1:24">
      <c r="A77" s="10">
        <f t="shared" si="39"/>
        <v>74</v>
      </c>
      <c r="B77" s="15"/>
      <c r="C77" s="12" t="s">
        <v>158</v>
      </c>
      <c r="D77" s="11" t="s">
        <v>159</v>
      </c>
      <c r="E77" s="11">
        <v>3820</v>
      </c>
      <c r="F77" s="11">
        <v>3820</v>
      </c>
      <c r="G77" s="13">
        <v>4990.25</v>
      </c>
      <c r="H77" s="11">
        <f t="shared" si="40"/>
        <v>68.76</v>
      </c>
      <c r="I77" s="11">
        <f t="shared" si="41"/>
        <v>611.2</v>
      </c>
      <c r="J77" s="11">
        <f t="shared" si="42"/>
        <v>26.74</v>
      </c>
      <c r="K77" s="13">
        <f t="shared" si="43"/>
        <v>424.17</v>
      </c>
      <c r="L77" s="13">
        <f t="shared" si="44"/>
        <v>1130.87</v>
      </c>
      <c r="M77" s="11">
        <v>0</v>
      </c>
      <c r="N77" s="11">
        <f t="shared" si="45"/>
        <v>305.6</v>
      </c>
      <c r="O77" s="11">
        <f t="shared" si="46"/>
        <v>11.46</v>
      </c>
      <c r="P77" s="13">
        <f t="shared" si="47"/>
        <v>99.81</v>
      </c>
      <c r="Q77" s="11">
        <f t="shared" si="48"/>
        <v>416.87</v>
      </c>
      <c r="R77" s="11">
        <f t="shared" si="49"/>
        <v>1547.74</v>
      </c>
      <c r="S77" s="11"/>
      <c r="T77" t="str">
        <f>VLOOKUP(D77,[3]汇总!I$2:J$326,2,0)</f>
        <v>√</v>
      </c>
      <c r="U77">
        <f>VLOOKUP(D77,'[4]2021.05'!$E$5:$F$203,2,0)</f>
        <v>3180</v>
      </c>
      <c r="W77">
        <f>VLOOKUP(C77,'[5]6月养老保险明细导'!$B$1:$R$500,17,0)</f>
        <v>0</v>
      </c>
      <c r="X77">
        <f t="shared" si="38"/>
        <v>305.6</v>
      </c>
    </row>
    <row r="78" ht="20" hidden="1" customHeight="1" spans="1:24">
      <c r="A78" s="10">
        <f t="shared" si="39"/>
        <v>75</v>
      </c>
      <c r="B78" s="15"/>
      <c r="C78" s="12" t="s">
        <v>160</v>
      </c>
      <c r="D78" s="11" t="s">
        <v>161</v>
      </c>
      <c r="E78" s="11">
        <v>2836.2</v>
      </c>
      <c r="F78" s="11">
        <v>2837</v>
      </c>
      <c r="G78" s="13">
        <v>4990.25</v>
      </c>
      <c r="H78" s="11">
        <f t="shared" si="40"/>
        <v>51.05</v>
      </c>
      <c r="I78" s="11">
        <f t="shared" si="41"/>
        <v>453.792</v>
      </c>
      <c r="J78" s="11">
        <f t="shared" si="42"/>
        <v>19.859</v>
      </c>
      <c r="K78" s="13">
        <f t="shared" si="43"/>
        <v>424.17</v>
      </c>
      <c r="L78" s="13">
        <f t="shared" si="44"/>
        <v>948.871</v>
      </c>
      <c r="M78" s="11">
        <v>0</v>
      </c>
      <c r="N78" s="11">
        <f t="shared" si="45"/>
        <v>226.9</v>
      </c>
      <c r="O78" s="11">
        <f t="shared" si="46"/>
        <v>8.51</v>
      </c>
      <c r="P78" s="13">
        <f t="shared" si="47"/>
        <v>99.81</v>
      </c>
      <c r="Q78" s="11">
        <f t="shared" si="48"/>
        <v>335.22</v>
      </c>
      <c r="R78" s="11">
        <f t="shared" si="49"/>
        <v>1284.091</v>
      </c>
      <c r="S78" s="11"/>
      <c r="T78" t="str">
        <f>VLOOKUP(D78,[3]汇总!I$2:J$326,2,0)</f>
        <v>√</v>
      </c>
      <c r="U78">
        <f>VLOOKUP(D78,'[4]2021.05'!$E$5:$F$203,2,0)</f>
        <v>1790</v>
      </c>
      <c r="W78">
        <f>VLOOKUP(C78,'[5]6月养老保险明细导'!$B$1:$R$500,17,0)</f>
        <v>0</v>
      </c>
      <c r="X78">
        <f t="shared" si="38"/>
        <v>226.9</v>
      </c>
    </row>
    <row r="79" ht="20" hidden="1" customHeight="1" spans="1:24">
      <c r="A79" s="10">
        <f t="shared" si="39"/>
        <v>76</v>
      </c>
      <c r="B79" s="15"/>
      <c r="C79" s="12" t="s">
        <v>162</v>
      </c>
      <c r="D79" s="11" t="s">
        <v>163</v>
      </c>
      <c r="E79" s="11">
        <v>2836.2</v>
      </c>
      <c r="F79" s="11">
        <v>2837</v>
      </c>
      <c r="G79" s="13">
        <v>4990.25</v>
      </c>
      <c r="H79" s="11">
        <f t="shared" si="40"/>
        <v>51.05</v>
      </c>
      <c r="I79" s="11">
        <f t="shared" si="41"/>
        <v>453.792</v>
      </c>
      <c r="J79" s="11">
        <f t="shared" si="42"/>
        <v>19.859</v>
      </c>
      <c r="K79" s="13">
        <f t="shared" si="43"/>
        <v>424.17</v>
      </c>
      <c r="L79" s="13">
        <f t="shared" si="44"/>
        <v>948.871</v>
      </c>
      <c r="M79" s="11">
        <v>0</v>
      </c>
      <c r="N79" s="11">
        <f t="shared" si="45"/>
        <v>226.9</v>
      </c>
      <c r="O79" s="11">
        <f t="shared" si="46"/>
        <v>8.51</v>
      </c>
      <c r="P79" s="13">
        <f t="shared" si="47"/>
        <v>99.81</v>
      </c>
      <c r="Q79" s="11">
        <f t="shared" si="48"/>
        <v>335.22</v>
      </c>
      <c r="R79" s="11">
        <f t="shared" si="49"/>
        <v>1284.091</v>
      </c>
      <c r="S79" s="11"/>
      <c r="T79" t="str">
        <f>VLOOKUP(D79,[3]汇总!I$2:J$326,2,0)</f>
        <v>√</v>
      </c>
      <c r="U79">
        <f>VLOOKUP(D79,'[4]2021.05'!$E$5:$F$203,2,0)</f>
        <v>3180</v>
      </c>
      <c r="W79">
        <f>VLOOKUP(C79,'[5]6月养老保险明细导'!$B$1:$R$500,17,0)</f>
        <v>0</v>
      </c>
      <c r="X79">
        <f t="shared" si="38"/>
        <v>226.9</v>
      </c>
    </row>
    <row r="80" ht="20" hidden="1" customHeight="1" spans="1:24">
      <c r="A80" s="10">
        <f t="shared" si="39"/>
        <v>77</v>
      </c>
      <c r="B80" s="15"/>
      <c r="C80" s="12" t="s">
        <v>164</v>
      </c>
      <c r="D80" s="11" t="s">
        <v>165</v>
      </c>
      <c r="E80" s="11">
        <v>2836.2</v>
      </c>
      <c r="F80" s="11">
        <v>2837</v>
      </c>
      <c r="G80" s="13">
        <v>4990.25</v>
      </c>
      <c r="H80" s="11">
        <f t="shared" si="40"/>
        <v>51.05</v>
      </c>
      <c r="I80" s="11">
        <f t="shared" si="41"/>
        <v>453.792</v>
      </c>
      <c r="J80" s="11">
        <f t="shared" si="42"/>
        <v>19.859</v>
      </c>
      <c r="K80" s="13">
        <f t="shared" si="43"/>
        <v>424.17</v>
      </c>
      <c r="L80" s="13">
        <f t="shared" si="44"/>
        <v>948.871</v>
      </c>
      <c r="M80" s="11">
        <v>0</v>
      </c>
      <c r="N80" s="11">
        <f t="shared" si="45"/>
        <v>226.9</v>
      </c>
      <c r="O80" s="11">
        <f t="shared" si="46"/>
        <v>8.51</v>
      </c>
      <c r="P80" s="13">
        <f t="shared" si="47"/>
        <v>99.81</v>
      </c>
      <c r="Q80" s="11">
        <f t="shared" si="48"/>
        <v>335.22</v>
      </c>
      <c r="R80" s="11">
        <f t="shared" si="49"/>
        <v>1284.091</v>
      </c>
      <c r="S80" s="11"/>
      <c r="T80" t="str">
        <f>VLOOKUP(D80,[3]汇总!I$2:J$326,2,0)</f>
        <v>√</v>
      </c>
      <c r="U80">
        <f>VLOOKUP(D80,'[4]2021.05'!$E$5:$F$203,2,0)</f>
        <v>1790</v>
      </c>
      <c r="W80">
        <f>VLOOKUP(C80,'[5]6月养老保险明细导'!$B$1:$R$500,17,0)</f>
        <v>0</v>
      </c>
      <c r="X80">
        <f t="shared" si="38"/>
        <v>226.9</v>
      </c>
    </row>
    <row r="81" ht="20" hidden="1" customHeight="1" spans="1:24">
      <c r="A81" s="10">
        <f t="shared" si="39"/>
        <v>78</v>
      </c>
      <c r="B81" s="15"/>
      <c r="C81" s="12" t="s">
        <v>166</v>
      </c>
      <c r="D81" s="11" t="s">
        <v>167</v>
      </c>
      <c r="E81" s="11">
        <v>2836.2</v>
      </c>
      <c r="F81" s="11">
        <v>2837</v>
      </c>
      <c r="G81" s="13">
        <v>4990.25</v>
      </c>
      <c r="H81" s="11">
        <f t="shared" si="40"/>
        <v>51.05</v>
      </c>
      <c r="I81" s="11">
        <f t="shared" si="41"/>
        <v>453.792</v>
      </c>
      <c r="J81" s="11">
        <f t="shared" si="42"/>
        <v>19.859</v>
      </c>
      <c r="K81" s="13">
        <f t="shared" si="43"/>
        <v>424.17</v>
      </c>
      <c r="L81" s="13">
        <f t="shared" si="44"/>
        <v>948.871</v>
      </c>
      <c r="M81" s="11">
        <v>0</v>
      </c>
      <c r="N81" s="11">
        <f t="shared" si="45"/>
        <v>226.9</v>
      </c>
      <c r="O81" s="11">
        <f t="shared" si="46"/>
        <v>8.51</v>
      </c>
      <c r="P81" s="13">
        <f t="shared" si="47"/>
        <v>99.81</v>
      </c>
      <c r="Q81" s="11">
        <f t="shared" si="48"/>
        <v>335.22</v>
      </c>
      <c r="R81" s="11">
        <f t="shared" si="49"/>
        <v>1284.091</v>
      </c>
      <c r="S81" s="11"/>
      <c r="T81" t="str">
        <f>VLOOKUP(D81,[3]汇总!I$2:J$326,2,0)</f>
        <v>√</v>
      </c>
      <c r="U81">
        <f>VLOOKUP(D81,'[4]2021.05'!$E$5:$F$203,2,0)</f>
        <v>3180</v>
      </c>
      <c r="W81">
        <f>VLOOKUP(C81,'[5]6月养老保险明细导'!$B$1:$R$500,17,0)</f>
        <v>0</v>
      </c>
      <c r="X81">
        <f t="shared" si="38"/>
        <v>226.9</v>
      </c>
    </row>
    <row r="82" ht="20" hidden="1" customHeight="1" spans="1:24">
      <c r="A82" s="10">
        <f t="shared" si="39"/>
        <v>79</v>
      </c>
      <c r="B82" s="15"/>
      <c r="C82" s="12" t="s">
        <v>168</v>
      </c>
      <c r="D82" s="11" t="s">
        <v>169</v>
      </c>
      <c r="E82" s="11">
        <v>2836.2</v>
      </c>
      <c r="F82" s="11">
        <v>2837</v>
      </c>
      <c r="G82" s="13">
        <v>4990.25</v>
      </c>
      <c r="H82" s="11">
        <f t="shared" si="40"/>
        <v>51.05</v>
      </c>
      <c r="I82" s="11">
        <f t="shared" si="41"/>
        <v>453.792</v>
      </c>
      <c r="J82" s="11">
        <f t="shared" si="42"/>
        <v>19.859</v>
      </c>
      <c r="K82" s="13">
        <f t="shared" si="43"/>
        <v>424.17</v>
      </c>
      <c r="L82" s="13">
        <f t="shared" si="44"/>
        <v>948.871</v>
      </c>
      <c r="M82" s="11">
        <v>0</v>
      </c>
      <c r="N82" s="11">
        <f t="shared" si="45"/>
        <v>226.9</v>
      </c>
      <c r="O82" s="11">
        <f t="shared" si="46"/>
        <v>8.51</v>
      </c>
      <c r="P82" s="13">
        <f t="shared" si="47"/>
        <v>99.81</v>
      </c>
      <c r="Q82" s="11">
        <f t="shared" si="48"/>
        <v>335.22</v>
      </c>
      <c r="R82" s="11">
        <f t="shared" si="49"/>
        <v>1284.091</v>
      </c>
      <c r="S82" s="11"/>
      <c r="T82" t="str">
        <f>VLOOKUP(D82,[3]汇总!I$2:J$326,2,0)</f>
        <v>√</v>
      </c>
      <c r="U82">
        <f>VLOOKUP(D82,'[4]2021.05'!$E$5:$F$203,2,0)</f>
        <v>3180</v>
      </c>
      <c r="W82">
        <f>VLOOKUP(C82,'[5]6月养老保险明细导'!$B$1:$R$500,17,0)</f>
        <v>0</v>
      </c>
      <c r="X82">
        <f t="shared" si="38"/>
        <v>226.9</v>
      </c>
    </row>
    <row r="83" ht="20" hidden="1" customHeight="1" spans="1:24">
      <c r="A83" s="10">
        <f t="shared" si="39"/>
        <v>80</v>
      </c>
      <c r="B83" s="15"/>
      <c r="C83" s="12" t="s">
        <v>170</v>
      </c>
      <c r="D83" s="11" t="s">
        <v>171</v>
      </c>
      <c r="E83" s="11">
        <v>2836.2</v>
      </c>
      <c r="F83" s="11">
        <v>2837</v>
      </c>
      <c r="G83" s="13">
        <v>4990.25</v>
      </c>
      <c r="H83" s="11">
        <f t="shared" si="40"/>
        <v>51.05</v>
      </c>
      <c r="I83" s="11">
        <f t="shared" si="41"/>
        <v>453.792</v>
      </c>
      <c r="J83" s="11">
        <f t="shared" si="42"/>
        <v>19.859</v>
      </c>
      <c r="K83" s="13">
        <f t="shared" si="43"/>
        <v>424.17</v>
      </c>
      <c r="L83" s="13">
        <f t="shared" si="44"/>
        <v>948.871</v>
      </c>
      <c r="M83" s="11">
        <v>0</v>
      </c>
      <c r="N83" s="11">
        <f t="shared" si="45"/>
        <v>226.9</v>
      </c>
      <c r="O83" s="11">
        <f t="shared" si="46"/>
        <v>8.51</v>
      </c>
      <c r="P83" s="13">
        <f t="shared" si="47"/>
        <v>99.81</v>
      </c>
      <c r="Q83" s="11">
        <f t="shared" si="48"/>
        <v>335.22</v>
      </c>
      <c r="R83" s="11">
        <f t="shared" si="49"/>
        <v>1284.091</v>
      </c>
      <c r="S83" s="11"/>
      <c r="T83" t="str">
        <f>VLOOKUP(D83,[3]汇总!I$2:J$326,2,0)</f>
        <v>√</v>
      </c>
      <c r="U83">
        <f>VLOOKUP(D83,'[4]2021.05'!$E$5:$F$203,2,0)</f>
        <v>3180</v>
      </c>
      <c r="W83">
        <f>VLOOKUP(C83,'[5]6月养老保险明细导'!$B$1:$R$500,17,0)</f>
        <v>0</v>
      </c>
      <c r="X83">
        <f t="shared" si="38"/>
        <v>226.9</v>
      </c>
    </row>
    <row r="84" ht="20" hidden="1" customHeight="1" spans="1:24">
      <c r="A84" s="10">
        <f t="shared" ref="A84:A93" si="50">ROW()-3</f>
        <v>81</v>
      </c>
      <c r="B84" s="15"/>
      <c r="C84" s="12" t="s">
        <v>172</v>
      </c>
      <c r="D84" s="11" t="s">
        <v>173</v>
      </c>
      <c r="E84" s="11">
        <v>2836.2</v>
      </c>
      <c r="F84" s="11">
        <v>2837</v>
      </c>
      <c r="G84" s="13">
        <v>4990.25</v>
      </c>
      <c r="H84" s="11">
        <f t="shared" si="40"/>
        <v>51.05</v>
      </c>
      <c r="I84" s="11">
        <f t="shared" si="41"/>
        <v>453.792</v>
      </c>
      <c r="J84" s="11">
        <f t="shared" si="42"/>
        <v>19.859</v>
      </c>
      <c r="K84" s="13">
        <f t="shared" si="43"/>
        <v>424.17</v>
      </c>
      <c r="L84" s="13">
        <f t="shared" si="44"/>
        <v>948.871</v>
      </c>
      <c r="M84" s="11">
        <v>0</v>
      </c>
      <c r="N84" s="11">
        <f t="shared" si="45"/>
        <v>226.9</v>
      </c>
      <c r="O84" s="11">
        <f t="shared" si="46"/>
        <v>8.51</v>
      </c>
      <c r="P84" s="13">
        <f t="shared" si="47"/>
        <v>99.81</v>
      </c>
      <c r="Q84" s="11">
        <f t="shared" si="48"/>
        <v>335.22</v>
      </c>
      <c r="R84" s="11">
        <f t="shared" si="49"/>
        <v>1284.091</v>
      </c>
      <c r="S84" s="11"/>
      <c r="T84" t="str">
        <f>VLOOKUP(D84,[3]汇总!I$2:J$326,2,0)</f>
        <v>√</v>
      </c>
      <c r="U84">
        <f>VLOOKUP(D84,'[4]2021.05'!$E$5:$F$203,2,0)</f>
        <v>3180</v>
      </c>
      <c r="W84">
        <f>VLOOKUP(C84,'[5]6月养老保险明细导'!$B$1:$R$500,17,0)</f>
        <v>0</v>
      </c>
      <c r="X84">
        <f t="shared" si="38"/>
        <v>226.9</v>
      </c>
    </row>
    <row r="85" ht="20" hidden="1" customHeight="1" spans="1:24">
      <c r="A85" s="10">
        <f t="shared" si="50"/>
        <v>82</v>
      </c>
      <c r="B85" s="15"/>
      <c r="C85" s="12" t="s">
        <v>174</v>
      </c>
      <c r="D85" s="11" t="s">
        <v>175</v>
      </c>
      <c r="E85" s="11">
        <v>2836.2</v>
      </c>
      <c r="F85" s="11">
        <v>2837</v>
      </c>
      <c r="G85" s="13">
        <v>4990.25</v>
      </c>
      <c r="H85" s="11">
        <f t="shared" si="40"/>
        <v>51.05</v>
      </c>
      <c r="I85" s="11">
        <f t="shared" si="41"/>
        <v>453.792</v>
      </c>
      <c r="J85" s="11">
        <f t="shared" si="42"/>
        <v>19.859</v>
      </c>
      <c r="K85" s="13">
        <f t="shared" si="43"/>
        <v>424.17</v>
      </c>
      <c r="L85" s="13">
        <f t="shared" si="44"/>
        <v>948.871</v>
      </c>
      <c r="M85" s="11">
        <v>0</v>
      </c>
      <c r="N85" s="11">
        <f t="shared" si="45"/>
        <v>226.9</v>
      </c>
      <c r="O85" s="11">
        <f t="shared" si="46"/>
        <v>8.51</v>
      </c>
      <c r="P85" s="13">
        <f t="shared" si="47"/>
        <v>99.81</v>
      </c>
      <c r="Q85" s="11">
        <f t="shared" si="48"/>
        <v>335.22</v>
      </c>
      <c r="R85" s="11">
        <f t="shared" si="49"/>
        <v>1284.091</v>
      </c>
      <c r="S85" s="11"/>
      <c r="T85" t="str">
        <f>VLOOKUP(D85,[3]汇总!I$2:J$326,2,0)</f>
        <v>√</v>
      </c>
      <c r="U85">
        <f>VLOOKUP(D85,'[4]2021.05'!$E$5:$F$203,2,0)</f>
        <v>3180</v>
      </c>
      <c r="W85">
        <f>VLOOKUP(C85,'[5]6月养老保险明细导'!$B$1:$R$500,17,0)</f>
        <v>0</v>
      </c>
      <c r="X85">
        <f t="shared" si="38"/>
        <v>226.9</v>
      </c>
    </row>
    <row r="86" ht="20" hidden="1" customHeight="1" spans="1:24">
      <c r="A86" s="10">
        <f t="shared" si="50"/>
        <v>83</v>
      </c>
      <c r="B86" s="15"/>
      <c r="C86" s="12" t="s">
        <v>176</v>
      </c>
      <c r="D86" s="11" t="s">
        <v>177</v>
      </c>
      <c r="E86" s="11">
        <v>2836.2</v>
      </c>
      <c r="F86" s="11">
        <v>2837</v>
      </c>
      <c r="G86" s="13">
        <v>4990.25</v>
      </c>
      <c r="H86" s="11">
        <f t="shared" si="40"/>
        <v>51.05</v>
      </c>
      <c r="I86" s="11">
        <f t="shared" si="41"/>
        <v>453.792</v>
      </c>
      <c r="J86" s="11">
        <f t="shared" si="42"/>
        <v>19.859</v>
      </c>
      <c r="K86" s="13">
        <f t="shared" si="43"/>
        <v>424.17</v>
      </c>
      <c r="L86" s="13">
        <f t="shared" si="44"/>
        <v>948.871</v>
      </c>
      <c r="M86" s="11">
        <v>0</v>
      </c>
      <c r="N86" s="11">
        <f t="shared" si="45"/>
        <v>226.9</v>
      </c>
      <c r="O86" s="11">
        <f t="shared" si="46"/>
        <v>8.51</v>
      </c>
      <c r="P86" s="13">
        <f t="shared" si="47"/>
        <v>99.81</v>
      </c>
      <c r="Q86" s="11">
        <f t="shared" si="48"/>
        <v>335.22</v>
      </c>
      <c r="R86" s="11">
        <f t="shared" si="49"/>
        <v>1284.091</v>
      </c>
      <c r="S86" s="11"/>
      <c r="T86" t="str">
        <f>VLOOKUP(D86,[3]汇总!I$2:J$326,2,0)</f>
        <v>√</v>
      </c>
      <c r="U86" t="e">
        <f>VLOOKUP(D86,'[4]2021.05'!$E$5:$F$203,2,0)</f>
        <v>#N/A</v>
      </c>
      <c r="W86">
        <f>VLOOKUP(C86,'[5]6月养老保险明细导'!$B$1:$R$500,17,0)</f>
        <v>0</v>
      </c>
      <c r="X86">
        <f t="shared" si="38"/>
        <v>226.9</v>
      </c>
    </row>
    <row r="87" ht="20" hidden="1" customHeight="1" spans="1:24">
      <c r="A87" s="10">
        <f t="shared" si="50"/>
        <v>84</v>
      </c>
      <c r="B87" s="15"/>
      <c r="C87" s="12" t="s">
        <v>178</v>
      </c>
      <c r="D87" s="11" t="s">
        <v>179</v>
      </c>
      <c r="E87" s="11">
        <v>2836.2</v>
      </c>
      <c r="F87" s="11">
        <v>2837</v>
      </c>
      <c r="G87" s="13">
        <v>4990.25</v>
      </c>
      <c r="H87" s="11">
        <f t="shared" si="40"/>
        <v>51.05</v>
      </c>
      <c r="I87" s="11">
        <f t="shared" si="41"/>
        <v>453.792</v>
      </c>
      <c r="J87" s="11">
        <f t="shared" si="42"/>
        <v>19.859</v>
      </c>
      <c r="K87" s="13">
        <f t="shared" si="43"/>
        <v>424.17</v>
      </c>
      <c r="L87" s="13">
        <f t="shared" si="44"/>
        <v>948.871</v>
      </c>
      <c r="M87" s="11">
        <v>0</v>
      </c>
      <c r="N87" s="11">
        <f t="shared" si="45"/>
        <v>226.9</v>
      </c>
      <c r="O87" s="11">
        <f t="shared" si="46"/>
        <v>8.51</v>
      </c>
      <c r="P87" s="13">
        <f t="shared" si="47"/>
        <v>99.81</v>
      </c>
      <c r="Q87" s="11">
        <f t="shared" si="48"/>
        <v>335.22</v>
      </c>
      <c r="R87" s="11">
        <f t="shared" si="49"/>
        <v>1284.091</v>
      </c>
      <c r="S87" s="11"/>
      <c r="T87" t="str">
        <f>VLOOKUP(D87,[3]汇总!I$2:J$326,2,0)</f>
        <v>√</v>
      </c>
      <c r="U87">
        <f>VLOOKUP(D87,'[4]2021.05'!$E$5:$F$203,2,0)</f>
        <v>4180</v>
      </c>
      <c r="W87">
        <f>VLOOKUP(C87,'[5]6月养老保险明细导'!$B$1:$R$500,17,0)</f>
        <v>0</v>
      </c>
      <c r="X87">
        <f t="shared" si="38"/>
        <v>226.9</v>
      </c>
    </row>
    <row r="88" ht="20" hidden="1" customHeight="1" spans="1:24">
      <c r="A88" s="10">
        <f t="shared" si="50"/>
        <v>85</v>
      </c>
      <c r="B88" s="15"/>
      <c r="C88" s="12" t="s">
        <v>180</v>
      </c>
      <c r="D88" s="11" t="s">
        <v>181</v>
      </c>
      <c r="E88" s="11">
        <v>2836.2</v>
      </c>
      <c r="F88" s="11">
        <v>2837</v>
      </c>
      <c r="G88" s="13">
        <v>4990.25</v>
      </c>
      <c r="H88" s="11">
        <f t="shared" si="40"/>
        <v>51.05</v>
      </c>
      <c r="I88" s="11">
        <f t="shared" si="41"/>
        <v>453.792</v>
      </c>
      <c r="J88" s="11">
        <f t="shared" si="42"/>
        <v>19.859</v>
      </c>
      <c r="K88" s="13">
        <f t="shared" si="43"/>
        <v>424.17</v>
      </c>
      <c r="L88" s="13">
        <f t="shared" si="44"/>
        <v>948.871</v>
      </c>
      <c r="M88" s="11">
        <v>0</v>
      </c>
      <c r="N88" s="11">
        <f t="shared" si="45"/>
        <v>226.9</v>
      </c>
      <c r="O88" s="11">
        <f t="shared" si="46"/>
        <v>8.51</v>
      </c>
      <c r="P88" s="13">
        <f t="shared" si="47"/>
        <v>99.81</v>
      </c>
      <c r="Q88" s="11">
        <f t="shared" si="48"/>
        <v>335.22</v>
      </c>
      <c r="R88" s="11">
        <f t="shared" si="49"/>
        <v>1284.091</v>
      </c>
      <c r="S88" s="11"/>
      <c r="T88" t="str">
        <f>VLOOKUP(D88,[3]汇总!I$2:J$326,2,0)</f>
        <v>√</v>
      </c>
      <c r="U88">
        <f>VLOOKUP(D88,'[4]2021.05'!$E$5:$F$203,2,0)</f>
        <v>3180</v>
      </c>
      <c r="W88">
        <f>VLOOKUP(C88,'[5]6月养老保险明细导'!$B$1:$R$500,17,0)</f>
        <v>0</v>
      </c>
      <c r="X88">
        <f t="shared" si="38"/>
        <v>226.9</v>
      </c>
    </row>
    <row r="89" ht="20" hidden="1" customHeight="1" spans="1:24">
      <c r="A89" s="10">
        <f t="shared" si="50"/>
        <v>86</v>
      </c>
      <c r="B89" s="15"/>
      <c r="C89" s="12" t="s">
        <v>184</v>
      </c>
      <c r="D89" s="11" t="s">
        <v>185</v>
      </c>
      <c r="E89" s="11">
        <v>2836.2</v>
      </c>
      <c r="F89" s="11">
        <v>2837</v>
      </c>
      <c r="G89" s="13">
        <v>4990.25</v>
      </c>
      <c r="H89" s="11">
        <f t="shared" si="40"/>
        <v>51.05</v>
      </c>
      <c r="I89" s="11">
        <f t="shared" si="41"/>
        <v>453.792</v>
      </c>
      <c r="J89" s="11">
        <f t="shared" si="42"/>
        <v>19.859</v>
      </c>
      <c r="K89" s="13">
        <f t="shared" si="43"/>
        <v>424.17</v>
      </c>
      <c r="L89" s="13">
        <f t="shared" si="44"/>
        <v>948.871</v>
      </c>
      <c r="M89" s="11">
        <v>0</v>
      </c>
      <c r="N89" s="11">
        <f t="shared" si="45"/>
        <v>226.9</v>
      </c>
      <c r="O89" s="11">
        <f t="shared" si="46"/>
        <v>8.51</v>
      </c>
      <c r="P89" s="13">
        <f t="shared" si="47"/>
        <v>99.81</v>
      </c>
      <c r="Q89" s="11">
        <f t="shared" si="48"/>
        <v>335.22</v>
      </c>
      <c r="R89" s="11">
        <f t="shared" si="49"/>
        <v>1284.091</v>
      </c>
      <c r="S89" s="11"/>
      <c r="T89" t="str">
        <f>VLOOKUP(D89,[3]汇总!I$2:J$326,2,0)</f>
        <v>√</v>
      </c>
      <c r="U89" t="e">
        <f>VLOOKUP(D89,'[4]2021.05'!$E$5:$F$203,2,0)</f>
        <v>#N/A</v>
      </c>
      <c r="W89">
        <f>VLOOKUP(C89,'[5]6月养老保险明细导'!$B$1:$R$500,17,0)</f>
        <v>0</v>
      </c>
      <c r="X89">
        <f t="shared" si="38"/>
        <v>226.9</v>
      </c>
    </row>
    <row r="90" ht="20" hidden="1" customHeight="1" spans="1:24">
      <c r="A90" s="10">
        <f t="shared" si="50"/>
        <v>87</v>
      </c>
      <c r="B90" s="15"/>
      <c r="C90" s="12" t="s">
        <v>186</v>
      </c>
      <c r="D90" s="11" t="s">
        <v>187</v>
      </c>
      <c r="E90" s="11">
        <v>2836.2</v>
      </c>
      <c r="F90" s="11">
        <v>2837</v>
      </c>
      <c r="G90" s="13">
        <v>4990.25</v>
      </c>
      <c r="H90" s="11">
        <f t="shared" si="40"/>
        <v>51.05</v>
      </c>
      <c r="I90" s="11">
        <f t="shared" si="41"/>
        <v>453.792</v>
      </c>
      <c r="J90" s="11">
        <f t="shared" si="42"/>
        <v>19.859</v>
      </c>
      <c r="K90" s="13">
        <f t="shared" si="43"/>
        <v>424.17</v>
      </c>
      <c r="L90" s="13">
        <f t="shared" si="44"/>
        <v>948.871</v>
      </c>
      <c r="M90" s="11">
        <v>0</v>
      </c>
      <c r="N90" s="11">
        <f t="shared" si="45"/>
        <v>226.9</v>
      </c>
      <c r="O90" s="11">
        <f t="shared" si="46"/>
        <v>8.51</v>
      </c>
      <c r="P90" s="13">
        <f t="shared" si="47"/>
        <v>99.81</v>
      </c>
      <c r="Q90" s="11">
        <f t="shared" si="48"/>
        <v>335.22</v>
      </c>
      <c r="R90" s="11">
        <f t="shared" si="49"/>
        <v>1284.091</v>
      </c>
      <c r="S90" s="11"/>
      <c r="T90" t="str">
        <f>VLOOKUP(D90,[3]汇总!I$2:J$326,2,0)</f>
        <v>√</v>
      </c>
      <c r="U90">
        <f>VLOOKUP(D90,'[4]2021.05'!$E$5:$F$203,2,0)</f>
        <v>3180</v>
      </c>
      <c r="W90">
        <f>VLOOKUP(C90,'[5]6月养老保险明细导'!$B$1:$R$500,17,0)</f>
        <v>0</v>
      </c>
      <c r="X90">
        <f t="shared" si="38"/>
        <v>226.9</v>
      </c>
    </row>
    <row r="91" ht="20" hidden="1" customHeight="1" spans="1:24">
      <c r="A91" s="10">
        <f t="shared" si="50"/>
        <v>88</v>
      </c>
      <c r="B91" s="15"/>
      <c r="C91" s="12" t="s">
        <v>188</v>
      </c>
      <c r="D91" s="11" t="s">
        <v>189</v>
      </c>
      <c r="E91" s="11">
        <v>2836.2</v>
      </c>
      <c r="F91" s="11">
        <v>2837</v>
      </c>
      <c r="G91" s="13">
        <v>4990.25</v>
      </c>
      <c r="H91" s="11">
        <f t="shared" si="40"/>
        <v>51.05</v>
      </c>
      <c r="I91" s="11">
        <f t="shared" si="41"/>
        <v>453.792</v>
      </c>
      <c r="J91" s="11">
        <f t="shared" si="42"/>
        <v>19.859</v>
      </c>
      <c r="K91" s="13">
        <f t="shared" si="43"/>
        <v>424.17</v>
      </c>
      <c r="L91" s="13">
        <f t="shared" si="44"/>
        <v>948.871</v>
      </c>
      <c r="M91" s="11">
        <v>0</v>
      </c>
      <c r="N91" s="11">
        <f t="shared" si="45"/>
        <v>226.9</v>
      </c>
      <c r="O91" s="11">
        <f t="shared" si="46"/>
        <v>8.51</v>
      </c>
      <c r="P91" s="13">
        <f t="shared" si="47"/>
        <v>99.81</v>
      </c>
      <c r="Q91" s="11">
        <f t="shared" si="48"/>
        <v>335.22</v>
      </c>
      <c r="R91" s="11">
        <f t="shared" si="49"/>
        <v>1284.091</v>
      </c>
      <c r="S91" s="11"/>
      <c r="T91" t="str">
        <f>VLOOKUP(D91,[3]汇总!I$2:J$326,2,0)</f>
        <v>√</v>
      </c>
      <c r="U91">
        <f>VLOOKUP(D91,'[4]2021.05'!$E$5:$F$203,2,0)</f>
        <v>1790</v>
      </c>
      <c r="W91">
        <f>VLOOKUP(C91,'[5]6月养老保险明细导'!$B$1:$R$500,17,0)</f>
        <v>0</v>
      </c>
      <c r="X91">
        <f t="shared" si="38"/>
        <v>226.9</v>
      </c>
    </row>
    <row r="92" ht="20" hidden="1" customHeight="1" spans="1:24">
      <c r="A92" s="10">
        <f t="shared" si="50"/>
        <v>89</v>
      </c>
      <c r="B92" s="15"/>
      <c r="C92" s="12" t="s">
        <v>190</v>
      </c>
      <c r="D92" s="11" t="s">
        <v>191</v>
      </c>
      <c r="E92" s="11">
        <v>2836.2</v>
      </c>
      <c r="F92" s="11">
        <v>2837</v>
      </c>
      <c r="G92" s="13">
        <v>4990.25</v>
      </c>
      <c r="H92" s="11">
        <f t="shared" si="40"/>
        <v>51.05</v>
      </c>
      <c r="I92" s="11">
        <f t="shared" si="41"/>
        <v>453.792</v>
      </c>
      <c r="J92" s="11">
        <f t="shared" si="42"/>
        <v>19.859</v>
      </c>
      <c r="K92" s="13">
        <f t="shared" si="43"/>
        <v>424.17</v>
      </c>
      <c r="L92" s="13">
        <f t="shared" si="44"/>
        <v>948.871</v>
      </c>
      <c r="M92" s="11">
        <v>0</v>
      </c>
      <c r="N92" s="11">
        <f t="shared" si="45"/>
        <v>226.9</v>
      </c>
      <c r="O92" s="11">
        <f t="shared" si="46"/>
        <v>8.51</v>
      </c>
      <c r="P92" s="13">
        <f t="shared" si="47"/>
        <v>99.81</v>
      </c>
      <c r="Q92" s="11">
        <f t="shared" si="48"/>
        <v>335.22</v>
      </c>
      <c r="R92" s="11">
        <f t="shared" si="49"/>
        <v>1284.091</v>
      </c>
      <c r="S92" s="11"/>
      <c r="T92" t="str">
        <f>VLOOKUP(D92,[3]汇总!I$2:J$326,2,0)</f>
        <v>√</v>
      </c>
      <c r="U92">
        <f>VLOOKUP(D92,'[4]2021.05'!$E$5:$F$203,2,0)</f>
        <v>3180</v>
      </c>
      <c r="W92">
        <f>VLOOKUP(C92,'[5]6月养老保险明细导'!$B$1:$R$500,17,0)</f>
        <v>0</v>
      </c>
      <c r="X92">
        <f t="shared" si="38"/>
        <v>226.9</v>
      </c>
    </row>
    <row r="93" ht="20" hidden="1" customHeight="1" spans="1:24">
      <c r="A93" s="10">
        <f t="shared" si="50"/>
        <v>90</v>
      </c>
      <c r="B93" s="15"/>
      <c r="C93" s="12" t="s">
        <v>192</v>
      </c>
      <c r="D93" s="11" t="s">
        <v>193</v>
      </c>
      <c r="E93" s="11">
        <v>3820</v>
      </c>
      <c r="F93" s="11">
        <v>3820</v>
      </c>
      <c r="G93" s="13">
        <v>4990.25</v>
      </c>
      <c r="H93" s="11">
        <f t="shared" si="40"/>
        <v>68.76</v>
      </c>
      <c r="I93" s="11">
        <f t="shared" si="41"/>
        <v>611.2</v>
      </c>
      <c r="J93" s="11">
        <f t="shared" si="42"/>
        <v>26.74</v>
      </c>
      <c r="K93" s="13">
        <f t="shared" si="43"/>
        <v>424.17</v>
      </c>
      <c r="L93" s="13">
        <f t="shared" si="44"/>
        <v>1130.87</v>
      </c>
      <c r="M93" s="11">
        <v>0</v>
      </c>
      <c r="N93" s="11">
        <f t="shared" si="45"/>
        <v>305.6</v>
      </c>
      <c r="O93" s="11">
        <f t="shared" si="46"/>
        <v>11.46</v>
      </c>
      <c r="P93" s="13">
        <f t="shared" si="47"/>
        <v>99.81</v>
      </c>
      <c r="Q93" s="11">
        <f t="shared" si="48"/>
        <v>416.87</v>
      </c>
      <c r="R93" s="11">
        <f t="shared" si="49"/>
        <v>1547.74</v>
      </c>
      <c r="S93" s="11"/>
      <c r="T93" t="str">
        <f>VLOOKUP(D93,[3]汇总!I$2:J$326,2,0)</f>
        <v>√</v>
      </c>
      <c r="U93">
        <f>VLOOKUP(D93,'[4]2021.05'!$E$5:$F$203,2,0)</f>
        <v>4180</v>
      </c>
      <c r="W93">
        <f>VLOOKUP(C93,'[5]6月养老保险明细导'!$B$1:$R$500,17,0)</f>
        <v>0</v>
      </c>
      <c r="X93">
        <f t="shared" si="38"/>
        <v>305.6</v>
      </c>
    </row>
    <row r="94" ht="20" hidden="1" customHeight="1" spans="1:24">
      <c r="A94" s="10">
        <f t="shared" ref="A94:A103" si="51">ROW()-3</f>
        <v>91</v>
      </c>
      <c r="B94" s="15"/>
      <c r="C94" s="12" t="s">
        <v>194</v>
      </c>
      <c r="D94" s="11" t="s">
        <v>195</v>
      </c>
      <c r="E94" s="11">
        <v>3820</v>
      </c>
      <c r="F94" s="11">
        <v>3820</v>
      </c>
      <c r="G94" s="13">
        <v>4990.25</v>
      </c>
      <c r="H94" s="11">
        <f t="shared" si="40"/>
        <v>68.76</v>
      </c>
      <c r="I94" s="11">
        <f t="shared" si="41"/>
        <v>611.2</v>
      </c>
      <c r="J94" s="11">
        <f t="shared" si="42"/>
        <v>26.74</v>
      </c>
      <c r="K94" s="13">
        <f t="shared" si="43"/>
        <v>424.17</v>
      </c>
      <c r="L94" s="13">
        <f t="shared" si="44"/>
        <v>1130.87</v>
      </c>
      <c r="M94" s="11">
        <v>0</v>
      </c>
      <c r="N94" s="11">
        <f t="shared" si="45"/>
        <v>305.6</v>
      </c>
      <c r="O94" s="11">
        <f t="shared" si="46"/>
        <v>11.46</v>
      </c>
      <c r="P94" s="13">
        <f t="shared" si="47"/>
        <v>99.81</v>
      </c>
      <c r="Q94" s="11">
        <f t="shared" si="48"/>
        <v>416.87</v>
      </c>
      <c r="R94" s="11">
        <f t="shared" si="49"/>
        <v>1547.74</v>
      </c>
      <c r="S94" s="11"/>
      <c r="T94" t="str">
        <f>VLOOKUP(D94,[3]汇总!I$2:J$326,2,0)</f>
        <v>√</v>
      </c>
      <c r="U94">
        <f>VLOOKUP(D94,'[4]2021.05'!$E$5:$F$203,2,0)</f>
        <v>4180</v>
      </c>
      <c r="W94">
        <f>VLOOKUP(C94,'[5]6月养老保险明细导'!$B$1:$R$500,17,0)</f>
        <v>0</v>
      </c>
      <c r="X94">
        <f t="shared" si="38"/>
        <v>305.6</v>
      </c>
    </row>
    <row r="95" ht="20" hidden="1" customHeight="1" spans="1:24">
      <c r="A95" s="10">
        <f t="shared" si="51"/>
        <v>92</v>
      </c>
      <c r="B95" s="15"/>
      <c r="C95" s="12" t="s">
        <v>196</v>
      </c>
      <c r="D95" s="11" t="s">
        <v>197</v>
      </c>
      <c r="E95" s="11">
        <v>2836.2</v>
      </c>
      <c r="F95" s="11">
        <v>2837</v>
      </c>
      <c r="G95" s="13">
        <v>4990.25</v>
      </c>
      <c r="H95" s="11">
        <f t="shared" si="40"/>
        <v>51.05</v>
      </c>
      <c r="I95" s="11">
        <f t="shared" si="41"/>
        <v>453.792</v>
      </c>
      <c r="J95" s="11">
        <f t="shared" si="42"/>
        <v>19.859</v>
      </c>
      <c r="K95" s="13">
        <f t="shared" si="43"/>
        <v>424.17</v>
      </c>
      <c r="L95" s="13">
        <f t="shared" si="44"/>
        <v>948.871</v>
      </c>
      <c r="M95" s="11">
        <v>0</v>
      </c>
      <c r="N95" s="11">
        <f t="shared" si="45"/>
        <v>226.9</v>
      </c>
      <c r="O95" s="11">
        <f t="shared" si="46"/>
        <v>8.51</v>
      </c>
      <c r="P95" s="13">
        <f t="shared" si="47"/>
        <v>99.81</v>
      </c>
      <c r="Q95" s="11">
        <f t="shared" si="48"/>
        <v>335.22</v>
      </c>
      <c r="R95" s="11">
        <f t="shared" si="49"/>
        <v>1284.091</v>
      </c>
      <c r="S95" s="11"/>
      <c r="T95" t="str">
        <f>VLOOKUP(D95,[3]汇总!I$2:J$326,2,0)</f>
        <v>√</v>
      </c>
      <c r="U95">
        <f>VLOOKUP(D95,'[4]2021.05'!$E$5:$F$203,2,0)</f>
        <v>3180</v>
      </c>
      <c r="W95">
        <f>VLOOKUP(C95,'[5]6月养老保险明细导'!$B$1:$R$500,17,0)</f>
        <v>0</v>
      </c>
      <c r="X95">
        <f t="shared" si="38"/>
        <v>226.9</v>
      </c>
    </row>
    <row r="96" ht="20" hidden="1" customHeight="1" spans="1:24">
      <c r="A96" s="10">
        <f t="shared" si="51"/>
        <v>93</v>
      </c>
      <c r="B96" s="15"/>
      <c r="C96" s="12" t="s">
        <v>198</v>
      </c>
      <c r="D96" s="11" t="s">
        <v>199</v>
      </c>
      <c r="E96" s="11">
        <v>2836.2</v>
      </c>
      <c r="F96" s="11">
        <v>2837</v>
      </c>
      <c r="G96" s="13">
        <v>4990.25</v>
      </c>
      <c r="H96" s="11">
        <f t="shared" si="40"/>
        <v>51.05</v>
      </c>
      <c r="I96" s="11">
        <f t="shared" si="41"/>
        <v>453.792</v>
      </c>
      <c r="J96" s="11">
        <f t="shared" si="42"/>
        <v>19.859</v>
      </c>
      <c r="K96" s="13">
        <f t="shared" si="43"/>
        <v>424.17</v>
      </c>
      <c r="L96" s="13">
        <f t="shared" si="44"/>
        <v>948.871</v>
      </c>
      <c r="M96" s="11">
        <v>0</v>
      </c>
      <c r="N96" s="11">
        <f t="shared" si="45"/>
        <v>226.9</v>
      </c>
      <c r="O96" s="11">
        <f t="shared" si="46"/>
        <v>8.51</v>
      </c>
      <c r="P96" s="13">
        <f t="shared" si="47"/>
        <v>99.81</v>
      </c>
      <c r="Q96" s="11">
        <f t="shared" si="48"/>
        <v>335.22</v>
      </c>
      <c r="R96" s="11">
        <f t="shared" si="49"/>
        <v>1284.091</v>
      </c>
      <c r="S96" s="11"/>
      <c r="T96" t="str">
        <f>VLOOKUP(D96,[3]汇总!I$2:J$326,2,0)</f>
        <v>√</v>
      </c>
      <c r="U96">
        <f>VLOOKUP(D96,'[4]2021.05'!$E$5:$F$203,2,0)</f>
        <v>3180</v>
      </c>
      <c r="W96">
        <f>VLOOKUP(C96,'[5]6月养老保险明细导'!$B$1:$R$500,17,0)</f>
        <v>0</v>
      </c>
      <c r="X96">
        <f t="shared" si="38"/>
        <v>226.9</v>
      </c>
    </row>
    <row r="97" ht="20" hidden="1" customHeight="1" spans="1:24">
      <c r="A97" s="10">
        <f t="shared" si="51"/>
        <v>94</v>
      </c>
      <c r="B97" s="15"/>
      <c r="C97" s="12" t="s">
        <v>202</v>
      </c>
      <c r="D97" s="11" t="s">
        <v>203</v>
      </c>
      <c r="E97" s="11">
        <v>2836.2</v>
      </c>
      <c r="F97" s="11">
        <v>2837</v>
      </c>
      <c r="G97" s="13">
        <v>4990.25</v>
      </c>
      <c r="H97" s="11">
        <f t="shared" si="40"/>
        <v>51.05</v>
      </c>
      <c r="I97" s="11">
        <f t="shared" si="41"/>
        <v>453.792</v>
      </c>
      <c r="J97" s="11">
        <f t="shared" si="42"/>
        <v>19.859</v>
      </c>
      <c r="K97" s="13">
        <f t="shared" si="43"/>
        <v>424.17</v>
      </c>
      <c r="L97" s="13">
        <f t="shared" si="44"/>
        <v>948.871</v>
      </c>
      <c r="M97" s="11">
        <v>0</v>
      </c>
      <c r="N97" s="11">
        <f t="shared" si="45"/>
        <v>226.9</v>
      </c>
      <c r="O97" s="11">
        <f t="shared" si="46"/>
        <v>8.51</v>
      </c>
      <c r="P97" s="13">
        <f t="shared" si="47"/>
        <v>99.81</v>
      </c>
      <c r="Q97" s="11">
        <f t="shared" si="48"/>
        <v>335.22</v>
      </c>
      <c r="R97" s="11">
        <f t="shared" si="49"/>
        <v>1284.091</v>
      </c>
      <c r="S97" s="11"/>
      <c r="T97" t="str">
        <f>VLOOKUP(D97,[3]汇总!I$2:J$326,2,0)</f>
        <v>√</v>
      </c>
      <c r="U97">
        <f>VLOOKUP(D97,'[4]2021.05'!$E$5:$F$203,2,0)</f>
        <v>3180</v>
      </c>
      <c r="W97">
        <f>VLOOKUP(C97,'[5]6月养老保险明细导'!$B$1:$R$500,17,0)</f>
        <v>0</v>
      </c>
      <c r="X97">
        <f t="shared" si="38"/>
        <v>226.9</v>
      </c>
    </row>
    <row r="98" ht="20" hidden="1" customHeight="1" spans="1:24">
      <c r="A98" s="10">
        <f t="shared" si="51"/>
        <v>95</v>
      </c>
      <c r="B98" s="15"/>
      <c r="C98" s="12" t="s">
        <v>204</v>
      </c>
      <c r="D98" s="11" t="s">
        <v>205</v>
      </c>
      <c r="E98" s="11">
        <v>2836.2</v>
      </c>
      <c r="F98" s="11">
        <v>2837</v>
      </c>
      <c r="G98" s="13">
        <v>4990.25</v>
      </c>
      <c r="H98" s="11">
        <f t="shared" si="40"/>
        <v>51.05</v>
      </c>
      <c r="I98" s="11">
        <f t="shared" si="41"/>
        <v>453.792</v>
      </c>
      <c r="J98" s="11">
        <f t="shared" si="42"/>
        <v>19.859</v>
      </c>
      <c r="K98" s="13">
        <f t="shared" si="43"/>
        <v>424.17</v>
      </c>
      <c r="L98" s="13">
        <f t="shared" si="44"/>
        <v>948.871</v>
      </c>
      <c r="M98" s="11">
        <v>0</v>
      </c>
      <c r="N98" s="11">
        <f t="shared" si="45"/>
        <v>226.9</v>
      </c>
      <c r="O98" s="11">
        <f t="shared" si="46"/>
        <v>8.51</v>
      </c>
      <c r="P98" s="13">
        <f t="shared" si="47"/>
        <v>99.81</v>
      </c>
      <c r="Q98" s="11">
        <f t="shared" si="48"/>
        <v>335.22</v>
      </c>
      <c r="R98" s="11">
        <f t="shared" si="49"/>
        <v>1284.091</v>
      </c>
      <c r="S98" s="11"/>
      <c r="T98" t="str">
        <f>VLOOKUP(D98,[3]汇总!I$2:J$326,2,0)</f>
        <v>√</v>
      </c>
      <c r="U98">
        <f>VLOOKUP(D98,'[4]2021.05'!$E$5:$F$203,2,0)</f>
        <v>3180</v>
      </c>
      <c r="W98">
        <f>VLOOKUP(C98,'[5]6月养老保险明细导'!$B$1:$R$500,17,0)</f>
        <v>0</v>
      </c>
      <c r="X98">
        <f t="shared" si="38"/>
        <v>226.9</v>
      </c>
    </row>
    <row r="99" ht="20" hidden="1" customHeight="1" spans="1:24">
      <c r="A99" s="10">
        <f t="shared" si="51"/>
        <v>96</v>
      </c>
      <c r="B99" s="15"/>
      <c r="C99" s="12" t="s">
        <v>206</v>
      </c>
      <c r="D99" s="11" t="s">
        <v>207</v>
      </c>
      <c r="E99" s="11">
        <v>2836.2</v>
      </c>
      <c r="F99" s="11">
        <v>2837</v>
      </c>
      <c r="G99" s="13">
        <v>4990.25</v>
      </c>
      <c r="H99" s="11">
        <f t="shared" si="40"/>
        <v>51.05</v>
      </c>
      <c r="I99" s="11">
        <f t="shared" si="41"/>
        <v>453.792</v>
      </c>
      <c r="J99" s="11">
        <f t="shared" si="42"/>
        <v>19.859</v>
      </c>
      <c r="K99" s="13">
        <f t="shared" si="43"/>
        <v>424.17</v>
      </c>
      <c r="L99" s="13">
        <f t="shared" si="44"/>
        <v>948.871</v>
      </c>
      <c r="M99" s="11">
        <v>0</v>
      </c>
      <c r="N99" s="11">
        <f t="shared" si="45"/>
        <v>226.9</v>
      </c>
      <c r="O99" s="11">
        <f t="shared" si="46"/>
        <v>8.51</v>
      </c>
      <c r="P99" s="13">
        <f t="shared" si="47"/>
        <v>99.81</v>
      </c>
      <c r="Q99" s="11">
        <f t="shared" si="48"/>
        <v>335.22</v>
      </c>
      <c r="R99" s="11">
        <f t="shared" si="49"/>
        <v>1284.091</v>
      </c>
      <c r="S99" s="11"/>
      <c r="T99" t="str">
        <f>VLOOKUP(D99,[3]汇总!I$2:J$326,2,0)</f>
        <v>√</v>
      </c>
      <c r="U99">
        <f>VLOOKUP(D99,'[4]2021.05'!$E$5:$F$203,2,0)</f>
        <v>3180</v>
      </c>
      <c r="W99">
        <f>VLOOKUP(C99,'[5]6月养老保险明细导'!$B$1:$R$500,17,0)</f>
        <v>0</v>
      </c>
      <c r="X99">
        <f t="shared" si="38"/>
        <v>226.9</v>
      </c>
    </row>
    <row r="100" ht="20" hidden="1" customHeight="1" spans="1:24">
      <c r="A100" s="10">
        <f t="shared" si="51"/>
        <v>97</v>
      </c>
      <c r="B100" s="15"/>
      <c r="C100" s="12" t="s">
        <v>208</v>
      </c>
      <c r="D100" s="11" t="s">
        <v>209</v>
      </c>
      <c r="E100" s="11">
        <v>2836.2</v>
      </c>
      <c r="F100" s="11">
        <v>2837</v>
      </c>
      <c r="G100" s="13">
        <v>4990.25</v>
      </c>
      <c r="H100" s="11">
        <f t="shared" si="40"/>
        <v>51.05</v>
      </c>
      <c r="I100" s="11">
        <f t="shared" si="41"/>
        <v>453.792</v>
      </c>
      <c r="J100" s="11">
        <f t="shared" si="42"/>
        <v>19.859</v>
      </c>
      <c r="K100" s="13">
        <f t="shared" si="43"/>
        <v>424.17</v>
      </c>
      <c r="L100" s="13">
        <f t="shared" si="44"/>
        <v>948.871</v>
      </c>
      <c r="M100" s="11">
        <v>0</v>
      </c>
      <c r="N100" s="11">
        <f t="shared" si="45"/>
        <v>226.9</v>
      </c>
      <c r="O100" s="11">
        <f t="shared" si="46"/>
        <v>8.51</v>
      </c>
      <c r="P100" s="13">
        <f t="shared" si="47"/>
        <v>99.81</v>
      </c>
      <c r="Q100" s="11">
        <f t="shared" si="48"/>
        <v>335.22</v>
      </c>
      <c r="R100" s="11">
        <f t="shared" si="49"/>
        <v>1284.091</v>
      </c>
      <c r="S100" s="11"/>
      <c r="T100" t="str">
        <f>VLOOKUP(D100,[3]汇总!I$2:J$326,2,0)</f>
        <v>√</v>
      </c>
      <c r="U100">
        <f>VLOOKUP(D100,'[4]2021.05'!$E$5:$F$203,2,0)</f>
        <v>4180</v>
      </c>
      <c r="W100">
        <f>VLOOKUP(C100,'[5]6月养老保险明细导'!$B$1:$R$500,17,0)</f>
        <v>0</v>
      </c>
      <c r="X100">
        <f t="shared" si="38"/>
        <v>226.9</v>
      </c>
    </row>
    <row r="101" ht="20" hidden="1" customHeight="1" spans="1:24">
      <c r="A101" s="10">
        <f t="shared" si="51"/>
        <v>98</v>
      </c>
      <c r="B101" s="15"/>
      <c r="C101" s="12" t="s">
        <v>210</v>
      </c>
      <c r="D101" s="11" t="s">
        <v>211</v>
      </c>
      <c r="E101" s="11">
        <v>2836.2</v>
      </c>
      <c r="F101" s="11">
        <v>2837</v>
      </c>
      <c r="G101" s="13">
        <v>4990.25</v>
      </c>
      <c r="H101" s="11">
        <f t="shared" si="40"/>
        <v>51.05</v>
      </c>
      <c r="I101" s="11">
        <f t="shared" si="41"/>
        <v>453.792</v>
      </c>
      <c r="J101" s="11">
        <f t="shared" si="42"/>
        <v>19.859</v>
      </c>
      <c r="K101" s="13">
        <f t="shared" si="43"/>
        <v>424.17</v>
      </c>
      <c r="L101" s="13">
        <f t="shared" si="44"/>
        <v>948.871</v>
      </c>
      <c r="M101" s="11">
        <v>0</v>
      </c>
      <c r="N101" s="11">
        <f t="shared" si="45"/>
        <v>226.9</v>
      </c>
      <c r="O101" s="11">
        <f t="shared" si="46"/>
        <v>8.51</v>
      </c>
      <c r="P101" s="13">
        <f t="shared" si="47"/>
        <v>99.81</v>
      </c>
      <c r="Q101" s="11">
        <f t="shared" si="48"/>
        <v>335.22</v>
      </c>
      <c r="R101" s="11">
        <f t="shared" si="49"/>
        <v>1284.091</v>
      </c>
      <c r="S101" s="11"/>
      <c r="T101" t="str">
        <f>VLOOKUP(D101,[3]汇总!I$2:J$326,2,0)</f>
        <v>√</v>
      </c>
      <c r="U101">
        <f>VLOOKUP(D101,'[4]2021.05'!$E$5:$F$203,2,0)</f>
        <v>4180</v>
      </c>
      <c r="W101">
        <f>VLOOKUP(C101,'[5]6月养老保险明细导'!$B$1:$R$500,17,0)</f>
        <v>0</v>
      </c>
      <c r="X101">
        <f t="shared" si="38"/>
        <v>226.9</v>
      </c>
    </row>
    <row r="102" ht="20" hidden="1" customHeight="1" spans="1:24">
      <c r="A102" s="10">
        <f t="shared" si="51"/>
        <v>99</v>
      </c>
      <c r="B102" s="15"/>
      <c r="C102" s="12" t="s">
        <v>218</v>
      </c>
      <c r="D102" s="11" t="s">
        <v>219</v>
      </c>
      <c r="E102" s="11">
        <v>3042.05</v>
      </c>
      <c r="F102" s="11">
        <v>3043</v>
      </c>
      <c r="G102" s="13">
        <v>4990.25</v>
      </c>
      <c r="H102" s="11">
        <f t="shared" si="40"/>
        <v>54.76</v>
      </c>
      <c r="I102" s="11">
        <f t="shared" si="41"/>
        <v>486.728</v>
      </c>
      <c r="J102" s="11">
        <f t="shared" si="42"/>
        <v>21.301</v>
      </c>
      <c r="K102" s="13">
        <f t="shared" si="43"/>
        <v>424.17</v>
      </c>
      <c r="L102" s="13">
        <f t="shared" si="44"/>
        <v>986.959</v>
      </c>
      <c r="M102" s="11">
        <v>0</v>
      </c>
      <c r="N102" s="11">
        <f t="shared" si="45"/>
        <v>243.36</v>
      </c>
      <c r="O102" s="11">
        <f t="shared" si="46"/>
        <v>9.13</v>
      </c>
      <c r="P102" s="13">
        <f t="shared" si="47"/>
        <v>99.81</v>
      </c>
      <c r="Q102" s="11">
        <f t="shared" si="48"/>
        <v>352.3</v>
      </c>
      <c r="R102" s="11">
        <f t="shared" si="49"/>
        <v>1339.259</v>
      </c>
      <c r="S102" s="11"/>
      <c r="T102" t="str">
        <f>VLOOKUP(D102,[3]汇总!I$2:J$326,2,0)</f>
        <v>√</v>
      </c>
      <c r="U102">
        <f>VLOOKUP(D102,'[4]2021.05'!$E$5:$F$203,2,0)</f>
        <v>3180</v>
      </c>
      <c r="W102">
        <f>VLOOKUP(C102,'[5]6月养老保险明细导'!$B$1:$R$500,17,0)</f>
        <v>0</v>
      </c>
      <c r="X102">
        <f t="shared" si="38"/>
        <v>243.36</v>
      </c>
    </row>
    <row r="103" ht="20" hidden="1" customHeight="1" spans="1:24">
      <c r="A103" s="10">
        <f t="shared" si="51"/>
        <v>100</v>
      </c>
      <c r="B103" s="15"/>
      <c r="C103" s="12" t="s">
        <v>220</v>
      </c>
      <c r="D103" s="11" t="s">
        <v>221</v>
      </c>
      <c r="E103" s="11">
        <v>3042.05</v>
      </c>
      <c r="F103" s="11">
        <v>3043</v>
      </c>
      <c r="G103" s="13">
        <v>4990.25</v>
      </c>
      <c r="H103" s="11">
        <f t="shared" si="40"/>
        <v>54.76</v>
      </c>
      <c r="I103" s="11">
        <f t="shared" si="41"/>
        <v>486.728</v>
      </c>
      <c r="J103" s="11">
        <f t="shared" si="42"/>
        <v>21.301</v>
      </c>
      <c r="K103" s="13">
        <f t="shared" si="43"/>
        <v>424.17</v>
      </c>
      <c r="L103" s="13">
        <f t="shared" si="44"/>
        <v>986.959</v>
      </c>
      <c r="M103" s="11">
        <v>0</v>
      </c>
      <c r="N103" s="11">
        <f t="shared" si="45"/>
        <v>243.36</v>
      </c>
      <c r="O103" s="11">
        <f t="shared" si="46"/>
        <v>9.13</v>
      </c>
      <c r="P103" s="13">
        <f t="shared" si="47"/>
        <v>99.81</v>
      </c>
      <c r="Q103" s="11">
        <f t="shared" si="48"/>
        <v>352.3</v>
      </c>
      <c r="R103" s="11">
        <f t="shared" si="49"/>
        <v>1339.259</v>
      </c>
      <c r="S103" s="11"/>
      <c r="T103" t="str">
        <f>VLOOKUP(D103,[3]汇总!I$2:J$326,2,0)</f>
        <v>√</v>
      </c>
      <c r="U103" t="e">
        <f>VLOOKUP(D103,'[4]2021.05'!$E$5:$F$203,2,0)</f>
        <v>#N/A</v>
      </c>
      <c r="W103">
        <f>VLOOKUP(C103,'[5]6月养老保险明细导'!$B$1:$R$500,17,0)</f>
        <v>0</v>
      </c>
      <c r="X103">
        <f t="shared" si="38"/>
        <v>243.36</v>
      </c>
    </row>
    <row r="104" ht="20" hidden="1" customHeight="1" spans="1:24">
      <c r="A104" s="10">
        <f t="shared" ref="A104:A113" si="52">ROW()-3</f>
        <v>101</v>
      </c>
      <c r="B104" s="15"/>
      <c r="C104" s="12" t="s">
        <v>746</v>
      </c>
      <c r="D104" s="11" t="s">
        <v>747</v>
      </c>
      <c r="E104" s="11">
        <v>3042.05</v>
      </c>
      <c r="F104" s="11">
        <v>3043</v>
      </c>
      <c r="G104" s="13">
        <v>4990.25</v>
      </c>
      <c r="H104" s="11">
        <f t="shared" si="40"/>
        <v>54.76</v>
      </c>
      <c r="I104" s="11">
        <f t="shared" si="41"/>
        <v>486.728</v>
      </c>
      <c r="J104" s="11">
        <f t="shared" si="42"/>
        <v>21.301</v>
      </c>
      <c r="K104" s="13">
        <f t="shared" si="43"/>
        <v>424.17</v>
      </c>
      <c r="L104" s="13">
        <f t="shared" si="44"/>
        <v>986.959</v>
      </c>
      <c r="M104" s="11">
        <v>0</v>
      </c>
      <c r="N104" s="11">
        <f t="shared" si="45"/>
        <v>243.36</v>
      </c>
      <c r="O104" s="11">
        <f t="shared" si="46"/>
        <v>9.13</v>
      </c>
      <c r="P104" s="13">
        <f t="shared" si="47"/>
        <v>99.81</v>
      </c>
      <c r="Q104" s="11">
        <f t="shared" si="48"/>
        <v>352.3</v>
      </c>
      <c r="R104" s="11">
        <f t="shared" si="49"/>
        <v>1339.259</v>
      </c>
      <c r="S104" s="11"/>
      <c r="T104" t="str">
        <f>VLOOKUP(D104,[3]汇总!I$2:J$326,2,0)</f>
        <v>√</v>
      </c>
      <c r="U104">
        <f>VLOOKUP(D104,'[4]2021.05'!$E$5:$F$203,2,0)</f>
        <v>4180</v>
      </c>
      <c r="W104">
        <f>VLOOKUP(C104,'[5]6月养老保险明细导'!$B$1:$R$500,17,0)</f>
        <v>0</v>
      </c>
      <c r="X104">
        <f t="shared" si="38"/>
        <v>243.36</v>
      </c>
    </row>
    <row r="105" ht="20" hidden="1" customHeight="1" spans="1:24">
      <c r="A105" s="10">
        <f t="shared" si="52"/>
        <v>102</v>
      </c>
      <c r="B105" s="15"/>
      <c r="C105" s="12" t="s">
        <v>748</v>
      </c>
      <c r="D105" s="111" t="s">
        <v>749</v>
      </c>
      <c r="E105" s="11">
        <v>3042.05</v>
      </c>
      <c r="F105" s="11">
        <v>3043</v>
      </c>
      <c r="G105" s="13">
        <v>4990.25</v>
      </c>
      <c r="H105" s="11">
        <f t="shared" si="40"/>
        <v>54.76</v>
      </c>
      <c r="I105" s="11">
        <f t="shared" si="41"/>
        <v>486.728</v>
      </c>
      <c r="J105" s="11">
        <f t="shared" si="42"/>
        <v>21.301</v>
      </c>
      <c r="K105" s="13">
        <f t="shared" si="43"/>
        <v>424.17</v>
      </c>
      <c r="L105" s="13">
        <f t="shared" si="44"/>
        <v>986.959</v>
      </c>
      <c r="M105" s="11">
        <v>0</v>
      </c>
      <c r="N105" s="11">
        <f t="shared" si="45"/>
        <v>243.36</v>
      </c>
      <c r="O105" s="11">
        <f t="shared" si="46"/>
        <v>9.13</v>
      </c>
      <c r="P105" s="13">
        <f t="shared" si="47"/>
        <v>99.81</v>
      </c>
      <c r="Q105" s="11">
        <f t="shared" si="48"/>
        <v>352.3</v>
      </c>
      <c r="R105" s="11">
        <f t="shared" si="49"/>
        <v>1339.259</v>
      </c>
      <c r="S105" s="11"/>
      <c r="T105" t="str">
        <f>VLOOKUP(D105,[3]汇总!I$2:J$326,2,0)</f>
        <v>√</v>
      </c>
      <c r="U105" t="e">
        <f>VLOOKUP(D105,'[4]2021.05'!$E$5:$F$203,2,0)</f>
        <v>#N/A</v>
      </c>
      <c r="W105">
        <f>VLOOKUP(C105,'[5]6月养老保险明细导'!$B$1:$R$500,17,0)</f>
        <v>0</v>
      </c>
      <c r="X105">
        <f t="shared" si="38"/>
        <v>243.36</v>
      </c>
    </row>
    <row r="106" ht="20" hidden="1" customHeight="1" spans="1:24">
      <c r="A106" s="10">
        <f t="shared" si="52"/>
        <v>103</v>
      </c>
      <c r="B106" s="15"/>
      <c r="C106" s="12" t="s">
        <v>750</v>
      </c>
      <c r="D106" s="111" t="s">
        <v>751</v>
      </c>
      <c r="E106" s="11">
        <v>3042.05</v>
      </c>
      <c r="F106" s="11">
        <v>3043</v>
      </c>
      <c r="G106" s="13">
        <v>4990.25</v>
      </c>
      <c r="H106" s="11">
        <f t="shared" si="40"/>
        <v>54.76</v>
      </c>
      <c r="I106" s="11">
        <f t="shared" si="41"/>
        <v>486.728</v>
      </c>
      <c r="J106" s="11">
        <f t="shared" si="42"/>
        <v>21.301</v>
      </c>
      <c r="K106" s="13">
        <f t="shared" si="43"/>
        <v>424.17</v>
      </c>
      <c r="L106" s="13">
        <f t="shared" si="44"/>
        <v>986.959</v>
      </c>
      <c r="M106" s="11">
        <v>0</v>
      </c>
      <c r="N106" s="11">
        <f t="shared" si="45"/>
        <v>243.36</v>
      </c>
      <c r="O106" s="11">
        <f t="shared" si="46"/>
        <v>9.13</v>
      </c>
      <c r="P106" s="13">
        <f t="shared" si="47"/>
        <v>99.81</v>
      </c>
      <c r="Q106" s="11">
        <f t="shared" si="48"/>
        <v>352.3</v>
      </c>
      <c r="R106" s="11">
        <f t="shared" si="49"/>
        <v>1339.259</v>
      </c>
      <c r="S106" s="11"/>
      <c r="T106" t="str">
        <f>VLOOKUP(D106,[3]汇总!I$2:J$326,2,0)</f>
        <v>√</v>
      </c>
      <c r="U106" t="e">
        <f>VLOOKUP(D106,'[4]2021.05'!$E$5:$F$203,2,0)</f>
        <v>#N/A</v>
      </c>
      <c r="W106">
        <f>VLOOKUP(C106,'[5]6月养老保险明细导'!$B$1:$R$500,17,0)</f>
        <v>0</v>
      </c>
      <c r="X106">
        <f t="shared" si="38"/>
        <v>243.36</v>
      </c>
    </row>
    <row r="107" ht="20" hidden="1" customHeight="1" spans="1:24">
      <c r="A107" s="10">
        <f t="shared" si="52"/>
        <v>104</v>
      </c>
      <c r="B107" s="15"/>
      <c r="C107" s="12" t="s">
        <v>787</v>
      </c>
      <c r="D107" s="11" t="s">
        <v>788</v>
      </c>
      <c r="E107" s="22">
        <v>3042.05</v>
      </c>
      <c r="F107" s="22">
        <v>3043</v>
      </c>
      <c r="G107" s="13">
        <v>4990.25</v>
      </c>
      <c r="H107" s="11">
        <f t="shared" si="40"/>
        <v>54.76</v>
      </c>
      <c r="I107" s="11">
        <f t="shared" si="41"/>
        <v>486.728</v>
      </c>
      <c r="J107" s="11">
        <f t="shared" si="42"/>
        <v>21.301</v>
      </c>
      <c r="K107" s="13">
        <f t="shared" si="43"/>
        <v>424.17</v>
      </c>
      <c r="L107" s="13">
        <f t="shared" si="44"/>
        <v>986.959</v>
      </c>
      <c r="M107" s="11">
        <v>0</v>
      </c>
      <c r="N107" s="11">
        <f t="shared" si="45"/>
        <v>243.36</v>
      </c>
      <c r="O107" s="11">
        <f t="shared" si="46"/>
        <v>9.13</v>
      </c>
      <c r="P107" s="13">
        <f t="shared" si="47"/>
        <v>99.81</v>
      </c>
      <c r="Q107" s="11">
        <f t="shared" si="48"/>
        <v>352.3</v>
      </c>
      <c r="R107" s="11">
        <f t="shared" si="49"/>
        <v>1339.259</v>
      </c>
      <c r="S107" s="11"/>
      <c r="T107" t="str">
        <f>VLOOKUP(D107,[3]汇总!I$2:J$326,2,0)</f>
        <v>√</v>
      </c>
      <c r="U107" t="e">
        <f>VLOOKUP(D107,'[4]2021.05'!$E$5:$F$203,2,0)</f>
        <v>#N/A</v>
      </c>
      <c r="W107">
        <f>VLOOKUP(C107,'[5]6月养老保险明细导'!$B$1:$R$500,17,0)</f>
        <v>0</v>
      </c>
      <c r="X107">
        <f t="shared" si="38"/>
        <v>243.36</v>
      </c>
    </row>
    <row r="108" ht="20" hidden="1" customHeight="1" spans="1:24">
      <c r="A108" s="10">
        <f t="shared" si="52"/>
        <v>105</v>
      </c>
      <c r="B108" s="15"/>
      <c r="C108" s="12" t="s">
        <v>789</v>
      </c>
      <c r="D108" s="11" t="s">
        <v>790</v>
      </c>
      <c r="E108" s="22">
        <v>3042.05</v>
      </c>
      <c r="F108" s="22">
        <v>3043</v>
      </c>
      <c r="G108" s="13">
        <v>4990.25</v>
      </c>
      <c r="H108" s="11">
        <f t="shared" si="40"/>
        <v>54.76</v>
      </c>
      <c r="I108" s="11">
        <f t="shared" si="41"/>
        <v>486.728</v>
      </c>
      <c r="J108" s="11">
        <f t="shared" si="42"/>
        <v>21.301</v>
      </c>
      <c r="K108" s="13">
        <f t="shared" si="43"/>
        <v>424.17</v>
      </c>
      <c r="L108" s="13">
        <f t="shared" si="44"/>
        <v>986.959</v>
      </c>
      <c r="M108" s="11">
        <v>0</v>
      </c>
      <c r="N108" s="11">
        <f t="shared" si="45"/>
        <v>243.36</v>
      </c>
      <c r="O108" s="11">
        <f t="shared" si="46"/>
        <v>9.13</v>
      </c>
      <c r="P108" s="13">
        <f t="shared" si="47"/>
        <v>99.81</v>
      </c>
      <c r="Q108" s="11">
        <f t="shared" si="48"/>
        <v>352.3</v>
      </c>
      <c r="R108" s="11">
        <f t="shared" si="49"/>
        <v>1339.259</v>
      </c>
      <c r="S108" s="11"/>
      <c r="T108" t="str">
        <f>VLOOKUP(D108,[3]汇总!I$2:J$326,2,0)</f>
        <v>√</v>
      </c>
      <c r="U108" t="e">
        <f>VLOOKUP(D108,'[4]2021.05'!$E$5:$F$203,2,0)</f>
        <v>#N/A</v>
      </c>
      <c r="W108">
        <f>VLOOKUP(C108,'[5]6月养老保险明细导'!$B$1:$R$500,17,0)</f>
        <v>0</v>
      </c>
      <c r="X108">
        <f t="shared" si="38"/>
        <v>243.36</v>
      </c>
    </row>
    <row r="109" ht="20" hidden="1" customHeight="1" spans="1:24">
      <c r="A109" s="10">
        <f t="shared" si="52"/>
        <v>106</v>
      </c>
      <c r="B109" s="15"/>
      <c r="C109" s="12" t="s">
        <v>791</v>
      </c>
      <c r="D109" s="11" t="s">
        <v>792</v>
      </c>
      <c r="E109" s="22">
        <v>3042.05</v>
      </c>
      <c r="F109" s="22">
        <v>3043</v>
      </c>
      <c r="G109" s="13">
        <v>4990.25</v>
      </c>
      <c r="H109" s="11">
        <f t="shared" si="40"/>
        <v>54.76</v>
      </c>
      <c r="I109" s="11">
        <f t="shared" si="41"/>
        <v>486.728</v>
      </c>
      <c r="J109" s="11">
        <f t="shared" si="42"/>
        <v>21.301</v>
      </c>
      <c r="K109" s="13">
        <f t="shared" si="43"/>
        <v>424.17</v>
      </c>
      <c r="L109" s="13">
        <f t="shared" si="44"/>
        <v>986.959</v>
      </c>
      <c r="M109" s="11">
        <v>0</v>
      </c>
      <c r="N109" s="11">
        <f t="shared" si="45"/>
        <v>243.36</v>
      </c>
      <c r="O109" s="11">
        <f t="shared" si="46"/>
        <v>9.13</v>
      </c>
      <c r="P109" s="13">
        <f t="shared" si="47"/>
        <v>99.81</v>
      </c>
      <c r="Q109" s="11">
        <f t="shared" si="48"/>
        <v>352.3</v>
      </c>
      <c r="R109" s="11">
        <f t="shared" si="49"/>
        <v>1339.259</v>
      </c>
      <c r="S109" s="11"/>
      <c r="T109" t="str">
        <f>VLOOKUP(D109,[3]汇总!I$2:J$326,2,0)</f>
        <v>√</v>
      </c>
      <c r="U109" t="e">
        <f>VLOOKUP(D109,'[4]2021.05'!$E$5:$F$203,2,0)</f>
        <v>#N/A</v>
      </c>
      <c r="W109">
        <f>VLOOKUP(C109,'[5]6月养老保险明细导'!$B$1:$R$500,17,0)</f>
        <v>0</v>
      </c>
      <c r="X109">
        <f t="shared" si="38"/>
        <v>243.36</v>
      </c>
    </row>
    <row r="110" ht="20" hidden="1" customHeight="1" spans="1:24">
      <c r="A110" s="10">
        <f t="shared" si="52"/>
        <v>107</v>
      </c>
      <c r="B110" s="15"/>
      <c r="C110" s="12" t="s">
        <v>793</v>
      </c>
      <c r="D110" s="11" t="s">
        <v>794</v>
      </c>
      <c r="E110" s="22">
        <v>3042.05</v>
      </c>
      <c r="F110" s="22">
        <v>3043</v>
      </c>
      <c r="G110" s="13">
        <v>4990.25</v>
      </c>
      <c r="H110" s="11">
        <f t="shared" si="40"/>
        <v>54.76</v>
      </c>
      <c r="I110" s="11">
        <f t="shared" si="41"/>
        <v>486.728</v>
      </c>
      <c r="J110" s="11">
        <f t="shared" si="42"/>
        <v>21.301</v>
      </c>
      <c r="K110" s="13">
        <f t="shared" si="43"/>
        <v>424.17</v>
      </c>
      <c r="L110" s="13">
        <f t="shared" si="44"/>
        <v>986.959</v>
      </c>
      <c r="M110" s="11">
        <v>0</v>
      </c>
      <c r="N110" s="11">
        <f t="shared" si="45"/>
        <v>243.36</v>
      </c>
      <c r="O110" s="11">
        <f t="shared" si="46"/>
        <v>9.13</v>
      </c>
      <c r="P110" s="13">
        <f t="shared" si="47"/>
        <v>99.81</v>
      </c>
      <c r="Q110" s="11">
        <f t="shared" si="48"/>
        <v>352.3</v>
      </c>
      <c r="R110" s="11">
        <f t="shared" si="49"/>
        <v>1339.259</v>
      </c>
      <c r="S110" s="11"/>
      <c r="T110" t="str">
        <f>VLOOKUP(D110,[3]汇总!I$2:J$326,2,0)</f>
        <v>√</v>
      </c>
      <c r="U110">
        <f>VLOOKUP(D110,'[4]2021.05'!$E$5:$F$203,2,0)</f>
        <v>4180</v>
      </c>
      <c r="W110">
        <f>VLOOKUP(C110,'[5]6月养老保险明细导'!$B$1:$R$500,17,0)</f>
        <v>0</v>
      </c>
      <c r="X110">
        <f t="shared" si="38"/>
        <v>243.36</v>
      </c>
    </row>
    <row r="111" ht="20" hidden="1" customHeight="1" spans="1:24">
      <c r="A111" s="10">
        <f t="shared" si="52"/>
        <v>108</v>
      </c>
      <c r="B111" s="15"/>
      <c r="C111" s="12" t="s">
        <v>795</v>
      </c>
      <c r="D111" s="11" t="s">
        <v>796</v>
      </c>
      <c r="E111" s="22">
        <v>3042.05</v>
      </c>
      <c r="F111" s="22">
        <v>3043</v>
      </c>
      <c r="G111" s="13">
        <v>4990.25</v>
      </c>
      <c r="H111" s="11">
        <f t="shared" si="40"/>
        <v>54.76</v>
      </c>
      <c r="I111" s="11">
        <f t="shared" si="41"/>
        <v>486.728</v>
      </c>
      <c r="J111" s="11">
        <f t="shared" si="42"/>
        <v>21.301</v>
      </c>
      <c r="K111" s="13">
        <f t="shared" si="43"/>
        <v>424.17</v>
      </c>
      <c r="L111" s="13">
        <f t="shared" si="44"/>
        <v>986.959</v>
      </c>
      <c r="M111" s="11">
        <v>0</v>
      </c>
      <c r="N111" s="11">
        <f t="shared" si="45"/>
        <v>243.36</v>
      </c>
      <c r="O111" s="11">
        <f t="shared" si="46"/>
        <v>9.13</v>
      </c>
      <c r="P111" s="13">
        <f t="shared" si="47"/>
        <v>99.81</v>
      </c>
      <c r="Q111" s="11">
        <f t="shared" si="48"/>
        <v>352.3</v>
      </c>
      <c r="R111" s="11">
        <f t="shared" si="49"/>
        <v>1339.259</v>
      </c>
      <c r="S111" s="11"/>
      <c r="T111" t="e">
        <f>VLOOKUP(D111,[3]汇总!I$2:J$326,2,0)</f>
        <v>#REF!</v>
      </c>
      <c r="U111" t="e">
        <f>VLOOKUP(D111,'[4]2021.05'!$E$5:$F$203,2,0)</f>
        <v>#N/A</v>
      </c>
      <c r="W111">
        <f>VLOOKUP(C111,'[5]6月养老保险明细导'!$B$1:$R$500,17,0)</f>
        <v>0</v>
      </c>
      <c r="X111">
        <f t="shared" si="38"/>
        <v>243.36</v>
      </c>
    </row>
    <row r="112" ht="20" hidden="1" customHeight="1" spans="1:24">
      <c r="A112" s="10">
        <f t="shared" si="52"/>
        <v>109</v>
      </c>
      <c r="B112" s="15"/>
      <c r="C112" s="12" t="s">
        <v>862</v>
      </c>
      <c r="D112" s="11" t="s">
        <v>863</v>
      </c>
      <c r="E112" s="22">
        <v>3042.05</v>
      </c>
      <c r="F112" s="11">
        <v>3043</v>
      </c>
      <c r="G112" s="13">
        <v>4990.25</v>
      </c>
      <c r="H112" s="11">
        <f t="shared" si="40"/>
        <v>54.76</v>
      </c>
      <c r="I112" s="11">
        <f t="shared" si="41"/>
        <v>486.728</v>
      </c>
      <c r="J112" s="11">
        <f t="shared" si="42"/>
        <v>21.301</v>
      </c>
      <c r="K112" s="13">
        <f t="shared" si="43"/>
        <v>424.17</v>
      </c>
      <c r="L112" s="13">
        <f t="shared" si="44"/>
        <v>986.959</v>
      </c>
      <c r="M112" s="11">
        <v>0</v>
      </c>
      <c r="N112" s="11">
        <f t="shared" si="45"/>
        <v>243.36</v>
      </c>
      <c r="O112" s="11">
        <f t="shared" si="46"/>
        <v>9.13</v>
      </c>
      <c r="P112" s="13">
        <f t="shared" si="47"/>
        <v>99.81</v>
      </c>
      <c r="Q112" s="11">
        <f t="shared" si="48"/>
        <v>352.3</v>
      </c>
      <c r="R112" s="12">
        <f t="shared" si="49"/>
        <v>1339.259</v>
      </c>
      <c r="S112" s="11"/>
      <c r="U112" t="e">
        <f>VLOOKUP(D112,'[4]2021.05'!$E$5:$F$203,2,0)</f>
        <v>#N/A</v>
      </c>
      <c r="W112">
        <f>VLOOKUP(C112,'[5]6月养老保险明细导'!$B$1:$R$500,17,0)</f>
        <v>0</v>
      </c>
      <c r="X112">
        <f t="shared" si="38"/>
        <v>243.36</v>
      </c>
    </row>
    <row r="113" s="1" customFormat="1" ht="20" customHeight="1" spans="1:24">
      <c r="A113" s="31">
        <f t="shared" si="52"/>
        <v>110</v>
      </c>
      <c r="B113" s="17"/>
      <c r="C113" s="18" t="s">
        <v>930</v>
      </c>
      <c r="D113" s="18" t="s">
        <v>931</v>
      </c>
      <c r="E113" s="19">
        <v>3042.05</v>
      </c>
      <c r="F113" s="20">
        <v>3043</v>
      </c>
      <c r="G113" s="21">
        <v>4990.25</v>
      </c>
      <c r="H113" s="20">
        <f t="shared" si="40"/>
        <v>54.76</v>
      </c>
      <c r="I113" s="20">
        <f t="shared" si="41"/>
        <v>486.728</v>
      </c>
      <c r="J113" s="20">
        <f t="shared" si="42"/>
        <v>21.301</v>
      </c>
      <c r="K113" s="21">
        <f t="shared" si="43"/>
        <v>424.17</v>
      </c>
      <c r="L113" s="21">
        <f t="shared" si="44"/>
        <v>986.959</v>
      </c>
      <c r="M113" s="20">
        <v>0</v>
      </c>
      <c r="N113" s="20">
        <f t="shared" si="45"/>
        <v>243.36</v>
      </c>
      <c r="O113" s="20">
        <f t="shared" si="46"/>
        <v>9.13</v>
      </c>
      <c r="P113" s="21">
        <f t="shared" si="47"/>
        <v>99.81</v>
      </c>
      <c r="Q113" s="20">
        <f t="shared" si="48"/>
        <v>352.3</v>
      </c>
      <c r="R113" s="20">
        <f t="shared" si="49"/>
        <v>1339.259</v>
      </c>
      <c r="S113" s="20" t="s">
        <v>50</v>
      </c>
      <c r="W113" s="1">
        <f>VLOOKUP(C113,'[5]6月养老保险明细导'!$B$1:$R$500,17,0)</f>
        <v>0</v>
      </c>
      <c r="X113" s="1">
        <f t="shared" si="38"/>
        <v>243.36</v>
      </c>
    </row>
    <row r="114" s="1" customFormat="1" ht="20" customHeight="1" spans="1:24">
      <c r="A114" s="31">
        <f t="shared" ref="A114:A123" si="53">ROW()-3</f>
        <v>111</v>
      </c>
      <c r="B114" s="17"/>
      <c r="C114" s="18" t="s">
        <v>932</v>
      </c>
      <c r="D114" s="18" t="s">
        <v>933</v>
      </c>
      <c r="E114" s="19">
        <v>3042.05</v>
      </c>
      <c r="F114" s="20">
        <v>3043</v>
      </c>
      <c r="G114" s="21">
        <v>4990.25</v>
      </c>
      <c r="H114" s="20">
        <f t="shared" si="40"/>
        <v>54.76</v>
      </c>
      <c r="I114" s="20">
        <f t="shared" si="41"/>
        <v>486.728</v>
      </c>
      <c r="J114" s="20">
        <f t="shared" si="42"/>
        <v>21.301</v>
      </c>
      <c r="K114" s="21">
        <f t="shared" si="43"/>
        <v>424.17</v>
      </c>
      <c r="L114" s="21">
        <f t="shared" si="44"/>
        <v>986.959</v>
      </c>
      <c r="M114" s="20">
        <v>0</v>
      </c>
      <c r="N114" s="20">
        <f t="shared" si="45"/>
        <v>243.36</v>
      </c>
      <c r="O114" s="20">
        <f t="shared" si="46"/>
        <v>9.13</v>
      </c>
      <c r="P114" s="21">
        <f t="shared" si="47"/>
        <v>99.81</v>
      </c>
      <c r="Q114" s="20">
        <f t="shared" si="48"/>
        <v>352.3</v>
      </c>
      <c r="R114" s="20">
        <f t="shared" si="49"/>
        <v>1339.259</v>
      </c>
      <c r="S114" s="20" t="s">
        <v>50</v>
      </c>
      <c r="W114" s="1">
        <f>VLOOKUP(C114,'[5]6月养老保险明细导'!$B$1:$R$500,17,0)</f>
        <v>0</v>
      </c>
      <c r="X114" s="1">
        <f t="shared" si="38"/>
        <v>243.36</v>
      </c>
    </row>
    <row r="115" s="1" customFormat="1" ht="20" customHeight="1" spans="1:24">
      <c r="A115" s="31">
        <f t="shared" si="53"/>
        <v>112</v>
      </c>
      <c r="B115" s="17"/>
      <c r="C115" s="18" t="s">
        <v>934</v>
      </c>
      <c r="D115" s="18" t="s">
        <v>935</v>
      </c>
      <c r="E115" s="19">
        <v>3042.05</v>
      </c>
      <c r="F115" s="20">
        <v>3043</v>
      </c>
      <c r="G115" s="21">
        <v>4990.25</v>
      </c>
      <c r="H115" s="20">
        <f t="shared" si="40"/>
        <v>54.76</v>
      </c>
      <c r="I115" s="20">
        <f t="shared" si="41"/>
        <v>486.728</v>
      </c>
      <c r="J115" s="20">
        <f t="shared" si="42"/>
        <v>21.301</v>
      </c>
      <c r="K115" s="21">
        <f t="shared" si="43"/>
        <v>424.17</v>
      </c>
      <c r="L115" s="21">
        <f t="shared" si="44"/>
        <v>986.959</v>
      </c>
      <c r="M115" s="20">
        <v>0</v>
      </c>
      <c r="N115" s="20">
        <f t="shared" si="45"/>
        <v>243.36</v>
      </c>
      <c r="O115" s="20">
        <f t="shared" si="46"/>
        <v>9.13</v>
      </c>
      <c r="P115" s="21">
        <f t="shared" si="47"/>
        <v>99.81</v>
      </c>
      <c r="Q115" s="20">
        <f t="shared" si="48"/>
        <v>352.3</v>
      </c>
      <c r="R115" s="20">
        <f t="shared" si="49"/>
        <v>1339.259</v>
      </c>
      <c r="S115" s="20" t="s">
        <v>50</v>
      </c>
      <c r="W115" s="1">
        <f>VLOOKUP(C115,'[5]6月养老保险明细导'!$B$1:$R$500,17,0)</f>
        <v>0</v>
      </c>
      <c r="X115" s="1">
        <f t="shared" si="38"/>
        <v>243.36</v>
      </c>
    </row>
    <row r="116" ht="20" hidden="1" customHeight="1" spans="1:24">
      <c r="A116" s="10">
        <f t="shared" si="53"/>
        <v>113</v>
      </c>
      <c r="B116" s="15" t="s">
        <v>222</v>
      </c>
      <c r="C116" s="12" t="s">
        <v>797</v>
      </c>
      <c r="D116" s="11" t="s">
        <v>798</v>
      </c>
      <c r="E116" s="11">
        <v>3820</v>
      </c>
      <c r="F116" s="11">
        <v>3820</v>
      </c>
      <c r="G116" s="13">
        <v>4990.25</v>
      </c>
      <c r="H116" s="11">
        <f t="shared" si="40"/>
        <v>68.76</v>
      </c>
      <c r="I116" s="11">
        <f t="shared" si="41"/>
        <v>611.2</v>
      </c>
      <c r="J116" s="11">
        <f t="shared" si="42"/>
        <v>26.74</v>
      </c>
      <c r="K116" s="13">
        <f t="shared" si="43"/>
        <v>424.17</v>
      </c>
      <c r="L116" s="13">
        <f t="shared" si="44"/>
        <v>1130.87</v>
      </c>
      <c r="M116" s="11">
        <v>0</v>
      </c>
      <c r="N116" s="11">
        <f t="shared" si="45"/>
        <v>305.6</v>
      </c>
      <c r="O116" s="11">
        <f t="shared" si="46"/>
        <v>11.46</v>
      </c>
      <c r="P116" s="13">
        <f t="shared" si="47"/>
        <v>99.81</v>
      </c>
      <c r="Q116" s="11">
        <f t="shared" si="48"/>
        <v>416.87</v>
      </c>
      <c r="R116" s="11">
        <f t="shared" si="49"/>
        <v>1547.74</v>
      </c>
      <c r="S116" s="11"/>
      <c r="T116" t="str">
        <f>VLOOKUP(D116,[3]汇总!I$2:J$326,2,0)</f>
        <v>√</v>
      </c>
      <c r="U116">
        <f>VLOOKUP(D116,'[4]2021.05'!$E$5:$F$203,2,0)</f>
        <v>4180</v>
      </c>
      <c r="W116">
        <f>VLOOKUP(C116,'[5]6月养老保险明细导'!$B$1:$R$500,17,0)</f>
        <v>0</v>
      </c>
      <c r="X116">
        <f t="shared" si="38"/>
        <v>305.6</v>
      </c>
    </row>
    <row r="117" ht="20" hidden="1" customHeight="1" spans="1:24">
      <c r="A117" s="10">
        <f t="shared" si="53"/>
        <v>114</v>
      </c>
      <c r="B117" s="15"/>
      <c r="C117" s="12" t="s">
        <v>225</v>
      </c>
      <c r="D117" s="11" t="s">
        <v>226</v>
      </c>
      <c r="E117" s="11">
        <v>2836.2</v>
      </c>
      <c r="F117" s="11">
        <v>2837</v>
      </c>
      <c r="G117" s="13">
        <v>4990.25</v>
      </c>
      <c r="H117" s="11">
        <f t="shared" si="40"/>
        <v>51.05</v>
      </c>
      <c r="I117" s="11">
        <f t="shared" si="41"/>
        <v>453.792</v>
      </c>
      <c r="J117" s="11">
        <f t="shared" si="42"/>
        <v>19.859</v>
      </c>
      <c r="K117" s="13">
        <f t="shared" si="43"/>
        <v>424.17</v>
      </c>
      <c r="L117" s="13">
        <f t="shared" si="44"/>
        <v>948.871</v>
      </c>
      <c r="M117" s="11">
        <v>0</v>
      </c>
      <c r="N117" s="11">
        <f t="shared" si="45"/>
        <v>226.9</v>
      </c>
      <c r="O117" s="11">
        <f t="shared" si="46"/>
        <v>8.51</v>
      </c>
      <c r="P117" s="13">
        <f t="shared" si="47"/>
        <v>99.81</v>
      </c>
      <c r="Q117" s="11">
        <f t="shared" si="48"/>
        <v>335.22</v>
      </c>
      <c r="R117" s="11">
        <f t="shared" si="49"/>
        <v>1284.091</v>
      </c>
      <c r="S117" s="11"/>
      <c r="T117" t="str">
        <f>VLOOKUP(D117,[3]汇总!I$2:J$326,2,0)</f>
        <v>√</v>
      </c>
      <c r="U117">
        <f>VLOOKUP(D117,'[4]2021.05'!$E$5:$F$203,2,0)</f>
        <v>3180</v>
      </c>
      <c r="W117">
        <f>VLOOKUP(C117,'[5]6月养老保险明细导'!$B$1:$R$500,17,0)</f>
        <v>0</v>
      </c>
      <c r="X117">
        <f t="shared" si="38"/>
        <v>226.9</v>
      </c>
    </row>
    <row r="118" ht="20" hidden="1" customHeight="1" spans="1:24">
      <c r="A118" s="10">
        <f t="shared" si="53"/>
        <v>115</v>
      </c>
      <c r="B118" s="15"/>
      <c r="C118" s="12" t="s">
        <v>229</v>
      </c>
      <c r="D118" s="11" t="s">
        <v>230</v>
      </c>
      <c r="E118" s="11">
        <v>2836.2</v>
      </c>
      <c r="F118" s="11">
        <v>2837</v>
      </c>
      <c r="G118" s="13">
        <v>4990.25</v>
      </c>
      <c r="H118" s="11">
        <f t="shared" si="40"/>
        <v>51.05</v>
      </c>
      <c r="I118" s="11">
        <f t="shared" si="41"/>
        <v>453.792</v>
      </c>
      <c r="J118" s="11">
        <f t="shared" si="42"/>
        <v>19.859</v>
      </c>
      <c r="K118" s="13">
        <f t="shared" si="43"/>
        <v>424.17</v>
      </c>
      <c r="L118" s="13">
        <f t="shared" si="44"/>
        <v>948.871</v>
      </c>
      <c r="M118" s="11">
        <v>0</v>
      </c>
      <c r="N118" s="11">
        <f t="shared" si="45"/>
        <v>226.9</v>
      </c>
      <c r="O118" s="11">
        <f t="shared" si="46"/>
        <v>8.51</v>
      </c>
      <c r="P118" s="13">
        <f t="shared" si="47"/>
        <v>99.81</v>
      </c>
      <c r="Q118" s="11">
        <f t="shared" si="48"/>
        <v>335.22</v>
      </c>
      <c r="R118" s="11">
        <f t="shared" si="49"/>
        <v>1284.091</v>
      </c>
      <c r="S118" s="11"/>
      <c r="T118" t="str">
        <f>VLOOKUP(D118,[3]汇总!I$2:J$326,2,0)</f>
        <v>√</v>
      </c>
      <c r="U118">
        <f>VLOOKUP(D118,'[4]2021.05'!$E$5:$F$203,2,0)</f>
        <v>3180</v>
      </c>
      <c r="W118">
        <f>VLOOKUP(C118,'[5]6月养老保险明细导'!$B$1:$R$500,17,0)</f>
        <v>0</v>
      </c>
      <c r="X118">
        <f t="shared" si="38"/>
        <v>226.9</v>
      </c>
    </row>
    <row r="119" ht="20" hidden="1" customHeight="1" spans="1:24">
      <c r="A119" s="10">
        <f t="shared" si="53"/>
        <v>116</v>
      </c>
      <c r="B119" s="15"/>
      <c r="C119" s="12" t="s">
        <v>233</v>
      </c>
      <c r="D119" s="11" t="s">
        <v>234</v>
      </c>
      <c r="E119" s="11">
        <v>3820</v>
      </c>
      <c r="F119" s="11">
        <v>3820</v>
      </c>
      <c r="G119" s="13">
        <v>4990.25</v>
      </c>
      <c r="H119" s="11">
        <f t="shared" si="40"/>
        <v>68.76</v>
      </c>
      <c r="I119" s="11">
        <f t="shared" si="41"/>
        <v>611.2</v>
      </c>
      <c r="J119" s="11">
        <f t="shared" si="42"/>
        <v>26.74</v>
      </c>
      <c r="K119" s="13">
        <f t="shared" si="43"/>
        <v>424.17</v>
      </c>
      <c r="L119" s="13">
        <f t="shared" si="44"/>
        <v>1130.87</v>
      </c>
      <c r="M119" s="11">
        <v>0</v>
      </c>
      <c r="N119" s="11">
        <f t="shared" si="45"/>
        <v>305.6</v>
      </c>
      <c r="O119" s="11">
        <f t="shared" si="46"/>
        <v>11.46</v>
      </c>
      <c r="P119" s="13">
        <f t="shared" si="47"/>
        <v>99.81</v>
      </c>
      <c r="Q119" s="11">
        <f t="shared" si="48"/>
        <v>416.87</v>
      </c>
      <c r="R119" s="11">
        <f t="shared" si="49"/>
        <v>1547.74</v>
      </c>
      <c r="S119" s="11"/>
      <c r="T119" t="str">
        <f>VLOOKUP(D119,[3]汇总!I$2:J$326,2,0)</f>
        <v>√</v>
      </c>
      <c r="U119">
        <f>VLOOKUP(D119,'[4]2021.05'!$E$5:$F$203,2,0)</f>
        <v>4180</v>
      </c>
      <c r="W119">
        <f>VLOOKUP(C119,'[5]6月养老保险明细导'!$B$1:$R$500,17,0)</f>
        <v>0</v>
      </c>
      <c r="X119">
        <f t="shared" si="38"/>
        <v>305.6</v>
      </c>
    </row>
    <row r="120" ht="20" hidden="1" customHeight="1" spans="1:24">
      <c r="A120" s="10">
        <f t="shared" si="53"/>
        <v>117</v>
      </c>
      <c r="B120" s="15"/>
      <c r="C120" s="12" t="s">
        <v>237</v>
      </c>
      <c r="D120" s="11" t="s">
        <v>238</v>
      </c>
      <c r="E120" s="11">
        <v>2836.2</v>
      </c>
      <c r="F120" s="11">
        <v>2837</v>
      </c>
      <c r="G120" s="13">
        <v>4990.25</v>
      </c>
      <c r="H120" s="11">
        <f t="shared" si="40"/>
        <v>51.05</v>
      </c>
      <c r="I120" s="11">
        <f t="shared" si="41"/>
        <v>453.792</v>
      </c>
      <c r="J120" s="11">
        <f t="shared" si="42"/>
        <v>19.859</v>
      </c>
      <c r="K120" s="13">
        <f t="shared" si="43"/>
        <v>424.17</v>
      </c>
      <c r="L120" s="13">
        <f t="shared" si="44"/>
        <v>948.871</v>
      </c>
      <c r="M120" s="11">
        <v>0</v>
      </c>
      <c r="N120" s="11">
        <f t="shared" si="45"/>
        <v>226.9</v>
      </c>
      <c r="O120" s="11">
        <f t="shared" si="46"/>
        <v>8.51</v>
      </c>
      <c r="P120" s="13">
        <f t="shared" si="47"/>
        <v>99.81</v>
      </c>
      <c r="Q120" s="11">
        <f t="shared" si="48"/>
        <v>335.22</v>
      </c>
      <c r="R120" s="11">
        <f t="shared" si="49"/>
        <v>1284.091</v>
      </c>
      <c r="S120" s="11"/>
      <c r="T120" t="str">
        <f>VLOOKUP(D120,[3]汇总!I$2:J$326,2,0)</f>
        <v>√</v>
      </c>
      <c r="U120">
        <f>VLOOKUP(D120,'[4]2021.05'!$E$5:$F$203,2,0)</f>
        <v>4180</v>
      </c>
      <c r="W120">
        <f>VLOOKUP(C120,'[5]6月养老保险明细导'!$B$1:$R$500,17,0)</f>
        <v>0</v>
      </c>
      <c r="X120">
        <f t="shared" si="38"/>
        <v>226.9</v>
      </c>
    </row>
    <row r="121" ht="20" hidden="1" customHeight="1" spans="1:24">
      <c r="A121" s="10">
        <f t="shared" si="53"/>
        <v>118</v>
      </c>
      <c r="B121" s="15"/>
      <c r="C121" s="12" t="s">
        <v>239</v>
      </c>
      <c r="D121" s="11" t="s">
        <v>240</v>
      </c>
      <c r="E121" s="11">
        <v>3042.05</v>
      </c>
      <c r="F121" s="11">
        <v>3043</v>
      </c>
      <c r="G121" s="13">
        <v>4990.25</v>
      </c>
      <c r="H121" s="11">
        <f t="shared" si="40"/>
        <v>54.76</v>
      </c>
      <c r="I121" s="11">
        <f t="shared" si="41"/>
        <v>486.728</v>
      </c>
      <c r="J121" s="11">
        <f t="shared" si="42"/>
        <v>21.301</v>
      </c>
      <c r="K121" s="13">
        <f t="shared" si="43"/>
        <v>424.17</v>
      </c>
      <c r="L121" s="13">
        <f t="shared" si="44"/>
        <v>986.959</v>
      </c>
      <c r="M121" s="11">
        <v>0</v>
      </c>
      <c r="N121" s="11">
        <f t="shared" si="45"/>
        <v>243.36</v>
      </c>
      <c r="O121" s="11">
        <f t="shared" si="46"/>
        <v>9.13</v>
      </c>
      <c r="P121" s="13">
        <f t="shared" si="47"/>
        <v>99.81</v>
      </c>
      <c r="Q121" s="11">
        <f t="shared" si="48"/>
        <v>352.3</v>
      </c>
      <c r="R121" s="11">
        <f t="shared" si="49"/>
        <v>1339.259</v>
      </c>
      <c r="S121" s="11"/>
      <c r="T121" t="str">
        <f>VLOOKUP(D121,[3]汇总!I$2:J$326,2,0)</f>
        <v>√</v>
      </c>
      <c r="U121">
        <f>VLOOKUP(D121,'[4]2021.05'!$E$5:$F$203,2,0)</f>
        <v>3180</v>
      </c>
      <c r="W121">
        <f>VLOOKUP(C121,'[5]6月养老保险明细导'!$B$1:$R$500,17,0)</f>
        <v>0</v>
      </c>
      <c r="X121">
        <f t="shared" si="38"/>
        <v>243.36</v>
      </c>
    </row>
    <row r="122" ht="20" hidden="1" customHeight="1" spans="1:24">
      <c r="A122" s="10">
        <f t="shared" si="53"/>
        <v>119</v>
      </c>
      <c r="B122" s="15"/>
      <c r="C122" s="12" t="s">
        <v>241</v>
      </c>
      <c r="D122" s="11" t="s">
        <v>242</v>
      </c>
      <c r="E122" s="11">
        <v>3820</v>
      </c>
      <c r="F122" s="11">
        <v>3820</v>
      </c>
      <c r="G122" s="13">
        <v>4990.25</v>
      </c>
      <c r="H122" s="11">
        <f t="shared" si="40"/>
        <v>68.76</v>
      </c>
      <c r="I122" s="11">
        <f t="shared" si="41"/>
        <v>611.2</v>
      </c>
      <c r="J122" s="11">
        <f t="shared" si="42"/>
        <v>26.74</v>
      </c>
      <c r="K122" s="13">
        <f t="shared" si="43"/>
        <v>424.17</v>
      </c>
      <c r="L122" s="13">
        <f t="shared" si="44"/>
        <v>1130.87</v>
      </c>
      <c r="M122" s="11">
        <v>0</v>
      </c>
      <c r="N122" s="11">
        <f t="shared" si="45"/>
        <v>305.6</v>
      </c>
      <c r="O122" s="11">
        <f t="shared" si="46"/>
        <v>11.46</v>
      </c>
      <c r="P122" s="13">
        <f t="shared" si="47"/>
        <v>99.81</v>
      </c>
      <c r="Q122" s="11">
        <f t="shared" si="48"/>
        <v>416.87</v>
      </c>
      <c r="R122" s="11">
        <f t="shared" si="49"/>
        <v>1547.74</v>
      </c>
      <c r="S122" s="11"/>
      <c r="T122" t="str">
        <f>VLOOKUP(D122,[3]汇总!I$2:J$326,2,0)</f>
        <v>√</v>
      </c>
      <c r="U122">
        <f>VLOOKUP(D122,'[4]2021.05'!$E$5:$F$203,2,0)</f>
        <v>4180</v>
      </c>
      <c r="W122">
        <f>VLOOKUP(C122,'[5]6月养老保险明细导'!$B$1:$R$500,17,0)</f>
        <v>0</v>
      </c>
      <c r="X122">
        <f t="shared" si="38"/>
        <v>305.6</v>
      </c>
    </row>
    <row r="123" s="1" customFormat="1" ht="20" customHeight="1" spans="1:24">
      <c r="A123" s="10">
        <f t="shared" si="53"/>
        <v>120</v>
      </c>
      <c r="B123" s="17"/>
      <c r="C123" s="18" t="s">
        <v>936</v>
      </c>
      <c r="D123" s="18" t="s">
        <v>937</v>
      </c>
      <c r="E123" s="19">
        <v>3042.05</v>
      </c>
      <c r="F123" s="20">
        <v>3043</v>
      </c>
      <c r="G123" s="21">
        <v>4990.25</v>
      </c>
      <c r="H123" s="20">
        <f t="shared" si="40"/>
        <v>54.76</v>
      </c>
      <c r="I123" s="20">
        <f t="shared" si="41"/>
        <v>486.728</v>
      </c>
      <c r="J123" s="20">
        <f t="shared" si="42"/>
        <v>21.301</v>
      </c>
      <c r="K123" s="21">
        <f t="shared" si="43"/>
        <v>424.17</v>
      </c>
      <c r="L123" s="21">
        <f t="shared" si="44"/>
        <v>986.959</v>
      </c>
      <c r="M123" s="20">
        <v>0</v>
      </c>
      <c r="N123" s="20">
        <f t="shared" si="45"/>
        <v>243.36</v>
      </c>
      <c r="O123" s="20">
        <f t="shared" si="46"/>
        <v>9.13</v>
      </c>
      <c r="P123" s="21">
        <f t="shared" si="47"/>
        <v>99.81</v>
      </c>
      <c r="Q123" s="20">
        <f t="shared" si="48"/>
        <v>352.3</v>
      </c>
      <c r="R123" s="20">
        <f t="shared" si="49"/>
        <v>1339.259</v>
      </c>
      <c r="S123" s="20" t="s">
        <v>50</v>
      </c>
      <c r="W123">
        <f>VLOOKUP(C123,'[5]6月养老保险明细导'!$B$1:$R$500,17,0)</f>
        <v>0</v>
      </c>
      <c r="X123">
        <f t="shared" si="38"/>
        <v>243.36</v>
      </c>
    </row>
    <row r="124" s="1" customFormat="1" ht="20" customHeight="1" spans="1:24">
      <c r="A124" s="10">
        <f t="shared" ref="A124:A133" si="54">ROW()-3</f>
        <v>121</v>
      </c>
      <c r="B124" s="32"/>
      <c r="C124" s="18" t="s">
        <v>938</v>
      </c>
      <c r="D124" s="18" t="s">
        <v>939</v>
      </c>
      <c r="E124" s="19">
        <v>3042.05</v>
      </c>
      <c r="F124" s="20">
        <v>3043</v>
      </c>
      <c r="G124" s="21">
        <v>4990.25</v>
      </c>
      <c r="H124" s="20">
        <f t="shared" si="40"/>
        <v>54.76</v>
      </c>
      <c r="I124" s="20">
        <f t="shared" si="41"/>
        <v>486.728</v>
      </c>
      <c r="J124" s="20">
        <f t="shared" si="42"/>
        <v>21.301</v>
      </c>
      <c r="K124" s="21">
        <f t="shared" si="43"/>
        <v>424.17</v>
      </c>
      <c r="L124" s="21">
        <f t="shared" si="44"/>
        <v>986.959</v>
      </c>
      <c r="M124" s="20">
        <v>0</v>
      </c>
      <c r="N124" s="20">
        <f t="shared" si="45"/>
        <v>243.36</v>
      </c>
      <c r="O124" s="20">
        <f t="shared" si="46"/>
        <v>9.13</v>
      </c>
      <c r="P124" s="21">
        <f t="shared" si="47"/>
        <v>99.81</v>
      </c>
      <c r="Q124" s="20">
        <f t="shared" si="48"/>
        <v>352.3</v>
      </c>
      <c r="R124" s="20">
        <f t="shared" si="49"/>
        <v>1339.259</v>
      </c>
      <c r="S124" s="20" t="s">
        <v>50</v>
      </c>
      <c r="W124">
        <f>VLOOKUP(C124,'[5]6月养老保险明细导'!$B$1:$R$500,17,0)</f>
        <v>0</v>
      </c>
      <c r="X124">
        <f t="shared" si="38"/>
        <v>243.36</v>
      </c>
    </row>
    <row r="125" ht="20" hidden="1" customHeight="1" spans="1:24">
      <c r="A125" s="10">
        <f t="shared" si="54"/>
        <v>122</v>
      </c>
      <c r="B125" s="11" t="s">
        <v>243</v>
      </c>
      <c r="C125" s="12" t="s">
        <v>244</v>
      </c>
      <c r="D125" s="11" t="s">
        <v>245</v>
      </c>
      <c r="E125" s="11">
        <v>2836.2</v>
      </c>
      <c r="F125" s="11">
        <v>2837</v>
      </c>
      <c r="G125" s="13">
        <v>4990.25</v>
      </c>
      <c r="H125" s="11">
        <f t="shared" si="40"/>
        <v>51.05</v>
      </c>
      <c r="I125" s="11">
        <f t="shared" si="41"/>
        <v>453.792</v>
      </c>
      <c r="J125" s="11">
        <f t="shared" si="42"/>
        <v>19.859</v>
      </c>
      <c r="K125" s="13">
        <f t="shared" si="43"/>
        <v>424.17</v>
      </c>
      <c r="L125" s="13">
        <f t="shared" si="44"/>
        <v>948.871</v>
      </c>
      <c r="M125" s="11">
        <v>0</v>
      </c>
      <c r="N125" s="11">
        <f t="shared" si="45"/>
        <v>226.9</v>
      </c>
      <c r="O125" s="11">
        <f t="shared" si="46"/>
        <v>8.51</v>
      </c>
      <c r="P125" s="13">
        <f t="shared" si="47"/>
        <v>99.81</v>
      </c>
      <c r="Q125" s="11">
        <f t="shared" si="48"/>
        <v>335.22</v>
      </c>
      <c r="R125" s="11">
        <f t="shared" si="49"/>
        <v>1284.091</v>
      </c>
      <c r="S125" s="11"/>
      <c r="T125" t="str">
        <f>VLOOKUP(D125,[3]汇总!I$2:J$326,2,0)</f>
        <v>√</v>
      </c>
      <c r="U125">
        <f>VLOOKUP(D125,'[4]2021.05'!$E$5:$F$203,2,0)</f>
        <v>4180</v>
      </c>
      <c r="W125">
        <f>VLOOKUP(C125,'[5]6月养老保险明细导'!$B$1:$R$500,17,0)</f>
        <v>0</v>
      </c>
      <c r="X125">
        <f t="shared" si="38"/>
        <v>226.9</v>
      </c>
    </row>
    <row r="126" ht="20" hidden="1" customHeight="1" spans="1:24">
      <c r="A126" s="10">
        <f t="shared" si="54"/>
        <v>123</v>
      </c>
      <c r="B126" s="11"/>
      <c r="C126" s="12" t="s">
        <v>246</v>
      </c>
      <c r="D126" s="11" t="s">
        <v>247</v>
      </c>
      <c r="E126" s="11">
        <v>2836.2</v>
      </c>
      <c r="F126" s="11">
        <v>2837</v>
      </c>
      <c r="G126" s="13">
        <v>4990.25</v>
      </c>
      <c r="H126" s="11">
        <f t="shared" si="40"/>
        <v>51.05</v>
      </c>
      <c r="I126" s="11">
        <f t="shared" si="41"/>
        <v>453.792</v>
      </c>
      <c r="J126" s="11">
        <f t="shared" si="42"/>
        <v>19.859</v>
      </c>
      <c r="K126" s="13">
        <f t="shared" si="43"/>
        <v>424.17</v>
      </c>
      <c r="L126" s="13">
        <f t="shared" si="44"/>
        <v>948.871</v>
      </c>
      <c r="M126" s="11">
        <v>0</v>
      </c>
      <c r="N126" s="11">
        <f t="shared" si="45"/>
        <v>226.9</v>
      </c>
      <c r="O126" s="11">
        <f t="shared" si="46"/>
        <v>8.51</v>
      </c>
      <c r="P126" s="13">
        <f t="shared" si="47"/>
        <v>99.81</v>
      </c>
      <c r="Q126" s="11">
        <f t="shared" si="48"/>
        <v>335.22</v>
      </c>
      <c r="R126" s="11">
        <f t="shared" si="49"/>
        <v>1284.091</v>
      </c>
      <c r="S126" s="11"/>
      <c r="T126" t="str">
        <f>VLOOKUP(D126,[3]汇总!I$2:J$326,2,0)</f>
        <v>√</v>
      </c>
      <c r="U126">
        <f>VLOOKUP(D126,'[4]2021.05'!$E$5:$F$203,2,0)</f>
        <v>4180</v>
      </c>
      <c r="W126">
        <f>VLOOKUP(C126,'[5]6月养老保险明细导'!$B$1:$R$500,17,0)</f>
        <v>0</v>
      </c>
      <c r="X126">
        <f t="shared" si="38"/>
        <v>226.9</v>
      </c>
    </row>
    <row r="127" ht="20" hidden="1" customHeight="1" spans="1:24">
      <c r="A127" s="10">
        <f t="shared" si="54"/>
        <v>124</v>
      </c>
      <c r="B127" s="11"/>
      <c r="C127" s="12" t="s">
        <v>248</v>
      </c>
      <c r="D127" s="11" t="s">
        <v>249</v>
      </c>
      <c r="E127" s="11">
        <v>2836.2</v>
      </c>
      <c r="F127" s="11">
        <v>2837</v>
      </c>
      <c r="G127" s="13">
        <v>4990.25</v>
      </c>
      <c r="H127" s="11">
        <f t="shared" si="40"/>
        <v>51.05</v>
      </c>
      <c r="I127" s="11">
        <f t="shared" si="41"/>
        <v>453.792</v>
      </c>
      <c r="J127" s="11">
        <f t="shared" si="42"/>
        <v>19.859</v>
      </c>
      <c r="K127" s="13">
        <f t="shared" si="43"/>
        <v>424.17</v>
      </c>
      <c r="L127" s="13">
        <f t="shared" si="44"/>
        <v>948.871</v>
      </c>
      <c r="M127" s="11">
        <v>0</v>
      </c>
      <c r="N127" s="11">
        <f t="shared" si="45"/>
        <v>226.9</v>
      </c>
      <c r="O127" s="11">
        <f t="shared" si="46"/>
        <v>8.51</v>
      </c>
      <c r="P127" s="13">
        <f t="shared" si="47"/>
        <v>99.81</v>
      </c>
      <c r="Q127" s="11">
        <f t="shared" si="48"/>
        <v>335.22</v>
      </c>
      <c r="R127" s="11">
        <f t="shared" si="49"/>
        <v>1284.091</v>
      </c>
      <c r="S127" s="11"/>
      <c r="T127" t="str">
        <f>VLOOKUP(D127,[3]汇总!I$2:J$326,2,0)</f>
        <v>√</v>
      </c>
      <c r="U127">
        <f>VLOOKUP(D127,'[4]2021.05'!$E$5:$F$203,2,0)</f>
        <v>4180</v>
      </c>
      <c r="W127">
        <f>VLOOKUP(C127,'[5]6月养老保险明细导'!$B$1:$R$500,17,0)</f>
        <v>0</v>
      </c>
      <c r="X127">
        <f t="shared" si="38"/>
        <v>226.9</v>
      </c>
    </row>
    <row r="128" ht="20" hidden="1" customHeight="1" spans="1:24">
      <c r="A128" s="10">
        <f t="shared" si="54"/>
        <v>125</v>
      </c>
      <c r="B128" s="11"/>
      <c r="C128" s="12" t="s">
        <v>250</v>
      </c>
      <c r="D128" s="11" t="s">
        <v>251</v>
      </c>
      <c r="E128" s="11">
        <v>2836.2</v>
      </c>
      <c r="F128" s="11">
        <v>2837</v>
      </c>
      <c r="G128" s="13">
        <v>4990.25</v>
      </c>
      <c r="H128" s="11">
        <f t="shared" si="40"/>
        <v>51.05</v>
      </c>
      <c r="I128" s="11">
        <f t="shared" si="41"/>
        <v>453.792</v>
      </c>
      <c r="J128" s="11">
        <f t="shared" si="42"/>
        <v>19.859</v>
      </c>
      <c r="K128" s="13">
        <f t="shared" si="43"/>
        <v>424.17</v>
      </c>
      <c r="L128" s="13">
        <f t="shared" si="44"/>
        <v>948.871</v>
      </c>
      <c r="M128" s="11">
        <v>0</v>
      </c>
      <c r="N128" s="11">
        <f t="shared" si="45"/>
        <v>226.9</v>
      </c>
      <c r="O128" s="11">
        <f t="shared" si="46"/>
        <v>8.51</v>
      </c>
      <c r="P128" s="13">
        <f t="shared" si="47"/>
        <v>99.81</v>
      </c>
      <c r="Q128" s="11">
        <f t="shared" si="48"/>
        <v>335.22</v>
      </c>
      <c r="R128" s="11">
        <f t="shared" si="49"/>
        <v>1284.091</v>
      </c>
      <c r="S128" s="11"/>
      <c r="T128" t="str">
        <f>VLOOKUP(D128,[3]汇总!I$2:J$326,2,0)</f>
        <v>√</v>
      </c>
      <c r="U128">
        <f>VLOOKUP(D128,'[4]2021.05'!$E$5:$F$203,2,0)</f>
        <v>3180</v>
      </c>
      <c r="W128">
        <f>VLOOKUP(C128,'[5]6月养老保险明细导'!$B$1:$R$500,17,0)</f>
        <v>0</v>
      </c>
      <c r="X128">
        <f t="shared" si="38"/>
        <v>226.9</v>
      </c>
    </row>
    <row r="129" ht="20" hidden="1" customHeight="1" spans="1:24">
      <c r="A129" s="10">
        <f t="shared" si="54"/>
        <v>126</v>
      </c>
      <c r="B129" s="11"/>
      <c r="C129" s="12" t="s">
        <v>256</v>
      </c>
      <c r="D129" s="111" t="s">
        <v>257</v>
      </c>
      <c r="E129" s="11">
        <v>3042.05</v>
      </c>
      <c r="F129" s="11">
        <v>3043</v>
      </c>
      <c r="G129" s="13">
        <v>4990.25</v>
      </c>
      <c r="H129" s="11">
        <f t="shared" si="40"/>
        <v>54.76</v>
      </c>
      <c r="I129" s="11">
        <f t="shared" si="41"/>
        <v>486.728</v>
      </c>
      <c r="J129" s="11">
        <f t="shared" si="42"/>
        <v>21.301</v>
      </c>
      <c r="K129" s="13">
        <f t="shared" si="43"/>
        <v>424.17</v>
      </c>
      <c r="L129" s="13">
        <f t="shared" si="44"/>
        <v>986.959</v>
      </c>
      <c r="M129" s="11">
        <v>0</v>
      </c>
      <c r="N129" s="11">
        <f t="shared" si="45"/>
        <v>243.36</v>
      </c>
      <c r="O129" s="11">
        <f t="shared" si="46"/>
        <v>9.13</v>
      </c>
      <c r="P129" s="13">
        <f t="shared" si="47"/>
        <v>99.81</v>
      </c>
      <c r="Q129" s="11">
        <f t="shared" si="48"/>
        <v>352.3</v>
      </c>
      <c r="R129" s="11">
        <f t="shared" si="49"/>
        <v>1339.259</v>
      </c>
      <c r="S129" s="11"/>
      <c r="T129" t="str">
        <f>VLOOKUP(D129,[3]汇总!I$2:J$326,2,0)</f>
        <v>√</v>
      </c>
      <c r="U129">
        <f>VLOOKUP(D129,'[4]2021.05'!$E$5:$F$203,2,0)</f>
        <v>3180</v>
      </c>
      <c r="W129">
        <f>VLOOKUP(C129,'[5]6月养老保险明细导'!$B$1:$R$500,17,0)</f>
        <v>0</v>
      </c>
      <c r="X129">
        <f t="shared" si="38"/>
        <v>243.36</v>
      </c>
    </row>
    <row r="130" ht="20" hidden="1" customHeight="1" spans="1:24">
      <c r="A130" s="10">
        <f t="shared" si="54"/>
        <v>127</v>
      </c>
      <c r="B130" s="11"/>
      <c r="C130" s="12" t="s">
        <v>799</v>
      </c>
      <c r="D130" s="111" t="s">
        <v>800</v>
      </c>
      <c r="E130" s="11">
        <v>3820</v>
      </c>
      <c r="F130" s="11">
        <v>3820</v>
      </c>
      <c r="G130" s="13">
        <v>4990.25</v>
      </c>
      <c r="H130" s="11">
        <f t="shared" si="40"/>
        <v>68.76</v>
      </c>
      <c r="I130" s="11">
        <f t="shared" si="41"/>
        <v>611.2</v>
      </c>
      <c r="J130" s="11">
        <f t="shared" si="42"/>
        <v>26.74</v>
      </c>
      <c r="K130" s="13">
        <f t="shared" si="43"/>
        <v>424.17</v>
      </c>
      <c r="L130" s="13">
        <f t="shared" si="44"/>
        <v>1130.87</v>
      </c>
      <c r="M130" s="11">
        <v>0</v>
      </c>
      <c r="N130" s="11">
        <f t="shared" si="45"/>
        <v>305.6</v>
      </c>
      <c r="O130" s="11">
        <f t="shared" si="46"/>
        <v>11.46</v>
      </c>
      <c r="P130" s="13">
        <f t="shared" si="47"/>
        <v>99.81</v>
      </c>
      <c r="Q130" s="11">
        <f t="shared" si="48"/>
        <v>416.87</v>
      </c>
      <c r="R130" s="11">
        <f t="shared" si="49"/>
        <v>1547.74</v>
      </c>
      <c r="S130" s="11"/>
      <c r="T130" t="str">
        <f>VLOOKUP(D130,[3]汇总!I$2:J$326,2,0)</f>
        <v>√</v>
      </c>
      <c r="U130">
        <f>VLOOKUP(D130,'[4]2021.05'!$E$5:$F$203,2,0)</f>
        <v>4180</v>
      </c>
      <c r="W130">
        <f>VLOOKUP(C130,'[5]6月养老保险明细导'!$B$1:$R$500,17,0)</f>
        <v>0</v>
      </c>
      <c r="X130">
        <f t="shared" si="38"/>
        <v>305.6</v>
      </c>
    </row>
    <row r="131" ht="20" hidden="1" customHeight="1" spans="1:24">
      <c r="A131" s="10">
        <f t="shared" si="54"/>
        <v>128</v>
      </c>
      <c r="B131" s="33" t="s">
        <v>258</v>
      </c>
      <c r="C131" s="12" t="s">
        <v>259</v>
      </c>
      <c r="D131" s="11" t="s">
        <v>260</v>
      </c>
      <c r="E131" s="11">
        <v>2836.2</v>
      </c>
      <c r="F131" s="11">
        <v>2837</v>
      </c>
      <c r="G131" s="13">
        <v>4990.25</v>
      </c>
      <c r="H131" s="11">
        <f t="shared" si="40"/>
        <v>51.05</v>
      </c>
      <c r="I131" s="11">
        <f t="shared" si="41"/>
        <v>453.792</v>
      </c>
      <c r="J131" s="11">
        <f t="shared" si="42"/>
        <v>19.859</v>
      </c>
      <c r="K131" s="13">
        <f t="shared" si="43"/>
        <v>424.17</v>
      </c>
      <c r="L131" s="13">
        <f t="shared" si="44"/>
        <v>948.871</v>
      </c>
      <c r="M131" s="11">
        <v>0</v>
      </c>
      <c r="N131" s="11">
        <f t="shared" si="45"/>
        <v>226.9</v>
      </c>
      <c r="O131" s="11">
        <f t="shared" si="46"/>
        <v>8.51</v>
      </c>
      <c r="P131" s="13">
        <f t="shared" si="47"/>
        <v>99.81</v>
      </c>
      <c r="Q131" s="11">
        <f t="shared" si="48"/>
        <v>335.22</v>
      </c>
      <c r="R131" s="11">
        <f t="shared" si="49"/>
        <v>1284.091</v>
      </c>
      <c r="S131" s="11"/>
      <c r="T131" t="str">
        <f>VLOOKUP(D131,[3]汇总!I$2:J$326,2,0)</f>
        <v>√</v>
      </c>
      <c r="U131">
        <f>VLOOKUP(D131,'[4]2021.05'!$E$5:$F$203,2,0)</f>
        <v>1790</v>
      </c>
      <c r="W131">
        <f>VLOOKUP(C131,'[5]6月养老保险明细导'!$B$1:$R$500,17,0)</f>
        <v>0</v>
      </c>
      <c r="X131">
        <f t="shared" si="38"/>
        <v>226.9</v>
      </c>
    </row>
    <row r="132" ht="20" hidden="1" customHeight="1" spans="1:24">
      <c r="A132" s="10">
        <f t="shared" si="54"/>
        <v>129</v>
      </c>
      <c r="B132" s="26"/>
      <c r="C132" s="12" t="s">
        <v>261</v>
      </c>
      <c r="D132" s="11" t="s">
        <v>262</v>
      </c>
      <c r="E132" s="11">
        <v>2836.2</v>
      </c>
      <c r="F132" s="11">
        <v>2837</v>
      </c>
      <c r="G132" s="13">
        <v>4990.25</v>
      </c>
      <c r="H132" s="11">
        <f t="shared" si="40"/>
        <v>51.05</v>
      </c>
      <c r="I132" s="11">
        <f t="shared" si="41"/>
        <v>453.792</v>
      </c>
      <c r="J132" s="11">
        <f t="shared" si="42"/>
        <v>19.859</v>
      </c>
      <c r="K132" s="13">
        <f t="shared" si="43"/>
        <v>424.17</v>
      </c>
      <c r="L132" s="13">
        <f t="shared" si="44"/>
        <v>948.871</v>
      </c>
      <c r="M132" s="11">
        <v>0</v>
      </c>
      <c r="N132" s="11">
        <f t="shared" si="45"/>
        <v>226.9</v>
      </c>
      <c r="O132" s="11">
        <f t="shared" si="46"/>
        <v>8.51</v>
      </c>
      <c r="P132" s="13">
        <f t="shared" si="47"/>
        <v>99.81</v>
      </c>
      <c r="Q132" s="11">
        <f t="shared" si="48"/>
        <v>335.22</v>
      </c>
      <c r="R132" s="11">
        <f t="shared" si="49"/>
        <v>1284.091</v>
      </c>
      <c r="S132" s="11"/>
      <c r="T132" t="str">
        <f>VLOOKUP(D132,[3]汇总!I$2:J$326,2,0)</f>
        <v>√</v>
      </c>
      <c r="U132">
        <f>VLOOKUP(D132,'[4]2021.05'!$E$5:$F$203,2,0)</f>
        <v>1790</v>
      </c>
      <c r="W132">
        <f>VLOOKUP(C132,'[5]6月养老保险明细导'!$B$1:$R$500,17,0)</f>
        <v>0</v>
      </c>
      <c r="X132">
        <f t="shared" si="38"/>
        <v>226.9</v>
      </c>
    </row>
    <row r="133" ht="20" hidden="1" customHeight="1" spans="1:24">
      <c r="A133" s="10">
        <f t="shared" si="54"/>
        <v>130</v>
      </c>
      <c r="B133" s="26"/>
      <c r="C133" s="12" t="s">
        <v>263</v>
      </c>
      <c r="D133" s="11" t="s">
        <v>264</v>
      </c>
      <c r="E133" s="11">
        <v>2836.2</v>
      </c>
      <c r="F133" s="11">
        <v>2837</v>
      </c>
      <c r="G133" s="13">
        <v>4990.25</v>
      </c>
      <c r="H133" s="11">
        <f t="shared" si="40"/>
        <v>51.05</v>
      </c>
      <c r="I133" s="11">
        <f t="shared" si="41"/>
        <v>453.792</v>
      </c>
      <c r="J133" s="11">
        <f t="shared" si="42"/>
        <v>19.859</v>
      </c>
      <c r="K133" s="13">
        <f t="shared" si="43"/>
        <v>424.17</v>
      </c>
      <c r="L133" s="13">
        <f t="shared" si="44"/>
        <v>948.871</v>
      </c>
      <c r="M133" s="11">
        <v>0</v>
      </c>
      <c r="N133" s="11">
        <f t="shared" si="45"/>
        <v>226.9</v>
      </c>
      <c r="O133" s="11">
        <f t="shared" si="46"/>
        <v>8.51</v>
      </c>
      <c r="P133" s="13">
        <f t="shared" si="47"/>
        <v>99.81</v>
      </c>
      <c r="Q133" s="11">
        <f t="shared" si="48"/>
        <v>335.22</v>
      </c>
      <c r="R133" s="11">
        <f t="shared" si="49"/>
        <v>1284.091</v>
      </c>
      <c r="S133" s="11"/>
      <c r="T133" t="str">
        <f>VLOOKUP(D133,[3]汇总!I$2:J$326,2,0)</f>
        <v>√</v>
      </c>
      <c r="U133">
        <f>VLOOKUP(D133,'[4]2021.05'!$E$5:$F$203,2,0)</f>
        <v>1790</v>
      </c>
      <c r="W133">
        <f>VLOOKUP(C133,'[5]6月养老保险明细导'!$B$1:$R$500,17,0)</f>
        <v>0</v>
      </c>
      <c r="X133">
        <f t="shared" ref="X133:X196" si="55">N133-W133</f>
        <v>226.9</v>
      </c>
    </row>
    <row r="134" ht="20" hidden="1" customHeight="1" spans="1:24">
      <c r="A134" s="10">
        <f t="shared" ref="A134:A143" si="56">ROW()-3</f>
        <v>131</v>
      </c>
      <c r="B134" s="26"/>
      <c r="C134" s="12" t="s">
        <v>265</v>
      </c>
      <c r="D134" s="11" t="s">
        <v>266</v>
      </c>
      <c r="E134" s="11">
        <v>2836.2</v>
      </c>
      <c r="F134" s="11">
        <v>2837</v>
      </c>
      <c r="G134" s="13">
        <v>4990.25</v>
      </c>
      <c r="H134" s="11">
        <f t="shared" si="40"/>
        <v>51.05</v>
      </c>
      <c r="I134" s="11">
        <f t="shared" si="41"/>
        <v>453.792</v>
      </c>
      <c r="J134" s="11">
        <f t="shared" si="42"/>
        <v>19.859</v>
      </c>
      <c r="K134" s="13">
        <f t="shared" si="43"/>
        <v>424.17</v>
      </c>
      <c r="L134" s="13">
        <f t="shared" si="44"/>
        <v>948.871</v>
      </c>
      <c r="M134" s="11">
        <v>0</v>
      </c>
      <c r="N134" s="11">
        <f t="shared" si="45"/>
        <v>226.9</v>
      </c>
      <c r="O134" s="11">
        <f t="shared" si="46"/>
        <v>8.51</v>
      </c>
      <c r="P134" s="13">
        <f t="shared" si="47"/>
        <v>99.81</v>
      </c>
      <c r="Q134" s="11">
        <f t="shared" si="48"/>
        <v>335.22</v>
      </c>
      <c r="R134" s="11">
        <f t="shared" si="49"/>
        <v>1284.091</v>
      </c>
      <c r="S134" s="11"/>
      <c r="T134" t="str">
        <f>VLOOKUP(D134,[3]汇总!I$2:J$326,2,0)</f>
        <v>√</v>
      </c>
      <c r="U134">
        <f>VLOOKUP(D134,'[4]2021.05'!$E$5:$F$203,2,0)</f>
        <v>1790</v>
      </c>
      <c r="W134">
        <f>VLOOKUP(C134,'[5]6月养老保险明细导'!$B$1:$R$500,17,0)</f>
        <v>0</v>
      </c>
      <c r="X134">
        <f t="shared" si="55"/>
        <v>226.9</v>
      </c>
    </row>
    <row r="135" ht="20" hidden="1" customHeight="1" spans="1:24">
      <c r="A135" s="10">
        <f t="shared" si="56"/>
        <v>132</v>
      </c>
      <c r="B135" s="26"/>
      <c r="C135" s="12" t="s">
        <v>267</v>
      </c>
      <c r="D135" s="11" t="s">
        <v>268</v>
      </c>
      <c r="E135" s="11">
        <v>2836.2</v>
      </c>
      <c r="F135" s="11">
        <v>2837</v>
      </c>
      <c r="G135" s="13">
        <v>4990.25</v>
      </c>
      <c r="H135" s="11">
        <f t="shared" si="40"/>
        <v>51.05</v>
      </c>
      <c r="I135" s="11">
        <f t="shared" si="41"/>
        <v>453.792</v>
      </c>
      <c r="J135" s="11">
        <f t="shared" si="42"/>
        <v>19.859</v>
      </c>
      <c r="K135" s="13">
        <f t="shared" si="43"/>
        <v>424.17</v>
      </c>
      <c r="L135" s="13">
        <f t="shared" si="44"/>
        <v>948.871</v>
      </c>
      <c r="M135" s="11">
        <v>0</v>
      </c>
      <c r="N135" s="11">
        <f t="shared" si="45"/>
        <v>226.9</v>
      </c>
      <c r="O135" s="11">
        <f t="shared" si="46"/>
        <v>8.51</v>
      </c>
      <c r="P135" s="13">
        <f t="shared" si="47"/>
        <v>99.81</v>
      </c>
      <c r="Q135" s="11">
        <f t="shared" si="48"/>
        <v>335.22</v>
      </c>
      <c r="R135" s="11">
        <f t="shared" si="49"/>
        <v>1284.091</v>
      </c>
      <c r="S135" s="11"/>
      <c r="T135" t="str">
        <f>VLOOKUP(D135,[3]汇总!I$2:J$326,2,0)</f>
        <v>√</v>
      </c>
      <c r="U135">
        <f>VLOOKUP(D135,'[4]2021.05'!$E$5:$F$203,2,0)</f>
        <v>1790</v>
      </c>
      <c r="W135">
        <f>VLOOKUP(C135,'[5]6月养老保险明细导'!$B$1:$R$500,17,0)</f>
        <v>0</v>
      </c>
      <c r="X135">
        <f t="shared" si="55"/>
        <v>226.9</v>
      </c>
    </row>
    <row r="136" ht="20" hidden="1" customHeight="1" spans="1:24">
      <c r="A136" s="10">
        <f t="shared" si="56"/>
        <v>133</v>
      </c>
      <c r="B136" s="26"/>
      <c r="C136" s="12" t="s">
        <v>269</v>
      </c>
      <c r="D136" s="11" t="s">
        <v>270</v>
      </c>
      <c r="E136" s="11">
        <v>2836.2</v>
      </c>
      <c r="F136" s="11">
        <v>2837</v>
      </c>
      <c r="G136" s="13">
        <v>4990.25</v>
      </c>
      <c r="H136" s="11">
        <f t="shared" si="40"/>
        <v>51.05</v>
      </c>
      <c r="I136" s="11">
        <f t="shared" si="41"/>
        <v>453.792</v>
      </c>
      <c r="J136" s="11">
        <f t="shared" si="42"/>
        <v>19.859</v>
      </c>
      <c r="K136" s="13">
        <f t="shared" si="43"/>
        <v>424.17</v>
      </c>
      <c r="L136" s="13">
        <f t="shared" si="44"/>
        <v>948.871</v>
      </c>
      <c r="M136" s="11">
        <v>0</v>
      </c>
      <c r="N136" s="11">
        <f t="shared" si="45"/>
        <v>226.9</v>
      </c>
      <c r="O136" s="11">
        <f t="shared" si="46"/>
        <v>8.51</v>
      </c>
      <c r="P136" s="13">
        <f t="shared" si="47"/>
        <v>99.81</v>
      </c>
      <c r="Q136" s="11">
        <f t="shared" si="48"/>
        <v>335.22</v>
      </c>
      <c r="R136" s="11">
        <f t="shared" si="49"/>
        <v>1284.091</v>
      </c>
      <c r="S136" s="11"/>
      <c r="T136" t="str">
        <f>VLOOKUP(D136,[3]汇总!I$2:J$326,2,0)</f>
        <v>√</v>
      </c>
      <c r="U136">
        <f>VLOOKUP(D136,'[4]2021.05'!$E$5:$F$203,2,0)</f>
        <v>1790</v>
      </c>
      <c r="W136">
        <f>VLOOKUP(C136,'[5]6月养老保险明细导'!$B$1:$R$500,17,0)</f>
        <v>0</v>
      </c>
      <c r="X136">
        <f t="shared" si="55"/>
        <v>226.9</v>
      </c>
    </row>
    <row r="137" ht="20" hidden="1" customHeight="1" spans="1:24">
      <c r="A137" s="10">
        <f t="shared" si="56"/>
        <v>134</v>
      </c>
      <c r="B137" s="26"/>
      <c r="C137" s="12" t="s">
        <v>271</v>
      </c>
      <c r="D137" s="11" t="s">
        <v>272</v>
      </c>
      <c r="E137" s="11">
        <v>2836.2</v>
      </c>
      <c r="F137" s="11">
        <v>2837</v>
      </c>
      <c r="G137" s="13">
        <v>4990.25</v>
      </c>
      <c r="H137" s="11">
        <f t="shared" si="40"/>
        <v>51.05</v>
      </c>
      <c r="I137" s="11">
        <f t="shared" si="41"/>
        <v>453.792</v>
      </c>
      <c r="J137" s="11">
        <f t="shared" si="42"/>
        <v>19.859</v>
      </c>
      <c r="K137" s="13">
        <f t="shared" si="43"/>
        <v>424.17</v>
      </c>
      <c r="L137" s="13">
        <f t="shared" si="44"/>
        <v>948.871</v>
      </c>
      <c r="M137" s="11">
        <v>0</v>
      </c>
      <c r="N137" s="11">
        <f t="shared" si="45"/>
        <v>226.9</v>
      </c>
      <c r="O137" s="11">
        <f t="shared" si="46"/>
        <v>8.51</v>
      </c>
      <c r="P137" s="13">
        <f t="shared" si="47"/>
        <v>99.81</v>
      </c>
      <c r="Q137" s="11">
        <f t="shared" si="48"/>
        <v>335.22</v>
      </c>
      <c r="R137" s="11">
        <f t="shared" si="49"/>
        <v>1284.091</v>
      </c>
      <c r="S137" s="11"/>
      <c r="T137" t="str">
        <f>VLOOKUP(D137,[3]汇总!I$2:J$326,2,0)</f>
        <v>√</v>
      </c>
      <c r="U137">
        <f>VLOOKUP(D137,'[4]2021.05'!$E$5:$F$203,2,0)</f>
        <v>1790</v>
      </c>
      <c r="W137">
        <f>VLOOKUP(C137,'[5]6月养老保险明细导'!$B$1:$R$500,17,0)</f>
        <v>0</v>
      </c>
      <c r="X137">
        <f t="shared" si="55"/>
        <v>226.9</v>
      </c>
    </row>
    <row r="138" ht="20" hidden="1" customHeight="1" spans="1:24">
      <c r="A138" s="10">
        <f t="shared" si="56"/>
        <v>135</v>
      </c>
      <c r="B138" s="26"/>
      <c r="C138" s="12" t="s">
        <v>275</v>
      </c>
      <c r="D138" s="11" t="s">
        <v>276</v>
      </c>
      <c r="E138" s="11">
        <v>2836.2</v>
      </c>
      <c r="F138" s="11">
        <v>2837</v>
      </c>
      <c r="G138" s="13">
        <v>4990.25</v>
      </c>
      <c r="H138" s="11">
        <f t="shared" si="40"/>
        <v>51.05</v>
      </c>
      <c r="I138" s="11">
        <f t="shared" si="41"/>
        <v>453.792</v>
      </c>
      <c r="J138" s="11">
        <f t="shared" si="42"/>
        <v>19.859</v>
      </c>
      <c r="K138" s="13">
        <f t="shared" si="43"/>
        <v>424.17</v>
      </c>
      <c r="L138" s="13">
        <f t="shared" si="44"/>
        <v>948.871</v>
      </c>
      <c r="M138" s="11">
        <v>0</v>
      </c>
      <c r="N138" s="11">
        <f t="shared" si="45"/>
        <v>226.9</v>
      </c>
      <c r="O138" s="11">
        <f t="shared" si="46"/>
        <v>8.51</v>
      </c>
      <c r="P138" s="13">
        <f t="shared" si="47"/>
        <v>99.81</v>
      </c>
      <c r="Q138" s="11">
        <f t="shared" si="48"/>
        <v>335.22</v>
      </c>
      <c r="R138" s="11">
        <f t="shared" si="49"/>
        <v>1284.091</v>
      </c>
      <c r="S138" s="11"/>
      <c r="T138" t="str">
        <f>VLOOKUP(D138,[3]汇总!I$2:J$326,2,0)</f>
        <v>√</v>
      </c>
      <c r="U138">
        <f>VLOOKUP(D138,'[4]2021.05'!$E$5:$F$203,2,0)</f>
        <v>1790</v>
      </c>
      <c r="W138">
        <f>VLOOKUP(C138,'[5]6月养老保险明细导'!$B$1:$R$500,17,0)</f>
        <v>0</v>
      </c>
      <c r="X138">
        <f t="shared" si="55"/>
        <v>226.9</v>
      </c>
    </row>
    <row r="139" ht="20" hidden="1" customHeight="1" spans="1:24">
      <c r="A139" s="10">
        <f t="shared" si="56"/>
        <v>136</v>
      </c>
      <c r="B139" s="26"/>
      <c r="C139" s="12" t="s">
        <v>277</v>
      </c>
      <c r="D139" s="11" t="s">
        <v>278</v>
      </c>
      <c r="E139" s="11">
        <v>2836.2</v>
      </c>
      <c r="F139" s="11">
        <v>2837</v>
      </c>
      <c r="G139" s="13">
        <v>4990.25</v>
      </c>
      <c r="H139" s="11">
        <f t="shared" si="40"/>
        <v>51.05</v>
      </c>
      <c r="I139" s="11">
        <f t="shared" si="41"/>
        <v>453.792</v>
      </c>
      <c r="J139" s="11">
        <f t="shared" si="42"/>
        <v>19.859</v>
      </c>
      <c r="K139" s="13">
        <f t="shared" si="43"/>
        <v>424.17</v>
      </c>
      <c r="L139" s="13">
        <f t="shared" si="44"/>
        <v>948.871</v>
      </c>
      <c r="M139" s="11">
        <v>0</v>
      </c>
      <c r="N139" s="11">
        <f t="shared" si="45"/>
        <v>226.9</v>
      </c>
      <c r="O139" s="11">
        <f t="shared" si="46"/>
        <v>8.51</v>
      </c>
      <c r="P139" s="13">
        <f t="shared" si="47"/>
        <v>99.81</v>
      </c>
      <c r="Q139" s="11">
        <f t="shared" si="48"/>
        <v>335.22</v>
      </c>
      <c r="R139" s="11">
        <f t="shared" si="49"/>
        <v>1284.091</v>
      </c>
      <c r="S139" s="11"/>
      <c r="T139" t="str">
        <f>VLOOKUP(D139,[3]汇总!I$2:J$326,2,0)</f>
        <v>√</v>
      </c>
      <c r="U139">
        <f>VLOOKUP(D139,'[4]2021.05'!$E$5:$F$203,2,0)</f>
        <v>1790</v>
      </c>
      <c r="W139">
        <f>VLOOKUP(C139,'[5]6月养老保险明细导'!$B$1:$R$500,17,0)</f>
        <v>0</v>
      </c>
      <c r="X139">
        <f t="shared" si="55"/>
        <v>226.9</v>
      </c>
    </row>
    <row r="140" ht="20" hidden="1" customHeight="1" spans="1:24">
      <c r="A140" s="10">
        <f t="shared" si="56"/>
        <v>137</v>
      </c>
      <c r="B140" s="26"/>
      <c r="C140" s="12" t="s">
        <v>279</v>
      </c>
      <c r="D140" s="11" t="s">
        <v>280</v>
      </c>
      <c r="E140" s="11">
        <v>2836.2</v>
      </c>
      <c r="F140" s="11">
        <v>2837</v>
      </c>
      <c r="G140" s="13">
        <v>4990.25</v>
      </c>
      <c r="H140" s="11">
        <f t="shared" ref="H140:H146" si="57">ROUND(E140*0.018,2)</f>
        <v>51.05</v>
      </c>
      <c r="I140" s="11">
        <f t="shared" ref="I140:I146" si="58">E140*0.16</f>
        <v>453.792</v>
      </c>
      <c r="J140" s="11">
        <f t="shared" ref="J140:J146" si="59">F140*0.007</f>
        <v>19.859</v>
      </c>
      <c r="K140" s="13">
        <f t="shared" ref="K140:K146" si="60">ROUND(G140*0.085,2)</f>
        <v>424.17</v>
      </c>
      <c r="L140" s="13">
        <f t="shared" ref="L140:L146" si="61">SUM(H140:K140)</f>
        <v>948.871</v>
      </c>
      <c r="M140" s="11">
        <v>0</v>
      </c>
      <c r="N140" s="11">
        <f t="shared" ref="N140:N146" si="62">ROUND(E140*0.08,2)</f>
        <v>226.9</v>
      </c>
      <c r="O140" s="11">
        <f t="shared" ref="O140:O146" si="63">ROUND(F140*0.003,2)</f>
        <v>8.51</v>
      </c>
      <c r="P140" s="13">
        <f t="shared" ref="P140:P146" si="64">ROUND(G140*0.02,2)</f>
        <v>99.81</v>
      </c>
      <c r="Q140" s="11">
        <f t="shared" ref="Q140:Q146" si="65">SUM(M140:P140)</f>
        <v>335.22</v>
      </c>
      <c r="R140" s="11">
        <f t="shared" ref="R140:R146" si="66">L140+Q140</f>
        <v>1284.091</v>
      </c>
      <c r="S140" s="11"/>
      <c r="T140" t="str">
        <f>VLOOKUP(D140,[3]汇总!I$2:J$326,2,0)</f>
        <v>√</v>
      </c>
      <c r="U140">
        <f>VLOOKUP(D140,'[4]2021.05'!$E$5:$F$203,2,0)</f>
        <v>2544</v>
      </c>
      <c r="W140">
        <f>VLOOKUP(C140,'[5]6月养老保险明细导'!$B$1:$R$500,17,0)</f>
        <v>0</v>
      </c>
      <c r="X140">
        <f t="shared" si="55"/>
        <v>226.9</v>
      </c>
    </row>
    <row r="141" ht="20" hidden="1" customHeight="1" spans="1:24">
      <c r="A141" s="10">
        <f t="shared" si="56"/>
        <v>138</v>
      </c>
      <c r="B141" s="26"/>
      <c r="C141" s="12" t="s">
        <v>281</v>
      </c>
      <c r="D141" s="11" t="s">
        <v>282</v>
      </c>
      <c r="E141" s="11">
        <v>2836.2</v>
      </c>
      <c r="F141" s="11">
        <v>2837</v>
      </c>
      <c r="G141" s="13">
        <v>4990.25</v>
      </c>
      <c r="H141" s="11">
        <f t="shared" si="57"/>
        <v>51.05</v>
      </c>
      <c r="I141" s="11">
        <f t="shared" si="58"/>
        <v>453.792</v>
      </c>
      <c r="J141" s="11">
        <f t="shared" si="59"/>
        <v>19.859</v>
      </c>
      <c r="K141" s="13">
        <f t="shared" si="60"/>
        <v>424.17</v>
      </c>
      <c r="L141" s="13">
        <f t="shared" si="61"/>
        <v>948.871</v>
      </c>
      <c r="M141" s="11">
        <v>0</v>
      </c>
      <c r="N141" s="11">
        <f t="shared" si="62"/>
        <v>226.9</v>
      </c>
      <c r="O141" s="11">
        <f t="shared" si="63"/>
        <v>8.51</v>
      </c>
      <c r="P141" s="13">
        <f t="shared" si="64"/>
        <v>99.81</v>
      </c>
      <c r="Q141" s="11">
        <f t="shared" si="65"/>
        <v>335.22</v>
      </c>
      <c r="R141" s="11">
        <f t="shared" si="66"/>
        <v>1284.091</v>
      </c>
      <c r="S141" s="11"/>
      <c r="T141" t="str">
        <f>VLOOKUP(D141,[3]汇总!I$2:J$326,2,0)</f>
        <v>√</v>
      </c>
      <c r="U141">
        <f>VLOOKUP(D141,'[4]2021.05'!$E$5:$F$203,2,0)</f>
        <v>1790</v>
      </c>
      <c r="W141">
        <f>VLOOKUP(C141,'[5]6月养老保险明细导'!$B$1:$R$500,17,0)</f>
        <v>0</v>
      </c>
      <c r="X141">
        <f t="shared" si="55"/>
        <v>226.9</v>
      </c>
    </row>
    <row r="142" ht="20" hidden="1" customHeight="1" spans="1:24">
      <c r="A142" s="10">
        <f t="shared" si="56"/>
        <v>139</v>
      </c>
      <c r="B142" s="26"/>
      <c r="C142" s="12" t="s">
        <v>289</v>
      </c>
      <c r="D142" s="11" t="s">
        <v>290</v>
      </c>
      <c r="E142" s="11">
        <v>3042.05</v>
      </c>
      <c r="F142" s="11">
        <v>3043</v>
      </c>
      <c r="G142" s="13">
        <v>4990.25</v>
      </c>
      <c r="H142" s="11">
        <f t="shared" si="57"/>
        <v>54.76</v>
      </c>
      <c r="I142" s="11">
        <f t="shared" si="58"/>
        <v>486.728</v>
      </c>
      <c r="J142" s="11">
        <f t="shared" si="59"/>
        <v>21.301</v>
      </c>
      <c r="K142" s="13">
        <f t="shared" si="60"/>
        <v>424.17</v>
      </c>
      <c r="L142" s="13">
        <f t="shared" si="61"/>
        <v>986.959</v>
      </c>
      <c r="M142" s="11">
        <v>0</v>
      </c>
      <c r="N142" s="11">
        <f t="shared" si="62"/>
        <v>243.36</v>
      </c>
      <c r="O142" s="11">
        <f t="shared" si="63"/>
        <v>9.13</v>
      </c>
      <c r="P142" s="13">
        <f t="shared" si="64"/>
        <v>99.81</v>
      </c>
      <c r="Q142" s="11">
        <f t="shared" si="65"/>
        <v>352.3</v>
      </c>
      <c r="R142" s="11">
        <f t="shared" si="66"/>
        <v>1339.259</v>
      </c>
      <c r="S142" s="11"/>
      <c r="T142" t="str">
        <f>VLOOKUP(D142,[3]汇总!I$2:J$326,2,0)</f>
        <v>√</v>
      </c>
      <c r="U142">
        <f>VLOOKUP(D142,'[4]2021.05'!$E$5:$F$203,2,0)</f>
        <v>1790</v>
      </c>
      <c r="W142">
        <f>VLOOKUP(C142,'[5]6月养老保险明细导'!$B$1:$R$500,17,0)</f>
        <v>0</v>
      </c>
      <c r="X142">
        <f t="shared" si="55"/>
        <v>243.36</v>
      </c>
    </row>
    <row r="143" ht="20" hidden="1" customHeight="1" spans="1:24">
      <c r="A143" s="10">
        <f t="shared" si="56"/>
        <v>140</v>
      </c>
      <c r="B143" s="26"/>
      <c r="C143" s="12" t="s">
        <v>801</v>
      </c>
      <c r="D143" s="11" t="s">
        <v>802</v>
      </c>
      <c r="E143" s="22">
        <v>3042.05</v>
      </c>
      <c r="F143" s="22">
        <v>3043</v>
      </c>
      <c r="G143" s="13">
        <v>4990.25</v>
      </c>
      <c r="H143" s="11">
        <f t="shared" si="57"/>
        <v>54.76</v>
      </c>
      <c r="I143" s="11">
        <f t="shared" si="58"/>
        <v>486.728</v>
      </c>
      <c r="J143" s="11">
        <f t="shared" si="59"/>
        <v>21.301</v>
      </c>
      <c r="K143" s="13">
        <f t="shared" si="60"/>
        <v>424.17</v>
      </c>
      <c r="L143" s="13">
        <f t="shared" si="61"/>
        <v>986.959</v>
      </c>
      <c r="M143" s="11">
        <v>0</v>
      </c>
      <c r="N143" s="11">
        <f t="shared" si="62"/>
        <v>243.36</v>
      </c>
      <c r="O143" s="11">
        <f t="shared" si="63"/>
        <v>9.13</v>
      </c>
      <c r="P143" s="13">
        <f t="shared" si="64"/>
        <v>99.81</v>
      </c>
      <c r="Q143" s="11">
        <f t="shared" si="65"/>
        <v>352.3</v>
      </c>
      <c r="R143" s="11">
        <f t="shared" si="66"/>
        <v>1339.259</v>
      </c>
      <c r="S143" s="11"/>
      <c r="T143" t="str">
        <f>VLOOKUP(D143,[3]汇总!I$2:J$326,2,0)</f>
        <v>√</v>
      </c>
      <c r="U143" t="e">
        <f>VLOOKUP(D143,'[4]2021.05'!$E$5:$F$203,2,0)</f>
        <v>#N/A</v>
      </c>
      <c r="W143">
        <f>VLOOKUP(C143,'[5]6月养老保险明细导'!$B$1:$R$500,17,0)</f>
        <v>0</v>
      </c>
      <c r="X143">
        <f t="shared" si="55"/>
        <v>243.36</v>
      </c>
    </row>
    <row r="144" ht="20" hidden="1" customHeight="1" spans="1:24">
      <c r="A144" s="10">
        <f t="shared" ref="A144:A153" si="67">ROW()-3</f>
        <v>141</v>
      </c>
      <c r="B144" s="26"/>
      <c r="C144" s="12" t="s">
        <v>803</v>
      </c>
      <c r="D144" s="11" t="s">
        <v>804</v>
      </c>
      <c r="E144" s="22">
        <v>3042.05</v>
      </c>
      <c r="F144" s="22">
        <v>3043</v>
      </c>
      <c r="G144" s="13">
        <v>4990.25</v>
      </c>
      <c r="H144" s="11">
        <f t="shared" si="57"/>
        <v>54.76</v>
      </c>
      <c r="I144" s="11">
        <f t="shared" si="58"/>
        <v>486.728</v>
      </c>
      <c r="J144" s="11">
        <f t="shared" si="59"/>
        <v>21.301</v>
      </c>
      <c r="K144" s="13">
        <f t="shared" si="60"/>
        <v>424.17</v>
      </c>
      <c r="L144" s="13">
        <f t="shared" si="61"/>
        <v>986.959</v>
      </c>
      <c r="M144" s="11">
        <v>0</v>
      </c>
      <c r="N144" s="11">
        <f t="shared" si="62"/>
        <v>243.36</v>
      </c>
      <c r="O144" s="11">
        <f t="shared" si="63"/>
        <v>9.13</v>
      </c>
      <c r="P144" s="13">
        <f t="shared" si="64"/>
        <v>99.81</v>
      </c>
      <c r="Q144" s="11">
        <f t="shared" si="65"/>
        <v>352.3</v>
      </c>
      <c r="R144" s="11">
        <f t="shared" si="66"/>
        <v>1339.259</v>
      </c>
      <c r="S144" s="11"/>
      <c r="T144" t="str">
        <f>VLOOKUP(D144,[3]汇总!I$2:J$326,2,0)</f>
        <v>√</v>
      </c>
      <c r="U144" t="e">
        <f>VLOOKUP(D144,'[4]2021.05'!$E$5:$F$203,2,0)</f>
        <v>#N/A</v>
      </c>
      <c r="W144">
        <f>VLOOKUP(C144,'[5]6月养老保险明细导'!$B$1:$R$500,17,0)</f>
        <v>0</v>
      </c>
      <c r="X144">
        <f t="shared" si="55"/>
        <v>243.36</v>
      </c>
    </row>
    <row r="145" ht="20" hidden="1" customHeight="1" spans="1:24">
      <c r="A145" s="10">
        <f t="shared" si="67"/>
        <v>142</v>
      </c>
      <c r="B145" s="26"/>
      <c r="C145" s="12" t="s">
        <v>866</v>
      </c>
      <c r="D145" s="111" t="s">
        <v>867</v>
      </c>
      <c r="E145" s="22">
        <v>3042.05</v>
      </c>
      <c r="F145" s="11">
        <v>3043</v>
      </c>
      <c r="G145" s="13">
        <v>4990.25</v>
      </c>
      <c r="H145" s="11">
        <f t="shared" si="57"/>
        <v>54.76</v>
      </c>
      <c r="I145" s="11">
        <f t="shared" si="58"/>
        <v>486.728</v>
      </c>
      <c r="J145" s="11">
        <f t="shared" si="59"/>
        <v>21.301</v>
      </c>
      <c r="K145" s="13">
        <f t="shared" si="60"/>
        <v>424.17</v>
      </c>
      <c r="L145" s="13">
        <f t="shared" si="61"/>
        <v>986.959</v>
      </c>
      <c r="M145" s="11">
        <v>0</v>
      </c>
      <c r="N145" s="11">
        <f t="shared" si="62"/>
        <v>243.36</v>
      </c>
      <c r="O145" s="11">
        <f t="shared" si="63"/>
        <v>9.13</v>
      </c>
      <c r="P145" s="13">
        <f t="shared" si="64"/>
        <v>99.81</v>
      </c>
      <c r="Q145" s="11">
        <f t="shared" si="65"/>
        <v>352.3</v>
      </c>
      <c r="R145" s="11">
        <f t="shared" si="66"/>
        <v>1339.259</v>
      </c>
      <c r="S145" s="11"/>
      <c r="U145" t="e">
        <f>VLOOKUP(D145,'[4]2021.05'!$E$5:$F$203,2,0)</f>
        <v>#N/A</v>
      </c>
      <c r="W145">
        <f>VLOOKUP(C145,'[5]6月养老保险明细导'!$B$1:$R$500,17,0)</f>
        <v>0</v>
      </c>
      <c r="X145">
        <f t="shared" si="55"/>
        <v>243.36</v>
      </c>
    </row>
    <row r="146" s="1" customFormat="1" ht="20" customHeight="1" spans="1:24">
      <c r="A146" s="10">
        <f t="shared" si="67"/>
        <v>143</v>
      </c>
      <c r="B146" s="17"/>
      <c r="C146" s="18" t="s">
        <v>940</v>
      </c>
      <c r="D146" s="18" t="s">
        <v>941</v>
      </c>
      <c r="E146" s="19">
        <v>3042.05</v>
      </c>
      <c r="F146" s="20">
        <v>3043</v>
      </c>
      <c r="G146" s="21">
        <v>4990.25</v>
      </c>
      <c r="H146" s="20">
        <f t="shared" si="57"/>
        <v>54.76</v>
      </c>
      <c r="I146" s="20">
        <f t="shared" si="58"/>
        <v>486.728</v>
      </c>
      <c r="J146" s="20">
        <f t="shared" si="59"/>
        <v>21.301</v>
      </c>
      <c r="K146" s="21">
        <f t="shared" si="60"/>
        <v>424.17</v>
      </c>
      <c r="L146" s="21">
        <f t="shared" si="61"/>
        <v>986.959</v>
      </c>
      <c r="M146" s="20">
        <v>0</v>
      </c>
      <c r="N146" s="20">
        <f t="shared" si="62"/>
        <v>243.36</v>
      </c>
      <c r="O146" s="20">
        <f t="shared" si="63"/>
        <v>9.13</v>
      </c>
      <c r="P146" s="21">
        <f t="shared" si="64"/>
        <v>99.81</v>
      </c>
      <c r="Q146" s="20">
        <f t="shared" si="65"/>
        <v>352.3</v>
      </c>
      <c r="R146" s="20">
        <f t="shared" si="66"/>
        <v>1339.259</v>
      </c>
      <c r="S146" s="20" t="s">
        <v>50</v>
      </c>
      <c r="W146">
        <f>VLOOKUP(C146,'[5]6月养老保险明细导'!$B$1:$R$500,17,0)</f>
        <v>0</v>
      </c>
      <c r="X146">
        <f t="shared" si="55"/>
        <v>243.36</v>
      </c>
    </row>
    <row r="147" ht="20" hidden="1" customHeight="1" spans="1:24">
      <c r="A147" s="10">
        <f t="shared" si="67"/>
        <v>144</v>
      </c>
      <c r="B147" s="14" t="s">
        <v>293</v>
      </c>
      <c r="C147" s="12" t="s">
        <v>294</v>
      </c>
      <c r="D147" s="11" t="s">
        <v>295</v>
      </c>
      <c r="E147" s="11">
        <v>2836.2</v>
      </c>
      <c r="F147" s="11">
        <v>2837</v>
      </c>
      <c r="G147" s="13">
        <v>4990.25</v>
      </c>
      <c r="H147" s="11">
        <f t="shared" ref="H147:H154" si="68">ROUND(E147*0.018,2)</f>
        <v>51.05</v>
      </c>
      <c r="I147" s="11">
        <f t="shared" ref="I147:I154" si="69">E147*0.16</f>
        <v>453.792</v>
      </c>
      <c r="J147" s="11">
        <f t="shared" ref="J147:J154" si="70">F147*0.007</f>
        <v>19.859</v>
      </c>
      <c r="K147" s="13">
        <f t="shared" ref="K147:K154" si="71">ROUND(G147*0.085,2)</f>
        <v>424.17</v>
      </c>
      <c r="L147" s="13">
        <f t="shared" ref="L147:L154" si="72">SUM(H147:K147)</f>
        <v>948.871</v>
      </c>
      <c r="M147" s="11">
        <v>0</v>
      </c>
      <c r="N147" s="11">
        <f t="shared" ref="N147:N154" si="73">ROUND(E147*0.08,2)</f>
        <v>226.9</v>
      </c>
      <c r="O147" s="11">
        <f t="shared" ref="O147:O154" si="74">ROUND(F147*0.003,2)</f>
        <v>8.51</v>
      </c>
      <c r="P147" s="13">
        <f t="shared" ref="P147:P154" si="75">ROUND(G147*0.02,2)</f>
        <v>99.81</v>
      </c>
      <c r="Q147" s="11">
        <f t="shared" ref="Q147:Q154" si="76">SUM(M147:P147)</f>
        <v>335.22</v>
      </c>
      <c r="R147" s="11">
        <f t="shared" ref="R147:R154" si="77">L147+Q147</f>
        <v>1284.091</v>
      </c>
      <c r="S147" s="11"/>
      <c r="T147" t="str">
        <f>VLOOKUP(D147,[3]汇总!I$2:J$326,2,0)</f>
        <v>√</v>
      </c>
      <c r="U147">
        <f>VLOOKUP(D147,'[4]2021.05'!$E$5:$F$203,2,0)</f>
        <v>1790</v>
      </c>
      <c r="W147">
        <f>VLOOKUP(C147,'[5]6月养老保险明细导'!$B$1:$R$500,17,0)</f>
        <v>0</v>
      </c>
      <c r="X147">
        <f t="shared" si="55"/>
        <v>226.9</v>
      </c>
    </row>
    <row r="148" ht="20" hidden="1" customHeight="1" spans="1:24">
      <c r="A148" s="10">
        <f t="shared" si="67"/>
        <v>145</v>
      </c>
      <c r="B148" s="15"/>
      <c r="C148" s="12" t="s">
        <v>298</v>
      </c>
      <c r="D148" s="11" t="s">
        <v>299</v>
      </c>
      <c r="E148" s="11">
        <v>2836.2</v>
      </c>
      <c r="F148" s="11">
        <v>2837</v>
      </c>
      <c r="G148" s="13">
        <v>4990.25</v>
      </c>
      <c r="H148" s="11">
        <f t="shared" si="68"/>
        <v>51.05</v>
      </c>
      <c r="I148" s="11">
        <f t="shared" si="69"/>
        <v>453.792</v>
      </c>
      <c r="J148" s="11">
        <f t="shared" si="70"/>
        <v>19.859</v>
      </c>
      <c r="K148" s="13">
        <f t="shared" si="71"/>
        <v>424.17</v>
      </c>
      <c r="L148" s="13">
        <f t="shared" si="72"/>
        <v>948.871</v>
      </c>
      <c r="M148" s="11">
        <v>0</v>
      </c>
      <c r="N148" s="11">
        <f t="shared" si="73"/>
        <v>226.9</v>
      </c>
      <c r="O148" s="11">
        <f t="shared" si="74"/>
        <v>8.51</v>
      </c>
      <c r="P148" s="13">
        <f t="shared" si="75"/>
        <v>99.81</v>
      </c>
      <c r="Q148" s="11">
        <f t="shared" si="76"/>
        <v>335.22</v>
      </c>
      <c r="R148" s="11">
        <f t="shared" si="77"/>
        <v>1284.091</v>
      </c>
      <c r="S148" s="11"/>
      <c r="T148" t="str">
        <f>VLOOKUP(D148,[3]汇总!I$2:J$326,2,0)</f>
        <v>√</v>
      </c>
      <c r="U148">
        <f>VLOOKUP(D148,'[4]2021.05'!$E$5:$F$203,2,0)</f>
        <v>2544</v>
      </c>
      <c r="W148">
        <f>VLOOKUP(C148,'[5]6月养老保险明细导'!$B$1:$R$500,17,0)</f>
        <v>0</v>
      </c>
      <c r="X148">
        <f t="shared" si="55"/>
        <v>226.9</v>
      </c>
    </row>
    <row r="149" ht="20" hidden="1" customHeight="1" spans="1:24">
      <c r="A149" s="10">
        <f t="shared" si="67"/>
        <v>146</v>
      </c>
      <c r="B149" s="15"/>
      <c r="C149" s="12" t="s">
        <v>302</v>
      </c>
      <c r="D149" s="11" t="s">
        <v>303</v>
      </c>
      <c r="E149" s="11">
        <v>2836.2</v>
      </c>
      <c r="F149" s="11">
        <v>2837</v>
      </c>
      <c r="G149" s="13">
        <v>4990.25</v>
      </c>
      <c r="H149" s="11">
        <f t="shared" si="68"/>
        <v>51.05</v>
      </c>
      <c r="I149" s="11">
        <f t="shared" si="69"/>
        <v>453.792</v>
      </c>
      <c r="J149" s="11">
        <f t="shared" si="70"/>
        <v>19.859</v>
      </c>
      <c r="K149" s="13">
        <f t="shared" si="71"/>
        <v>424.17</v>
      </c>
      <c r="L149" s="13">
        <f t="shared" si="72"/>
        <v>948.871</v>
      </c>
      <c r="M149" s="11">
        <v>0</v>
      </c>
      <c r="N149" s="11">
        <f t="shared" si="73"/>
        <v>226.9</v>
      </c>
      <c r="O149" s="11">
        <f t="shared" si="74"/>
        <v>8.51</v>
      </c>
      <c r="P149" s="13">
        <f t="shared" si="75"/>
        <v>99.81</v>
      </c>
      <c r="Q149" s="11">
        <f t="shared" si="76"/>
        <v>335.22</v>
      </c>
      <c r="R149" s="11">
        <f t="shared" si="77"/>
        <v>1284.091</v>
      </c>
      <c r="S149" s="11"/>
      <c r="T149" t="str">
        <f>VLOOKUP(D149,[3]汇总!I$2:J$326,2,0)</f>
        <v>√</v>
      </c>
      <c r="U149">
        <f>VLOOKUP(D149,'[4]2021.05'!$E$5:$F$203,2,0)</f>
        <v>2544</v>
      </c>
      <c r="W149">
        <f>VLOOKUP(C149,'[5]6月养老保险明细导'!$B$1:$R$500,17,0)</f>
        <v>0</v>
      </c>
      <c r="X149">
        <f t="shared" si="55"/>
        <v>226.9</v>
      </c>
    </row>
    <row r="150" ht="20" hidden="1" customHeight="1" spans="1:24">
      <c r="A150" s="10">
        <f t="shared" si="67"/>
        <v>147</v>
      </c>
      <c r="B150" s="15"/>
      <c r="C150" s="12" t="s">
        <v>308</v>
      </c>
      <c r="D150" s="11" t="s">
        <v>309</v>
      </c>
      <c r="E150" s="11">
        <v>2836.2</v>
      </c>
      <c r="F150" s="11">
        <v>2837</v>
      </c>
      <c r="G150" s="13">
        <v>4990.25</v>
      </c>
      <c r="H150" s="11">
        <f t="shared" si="68"/>
        <v>51.05</v>
      </c>
      <c r="I150" s="11">
        <f t="shared" si="69"/>
        <v>453.792</v>
      </c>
      <c r="J150" s="11">
        <f t="shared" si="70"/>
        <v>19.859</v>
      </c>
      <c r="K150" s="13">
        <f t="shared" si="71"/>
        <v>424.17</v>
      </c>
      <c r="L150" s="13">
        <f t="shared" si="72"/>
        <v>948.871</v>
      </c>
      <c r="M150" s="11">
        <v>0</v>
      </c>
      <c r="N150" s="11">
        <f t="shared" si="73"/>
        <v>226.9</v>
      </c>
      <c r="O150" s="11">
        <f t="shared" si="74"/>
        <v>8.51</v>
      </c>
      <c r="P150" s="13">
        <f t="shared" si="75"/>
        <v>99.81</v>
      </c>
      <c r="Q150" s="11">
        <f t="shared" si="76"/>
        <v>335.22</v>
      </c>
      <c r="R150" s="11">
        <f t="shared" si="77"/>
        <v>1284.091</v>
      </c>
      <c r="S150" s="11"/>
      <c r="T150" t="str">
        <f>VLOOKUP(D150,[3]汇总!I$2:J$326,2,0)</f>
        <v>√</v>
      </c>
      <c r="U150">
        <f>VLOOKUP(D150,'[4]2021.05'!$E$5:$F$203,2,0)</f>
        <v>1790</v>
      </c>
      <c r="W150">
        <f>VLOOKUP(C150,'[5]6月养老保险明细导'!$B$1:$R$500,17,0)</f>
        <v>0</v>
      </c>
      <c r="X150">
        <f t="shared" si="55"/>
        <v>226.9</v>
      </c>
    </row>
    <row r="151" ht="20" hidden="1" customHeight="1" spans="1:24">
      <c r="A151" s="10">
        <f t="shared" si="67"/>
        <v>148</v>
      </c>
      <c r="B151" s="15"/>
      <c r="C151" s="12" t="s">
        <v>310</v>
      </c>
      <c r="D151" s="11" t="s">
        <v>311</v>
      </c>
      <c r="E151" s="11">
        <v>2836.2</v>
      </c>
      <c r="F151" s="11">
        <v>2837</v>
      </c>
      <c r="G151" s="13">
        <v>4990.25</v>
      </c>
      <c r="H151" s="11">
        <f t="shared" si="68"/>
        <v>51.05</v>
      </c>
      <c r="I151" s="11">
        <f t="shared" si="69"/>
        <v>453.792</v>
      </c>
      <c r="J151" s="11">
        <f t="shared" si="70"/>
        <v>19.859</v>
      </c>
      <c r="K151" s="13">
        <f t="shared" si="71"/>
        <v>424.17</v>
      </c>
      <c r="L151" s="13">
        <f t="shared" si="72"/>
        <v>948.871</v>
      </c>
      <c r="M151" s="11">
        <v>0</v>
      </c>
      <c r="N151" s="11">
        <f t="shared" si="73"/>
        <v>226.9</v>
      </c>
      <c r="O151" s="11">
        <f t="shared" si="74"/>
        <v>8.51</v>
      </c>
      <c r="P151" s="13">
        <f t="shared" si="75"/>
        <v>99.81</v>
      </c>
      <c r="Q151" s="11">
        <f t="shared" si="76"/>
        <v>335.22</v>
      </c>
      <c r="R151" s="11">
        <f t="shared" si="77"/>
        <v>1284.091</v>
      </c>
      <c r="S151" s="11"/>
      <c r="T151" t="str">
        <f>VLOOKUP(D151,[3]汇总!I$2:J$326,2,0)</f>
        <v>√</v>
      </c>
      <c r="U151">
        <f>VLOOKUP(D151,'[4]2021.05'!$E$5:$F$203,2,0)</f>
        <v>2544</v>
      </c>
      <c r="W151">
        <f>VLOOKUP(C151,'[5]6月养老保险明细导'!$B$1:$R$500,17,0)</f>
        <v>0</v>
      </c>
      <c r="X151">
        <f t="shared" si="55"/>
        <v>226.9</v>
      </c>
    </row>
    <row r="152" ht="20" hidden="1" customHeight="1" spans="1:24">
      <c r="A152" s="10">
        <f t="shared" si="67"/>
        <v>149</v>
      </c>
      <c r="B152" s="15"/>
      <c r="C152" s="12" t="s">
        <v>312</v>
      </c>
      <c r="D152" s="11" t="s">
        <v>313</v>
      </c>
      <c r="E152" s="11">
        <v>2836.2</v>
      </c>
      <c r="F152" s="11">
        <v>2837</v>
      </c>
      <c r="G152" s="13">
        <v>4990.25</v>
      </c>
      <c r="H152" s="11">
        <f t="shared" si="68"/>
        <v>51.05</v>
      </c>
      <c r="I152" s="11">
        <f t="shared" si="69"/>
        <v>453.792</v>
      </c>
      <c r="J152" s="11">
        <f t="shared" si="70"/>
        <v>19.859</v>
      </c>
      <c r="K152" s="13">
        <f t="shared" si="71"/>
        <v>424.17</v>
      </c>
      <c r="L152" s="13">
        <f t="shared" si="72"/>
        <v>948.871</v>
      </c>
      <c r="M152" s="11">
        <v>0</v>
      </c>
      <c r="N152" s="11">
        <f t="shared" si="73"/>
        <v>226.9</v>
      </c>
      <c r="O152" s="11">
        <f t="shared" si="74"/>
        <v>8.51</v>
      </c>
      <c r="P152" s="13">
        <f t="shared" si="75"/>
        <v>99.81</v>
      </c>
      <c r="Q152" s="11">
        <f t="shared" si="76"/>
        <v>335.22</v>
      </c>
      <c r="R152" s="11">
        <f t="shared" si="77"/>
        <v>1284.091</v>
      </c>
      <c r="S152" s="11"/>
      <c r="T152" t="str">
        <f>VLOOKUP(D152,[3]汇总!I$2:J$326,2,0)</f>
        <v>√</v>
      </c>
      <c r="U152">
        <f>VLOOKUP(D152,'[4]2021.05'!$E$5:$F$203,2,0)</f>
        <v>1790</v>
      </c>
      <c r="W152">
        <f>VLOOKUP(C152,'[5]6月养老保险明细导'!$B$1:$R$500,17,0)</f>
        <v>0</v>
      </c>
      <c r="X152">
        <f t="shared" si="55"/>
        <v>226.9</v>
      </c>
    </row>
    <row r="153" ht="20" hidden="1" customHeight="1" spans="1:24">
      <c r="A153" s="10">
        <f t="shared" si="67"/>
        <v>150</v>
      </c>
      <c r="B153" s="15"/>
      <c r="C153" s="12" t="s">
        <v>314</v>
      </c>
      <c r="D153" s="11" t="s">
        <v>315</v>
      </c>
      <c r="E153" s="11">
        <v>2836.2</v>
      </c>
      <c r="F153" s="11">
        <v>2837</v>
      </c>
      <c r="G153" s="13">
        <v>4990.25</v>
      </c>
      <c r="H153" s="11">
        <f t="shared" si="68"/>
        <v>51.05</v>
      </c>
      <c r="I153" s="11">
        <f t="shared" si="69"/>
        <v>453.792</v>
      </c>
      <c r="J153" s="11">
        <f t="shared" si="70"/>
        <v>19.859</v>
      </c>
      <c r="K153" s="13">
        <f t="shared" si="71"/>
        <v>424.17</v>
      </c>
      <c r="L153" s="13">
        <f t="shared" si="72"/>
        <v>948.871</v>
      </c>
      <c r="M153" s="11">
        <v>0</v>
      </c>
      <c r="N153" s="11">
        <f t="shared" si="73"/>
        <v>226.9</v>
      </c>
      <c r="O153" s="11">
        <f t="shared" si="74"/>
        <v>8.51</v>
      </c>
      <c r="P153" s="13">
        <f t="shared" si="75"/>
        <v>99.81</v>
      </c>
      <c r="Q153" s="11">
        <f t="shared" si="76"/>
        <v>335.22</v>
      </c>
      <c r="R153" s="11">
        <f t="shared" si="77"/>
        <v>1284.091</v>
      </c>
      <c r="S153" s="11"/>
      <c r="T153" t="str">
        <f>VLOOKUP(D153,[3]汇总!I$2:J$326,2,0)</f>
        <v>√</v>
      </c>
      <c r="U153">
        <f>VLOOKUP(D153,'[4]2021.05'!$E$5:$F$203,2,0)</f>
        <v>2544</v>
      </c>
      <c r="W153">
        <f>VLOOKUP(C153,'[5]6月养老保险明细导'!$B$1:$R$500,17,0)</f>
        <v>0</v>
      </c>
      <c r="X153">
        <f t="shared" si="55"/>
        <v>226.9</v>
      </c>
    </row>
    <row r="154" ht="20" hidden="1" customHeight="1" spans="1:24">
      <c r="A154" s="10">
        <f t="shared" ref="A154:A163" si="78">ROW()-3</f>
        <v>151</v>
      </c>
      <c r="B154" s="15"/>
      <c r="C154" s="12" t="s">
        <v>316</v>
      </c>
      <c r="D154" s="11" t="s">
        <v>317</v>
      </c>
      <c r="E154" s="11">
        <v>2836.2</v>
      </c>
      <c r="F154" s="11">
        <v>2837</v>
      </c>
      <c r="G154" s="13">
        <v>4990.25</v>
      </c>
      <c r="H154" s="11">
        <f t="shared" si="68"/>
        <v>51.05</v>
      </c>
      <c r="I154" s="11">
        <f t="shared" si="69"/>
        <v>453.792</v>
      </c>
      <c r="J154" s="11">
        <f t="shared" si="70"/>
        <v>19.859</v>
      </c>
      <c r="K154" s="13">
        <f t="shared" si="71"/>
        <v>424.17</v>
      </c>
      <c r="L154" s="13">
        <f t="shared" si="72"/>
        <v>948.871</v>
      </c>
      <c r="M154" s="11">
        <v>0</v>
      </c>
      <c r="N154" s="11">
        <f t="shared" si="73"/>
        <v>226.9</v>
      </c>
      <c r="O154" s="11">
        <f t="shared" si="74"/>
        <v>8.51</v>
      </c>
      <c r="P154" s="13">
        <f t="shared" si="75"/>
        <v>99.81</v>
      </c>
      <c r="Q154" s="11">
        <f t="shared" si="76"/>
        <v>335.22</v>
      </c>
      <c r="R154" s="11">
        <f t="shared" si="77"/>
        <v>1284.091</v>
      </c>
      <c r="S154" s="11"/>
      <c r="T154" t="str">
        <f>VLOOKUP(D154,[3]汇总!I$2:J$326,2,0)</f>
        <v>√</v>
      </c>
      <c r="U154">
        <f>VLOOKUP(D154,'[4]2021.05'!$E$5:$F$203,2,0)</f>
        <v>2544</v>
      </c>
      <c r="W154">
        <f>VLOOKUP(C154,'[5]6月养老保险明细导'!$B$1:$R$500,17,0)</f>
        <v>0</v>
      </c>
      <c r="X154">
        <f t="shared" si="55"/>
        <v>226.9</v>
      </c>
    </row>
    <row r="155" ht="20" hidden="1" customHeight="1" spans="1:24">
      <c r="A155" s="10">
        <f t="shared" si="78"/>
        <v>152</v>
      </c>
      <c r="B155" s="15"/>
      <c r="C155" s="12" t="s">
        <v>320</v>
      </c>
      <c r="D155" s="11" t="s">
        <v>321</v>
      </c>
      <c r="E155" s="11">
        <v>2836.2</v>
      </c>
      <c r="F155" s="11">
        <v>2837</v>
      </c>
      <c r="G155" s="13">
        <v>4990.25</v>
      </c>
      <c r="H155" s="11">
        <f t="shared" ref="H155:H218" si="79">ROUND(E155*0.018,2)</f>
        <v>51.05</v>
      </c>
      <c r="I155" s="11">
        <f t="shared" ref="I155:I218" si="80">E155*0.16</f>
        <v>453.792</v>
      </c>
      <c r="J155" s="11">
        <f t="shared" ref="J155:J218" si="81">F155*0.007</f>
        <v>19.859</v>
      </c>
      <c r="K155" s="13">
        <f t="shared" ref="K155:K218" si="82">ROUND(G155*0.085,2)</f>
        <v>424.17</v>
      </c>
      <c r="L155" s="13">
        <f t="shared" ref="L155:L218" si="83">SUM(H155:K155)</f>
        <v>948.871</v>
      </c>
      <c r="M155" s="11">
        <v>0</v>
      </c>
      <c r="N155" s="11">
        <f t="shared" ref="N155:N218" si="84">ROUND(E155*0.08,2)</f>
        <v>226.9</v>
      </c>
      <c r="O155" s="11">
        <f t="shared" ref="O155:O218" si="85">ROUND(F155*0.003,2)</f>
        <v>8.51</v>
      </c>
      <c r="P155" s="13">
        <f t="shared" ref="P155:P218" si="86">ROUND(G155*0.02,2)</f>
        <v>99.81</v>
      </c>
      <c r="Q155" s="11">
        <f t="shared" ref="Q155:Q218" si="87">SUM(M155:P155)</f>
        <v>335.22</v>
      </c>
      <c r="R155" s="11">
        <f t="shared" ref="R155:R218" si="88">L155+Q155</f>
        <v>1284.091</v>
      </c>
      <c r="S155" s="11"/>
      <c r="T155" t="str">
        <f>VLOOKUP(D155,[3]汇总!I$2:J$326,2,0)</f>
        <v>√</v>
      </c>
      <c r="U155" t="e">
        <f>VLOOKUP(D155,'[4]2021.05'!$E$5:$F$203,2,0)</f>
        <v>#N/A</v>
      </c>
      <c r="W155">
        <f>VLOOKUP(C155,'[5]6月养老保险明细导'!$B$1:$R$500,17,0)</f>
        <v>0</v>
      </c>
      <c r="X155">
        <f t="shared" si="55"/>
        <v>226.9</v>
      </c>
    </row>
    <row r="156" ht="20" hidden="1" customHeight="1" spans="1:24">
      <c r="A156" s="10">
        <f t="shared" si="78"/>
        <v>153</v>
      </c>
      <c r="B156" s="15"/>
      <c r="C156" s="12" t="s">
        <v>322</v>
      </c>
      <c r="D156" s="11" t="s">
        <v>323</v>
      </c>
      <c r="E156" s="11">
        <v>2836.2</v>
      </c>
      <c r="F156" s="11">
        <v>2837</v>
      </c>
      <c r="G156" s="13">
        <v>4990.25</v>
      </c>
      <c r="H156" s="11">
        <f t="shared" si="79"/>
        <v>51.05</v>
      </c>
      <c r="I156" s="11">
        <f t="shared" si="80"/>
        <v>453.792</v>
      </c>
      <c r="J156" s="11">
        <f t="shared" si="81"/>
        <v>19.859</v>
      </c>
      <c r="K156" s="13">
        <f t="shared" si="82"/>
        <v>424.17</v>
      </c>
      <c r="L156" s="13">
        <f t="shared" si="83"/>
        <v>948.871</v>
      </c>
      <c r="M156" s="11">
        <v>0</v>
      </c>
      <c r="N156" s="11">
        <f t="shared" si="84"/>
        <v>226.9</v>
      </c>
      <c r="O156" s="11">
        <f t="shared" si="85"/>
        <v>8.51</v>
      </c>
      <c r="P156" s="13">
        <f t="shared" si="86"/>
        <v>99.81</v>
      </c>
      <c r="Q156" s="11">
        <f t="shared" si="87"/>
        <v>335.22</v>
      </c>
      <c r="R156" s="11">
        <f t="shared" si="88"/>
        <v>1284.091</v>
      </c>
      <c r="S156" s="11"/>
      <c r="T156" t="str">
        <f>VLOOKUP(D156,[3]汇总!I$2:J$326,2,0)</f>
        <v>√</v>
      </c>
      <c r="U156">
        <f>VLOOKUP(D156,'[4]2021.05'!$E$5:$F$203,2,0)</f>
        <v>2544</v>
      </c>
      <c r="W156">
        <f>VLOOKUP(C156,'[5]6月养老保险明细导'!$B$1:$R$500,17,0)</f>
        <v>0</v>
      </c>
      <c r="X156">
        <f t="shared" si="55"/>
        <v>226.9</v>
      </c>
    </row>
    <row r="157" ht="20" hidden="1" customHeight="1" spans="1:24">
      <c r="A157" s="10">
        <f t="shared" si="78"/>
        <v>154</v>
      </c>
      <c r="B157" s="15"/>
      <c r="C157" s="12" t="s">
        <v>324</v>
      </c>
      <c r="D157" s="11" t="s">
        <v>325</v>
      </c>
      <c r="E157" s="11">
        <v>2836.2</v>
      </c>
      <c r="F157" s="11">
        <v>2837</v>
      </c>
      <c r="G157" s="13">
        <v>4990.25</v>
      </c>
      <c r="H157" s="11">
        <f t="shared" si="79"/>
        <v>51.05</v>
      </c>
      <c r="I157" s="11">
        <f t="shared" si="80"/>
        <v>453.792</v>
      </c>
      <c r="J157" s="11">
        <f t="shared" si="81"/>
        <v>19.859</v>
      </c>
      <c r="K157" s="13">
        <f t="shared" si="82"/>
        <v>424.17</v>
      </c>
      <c r="L157" s="13">
        <f t="shared" si="83"/>
        <v>948.871</v>
      </c>
      <c r="M157" s="11">
        <v>0</v>
      </c>
      <c r="N157" s="11">
        <f t="shared" si="84"/>
        <v>226.9</v>
      </c>
      <c r="O157" s="11">
        <f t="shared" si="85"/>
        <v>8.51</v>
      </c>
      <c r="P157" s="13">
        <f t="shared" si="86"/>
        <v>99.81</v>
      </c>
      <c r="Q157" s="11">
        <f t="shared" si="87"/>
        <v>335.22</v>
      </c>
      <c r="R157" s="11">
        <f t="shared" si="88"/>
        <v>1284.091</v>
      </c>
      <c r="S157" s="11"/>
      <c r="T157" t="str">
        <f>VLOOKUP(D157,[3]汇总!I$2:J$326,2,0)</f>
        <v>√</v>
      </c>
      <c r="U157">
        <f>VLOOKUP(D157,'[4]2021.05'!$E$5:$F$203,2,0)</f>
        <v>1790</v>
      </c>
      <c r="W157">
        <f>VLOOKUP(C157,'[5]6月养老保险明细导'!$B$1:$R$500,17,0)</f>
        <v>0</v>
      </c>
      <c r="X157">
        <f t="shared" si="55"/>
        <v>226.9</v>
      </c>
    </row>
    <row r="158" ht="20" hidden="1" customHeight="1" spans="1:24">
      <c r="A158" s="10">
        <f t="shared" si="78"/>
        <v>155</v>
      </c>
      <c r="B158" s="15"/>
      <c r="C158" s="12" t="s">
        <v>328</v>
      </c>
      <c r="D158" s="11" t="s">
        <v>329</v>
      </c>
      <c r="E158" s="11">
        <v>2836.2</v>
      </c>
      <c r="F158" s="11">
        <v>2837</v>
      </c>
      <c r="G158" s="13">
        <v>4990.25</v>
      </c>
      <c r="H158" s="11">
        <f t="shared" si="79"/>
        <v>51.05</v>
      </c>
      <c r="I158" s="11">
        <f t="shared" si="80"/>
        <v>453.792</v>
      </c>
      <c r="J158" s="11">
        <f t="shared" si="81"/>
        <v>19.859</v>
      </c>
      <c r="K158" s="13">
        <f t="shared" si="82"/>
        <v>424.17</v>
      </c>
      <c r="L158" s="13">
        <f t="shared" si="83"/>
        <v>948.871</v>
      </c>
      <c r="M158" s="11">
        <v>0</v>
      </c>
      <c r="N158" s="11">
        <f t="shared" si="84"/>
        <v>226.9</v>
      </c>
      <c r="O158" s="11">
        <f t="shared" si="85"/>
        <v>8.51</v>
      </c>
      <c r="P158" s="13">
        <f t="shared" si="86"/>
        <v>99.81</v>
      </c>
      <c r="Q158" s="11">
        <f t="shared" si="87"/>
        <v>335.22</v>
      </c>
      <c r="R158" s="11">
        <f t="shared" si="88"/>
        <v>1284.091</v>
      </c>
      <c r="S158" s="11"/>
      <c r="T158" t="str">
        <f>VLOOKUP(D158,[3]汇总!I$2:J$326,2,0)</f>
        <v>√</v>
      </c>
      <c r="U158">
        <f>VLOOKUP(D158,'[4]2021.05'!$E$5:$F$203,2,0)</f>
        <v>1790</v>
      </c>
      <c r="W158">
        <f>VLOOKUP(C158,'[5]6月养老保险明细导'!$B$1:$R$500,17,0)</f>
        <v>0</v>
      </c>
      <c r="X158">
        <f t="shared" si="55"/>
        <v>226.9</v>
      </c>
    </row>
    <row r="159" ht="20" hidden="1" customHeight="1" spans="1:24">
      <c r="A159" s="10">
        <f t="shared" si="78"/>
        <v>156</v>
      </c>
      <c r="B159" s="15"/>
      <c r="C159" s="12" t="s">
        <v>330</v>
      </c>
      <c r="D159" s="11" t="s">
        <v>331</v>
      </c>
      <c r="E159" s="11">
        <v>2836.2</v>
      </c>
      <c r="F159" s="11">
        <v>2837</v>
      </c>
      <c r="G159" s="13">
        <v>4990.25</v>
      </c>
      <c r="H159" s="11">
        <f t="shared" si="79"/>
        <v>51.05</v>
      </c>
      <c r="I159" s="11">
        <f t="shared" si="80"/>
        <v>453.792</v>
      </c>
      <c r="J159" s="11">
        <f t="shared" si="81"/>
        <v>19.859</v>
      </c>
      <c r="K159" s="13">
        <f t="shared" si="82"/>
        <v>424.17</v>
      </c>
      <c r="L159" s="13">
        <f t="shared" si="83"/>
        <v>948.871</v>
      </c>
      <c r="M159" s="11">
        <v>0</v>
      </c>
      <c r="N159" s="11">
        <f t="shared" si="84"/>
        <v>226.9</v>
      </c>
      <c r="O159" s="11">
        <f t="shared" si="85"/>
        <v>8.51</v>
      </c>
      <c r="P159" s="13">
        <f t="shared" si="86"/>
        <v>99.81</v>
      </c>
      <c r="Q159" s="11">
        <f t="shared" si="87"/>
        <v>335.22</v>
      </c>
      <c r="R159" s="11">
        <f t="shared" si="88"/>
        <v>1284.091</v>
      </c>
      <c r="S159" s="11"/>
      <c r="T159" t="str">
        <f>VLOOKUP(D159,[3]汇总!I$2:J$326,2,0)</f>
        <v>√</v>
      </c>
      <c r="U159">
        <f>VLOOKUP(D159,'[4]2021.05'!$E$5:$F$203,2,0)</f>
        <v>1790</v>
      </c>
      <c r="W159">
        <f>VLOOKUP(C159,'[5]6月养老保险明细导'!$B$1:$R$500,17,0)</f>
        <v>0</v>
      </c>
      <c r="X159">
        <f t="shared" si="55"/>
        <v>226.9</v>
      </c>
    </row>
    <row r="160" ht="20" hidden="1" customHeight="1" spans="1:24">
      <c r="A160" s="10">
        <f t="shared" si="78"/>
        <v>157</v>
      </c>
      <c r="B160" s="15"/>
      <c r="C160" s="12" t="s">
        <v>332</v>
      </c>
      <c r="D160" s="11" t="s">
        <v>333</v>
      </c>
      <c r="E160" s="11">
        <v>2836.2</v>
      </c>
      <c r="F160" s="11">
        <v>2837</v>
      </c>
      <c r="G160" s="13">
        <v>4990.25</v>
      </c>
      <c r="H160" s="11">
        <f t="shared" si="79"/>
        <v>51.05</v>
      </c>
      <c r="I160" s="11">
        <f t="shared" si="80"/>
        <v>453.792</v>
      </c>
      <c r="J160" s="11">
        <f t="shared" si="81"/>
        <v>19.859</v>
      </c>
      <c r="K160" s="13">
        <f t="shared" si="82"/>
        <v>424.17</v>
      </c>
      <c r="L160" s="13">
        <f t="shared" si="83"/>
        <v>948.871</v>
      </c>
      <c r="M160" s="11">
        <v>0</v>
      </c>
      <c r="N160" s="11">
        <f t="shared" si="84"/>
        <v>226.9</v>
      </c>
      <c r="O160" s="11">
        <f t="shared" si="85"/>
        <v>8.51</v>
      </c>
      <c r="P160" s="13">
        <f t="shared" si="86"/>
        <v>99.81</v>
      </c>
      <c r="Q160" s="11">
        <f t="shared" si="87"/>
        <v>335.22</v>
      </c>
      <c r="R160" s="11">
        <f t="shared" si="88"/>
        <v>1284.091</v>
      </c>
      <c r="S160" s="11"/>
      <c r="T160" t="str">
        <f>VLOOKUP(D160,[3]汇总!I$2:J$326,2,0)</f>
        <v>√</v>
      </c>
      <c r="U160">
        <f>VLOOKUP(D160,'[4]2021.05'!$E$5:$F$203,2,0)</f>
        <v>1790</v>
      </c>
      <c r="W160">
        <f>VLOOKUP(C160,'[5]6月养老保险明细导'!$B$1:$R$500,17,0)</f>
        <v>0</v>
      </c>
      <c r="X160">
        <f t="shared" si="55"/>
        <v>226.9</v>
      </c>
    </row>
    <row r="161" ht="20" hidden="1" customHeight="1" spans="1:24">
      <c r="A161" s="10">
        <f t="shared" si="78"/>
        <v>158</v>
      </c>
      <c r="B161" s="15"/>
      <c r="C161" s="12" t="s">
        <v>336</v>
      </c>
      <c r="D161" s="11" t="s">
        <v>337</v>
      </c>
      <c r="E161" s="11">
        <v>2836.2</v>
      </c>
      <c r="F161" s="11">
        <v>2837</v>
      </c>
      <c r="G161" s="13">
        <v>4990.25</v>
      </c>
      <c r="H161" s="11">
        <f t="shared" si="79"/>
        <v>51.05</v>
      </c>
      <c r="I161" s="11">
        <f t="shared" si="80"/>
        <v>453.792</v>
      </c>
      <c r="J161" s="11">
        <f t="shared" si="81"/>
        <v>19.859</v>
      </c>
      <c r="K161" s="13">
        <f t="shared" si="82"/>
        <v>424.17</v>
      </c>
      <c r="L161" s="13">
        <f t="shared" si="83"/>
        <v>948.871</v>
      </c>
      <c r="M161" s="11">
        <v>0</v>
      </c>
      <c r="N161" s="11">
        <f t="shared" si="84"/>
        <v>226.9</v>
      </c>
      <c r="O161" s="11">
        <f t="shared" si="85"/>
        <v>8.51</v>
      </c>
      <c r="P161" s="13">
        <f t="shared" si="86"/>
        <v>99.81</v>
      </c>
      <c r="Q161" s="11">
        <f t="shared" si="87"/>
        <v>335.22</v>
      </c>
      <c r="R161" s="11">
        <f t="shared" si="88"/>
        <v>1284.091</v>
      </c>
      <c r="S161" s="11"/>
      <c r="T161" t="str">
        <f>VLOOKUP(D161,[3]汇总!I$2:J$326,2,0)</f>
        <v>√</v>
      </c>
      <c r="U161">
        <f>VLOOKUP(D161,'[4]2021.05'!$E$5:$F$203,2,0)</f>
        <v>1790</v>
      </c>
      <c r="W161">
        <f>VLOOKUP(C161,'[5]6月养老保险明细导'!$B$1:$R$500,17,0)</f>
        <v>0</v>
      </c>
      <c r="X161">
        <f t="shared" si="55"/>
        <v>226.9</v>
      </c>
    </row>
    <row r="162" ht="20" hidden="1" customHeight="1" spans="1:24">
      <c r="A162" s="10">
        <f t="shared" si="78"/>
        <v>159</v>
      </c>
      <c r="B162" s="15"/>
      <c r="C162" s="12" t="s">
        <v>338</v>
      </c>
      <c r="D162" s="11" t="s">
        <v>339</v>
      </c>
      <c r="E162" s="11">
        <v>2836.2</v>
      </c>
      <c r="F162" s="11">
        <v>2837</v>
      </c>
      <c r="G162" s="13">
        <v>4990.25</v>
      </c>
      <c r="H162" s="11">
        <f t="shared" si="79"/>
        <v>51.05</v>
      </c>
      <c r="I162" s="11">
        <f t="shared" si="80"/>
        <v>453.792</v>
      </c>
      <c r="J162" s="11">
        <f t="shared" si="81"/>
        <v>19.859</v>
      </c>
      <c r="K162" s="13">
        <f t="shared" si="82"/>
        <v>424.17</v>
      </c>
      <c r="L162" s="13">
        <f t="shared" si="83"/>
        <v>948.871</v>
      </c>
      <c r="M162" s="11">
        <v>0</v>
      </c>
      <c r="N162" s="11">
        <f t="shared" si="84"/>
        <v>226.9</v>
      </c>
      <c r="O162" s="11">
        <f t="shared" si="85"/>
        <v>8.51</v>
      </c>
      <c r="P162" s="13">
        <f t="shared" si="86"/>
        <v>99.81</v>
      </c>
      <c r="Q162" s="11">
        <f t="shared" si="87"/>
        <v>335.22</v>
      </c>
      <c r="R162" s="11">
        <f t="shared" si="88"/>
        <v>1284.091</v>
      </c>
      <c r="S162" s="11"/>
      <c r="T162" t="str">
        <f>VLOOKUP(D162,[3]汇总!I$2:J$326,2,0)</f>
        <v>√</v>
      </c>
      <c r="U162" t="e">
        <f>VLOOKUP(D162,'[4]2021.05'!$E$5:$F$203,2,0)</f>
        <v>#N/A</v>
      </c>
      <c r="W162">
        <f>VLOOKUP(C162,'[5]6月养老保险明细导'!$B$1:$R$500,17,0)</f>
        <v>0</v>
      </c>
      <c r="X162">
        <f t="shared" si="55"/>
        <v>226.9</v>
      </c>
    </row>
    <row r="163" ht="20" hidden="1" customHeight="1" spans="1:24">
      <c r="A163" s="10">
        <f t="shared" si="78"/>
        <v>160</v>
      </c>
      <c r="B163" s="15"/>
      <c r="C163" s="12" t="s">
        <v>340</v>
      </c>
      <c r="D163" s="11" t="s">
        <v>341</v>
      </c>
      <c r="E163" s="11">
        <v>2836.2</v>
      </c>
      <c r="F163" s="11">
        <v>2837</v>
      </c>
      <c r="G163" s="13">
        <v>4990.25</v>
      </c>
      <c r="H163" s="11">
        <f t="shared" si="79"/>
        <v>51.05</v>
      </c>
      <c r="I163" s="11">
        <f t="shared" si="80"/>
        <v>453.792</v>
      </c>
      <c r="J163" s="11">
        <f t="shared" si="81"/>
        <v>19.859</v>
      </c>
      <c r="K163" s="13">
        <f t="shared" si="82"/>
        <v>424.17</v>
      </c>
      <c r="L163" s="13">
        <f t="shared" si="83"/>
        <v>948.871</v>
      </c>
      <c r="M163" s="11">
        <v>0</v>
      </c>
      <c r="N163" s="11">
        <f t="shared" si="84"/>
        <v>226.9</v>
      </c>
      <c r="O163" s="11">
        <f t="shared" si="85"/>
        <v>8.51</v>
      </c>
      <c r="P163" s="13">
        <f t="shared" si="86"/>
        <v>99.81</v>
      </c>
      <c r="Q163" s="11">
        <f t="shared" si="87"/>
        <v>335.22</v>
      </c>
      <c r="R163" s="11">
        <f t="shared" si="88"/>
        <v>1284.091</v>
      </c>
      <c r="S163" s="11"/>
      <c r="T163" t="str">
        <f>VLOOKUP(D163,[3]汇总!I$2:J$326,2,0)</f>
        <v>√</v>
      </c>
      <c r="U163">
        <f>VLOOKUP(D163,'[4]2021.05'!$E$5:$F$203,2,0)</f>
        <v>1790</v>
      </c>
      <c r="W163">
        <f>VLOOKUP(C163,'[5]6月养老保险明细导'!$B$1:$R$500,17,0)</f>
        <v>0</v>
      </c>
      <c r="X163">
        <f t="shared" si="55"/>
        <v>226.9</v>
      </c>
    </row>
    <row r="164" ht="20" hidden="1" customHeight="1" spans="1:24">
      <c r="A164" s="10">
        <f t="shared" ref="A164:A173" si="89">ROW()-3</f>
        <v>161</v>
      </c>
      <c r="B164" s="15"/>
      <c r="C164" s="12" t="s">
        <v>342</v>
      </c>
      <c r="D164" s="11" t="s">
        <v>343</v>
      </c>
      <c r="E164" s="11">
        <v>2836.2</v>
      </c>
      <c r="F164" s="11">
        <v>2837</v>
      </c>
      <c r="G164" s="13">
        <v>4990.25</v>
      </c>
      <c r="H164" s="11">
        <f t="shared" si="79"/>
        <v>51.05</v>
      </c>
      <c r="I164" s="11">
        <f t="shared" si="80"/>
        <v>453.792</v>
      </c>
      <c r="J164" s="11">
        <f t="shared" si="81"/>
        <v>19.859</v>
      </c>
      <c r="K164" s="13">
        <f t="shared" si="82"/>
        <v>424.17</v>
      </c>
      <c r="L164" s="13">
        <f t="shared" si="83"/>
        <v>948.871</v>
      </c>
      <c r="M164" s="11">
        <v>0</v>
      </c>
      <c r="N164" s="11">
        <f t="shared" si="84"/>
        <v>226.9</v>
      </c>
      <c r="O164" s="11">
        <f t="shared" si="85"/>
        <v>8.51</v>
      </c>
      <c r="P164" s="13">
        <f t="shared" si="86"/>
        <v>99.81</v>
      </c>
      <c r="Q164" s="11">
        <f t="shared" si="87"/>
        <v>335.22</v>
      </c>
      <c r="R164" s="11">
        <f t="shared" si="88"/>
        <v>1284.091</v>
      </c>
      <c r="S164" s="11"/>
      <c r="T164" t="str">
        <f>VLOOKUP(D164,[3]汇总!I$2:J$326,2,0)</f>
        <v>√</v>
      </c>
      <c r="U164">
        <f>VLOOKUP(D164,'[4]2021.05'!$E$5:$F$203,2,0)</f>
        <v>1790</v>
      </c>
      <c r="W164">
        <f>VLOOKUP(C164,'[5]6月养老保险明细导'!$B$1:$R$500,17,0)</f>
        <v>0</v>
      </c>
      <c r="X164">
        <f t="shared" si="55"/>
        <v>226.9</v>
      </c>
    </row>
    <row r="165" ht="20" hidden="1" customHeight="1" spans="1:24">
      <c r="A165" s="10">
        <f t="shared" si="89"/>
        <v>162</v>
      </c>
      <c r="B165" s="15"/>
      <c r="C165" s="12" t="s">
        <v>346</v>
      </c>
      <c r="D165" s="11" t="s">
        <v>347</v>
      </c>
      <c r="E165" s="11">
        <v>2836.2</v>
      </c>
      <c r="F165" s="11">
        <v>2837</v>
      </c>
      <c r="G165" s="13">
        <v>4990.25</v>
      </c>
      <c r="H165" s="11">
        <f t="shared" si="79"/>
        <v>51.05</v>
      </c>
      <c r="I165" s="11">
        <f t="shared" si="80"/>
        <v>453.792</v>
      </c>
      <c r="J165" s="11">
        <f t="shared" si="81"/>
        <v>19.859</v>
      </c>
      <c r="K165" s="13">
        <f t="shared" si="82"/>
        <v>424.17</v>
      </c>
      <c r="L165" s="13">
        <f t="shared" si="83"/>
        <v>948.871</v>
      </c>
      <c r="M165" s="11">
        <v>0</v>
      </c>
      <c r="N165" s="11">
        <f t="shared" si="84"/>
        <v>226.9</v>
      </c>
      <c r="O165" s="11">
        <f t="shared" si="85"/>
        <v>8.51</v>
      </c>
      <c r="P165" s="13">
        <f t="shared" si="86"/>
        <v>99.81</v>
      </c>
      <c r="Q165" s="11">
        <f t="shared" si="87"/>
        <v>335.22</v>
      </c>
      <c r="R165" s="11">
        <f t="shared" si="88"/>
        <v>1284.091</v>
      </c>
      <c r="S165" s="11"/>
      <c r="T165" t="str">
        <f>VLOOKUP(D165,[3]汇总!I$2:J$326,2,0)</f>
        <v>√</v>
      </c>
      <c r="U165">
        <f>VLOOKUP(D165,'[4]2021.05'!$E$5:$F$203,2,0)</f>
        <v>1790</v>
      </c>
      <c r="W165">
        <f>VLOOKUP(C165,'[5]6月养老保险明细导'!$B$1:$R$500,17,0)</f>
        <v>0</v>
      </c>
      <c r="X165">
        <f t="shared" si="55"/>
        <v>226.9</v>
      </c>
    </row>
    <row r="166" ht="20" hidden="1" customHeight="1" spans="1:24">
      <c r="A166" s="10">
        <f t="shared" si="89"/>
        <v>163</v>
      </c>
      <c r="B166" s="15"/>
      <c r="C166" s="12" t="s">
        <v>348</v>
      </c>
      <c r="D166" s="11" t="s">
        <v>349</v>
      </c>
      <c r="E166" s="11">
        <v>2836.2</v>
      </c>
      <c r="F166" s="11">
        <v>2837</v>
      </c>
      <c r="G166" s="13">
        <v>4990.25</v>
      </c>
      <c r="H166" s="11">
        <f t="shared" si="79"/>
        <v>51.05</v>
      </c>
      <c r="I166" s="11">
        <f t="shared" si="80"/>
        <v>453.792</v>
      </c>
      <c r="J166" s="11">
        <f t="shared" si="81"/>
        <v>19.859</v>
      </c>
      <c r="K166" s="13">
        <f t="shared" si="82"/>
        <v>424.17</v>
      </c>
      <c r="L166" s="13">
        <f t="shared" si="83"/>
        <v>948.871</v>
      </c>
      <c r="M166" s="11">
        <v>0</v>
      </c>
      <c r="N166" s="11">
        <f t="shared" si="84"/>
        <v>226.9</v>
      </c>
      <c r="O166" s="11">
        <f t="shared" si="85"/>
        <v>8.51</v>
      </c>
      <c r="P166" s="13">
        <f t="shared" si="86"/>
        <v>99.81</v>
      </c>
      <c r="Q166" s="11">
        <f t="shared" si="87"/>
        <v>335.22</v>
      </c>
      <c r="R166" s="11">
        <f t="shared" si="88"/>
        <v>1284.091</v>
      </c>
      <c r="S166" s="11"/>
      <c r="T166" t="str">
        <f>VLOOKUP(D166,[3]汇总!I$2:J$326,2,0)</f>
        <v>√</v>
      </c>
      <c r="U166">
        <f>VLOOKUP(D166,'[4]2021.05'!$E$5:$F$203,2,0)</f>
        <v>1790</v>
      </c>
      <c r="W166">
        <f>VLOOKUP(C166,'[5]6月养老保险明细导'!$B$1:$R$500,17,0)</f>
        <v>0</v>
      </c>
      <c r="X166">
        <f t="shared" si="55"/>
        <v>226.9</v>
      </c>
    </row>
    <row r="167" ht="20" hidden="1" customHeight="1" spans="1:24">
      <c r="A167" s="10">
        <f t="shared" si="89"/>
        <v>164</v>
      </c>
      <c r="B167" s="15"/>
      <c r="C167" s="12" t="s">
        <v>350</v>
      </c>
      <c r="D167" s="11" t="s">
        <v>351</v>
      </c>
      <c r="E167" s="11">
        <v>2836.2</v>
      </c>
      <c r="F167" s="11">
        <v>2837</v>
      </c>
      <c r="G167" s="13">
        <v>4990.25</v>
      </c>
      <c r="H167" s="11">
        <f t="shared" si="79"/>
        <v>51.05</v>
      </c>
      <c r="I167" s="11">
        <f t="shared" si="80"/>
        <v>453.792</v>
      </c>
      <c r="J167" s="11">
        <f t="shared" si="81"/>
        <v>19.859</v>
      </c>
      <c r="K167" s="13">
        <f t="shared" si="82"/>
        <v>424.17</v>
      </c>
      <c r="L167" s="13">
        <f t="shared" si="83"/>
        <v>948.871</v>
      </c>
      <c r="M167" s="11">
        <v>0</v>
      </c>
      <c r="N167" s="11">
        <f t="shared" si="84"/>
        <v>226.9</v>
      </c>
      <c r="O167" s="11">
        <f t="shared" si="85"/>
        <v>8.51</v>
      </c>
      <c r="P167" s="13">
        <f t="shared" si="86"/>
        <v>99.81</v>
      </c>
      <c r="Q167" s="11">
        <f t="shared" si="87"/>
        <v>335.22</v>
      </c>
      <c r="R167" s="11">
        <f t="shared" si="88"/>
        <v>1284.091</v>
      </c>
      <c r="S167" s="11"/>
      <c r="T167" t="str">
        <f>VLOOKUP(D167,[3]汇总!I$2:J$326,2,0)</f>
        <v>√</v>
      </c>
      <c r="U167">
        <f>VLOOKUP(D167,'[4]2021.05'!$E$5:$F$203,2,0)</f>
        <v>1790</v>
      </c>
      <c r="W167">
        <f>VLOOKUP(C167,'[5]6月养老保险明细导'!$B$1:$R$500,17,0)</f>
        <v>0</v>
      </c>
      <c r="X167">
        <f t="shared" si="55"/>
        <v>226.9</v>
      </c>
    </row>
    <row r="168" ht="20" hidden="1" customHeight="1" spans="1:24">
      <c r="A168" s="10">
        <f t="shared" si="89"/>
        <v>165</v>
      </c>
      <c r="B168" s="15"/>
      <c r="C168" s="12" t="s">
        <v>352</v>
      </c>
      <c r="D168" s="11" t="s">
        <v>353</v>
      </c>
      <c r="E168" s="11">
        <v>2836.2</v>
      </c>
      <c r="F168" s="11">
        <v>2837</v>
      </c>
      <c r="G168" s="13">
        <v>4990.25</v>
      </c>
      <c r="H168" s="11">
        <f t="shared" si="79"/>
        <v>51.05</v>
      </c>
      <c r="I168" s="11">
        <f t="shared" si="80"/>
        <v>453.792</v>
      </c>
      <c r="J168" s="11">
        <f t="shared" si="81"/>
        <v>19.859</v>
      </c>
      <c r="K168" s="13">
        <f t="shared" si="82"/>
        <v>424.17</v>
      </c>
      <c r="L168" s="13">
        <f t="shared" si="83"/>
        <v>948.871</v>
      </c>
      <c r="M168" s="11">
        <v>0</v>
      </c>
      <c r="N168" s="11">
        <f t="shared" si="84"/>
        <v>226.9</v>
      </c>
      <c r="O168" s="11">
        <f t="shared" si="85"/>
        <v>8.51</v>
      </c>
      <c r="P168" s="13">
        <f t="shared" si="86"/>
        <v>99.81</v>
      </c>
      <c r="Q168" s="11">
        <f t="shared" si="87"/>
        <v>335.22</v>
      </c>
      <c r="R168" s="11">
        <f t="shared" si="88"/>
        <v>1284.091</v>
      </c>
      <c r="S168" s="11"/>
      <c r="T168" t="str">
        <f>VLOOKUP(D168,[3]汇总!I$2:J$326,2,0)</f>
        <v>√</v>
      </c>
      <c r="U168">
        <f>VLOOKUP(D168,'[4]2021.05'!$E$5:$F$203,2,0)</f>
        <v>1790</v>
      </c>
      <c r="W168">
        <f>VLOOKUP(C168,'[5]6月养老保险明细导'!$B$1:$R$500,17,0)</f>
        <v>0</v>
      </c>
      <c r="X168">
        <f t="shared" si="55"/>
        <v>226.9</v>
      </c>
    </row>
    <row r="169" ht="20" hidden="1" customHeight="1" spans="1:24">
      <c r="A169" s="10">
        <f t="shared" si="89"/>
        <v>166</v>
      </c>
      <c r="B169" s="15"/>
      <c r="C169" s="12" t="s">
        <v>354</v>
      </c>
      <c r="D169" s="11" t="s">
        <v>355</v>
      </c>
      <c r="E169" s="11">
        <v>2836.2</v>
      </c>
      <c r="F169" s="11">
        <v>2837</v>
      </c>
      <c r="G169" s="13">
        <v>4990.25</v>
      </c>
      <c r="H169" s="11">
        <f t="shared" si="79"/>
        <v>51.05</v>
      </c>
      <c r="I169" s="11">
        <f t="shared" si="80"/>
        <v>453.792</v>
      </c>
      <c r="J169" s="11">
        <f t="shared" si="81"/>
        <v>19.859</v>
      </c>
      <c r="K169" s="13">
        <f t="shared" si="82"/>
        <v>424.17</v>
      </c>
      <c r="L169" s="13">
        <f t="shared" si="83"/>
        <v>948.871</v>
      </c>
      <c r="M169" s="11">
        <v>0</v>
      </c>
      <c r="N169" s="11">
        <f t="shared" si="84"/>
        <v>226.9</v>
      </c>
      <c r="O169" s="11">
        <f t="shared" si="85"/>
        <v>8.51</v>
      </c>
      <c r="P169" s="13">
        <f t="shared" si="86"/>
        <v>99.81</v>
      </c>
      <c r="Q169" s="11">
        <f t="shared" si="87"/>
        <v>335.22</v>
      </c>
      <c r="R169" s="11">
        <f t="shared" si="88"/>
        <v>1284.091</v>
      </c>
      <c r="S169" s="11"/>
      <c r="T169" t="str">
        <f>VLOOKUP(D169,[3]汇总!I$2:J$326,2,0)</f>
        <v>√</v>
      </c>
      <c r="U169">
        <f>VLOOKUP(D169,'[4]2021.05'!$E$5:$F$203,2,0)</f>
        <v>1790</v>
      </c>
      <c r="W169">
        <f>VLOOKUP(C169,'[5]6月养老保险明细导'!$B$1:$R$500,17,0)</f>
        <v>0</v>
      </c>
      <c r="X169">
        <f t="shared" si="55"/>
        <v>226.9</v>
      </c>
    </row>
    <row r="170" ht="20" hidden="1" customHeight="1" spans="1:24">
      <c r="A170" s="10">
        <f t="shared" si="89"/>
        <v>167</v>
      </c>
      <c r="B170" s="15"/>
      <c r="C170" s="12" t="s">
        <v>356</v>
      </c>
      <c r="D170" s="11" t="s">
        <v>357</v>
      </c>
      <c r="E170" s="11">
        <v>2836.2</v>
      </c>
      <c r="F170" s="11">
        <v>2837</v>
      </c>
      <c r="G170" s="13">
        <v>4990.25</v>
      </c>
      <c r="H170" s="11">
        <f t="shared" si="79"/>
        <v>51.05</v>
      </c>
      <c r="I170" s="11">
        <f t="shared" si="80"/>
        <v>453.792</v>
      </c>
      <c r="J170" s="11">
        <f t="shared" si="81"/>
        <v>19.859</v>
      </c>
      <c r="K170" s="13">
        <f t="shared" si="82"/>
        <v>424.17</v>
      </c>
      <c r="L170" s="13">
        <f t="shared" si="83"/>
        <v>948.871</v>
      </c>
      <c r="M170" s="11">
        <v>0</v>
      </c>
      <c r="N170" s="11">
        <f t="shared" si="84"/>
        <v>226.9</v>
      </c>
      <c r="O170" s="11">
        <f t="shared" si="85"/>
        <v>8.51</v>
      </c>
      <c r="P170" s="13">
        <f t="shared" si="86"/>
        <v>99.81</v>
      </c>
      <c r="Q170" s="11">
        <f t="shared" si="87"/>
        <v>335.22</v>
      </c>
      <c r="R170" s="11">
        <f t="shared" si="88"/>
        <v>1284.091</v>
      </c>
      <c r="S170" s="11"/>
      <c r="T170" t="str">
        <f>VLOOKUP(D170,[3]汇总!I$2:J$326,2,0)</f>
        <v>√</v>
      </c>
      <c r="U170">
        <f>VLOOKUP(D170,'[4]2021.05'!$E$5:$F$203,2,0)</f>
        <v>2544</v>
      </c>
      <c r="W170">
        <f>VLOOKUP(C170,'[5]6月养老保险明细导'!$B$1:$R$500,17,0)</f>
        <v>0</v>
      </c>
      <c r="X170">
        <f t="shared" si="55"/>
        <v>226.9</v>
      </c>
    </row>
    <row r="171" ht="20" hidden="1" customHeight="1" spans="1:24">
      <c r="A171" s="10">
        <f t="shared" si="89"/>
        <v>168</v>
      </c>
      <c r="B171" s="15"/>
      <c r="C171" s="12" t="s">
        <v>360</v>
      </c>
      <c r="D171" s="11" t="s">
        <v>361</v>
      </c>
      <c r="E171" s="11">
        <v>2836.2</v>
      </c>
      <c r="F171" s="11">
        <v>2837</v>
      </c>
      <c r="G171" s="13">
        <v>4990.25</v>
      </c>
      <c r="H171" s="11">
        <f t="shared" si="79"/>
        <v>51.05</v>
      </c>
      <c r="I171" s="11">
        <f t="shared" si="80"/>
        <v>453.792</v>
      </c>
      <c r="J171" s="11">
        <f t="shared" si="81"/>
        <v>19.859</v>
      </c>
      <c r="K171" s="13">
        <f t="shared" si="82"/>
        <v>424.17</v>
      </c>
      <c r="L171" s="13">
        <f t="shared" si="83"/>
        <v>948.871</v>
      </c>
      <c r="M171" s="11">
        <v>0</v>
      </c>
      <c r="N171" s="11">
        <f t="shared" si="84"/>
        <v>226.9</v>
      </c>
      <c r="O171" s="11">
        <f t="shared" si="85"/>
        <v>8.51</v>
      </c>
      <c r="P171" s="13">
        <f t="shared" si="86"/>
        <v>99.81</v>
      </c>
      <c r="Q171" s="11">
        <f t="shared" si="87"/>
        <v>335.22</v>
      </c>
      <c r="R171" s="11">
        <f t="shared" si="88"/>
        <v>1284.091</v>
      </c>
      <c r="S171" s="11"/>
      <c r="T171" t="str">
        <f>VLOOKUP(D171,[3]汇总!I$2:J$326,2,0)</f>
        <v>√</v>
      </c>
      <c r="U171">
        <f>VLOOKUP(D171,'[4]2021.05'!$E$5:$F$203,2,0)</f>
        <v>1790</v>
      </c>
      <c r="W171">
        <f>VLOOKUP(C171,'[5]6月养老保险明细导'!$B$1:$R$500,17,0)</f>
        <v>0</v>
      </c>
      <c r="X171">
        <f t="shared" si="55"/>
        <v>226.9</v>
      </c>
    </row>
    <row r="172" ht="20" hidden="1" customHeight="1" spans="1:24">
      <c r="A172" s="10">
        <f t="shared" si="89"/>
        <v>169</v>
      </c>
      <c r="B172" s="15"/>
      <c r="C172" s="12" t="s">
        <v>362</v>
      </c>
      <c r="D172" s="11" t="s">
        <v>363</v>
      </c>
      <c r="E172" s="11">
        <v>2836.2</v>
      </c>
      <c r="F172" s="11">
        <v>2837</v>
      </c>
      <c r="G172" s="13">
        <v>4990.25</v>
      </c>
      <c r="H172" s="11">
        <f t="shared" si="79"/>
        <v>51.05</v>
      </c>
      <c r="I172" s="11">
        <f t="shared" si="80"/>
        <v>453.792</v>
      </c>
      <c r="J172" s="11">
        <f t="shared" si="81"/>
        <v>19.859</v>
      </c>
      <c r="K172" s="13">
        <f t="shared" si="82"/>
        <v>424.17</v>
      </c>
      <c r="L172" s="13">
        <f t="shared" si="83"/>
        <v>948.871</v>
      </c>
      <c r="M172" s="11">
        <v>0</v>
      </c>
      <c r="N172" s="11">
        <f t="shared" si="84"/>
        <v>226.9</v>
      </c>
      <c r="O172" s="11">
        <f t="shared" si="85"/>
        <v>8.51</v>
      </c>
      <c r="P172" s="13">
        <f t="shared" si="86"/>
        <v>99.81</v>
      </c>
      <c r="Q172" s="11">
        <f t="shared" si="87"/>
        <v>335.22</v>
      </c>
      <c r="R172" s="11">
        <f t="shared" si="88"/>
        <v>1284.091</v>
      </c>
      <c r="S172" s="11"/>
      <c r="T172" t="str">
        <f>VLOOKUP(D172,[3]汇总!I$2:J$326,2,0)</f>
        <v>√</v>
      </c>
      <c r="U172">
        <f>VLOOKUP(D172,'[4]2021.05'!$E$5:$F$203,2,0)</f>
        <v>1790</v>
      </c>
      <c r="W172">
        <f>VLOOKUP(C172,'[5]6月养老保险明细导'!$B$1:$R$500,17,0)</f>
        <v>0</v>
      </c>
      <c r="X172">
        <f t="shared" si="55"/>
        <v>226.9</v>
      </c>
    </row>
    <row r="173" ht="20" hidden="1" customHeight="1" spans="1:24">
      <c r="A173" s="10">
        <f t="shared" si="89"/>
        <v>170</v>
      </c>
      <c r="B173" s="15"/>
      <c r="C173" s="12" t="s">
        <v>364</v>
      </c>
      <c r="D173" s="11" t="s">
        <v>365</v>
      </c>
      <c r="E173" s="11">
        <v>2836.2</v>
      </c>
      <c r="F173" s="11">
        <v>2837</v>
      </c>
      <c r="G173" s="13">
        <v>4990.25</v>
      </c>
      <c r="H173" s="11">
        <f t="shared" si="79"/>
        <v>51.05</v>
      </c>
      <c r="I173" s="11">
        <f t="shared" si="80"/>
        <v>453.792</v>
      </c>
      <c r="J173" s="11">
        <f t="shared" si="81"/>
        <v>19.859</v>
      </c>
      <c r="K173" s="13">
        <f t="shared" si="82"/>
        <v>424.17</v>
      </c>
      <c r="L173" s="13">
        <f t="shared" si="83"/>
        <v>948.871</v>
      </c>
      <c r="M173" s="11">
        <v>0</v>
      </c>
      <c r="N173" s="11">
        <f t="shared" si="84"/>
        <v>226.9</v>
      </c>
      <c r="O173" s="11">
        <f t="shared" si="85"/>
        <v>8.51</v>
      </c>
      <c r="P173" s="13">
        <f t="shared" si="86"/>
        <v>99.81</v>
      </c>
      <c r="Q173" s="11">
        <f t="shared" si="87"/>
        <v>335.22</v>
      </c>
      <c r="R173" s="11">
        <f t="shared" si="88"/>
        <v>1284.091</v>
      </c>
      <c r="S173" s="11"/>
      <c r="T173" t="str">
        <f>VLOOKUP(D173,[3]汇总!I$2:J$326,2,0)</f>
        <v>√</v>
      </c>
      <c r="U173">
        <f>VLOOKUP(D173,'[4]2021.05'!$E$5:$F$203,2,0)</f>
        <v>2544</v>
      </c>
      <c r="W173">
        <f>VLOOKUP(C173,'[5]6月养老保险明细导'!$B$1:$R$500,17,0)</f>
        <v>0</v>
      </c>
      <c r="X173">
        <f t="shared" si="55"/>
        <v>226.9</v>
      </c>
    </row>
    <row r="174" ht="20" hidden="1" customHeight="1" spans="1:24">
      <c r="A174" s="10">
        <f t="shared" ref="A174:A183" si="90">ROW()-3</f>
        <v>171</v>
      </c>
      <c r="B174" s="15"/>
      <c r="C174" s="12" t="s">
        <v>366</v>
      </c>
      <c r="D174" s="11" t="s">
        <v>367</v>
      </c>
      <c r="E174" s="11">
        <v>2836.2</v>
      </c>
      <c r="F174" s="11">
        <v>2837</v>
      </c>
      <c r="G174" s="13">
        <v>4990.25</v>
      </c>
      <c r="H174" s="11">
        <f t="shared" si="79"/>
        <v>51.05</v>
      </c>
      <c r="I174" s="11">
        <f t="shared" si="80"/>
        <v>453.792</v>
      </c>
      <c r="J174" s="11">
        <f t="shared" si="81"/>
        <v>19.859</v>
      </c>
      <c r="K174" s="13">
        <f t="shared" si="82"/>
        <v>424.17</v>
      </c>
      <c r="L174" s="13">
        <f t="shared" si="83"/>
        <v>948.871</v>
      </c>
      <c r="M174" s="11">
        <v>0</v>
      </c>
      <c r="N174" s="11">
        <f t="shared" si="84"/>
        <v>226.9</v>
      </c>
      <c r="O174" s="11">
        <f t="shared" si="85"/>
        <v>8.51</v>
      </c>
      <c r="P174" s="13">
        <f t="shared" si="86"/>
        <v>99.81</v>
      </c>
      <c r="Q174" s="11">
        <f t="shared" si="87"/>
        <v>335.22</v>
      </c>
      <c r="R174" s="11">
        <f t="shared" si="88"/>
        <v>1284.091</v>
      </c>
      <c r="S174" s="11"/>
      <c r="T174" t="str">
        <f>VLOOKUP(D174,[3]汇总!I$2:J$326,2,0)</f>
        <v>√</v>
      </c>
      <c r="U174">
        <f>VLOOKUP(D174,'[4]2021.05'!$E$5:$F$203,2,0)</f>
        <v>2544</v>
      </c>
      <c r="W174">
        <f>VLOOKUP(C174,'[5]6月养老保险明细导'!$B$1:$R$500,17,0)</f>
        <v>0</v>
      </c>
      <c r="X174">
        <f t="shared" si="55"/>
        <v>226.9</v>
      </c>
    </row>
    <row r="175" ht="20" hidden="1" customHeight="1" spans="1:24">
      <c r="A175" s="10">
        <f t="shared" si="90"/>
        <v>172</v>
      </c>
      <c r="B175" s="15"/>
      <c r="C175" s="12" t="s">
        <v>370</v>
      </c>
      <c r="D175" s="11" t="s">
        <v>371</v>
      </c>
      <c r="E175" s="11">
        <v>2836.2</v>
      </c>
      <c r="F175" s="11">
        <v>2837</v>
      </c>
      <c r="G175" s="13">
        <v>4990.25</v>
      </c>
      <c r="H175" s="11">
        <f t="shared" si="79"/>
        <v>51.05</v>
      </c>
      <c r="I175" s="11">
        <f t="shared" si="80"/>
        <v>453.792</v>
      </c>
      <c r="J175" s="11">
        <f t="shared" si="81"/>
        <v>19.859</v>
      </c>
      <c r="K175" s="13">
        <f t="shared" si="82"/>
        <v>424.17</v>
      </c>
      <c r="L175" s="13">
        <f t="shared" si="83"/>
        <v>948.871</v>
      </c>
      <c r="M175" s="11">
        <v>0</v>
      </c>
      <c r="N175" s="11">
        <f t="shared" si="84"/>
        <v>226.9</v>
      </c>
      <c r="O175" s="11">
        <f t="shared" si="85"/>
        <v>8.51</v>
      </c>
      <c r="P175" s="13">
        <f t="shared" si="86"/>
        <v>99.81</v>
      </c>
      <c r="Q175" s="11">
        <f t="shared" si="87"/>
        <v>335.22</v>
      </c>
      <c r="R175" s="11">
        <f t="shared" si="88"/>
        <v>1284.091</v>
      </c>
      <c r="S175" s="11"/>
      <c r="T175" t="str">
        <f>VLOOKUP(D175,[3]汇总!I$2:J$326,2,0)</f>
        <v>√</v>
      </c>
      <c r="U175">
        <f>VLOOKUP(D175,'[4]2021.05'!$E$5:$F$203,2,0)</f>
        <v>2544</v>
      </c>
      <c r="W175">
        <f>VLOOKUP(C175,'[5]6月养老保险明细导'!$B$1:$R$500,17,0)</f>
        <v>0</v>
      </c>
      <c r="X175">
        <f t="shared" si="55"/>
        <v>226.9</v>
      </c>
    </row>
    <row r="176" ht="20" hidden="1" customHeight="1" spans="1:24">
      <c r="A176" s="10">
        <f t="shared" si="90"/>
        <v>173</v>
      </c>
      <c r="B176" s="15"/>
      <c r="C176" s="12" t="s">
        <v>372</v>
      </c>
      <c r="D176" s="11" t="s">
        <v>373</v>
      </c>
      <c r="E176" s="11">
        <v>2836.2</v>
      </c>
      <c r="F176" s="11">
        <v>2837</v>
      </c>
      <c r="G176" s="13">
        <v>4990.25</v>
      </c>
      <c r="H176" s="11">
        <f t="shared" si="79"/>
        <v>51.05</v>
      </c>
      <c r="I176" s="11">
        <f t="shared" si="80"/>
        <v>453.792</v>
      </c>
      <c r="J176" s="11">
        <f t="shared" si="81"/>
        <v>19.859</v>
      </c>
      <c r="K176" s="13">
        <f t="shared" si="82"/>
        <v>424.17</v>
      </c>
      <c r="L176" s="13">
        <f t="shared" si="83"/>
        <v>948.871</v>
      </c>
      <c r="M176" s="11">
        <v>0</v>
      </c>
      <c r="N176" s="11">
        <f t="shared" si="84"/>
        <v>226.9</v>
      </c>
      <c r="O176" s="11">
        <f t="shared" si="85"/>
        <v>8.51</v>
      </c>
      <c r="P176" s="13">
        <f t="shared" si="86"/>
        <v>99.81</v>
      </c>
      <c r="Q176" s="11">
        <f t="shared" si="87"/>
        <v>335.22</v>
      </c>
      <c r="R176" s="11">
        <f t="shared" si="88"/>
        <v>1284.091</v>
      </c>
      <c r="S176" s="11"/>
      <c r="T176" t="str">
        <f>VLOOKUP(D176,[3]汇总!I$2:J$326,2,0)</f>
        <v>√</v>
      </c>
      <c r="U176">
        <f>VLOOKUP(D176,'[4]2021.05'!$E$5:$F$203,2,0)</f>
        <v>2544</v>
      </c>
      <c r="W176">
        <f>VLOOKUP(C176,'[5]6月养老保险明细导'!$B$1:$R$500,17,0)</f>
        <v>0</v>
      </c>
      <c r="X176">
        <f t="shared" si="55"/>
        <v>226.9</v>
      </c>
    </row>
    <row r="177" ht="20" hidden="1" customHeight="1" spans="1:24">
      <c r="A177" s="10">
        <f t="shared" si="90"/>
        <v>174</v>
      </c>
      <c r="B177" s="15"/>
      <c r="C177" s="12" t="s">
        <v>378</v>
      </c>
      <c r="D177" s="11" t="s">
        <v>379</v>
      </c>
      <c r="E177" s="11">
        <v>2836.2</v>
      </c>
      <c r="F177" s="11">
        <v>2837</v>
      </c>
      <c r="G177" s="13">
        <v>4990.25</v>
      </c>
      <c r="H177" s="11">
        <f t="shared" si="79"/>
        <v>51.05</v>
      </c>
      <c r="I177" s="11">
        <f t="shared" si="80"/>
        <v>453.792</v>
      </c>
      <c r="J177" s="11">
        <f t="shared" si="81"/>
        <v>19.859</v>
      </c>
      <c r="K177" s="13">
        <f t="shared" si="82"/>
        <v>424.17</v>
      </c>
      <c r="L177" s="13">
        <f t="shared" si="83"/>
        <v>948.871</v>
      </c>
      <c r="M177" s="11">
        <v>0</v>
      </c>
      <c r="N177" s="11">
        <f t="shared" si="84"/>
        <v>226.9</v>
      </c>
      <c r="O177" s="11">
        <f t="shared" si="85"/>
        <v>8.51</v>
      </c>
      <c r="P177" s="13">
        <f t="shared" si="86"/>
        <v>99.81</v>
      </c>
      <c r="Q177" s="11">
        <f t="shared" si="87"/>
        <v>335.22</v>
      </c>
      <c r="R177" s="11">
        <f t="shared" si="88"/>
        <v>1284.091</v>
      </c>
      <c r="S177" s="11"/>
      <c r="T177" t="str">
        <f>VLOOKUP(D177,[3]汇总!I$2:J$326,2,0)</f>
        <v>√</v>
      </c>
      <c r="U177">
        <f>VLOOKUP(D177,'[4]2021.05'!$E$5:$F$203,2,0)</f>
        <v>1790</v>
      </c>
      <c r="W177">
        <f>VLOOKUP(C177,'[5]6月养老保险明细导'!$B$1:$R$500,17,0)</f>
        <v>0</v>
      </c>
      <c r="X177">
        <f t="shared" si="55"/>
        <v>226.9</v>
      </c>
    </row>
    <row r="178" ht="20" hidden="1" customHeight="1" spans="1:24">
      <c r="A178" s="10">
        <f t="shared" si="90"/>
        <v>175</v>
      </c>
      <c r="B178" s="15"/>
      <c r="C178" s="12" t="s">
        <v>389</v>
      </c>
      <c r="D178" s="11" t="s">
        <v>390</v>
      </c>
      <c r="E178" s="11">
        <v>3042.05</v>
      </c>
      <c r="F178" s="11">
        <v>3043</v>
      </c>
      <c r="G178" s="13">
        <v>4990.25</v>
      </c>
      <c r="H178" s="11">
        <f t="shared" si="79"/>
        <v>54.76</v>
      </c>
      <c r="I178" s="11">
        <f t="shared" si="80"/>
        <v>486.728</v>
      </c>
      <c r="J178" s="11">
        <f t="shared" si="81"/>
        <v>21.301</v>
      </c>
      <c r="K178" s="13">
        <f t="shared" si="82"/>
        <v>424.17</v>
      </c>
      <c r="L178" s="13">
        <f t="shared" si="83"/>
        <v>986.959</v>
      </c>
      <c r="M178" s="11">
        <v>0</v>
      </c>
      <c r="N178" s="11">
        <f t="shared" si="84"/>
        <v>243.36</v>
      </c>
      <c r="O178" s="11">
        <f t="shared" si="85"/>
        <v>9.13</v>
      </c>
      <c r="P178" s="13">
        <f t="shared" si="86"/>
        <v>99.81</v>
      </c>
      <c r="Q178" s="11">
        <f t="shared" si="87"/>
        <v>352.3</v>
      </c>
      <c r="R178" s="11">
        <f t="shared" si="88"/>
        <v>1339.259</v>
      </c>
      <c r="S178" s="11"/>
      <c r="T178" t="str">
        <f>VLOOKUP(D178,[3]汇总!I$2:J$326,2,0)</f>
        <v>√</v>
      </c>
      <c r="U178">
        <f>VLOOKUP(D178,'[4]2021.05'!$E$5:$F$203,2,0)</f>
        <v>3180</v>
      </c>
      <c r="W178">
        <f>VLOOKUP(C178,'[5]6月养老保险明细导'!$B$1:$R$500,17,0)</f>
        <v>0</v>
      </c>
      <c r="X178">
        <f t="shared" si="55"/>
        <v>243.36</v>
      </c>
    </row>
    <row r="179" ht="20" hidden="1" customHeight="1" spans="1:24">
      <c r="A179" s="10">
        <f t="shared" si="90"/>
        <v>176</v>
      </c>
      <c r="B179" s="15"/>
      <c r="C179" s="12" t="s">
        <v>805</v>
      </c>
      <c r="D179" s="11" t="s">
        <v>806</v>
      </c>
      <c r="E179" s="22">
        <v>3042.05</v>
      </c>
      <c r="F179" s="22">
        <v>3043</v>
      </c>
      <c r="G179" s="13">
        <v>4990.25</v>
      </c>
      <c r="H179" s="11">
        <f t="shared" si="79"/>
        <v>54.76</v>
      </c>
      <c r="I179" s="11">
        <f t="shared" si="80"/>
        <v>486.728</v>
      </c>
      <c r="J179" s="11">
        <f t="shared" si="81"/>
        <v>21.301</v>
      </c>
      <c r="K179" s="13">
        <f t="shared" si="82"/>
        <v>424.17</v>
      </c>
      <c r="L179" s="13">
        <f t="shared" si="83"/>
        <v>986.959</v>
      </c>
      <c r="M179" s="11">
        <v>0</v>
      </c>
      <c r="N179" s="11">
        <f t="shared" si="84"/>
        <v>243.36</v>
      </c>
      <c r="O179" s="11">
        <f t="shared" si="85"/>
        <v>9.13</v>
      </c>
      <c r="P179" s="13">
        <f t="shared" si="86"/>
        <v>99.81</v>
      </c>
      <c r="Q179" s="11">
        <f t="shared" si="87"/>
        <v>352.3</v>
      </c>
      <c r="R179" s="11">
        <f t="shared" si="88"/>
        <v>1339.259</v>
      </c>
      <c r="S179" s="11"/>
      <c r="T179" t="str">
        <f>VLOOKUP(D179,[3]汇总!I$2:J$326,2,0)</f>
        <v>√</v>
      </c>
      <c r="U179" t="e">
        <f>VLOOKUP(D179,'[4]2021.05'!$E$5:$F$203,2,0)</f>
        <v>#N/A</v>
      </c>
      <c r="W179">
        <f>VLOOKUP(C179,'[5]6月养老保险明细导'!$B$1:$R$500,17,0)</f>
        <v>0</v>
      </c>
      <c r="X179">
        <f t="shared" si="55"/>
        <v>243.36</v>
      </c>
    </row>
    <row r="180" ht="20" hidden="1" customHeight="1" spans="1:24">
      <c r="A180" s="10">
        <f t="shared" si="90"/>
        <v>177</v>
      </c>
      <c r="B180" s="15"/>
      <c r="C180" s="12" t="s">
        <v>807</v>
      </c>
      <c r="D180" s="34" t="s">
        <v>808</v>
      </c>
      <c r="E180" s="22">
        <v>3042.05</v>
      </c>
      <c r="F180" s="22">
        <v>3043</v>
      </c>
      <c r="G180" s="13">
        <v>4990.25</v>
      </c>
      <c r="H180" s="11">
        <f t="shared" si="79"/>
        <v>54.76</v>
      </c>
      <c r="I180" s="11">
        <f t="shared" si="80"/>
        <v>486.728</v>
      </c>
      <c r="J180" s="11">
        <f t="shared" si="81"/>
        <v>21.301</v>
      </c>
      <c r="K180" s="13">
        <f t="shared" si="82"/>
        <v>424.17</v>
      </c>
      <c r="L180" s="13">
        <f t="shared" si="83"/>
        <v>986.959</v>
      </c>
      <c r="M180" s="11">
        <v>0</v>
      </c>
      <c r="N180" s="11">
        <f t="shared" si="84"/>
        <v>243.36</v>
      </c>
      <c r="O180" s="11">
        <f t="shared" si="85"/>
        <v>9.13</v>
      </c>
      <c r="P180" s="13">
        <f t="shared" si="86"/>
        <v>99.81</v>
      </c>
      <c r="Q180" s="11">
        <f t="shared" si="87"/>
        <v>352.3</v>
      </c>
      <c r="R180" s="11">
        <f t="shared" si="88"/>
        <v>1339.259</v>
      </c>
      <c r="S180" s="11"/>
      <c r="T180" t="str">
        <f>VLOOKUP(D180,[3]汇总!I$2:J$326,2,0)</f>
        <v>√</v>
      </c>
      <c r="U180" t="e">
        <f>VLOOKUP(D180,'[4]2021.05'!$E$5:$F$203,2,0)</f>
        <v>#N/A</v>
      </c>
      <c r="W180">
        <f>VLOOKUP(C180,'[5]6月养老保险明细导'!$B$1:$R$500,17,0)</f>
        <v>0</v>
      </c>
      <c r="X180">
        <f t="shared" si="55"/>
        <v>243.36</v>
      </c>
    </row>
    <row r="181" ht="20" hidden="1" customHeight="1" spans="1:24">
      <c r="A181" s="10">
        <f t="shared" si="90"/>
        <v>178</v>
      </c>
      <c r="B181" s="15"/>
      <c r="C181" s="12" t="s">
        <v>868</v>
      </c>
      <c r="D181" s="34" t="s">
        <v>869</v>
      </c>
      <c r="E181" s="22">
        <v>3042.05</v>
      </c>
      <c r="F181" s="11">
        <v>3043</v>
      </c>
      <c r="G181" s="13">
        <v>4990.25</v>
      </c>
      <c r="H181" s="11">
        <f t="shared" si="79"/>
        <v>54.76</v>
      </c>
      <c r="I181" s="11">
        <f t="shared" si="80"/>
        <v>486.728</v>
      </c>
      <c r="J181" s="11">
        <f t="shared" si="81"/>
        <v>21.301</v>
      </c>
      <c r="K181" s="13">
        <f t="shared" si="82"/>
        <v>424.17</v>
      </c>
      <c r="L181" s="13">
        <f t="shared" si="83"/>
        <v>986.959</v>
      </c>
      <c r="M181" s="11">
        <v>0</v>
      </c>
      <c r="N181" s="11">
        <f t="shared" si="84"/>
        <v>243.36</v>
      </c>
      <c r="O181" s="11">
        <f t="shared" si="85"/>
        <v>9.13</v>
      </c>
      <c r="P181" s="13">
        <f t="shared" si="86"/>
        <v>99.81</v>
      </c>
      <c r="Q181" s="11">
        <f t="shared" si="87"/>
        <v>352.3</v>
      </c>
      <c r="R181" s="11">
        <f t="shared" si="88"/>
        <v>1339.259</v>
      </c>
      <c r="S181" s="11"/>
      <c r="U181" t="e">
        <f>VLOOKUP(D181,'[4]2021.05'!$E$5:$F$203,2,0)</f>
        <v>#N/A</v>
      </c>
      <c r="W181">
        <f>VLOOKUP(C181,'[5]6月养老保险明细导'!$B$1:$R$500,17,0)</f>
        <v>0</v>
      </c>
      <c r="X181">
        <f t="shared" si="55"/>
        <v>243.36</v>
      </c>
    </row>
    <row r="182" ht="20" hidden="1" customHeight="1" spans="1:24">
      <c r="A182" s="10">
        <f t="shared" si="90"/>
        <v>179</v>
      </c>
      <c r="B182" s="15"/>
      <c r="C182" s="12" t="s">
        <v>870</v>
      </c>
      <c r="D182" s="34" t="s">
        <v>871</v>
      </c>
      <c r="E182" s="22">
        <v>3042.05</v>
      </c>
      <c r="F182" s="11">
        <v>3043</v>
      </c>
      <c r="G182" s="13">
        <v>4990.25</v>
      </c>
      <c r="H182" s="11">
        <f t="shared" si="79"/>
        <v>54.76</v>
      </c>
      <c r="I182" s="11">
        <f t="shared" si="80"/>
        <v>486.728</v>
      </c>
      <c r="J182" s="11">
        <f t="shared" si="81"/>
        <v>21.301</v>
      </c>
      <c r="K182" s="13">
        <f t="shared" si="82"/>
        <v>424.17</v>
      </c>
      <c r="L182" s="13">
        <f t="shared" si="83"/>
        <v>986.959</v>
      </c>
      <c r="M182" s="11">
        <v>0</v>
      </c>
      <c r="N182" s="11">
        <f t="shared" si="84"/>
        <v>243.36</v>
      </c>
      <c r="O182" s="11">
        <f t="shared" si="85"/>
        <v>9.13</v>
      </c>
      <c r="P182" s="13">
        <f t="shared" si="86"/>
        <v>99.81</v>
      </c>
      <c r="Q182" s="11">
        <f t="shared" si="87"/>
        <v>352.3</v>
      </c>
      <c r="R182" s="11">
        <f t="shared" si="88"/>
        <v>1339.259</v>
      </c>
      <c r="S182" s="11"/>
      <c r="U182" t="e">
        <f>VLOOKUP(D182,'[4]2021.05'!$E$5:$F$203,2,0)</f>
        <v>#N/A</v>
      </c>
      <c r="W182">
        <f>VLOOKUP(C182,'[5]6月养老保险明细导'!$B$1:$R$500,17,0)</f>
        <v>0</v>
      </c>
      <c r="X182">
        <f t="shared" si="55"/>
        <v>243.36</v>
      </c>
    </row>
    <row r="183" ht="20" hidden="1" customHeight="1" spans="1:24">
      <c r="A183" s="10">
        <f t="shared" si="90"/>
        <v>180</v>
      </c>
      <c r="B183" s="15"/>
      <c r="C183" s="12" t="s">
        <v>872</v>
      </c>
      <c r="D183" s="34" t="s">
        <v>873</v>
      </c>
      <c r="E183" s="22">
        <v>3042.05</v>
      </c>
      <c r="F183" s="11">
        <v>3043</v>
      </c>
      <c r="G183" s="13">
        <v>4990.25</v>
      </c>
      <c r="H183" s="11">
        <f t="shared" si="79"/>
        <v>54.76</v>
      </c>
      <c r="I183" s="11">
        <f t="shared" si="80"/>
        <v>486.728</v>
      </c>
      <c r="J183" s="11">
        <f t="shared" si="81"/>
        <v>21.301</v>
      </c>
      <c r="K183" s="13">
        <f t="shared" si="82"/>
        <v>424.17</v>
      </c>
      <c r="L183" s="13">
        <f t="shared" si="83"/>
        <v>986.959</v>
      </c>
      <c r="M183" s="11">
        <v>0</v>
      </c>
      <c r="N183" s="11">
        <f t="shared" si="84"/>
        <v>243.36</v>
      </c>
      <c r="O183" s="11">
        <f t="shared" si="85"/>
        <v>9.13</v>
      </c>
      <c r="P183" s="13">
        <f t="shared" si="86"/>
        <v>99.81</v>
      </c>
      <c r="Q183" s="11">
        <f t="shared" si="87"/>
        <v>352.3</v>
      </c>
      <c r="R183" s="11">
        <f t="shared" si="88"/>
        <v>1339.259</v>
      </c>
      <c r="S183" s="11"/>
      <c r="U183" t="e">
        <f>VLOOKUP(D183,'[4]2021.05'!$E$5:$F$203,2,0)</f>
        <v>#N/A</v>
      </c>
      <c r="W183">
        <f>VLOOKUP(C183,'[5]6月养老保险明细导'!$B$1:$R$500,17,0)</f>
        <v>0</v>
      </c>
      <c r="X183">
        <f t="shared" si="55"/>
        <v>243.36</v>
      </c>
    </row>
    <row r="184" ht="20" hidden="1" customHeight="1" spans="1:24">
      <c r="A184" s="10">
        <f t="shared" ref="A184:A193" si="91">ROW()-3</f>
        <v>181</v>
      </c>
      <c r="B184" s="15"/>
      <c r="C184" s="12" t="s">
        <v>874</v>
      </c>
      <c r="D184" s="112" t="s">
        <v>875</v>
      </c>
      <c r="E184" s="22">
        <v>3042.05</v>
      </c>
      <c r="F184" s="11">
        <v>3043</v>
      </c>
      <c r="G184" s="13">
        <v>4990.25</v>
      </c>
      <c r="H184" s="11">
        <f t="shared" si="79"/>
        <v>54.76</v>
      </c>
      <c r="I184" s="11">
        <f t="shared" si="80"/>
        <v>486.728</v>
      </c>
      <c r="J184" s="11">
        <f t="shared" si="81"/>
        <v>21.301</v>
      </c>
      <c r="K184" s="13">
        <f t="shared" si="82"/>
        <v>424.17</v>
      </c>
      <c r="L184" s="13">
        <f t="shared" si="83"/>
        <v>986.959</v>
      </c>
      <c r="M184" s="11">
        <v>0</v>
      </c>
      <c r="N184" s="11">
        <f t="shared" si="84"/>
        <v>243.36</v>
      </c>
      <c r="O184" s="11">
        <f t="shared" si="85"/>
        <v>9.13</v>
      </c>
      <c r="P184" s="13">
        <f t="shared" si="86"/>
        <v>99.81</v>
      </c>
      <c r="Q184" s="11">
        <f t="shared" si="87"/>
        <v>352.3</v>
      </c>
      <c r="R184" s="11">
        <f t="shared" si="88"/>
        <v>1339.259</v>
      </c>
      <c r="S184" s="11"/>
      <c r="U184" t="e">
        <f>VLOOKUP(D184,'[4]2021.05'!$E$5:$F$203,2,0)</f>
        <v>#N/A</v>
      </c>
      <c r="W184">
        <f>VLOOKUP(C184,'[5]6月养老保险明细导'!$B$1:$R$500,17,0)</f>
        <v>0</v>
      </c>
      <c r="X184">
        <f t="shared" si="55"/>
        <v>243.36</v>
      </c>
    </row>
    <row r="185" ht="20" hidden="1" customHeight="1" spans="1:24">
      <c r="A185" s="10">
        <f t="shared" si="91"/>
        <v>182</v>
      </c>
      <c r="B185" s="15"/>
      <c r="C185" s="12" t="s">
        <v>876</v>
      </c>
      <c r="D185" s="112" t="s">
        <v>877</v>
      </c>
      <c r="E185" s="22">
        <v>3042.05</v>
      </c>
      <c r="F185" s="11">
        <v>3043</v>
      </c>
      <c r="G185" s="13">
        <v>4990.25</v>
      </c>
      <c r="H185" s="11">
        <f t="shared" si="79"/>
        <v>54.76</v>
      </c>
      <c r="I185" s="11">
        <f t="shared" si="80"/>
        <v>486.728</v>
      </c>
      <c r="J185" s="11">
        <f t="shared" si="81"/>
        <v>21.301</v>
      </c>
      <c r="K185" s="13">
        <f t="shared" si="82"/>
        <v>424.17</v>
      </c>
      <c r="L185" s="13">
        <f t="shared" si="83"/>
        <v>986.959</v>
      </c>
      <c r="M185" s="11">
        <v>0</v>
      </c>
      <c r="N185" s="11">
        <f t="shared" si="84"/>
        <v>243.36</v>
      </c>
      <c r="O185" s="11">
        <f t="shared" si="85"/>
        <v>9.13</v>
      </c>
      <c r="P185" s="13">
        <f t="shared" si="86"/>
        <v>99.81</v>
      </c>
      <c r="Q185" s="11">
        <f t="shared" si="87"/>
        <v>352.3</v>
      </c>
      <c r="R185" s="11">
        <f t="shared" si="88"/>
        <v>1339.259</v>
      </c>
      <c r="S185" s="11"/>
      <c r="U185" t="e">
        <f>VLOOKUP(D185,'[4]2021.05'!$E$5:$F$203,2,0)</f>
        <v>#N/A</v>
      </c>
      <c r="W185">
        <f>VLOOKUP(C185,'[5]6月养老保险明细导'!$B$1:$R$500,17,0)</f>
        <v>0</v>
      </c>
      <c r="X185">
        <f t="shared" si="55"/>
        <v>243.36</v>
      </c>
    </row>
    <row r="186" ht="20" hidden="1" customHeight="1" spans="1:24">
      <c r="A186" s="10">
        <f t="shared" si="91"/>
        <v>183</v>
      </c>
      <c r="B186" s="15"/>
      <c r="C186" s="12" t="s">
        <v>374</v>
      </c>
      <c r="D186" s="34" t="s">
        <v>375</v>
      </c>
      <c r="E186" s="22">
        <v>3042.05</v>
      </c>
      <c r="F186" s="11">
        <v>3043</v>
      </c>
      <c r="G186" s="13">
        <v>4990.25</v>
      </c>
      <c r="H186" s="11">
        <f t="shared" si="79"/>
        <v>54.76</v>
      </c>
      <c r="I186" s="11">
        <f t="shared" si="80"/>
        <v>486.728</v>
      </c>
      <c r="J186" s="11">
        <f t="shared" si="81"/>
        <v>21.301</v>
      </c>
      <c r="K186" s="13">
        <f t="shared" si="82"/>
        <v>424.17</v>
      </c>
      <c r="L186" s="13">
        <f t="shared" si="83"/>
        <v>986.959</v>
      </c>
      <c r="M186" s="11">
        <v>0</v>
      </c>
      <c r="N186" s="11">
        <f t="shared" si="84"/>
        <v>243.36</v>
      </c>
      <c r="O186" s="11">
        <f t="shared" si="85"/>
        <v>9.13</v>
      </c>
      <c r="P186" s="13">
        <f t="shared" si="86"/>
        <v>99.81</v>
      </c>
      <c r="Q186" s="11">
        <f t="shared" si="87"/>
        <v>352.3</v>
      </c>
      <c r="R186" s="11">
        <f t="shared" si="88"/>
        <v>1339.259</v>
      </c>
      <c r="S186" s="11"/>
      <c r="U186" t="e">
        <f>VLOOKUP(D186,'[4]2021.05'!$E$5:$F$203,2,0)</f>
        <v>#N/A</v>
      </c>
      <c r="W186">
        <f>VLOOKUP(C186,'[5]6月养老保险明细导'!$B$1:$R$500,17,0)</f>
        <v>0</v>
      </c>
      <c r="X186">
        <f t="shared" si="55"/>
        <v>243.36</v>
      </c>
    </row>
    <row r="187" ht="20" hidden="1" customHeight="1" spans="1:24">
      <c r="A187" s="10">
        <f t="shared" si="91"/>
        <v>184</v>
      </c>
      <c r="B187" s="15"/>
      <c r="C187" s="12" t="s">
        <v>296</v>
      </c>
      <c r="D187" s="34" t="s">
        <v>297</v>
      </c>
      <c r="E187" s="22">
        <v>3042.05</v>
      </c>
      <c r="F187" s="11">
        <v>3043</v>
      </c>
      <c r="G187" s="13">
        <v>4990.25</v>
      </c>
      <c r="H187" s="11">
        <f t="shared" si="79"/>
        <v>54.76</v>
      </c>
      <c r="I187" s="11">
        <f t="shared" si="80"/>
        <v>486.728</v>
      </c>
      <c r="J187" s="11">
        <f t="shared" si="81"/>
        <v>21.301</v>
      </c>
      <c r="K187" s="13">
        <f t="shared" si="82"/>
        <v>424.17</v>
      </c>
      <c r="L187" s="13">
        <f t="shared" si="83"/>
        <v>986.959</v>
      </c>
      <c r="M187" s="11">
        <v>0</v>
      </c>
      <c r="N187" s="11">
        <f t="shared" si="84"/>
        <v>243.36</v>
      </c>
      <c r="O187" s="11">
        <f t="shared" si="85"/>
        <v>9.13</v>
      </c>
      <c r="P187" s="13">
        <f t="shared" si="86"/>
        <v>99.81</v>
      </c>
      <c r="Q187" s="11">
        <f t="shared" si="87"/>
        <v>352.3</v>
      </c>
      <c r="R187" s="11">
        <f t="shared" si="88"/>
        <v>1339.259</v>
      </c>
      <c r="S187" s="11"/>
      <c r="U187" t="e">
        <f>VLOOKUP(D187,'[4]2021.05'!$E$5:$F$203,2,0)</f>
        <v>#N/A</v>
      </c>
      <c r="W187">
        <f>VLOOKUP(C187,'[5]6月养老保险明细导'!$B$1:$R$500,17,0)</f>
        <v>0</v>
      </c>
      <c r="X187">
        <f t="shared" si="55"/>
        <v>243.36</v>
      </c>
    </row>
    <row r="188" ht="20" hidden="1" customHeight="1" spans="1:24">
      <c r="A188" s="10">
        <f t="shared" si="91"/>
        <v>185</v>
      </c>
      <c r="B188" s="15"/>
      <c r="C188" s="12" t="s">
        <v>878</v>
      </c>
      <c r="D188" s="34" t="s">
        <v>879</v>
      </c>
      <c r="E188" s="22">
        <v>3042.05</v>
      </c>
      <c r="F188" s="11">
        <v>3043</v>
      </c>
      <c r="G188" s="13">
        <v>4990.25</v>
      </c>
      <c r="H188" s="11">
        <f t="shared" si="79"/>
        <v>54.76</v>
      </c>
      <c r="I188" s="11">
        <f t="shared" si="80"/>
        <v>486.728</v>
      </c>
      <c r="J188" s="11">
        <f t="shared" si="81"/>
        <v>21.301</v>
      </c>
      <c r="K188" s="13">
        <f t="shared" si="82"/>
        <v>424.17</v>
      </c>
      <c r="L188" s="13">
        <f t="shared" si="83"/>
        <v>986.959</v>
      </c>
      <c r="M188" s="11">
        <v>0</v>
      </c>
      <c r="N188" s="11">
        <f t="shared" si="84"/>
        <v>243.36</v>
      </c>
      <c r="O188" s="11">
        <f t="shared" si="85"/>
        <v>9.13</v>
      </c>
      <c r="P188" s="13">
        <f t="shared" si="86"/>
        <v>99.81</v>
      </c>
      <c r="Q188" s="11">
        <f t="shared" si="87"/>
        <v>352.3</v>
      </c>
      <c r="R188" s="11">
        <f t="shared" si="88"/>
        <v>1339.259</v>
      </c>
      <c r="S188" s="11"/>
      <c r="U188" t="e">
        <f>VLOOKUP(D188,'[4]2021.05'!$E$5:$F$203,2,0)</f>
        <v>#N/A</v>
      </c>
      <c r="W188">
        <f>VLOOKUP(C188,'[5]6月养老保险明细导'!$B$1:$R$500,17,0)</f>
        <v>0</v>
      </c>
      <c r="X188">
        <f t="shared" si="55"/>
        <v>243.36</v>
      </c>
    </row>
    <row r="189" s="1" customFormat="1" ht="20" customHeight="1" spans="1:24">
      <c r="A189" s="31">
        <f t="shared" si="91"/>
        <v>186</v>
      </c>
      <c r="B189" s="17"/>
      <c r="C189" s="18" t="s">
        <v>942</v>
      </c>
      <c r="D189" s="18" t="s">
        <v>943</v>
      </c>
      <c r="E189" s="19">
        <v>3042.05</v>
      </c>
      <c r="F189" s="20">
        <v>3043</v>
      </c>
      <c r="G189" s="21">
        <v>4990.25</v>
      </c>
      <c r="H189" s="20">
        <f t="shared" ref="H189:H221" si="92">ROUND(E189*0.018,2)</f>
        <v>54.76</v>
      </c>
      <c r="I189" s="20">
        <f t="shared" si="80"/>
        <v>486.728</v>
      </c>
      <c r="J189" s="20">
        <f t="shared" si="81"/>
        <v>21.301</v>
      </c>
      <c r="K189" s="21">
        <f t="shared" si="82"/>
        <v>424.17</v>
      </c>
      <c r="L189" s="21">
        <f t="shared" ref="L189:L221" si="93">SUM(H189:K189)</f>
        <v>986.959</v>
      </c>
      <c r="M189" s="20">
        <v>0</v>
      </c>
      <c r="N189" s="20">
        <f t="shared" si="84"/>
        <v>243.36</v>
      </c>
      <c r="O189" s="20">
        <f t="shared" si="85"/>
        <v>9.13</v>
      </c>
      <c r="P189" s="21">
        <f t="shared" si="86"/>
        <v>99.81</v>
      </c>
      <c r="Q189" s="20">
        <f t="shared" si="87"/>
        <v>352.3</v>
      </c>
      <c r="R189" s="20">
        <f t="shared" ref="R189:R198" si="94">L189+Q189</f>
        <v>1339.259</v>
      </c>
      <c r="S189" s="20" t="s">
        <v>50</v>
      </c>
      <c r="W189" s="1">
        <f>VLOOKUP(C189,'[5]6月养老保险明细导'!$B$1:$R$500,17,0)</f>
        <v>0</v>
      </c>
      <c r="X189" s="1">
        <f t="shared" si="55"/>
        <v>243.36</v>
      </c>
    </row>
    <row r="190" s="1" customFormat="1" ht="20" customHeight="1" spans="1:24">
      <c r="A190" s="31">
        <f t="shared" si="91"/>
        <v>187</v>
      </c>
      <c r="B190" s="17"/>
      <c r="C190" s="18" t="s">
        <v>944</v>
      </c>
      <c r="D190" s="18" t="s">
        <v>945</v>
      </c>
      <c r="E190" s="19">
        <v>3042.05</v>
      </c>
      <c r="F190" s="20">
        <v>3043</v>
      </c>
      <c r="G190" s="21">
        <v>4990.25</v>
      </c>
      <c r="H190" s="20">
        <f t="shared" si="92"/>
        <v>54.76</v>
      </c>
      <c r="I190" s="20">
        <f t="shared" si="80"/>
        <v>486.728</v>
      </c>
      <c r="J190" s="20">
        <f t="shared" si="81"/>
        <v>21.301</v>
      </c>
      <c r="K190" s="21">
        <f t="shared" si="82"/>
        <v>424.17</v>
      </c>
      <c r="L190" s="21">
        <f t="shared" si="93"/>
        <v>986.959</v>
      </c>
      <c r="M190" s="20">
        <v>0</v>
      </c>
      <c r="N190" s="20">
        <f t="shared" si="84"/>
        <v>243.36</v>
      </c>
      <c r="O190" s="20">
        <f t="shared" si="85"/>
        <v>9.13</v>
      </c>
      <c r="P190" s="21">
        <f t="shared" si="86"/>
        <v>99.81</v>
      </c>
      <c r="Q190" s="20">
        <f t="shared" si="87"/>
        <v>352.3</v>
      </c>
      <c r="R190" s="20">
        <f t="shared" si="94"/>
        <v>1339.259</v>
      </c>
      <c r="S190" s="20" t="s">
        <v>50</v>
      </c>
      <c r="W190" s="1">
        <f>VLOOKUP(C190,'[5]6月养老保险明细导'!$B$1:$R$500,17,0)</f>
        <v>0</v>
      </c>
      <c r="X190" s="1">
        <f t="shared" si="55"/>
        <v>243.36</v>
      </c>
    </row>
    <row r="191" s="1" customFormat="1" ht="20" customHeight="1" spans="1:24">
      <c r="A191" s="31">
        <f t="shared" si="91"/>
        <v>188</v>
      </c>
      <c r="B191" s="17"/>
      <c r="C191" s="18" t="s">
        <v>946</v>
      </c>
      <c r="D191" s="114" t="s">
        <v>947</v>
      </c>
      <c r="E191" s="19">
        <v>3042.05</v>
      </c>
      <c r="F191" s="20">
        <v>3043</v>
      </c>
      <c r="G191" s="21">
        <v>4990.25</v>
      </c>
      <c r="H191" s="20">
        <f t="shared" si="92"/>
        <v>54.76</v>
      </c>
      <c r="I191" s="20">
        <f t="shared" si="80"/>
        <v>486.728</v>
      </c>
      <c r="J191" s="20">
        <f t="shared" si="81"/>
        <v>21.301</v>
      </c>
      <c r="K191" s="21">
        <f t="shared" si="82"/>
        <v>424.17</v>
      </c>
      <c r="L191" s="21">
        <f t="shared" si="93"/>
        <v>986.959</v>
      </c>
      <c r="M191" s="20">
        <v>0</v>
      </c>
      <c r="N191" s="20">
        <f t="shared" si="84"/>
        <v>243.36</v>
      </c>
      <c r="O191" s="20">
        <f t="shared" si="85"/>
        <v>9.13</v>
      </c>
      <c r="P191" s="21">
        <f t="shared" si="86"/>
        <v>99.81</v>
      </c>
      <c r="Q191" s="20">
        <f t="shared" si="87"/>
        <v>352.3</v>
      </c>
      <c r="R191" s="20">
        <f t="shared" si="94"/>
        <v>1339.259</v>
      </c>
      <c r="S191" s="20" t="s">
        <v>50</v>
      </c>
      <c r="W191" s="1">
        <f>VLOOKUP(C191,'[5]6月养老保险明细导'!$B$1:$R$500,17,0)</f>
        <v>0</v>
      </c>
      <c r="X191" s="1">
        <f t="shared" si="55"/>
        <v>243.36</v>
      </c>
    </row>
    <row r="192" s="1" customFormat="1" ht="20" customHeight="1" spans="1:24">
      <c r="A192" s="31">
        <f t="shared" si="91"/>
        <v>189</v>
      </c>
      <c r="B192" s="17"/>
      <c r="C192" s="18" t="s">
        <v>948</v>
      </c>
      <c r="D192" s="114" t="s">
        <v>949</v>
      </c>
      <c r="E192" s="19">
        <v>3042.05</v>
      </c>
      <c r="F192" s="20">
        <v>3043</v>
      </c>
      <c r="G192" s="21">
        <v>4990.25</v>
      </c>
      <c r="H192" s="20">
        <f t="shared" si="92"/>
        <v>54.76</v>
      </c>
      <c r="I192" s="20">
        <f t="shared" si="80"/>
        <v>486.728</v>
      </c>
      <c r="J192" s="20">
        <f t="shared" si="81"/>
        <v>21.301</v>
      </c>
      <c r="K192" s="21">
        <f t="shared" si="82"/>
        <v>424.17</v>
      </c>
      <c r="L192" s="21">
        <f t="shared" si="93"/>
        <v>986.959</v>
      </c>
      <c r="M192" s="20">
        <v>0</v>
      </c>
      <c r="N192" s="20">
        <f t="shared" si="84"/>
        <v>243.36</v>
      </c>
      <c r="O192" s="20">
        <f t="shared" si="85"/>
        <v>9.13</v>
      </c>
      <c r="P192" s="21">
        <f t="shared" si="86"/>
        <v>99.81</v>
      </c>
      <c r="Q192" s="20">
        <f t="shared" si="87"/>
        <v>352.3</v>
      </c>
      <c r="R192" s="20">
        <f t="shared" si="94"/>
        <v>1339.259</v>
      </c>
      <c r="S192" s="20" t="s">
        <v>50</v>
      </c>
      <c r="W192" s="1">
        <f>VLOOKUP(C192,'[5]6月养老保险明细导'!$B$1:$R$500,17,0)</f>
        <v>0</v>
      </c>
      <c r="X192" s="1">
        <f t="shared" si="55"/>
        <v>243.36</v>
      </c>
    </row>
    <row r="193" s="1" customFormat="1" ht="20" hidden="1" customHeight="1" spans="1:24">
      <c r="A193" s="31">
        <f t="shared" si="91"/>
        <v>190</v>
      </c>
      <c r="B193" s="17"/>
      <c r="C193" s="18" t="s">
        <v>950</v>
      </c>
      <c r="D193" s="18" t="s">
        <v>951</v>
      </c>
      <c r="E193" s="19">
        <v>3042.05</v>
      </c>
      <c r="F193" s="20">
        <v>3043</v>
      </c>
      <c r="G193" s="21">
        <v>4990.25</v>
      </c>
      <c r="H193" s="20">
        <f t="shared" si="92"/>
        <v>54.76</v>
      </c>
      <c r="I193" s="20">
        <v>0</v>
      </c>
      <c r="J193" s="20">
        <v>0</v>
      </c>
      <c r="K193" s="20">
        <v>0</v>
      </c>
      <c r="L193" s="21">
        <f t="shared" si="93"/>
        <v>54.76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20">
        <f t="shared" si="94"/>
        <v>54.76</v>
      </c>
      <c r="S193" s="20" t="s">
        <v>50</v>
      </c>
      <c r="W193" s="1" t="e">
        <f>VLOOKUP(C193,'[5]6月养老保险明细导'!$B$1:$R$500,17,0)</f>
        <v>#N/A</v>
      </c>
      <c r="X193" s="1" t="e">
        <f t="shared" si="55"/>
        <v>#N/A</v>
      </c>
    </row>
    <row r="194" s="1" customFormat="1" ht="20" hidden="1" customHeight="1" spans="1:24">
      <c r="A194" s="31">
        <f t="shared" ref="A194:A203" si="95">ROW()-3</f>
        <v>191</v>
      </c>
      <c r="B194" s="17"/>
      <c r="C194" s="18" t="s">
        <v>952</v>
      </c>
      <c r="D194" s="18" t="s">
        <v>953</v>
      </c>
      <c r="E194" s="19">
        <v>3042.05</v>
      </c>
      <c r="F194" s="20">
        <v>3043</v>
      </c>
      <c r="G194" s="21">
        <v>4990.25</v>
      </c>
      <c r="H194" s="20">
        <f t="shared" si="92"/>
        <v>54.76</v>
      </c>
      <c r="I194" s="20">
        <v>0</v>
      </c>
      <c r="J194" s="20">
        <v>0</v>
      </c>
      <c r="K194" s="20">
        <v>0</v>
      </c>
      <c r="L194" s="21">
        <f t="shared" si="93"/>
        <v>54.76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f t="shared" si="94"/>
        <v>54.76</v>
      </c>
      <c r="S194" s="20" t="s">
        <v>50</v>
      </c>
      <c r="W194" s="1" t="e">
        <f>VLOOKUP(C194,'[5]6月养老保险明细导'!$B$1:$R$500,17,0)</f>
        <v>#N/A</v>
      </c>
      <c r="X194" s="1" t="e">
        <f t="shared" si="55"/>
        <v>#N/A</v>
      </c>
    </row>
    <row r="195" s="1" customFormat="1" ht="20" hidden="1" customHeight="1" spans="1:24">
      <c r="A195" s="31">
        <f t="shared" si="95"/>
        <v>192</v>
      </c>
      <c r="B195" s="17"/>
      <c r="C195" s="18" t="s">
        <v>954</v>
      </c>
      <c r="D195" s="18" t="s">
        <v>955</v>
      </c>
      <c r="E195" s="19">
        <v>3042.05</v>
      </c>
      <c r="F195" s="20">
        <v>3043</v>
      </c>
      <c r="G195" s="21">
        <v>4990.25</v>
      </c>
      <c r="H195" s="20">
        <f t="shared" si="92"/>
        <v>54.76</v>
      </c>
      <c r="I195" s="20">
        <v>0</v>
      </c>
      <c r="J195" s="20">
        <v>0</v>
      </c>
      <c r="K195" s="20">
        <v>0</v>
      </c>
      <c r="L195" s="21">
        <f t="shared" si="93"/>
        <v>54.76</v>
      </c>
      <c r="M195" s="20">
        <v>0</v>
      </c>
      <c r="N195" s="20">
        <v>0</v>
      </c>
      <c r="O195" s="20">
        <v>0</v>
      </c>
      <c r="P195" s="20">
        <v>0</v>
      </c>
      <c r="Q195" s="20">
        <v>0</v>
      </c>
      <c r="R195" s="20">
        <f t="shared" si="94"/>
        <v>54.76</v>
      </c>
      <c r="S195" s="20" t="s">
        <v>50</v>
      </c>
      <c r="W195" s="1" t="e">
        <f>VLOOKUP(C195,'[5]6月养老保险明细导'!$B$1:$R$500,17,0)</f>
        <v>#N/A</v>
      </c>
      <c r="X195" s="1" t="e">
        <f t="shared" si="55"/>
        <v>#N/A</v>
      </c>
    </row>
    <row r="196" s="1" customFormat="1" ht="20" hidden="1" customHeight="1" spans="1:24">
      <c r="A196" s="31">
        <f t="shared" si="95"/>
        <v>193</v>
      </c>
      <c r="B196" s="17"/>
      <c r="C196" s="18" t="s">
        <v>956</v>
      </c>
      <c r="D196" s="18" t="s">
        <v>957</v>
      </c>
      <c r="E196" s="19">
        <v>3042.05</v>
      </c>
      <c r="F196" s="20">
        <v>3043</v>
      </c>
      <c r="G196" s="21">
        <v>4990.25</v>
      </c>
      <c r="H196" s="20">
        <f t="shared" si="92"/>
        <v>54.76</v>
      </c>
      <c r="I196" s="20">
        <v>0</v>
      </c>
      <c r="J196" s="20">
        <v>0</v>
      </c>
      <c r="K196" s="20">
        <v>0</v>
      </c>
      <c r="L196" s="21">
        <f t="shared" si="93"/>
        <v>54.76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f t="shared" si="94"/>
        <v>54.76</v>
      </c>
      <c r="S196" s="20" t="s">
        <v>50</v>
      </c>
      <c r="W196" s="1" t="e">
        <f>VLOOKUP(C196,'[5]6月养老保险明细导'!$B$1:$R$500,17,0)</f>
        <v>#N/A</v>
      </c>
      <c r="X196" s="1" t="e">
        <f t="shared" si="55"/>
        <v>#N/A</v>
      </c>
    </row>
    <row r="197" s="1" customFormat="1" ht="20" hidden="1" customHeight="1" spans="1:24">
      <c r="A197" s="31">
        <f t="shared" si="95"/>
        <v>194</v>
      </c>
      <c r="B197" s="17"/>
      <c r="C197" s="18" t="s">
        <v>958</v>
      </c>
      <c r="D197" s="18" t="s">
        <v>959</v>
      </c>
      <c r="E197" s="19">
        <v>3042.05</v>
      </c>
      <c r="F197" s="20">
        <v>3043</v>
      </c>
      <c r="G197" s="21">
        <v>4990.25</v>
      </c>
      <c r="H197" s="20">
        <f t="shared" si="92"/>
        <v>54.76</v>
      </c>
      <c r="I197" s="20">
        <v>0</v>
      </c>
      <c r="J197" s="20">
        <v>0</v>
      </c>
      <c r="K197" s="20">
        <v>0</v>
      </c>
      <c r="L197" s="21">
        <f t="shared" si="93"/>
        <v>54.76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f t="shared" si="94"/>
        <v>54.76</v>
      </c>
      <c r="S197" s="20" t="s">
        <v>50</v>
      </c>
      <c r="W197" s="1" t="e">
        <f>VLOOKUP(C197,'[5]6月养老保险明细导'!$B$1:$R$500,17,0)</f>
        <v>#N/A</v>
      </c>
      <c r="X197" s="1" t="e">
        <f t="shared" ref="X197:X260" si="96">N197-W197</f>
        <v>#N/A</v>
      </c>
    </row>
    <row r="198" s="1" customFormat="1" ht="20" hidden="1" customHeight="1" spans="1:24">
      <c r="A198" s="31">
        <f t="shared" si="95"/>
        <v>195</v>
      </c>
      <c r="B198" s="17"/>
      <c r="C198" s="18" t="s">
        <v>960</v>
      </c>
      <c r="D198" s="114" t="s">
        <v>961</v>
      </c>
      <c r="E198" s="19">
        <v>3042.05</v>
      </c>
      <c r="F198" s="20">
        <v>3043</v>
      </c>
      <c r="G198" s="21">
        <v>4990.25</v>
      </c>
      <c r="H198" s="20">
        <f t="shared" si="92"/>
        <v>54.76</v>
      </c>
      <c r="I198" s="20">
        <v>0</v>
      </c>
      <c r="J198" s="20">
        <v>0</v>
      </c>
      <c r="K198" s="20">
        <v>0</v>
      </c>
      <c r="L198" s="21">
        <f t="shared" si="93"/>
        <v>54.76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f t="shared" si="94"/>
        <v>54.76</v>
      </c>
      <c r="S198" s="20" t="s">
        <v>50</v>
      </c>
      <c r="W198" s="1" t="e">
        <f>VLOOKUP(C198,'[5]6月养老保险明细导'!$B$1:$R$500,17,0)</f>
        <v>#N/A</v>
      </c>
      <c r="X198" s="1" t="e">
        <f t="shared" si="96"/>
        <v>#N/A</v>
      </c>
    </row>
    <row r="199" ht="20" hidden="1" customHeight="1" spans="1:24">
      <c r="A199" s="10">
        <f t="shared" si="95"/>
        <v>196</v>
      </c>
      <c r="B199" s="14" t="s">
        <v>391</v>
      </c>
      <c r="C199" s="12" t="s">
        <v>392</v>
      </c>
      <c r="D199" s="11" t="s">
        <v>393</v>
      </c>
      <c r="E199" s="11">
        <v>2836.2</v>
      </c>
      <c r="F199" s="11">
        <v>2837</v>
      </c>
      <c r="G199" s="13">
        <v>4990.25</v>
      </c>
      <c r="H199" s="11">
        <f t="shared" si="92"/>
        <v>51.05</v>
      </c>
      <c r="I199" s="11">
        <f t="shared" ref="I199:I221" si="97">E199*0.16</f>
        <v>453.792</v>
      </c>
      <c r="J199" s="11">
        <f t="shared" ref="J199:J221" si="98">F199*0.007</f>
        <v>19.859</v>
      </c>
      <c r="K199" s="13">
        <f t="shared" ref="K199:K221" si="99">ROUND(G199*0.085,2)</f>
        <v>424.17</v>
      </c>
      <c r="L199" s="13">
        <f t="shared" si="93"/>
        <v>948.871</v>
      </c>
      <c r="M199" s="11">
        <v>0</v>
      </c>
      <c r="N199" s="11">
        <f t="shared" ref="N199:N221" si="100">ROUND(E199*0.08,2)</f>
        <v>226.9</v>
      </c>
      <c r="O199" s="11">
        <f t="shared" ref="O199:O221" si="101">ROUND(F199*0.003,2)</f>
        <v>8.51</v>
      </c>
      <c r="P199" s="13">
        <f t="shared" ref="P199:P221" si="102">ROUND(G199*0.02,2)</f>
        <v>99.81</v>
      </c>
      <c r="Q199" s="11">
        <f t="shared" ref="Q199:Q221" si="103">SUM(M199:P199)</f>
        <v>335.22</v>
      </c>
      <c r="R199" s="11">
        <f t="shared" ref="R199:R221" si="104">L199+Q199</f>
        <v>1284.091</v>
      </c>
      <c r="S199" s="11"/>
      <c r="T199" t="str">
        <f>VLOOKUP(D199,[3]汇总!I$2:J$326,2,0)</f>
        <v>√</v>
      </c>
      <c r="U199">
        <f>VLOOKUP(D199,'[4]2021.05'!$E$5:$F$203,2,0)</f>
        <v>1790</v>
      </c>
      <c r="W199">
        <f>VLOOKUP(C199,'[5]6月养老保险明细导'!$B$1:$R$500,17,0)</f>
        <v>0</v>
      </c>
      <c r="X199">
        <f t="shared" si="96"/>
        <v>226.9</v>
      </c>
    </row>
    <row r="200" ht="20" hidden="1" customHeight="1" spans="1:24">
      <c r="A200" s="10">
        <f t="shared" si="95"/>
        <v>197</v>
      </c>
      <c r="B200" s="15"/>
      <c r="C200" s="12" t="s">
        <v>394</v>
      </c>
      <c r="D200" s="11" t="s">
        <v>395</v>
      </c>
      <c r="E200" s="11">
        <v>2836.2</v>
      </c>
      <c r="F200" s="11">
        <v>2837</v>
      </c>
      <c r="G200" s="13">
        <v>4990.25</v>
      </c>
      <c r="H200" s="11">
        <f t="shared" si="92"/>
        <v>51.05</v>
      </c>
      <c r="I200" s="11">
        <f t="shared" si="97"/>
        <v>453.792</v>
      </c>
      <c r="J200" s="11">
        <f t="shared" si="98"/>
        <v>19.859</v>
      </c>
      <c r="K200" s="13">
        <f t="shared" si="99"/>
        <v>424.17</v>
      </c>
      <c r="L200" s="13">
        <f t="shared" si="93"/>
        <v>948.871</v>
      </c>
      <c r="M200" s="11">
        <v>0</v>
      </c>
      <c r="N200" s="11">
        <f t="shared" si="100"/>
        <v>226.9</v>
      </c>
      <c r="O200" s="11">
        <f t="shared" si="101"/>
        <v>8.51</v>
      </c>
      <c r="P200" s="13">
        <f t="shared" si="102"/>
        <v>99.81</v>
      </c>
      <c r="Q200" s="11">
        <f t="shared" si="103"/>
        <v>335.22</v>
      </c>
      <c r="R200" s="11">
        <f t="shared" si="104"/>
        <v>1284.091</v>
      </c>
      <c r="S200" s="11"/>
      <c r="T200" t="str">
        <f>VLOOKUP(D200,[3]汇总!I$2:J$326,2,0)</f>
        <v>√</v>
      </c>
      <c r="U200">
        <f>VLOOKUP(D200,'[4]2021.05'!$E$5:$F$203,2,0)</f>
        <v>1790</v>
      </c>
      <c r="W200">
        <f>VLOOKUP(C200,'[5]6月养老保险明细导'!$B$1:$R$500,17,0)</f>
        <v>0</v>
      </c>
      <c r="X200">
        <f t="shared" si="96"/>
        <v>226.9</v>
      </c>
    </row>
    <row r="201" ht="20" hidden="1" customHeight="1" spans="1:24">
      <c r="A201" s="10">
        <f t="shared" si="95"/>
        <v>198</v>
      </c>
      <c r="B201" s="15"/>
      <c r="C201" s="12" t="s">
        <v>396</v>
      </c>
      <c r="D201" s="11" t="s">
        <v>397</v>
      </c>
      <c r="E201" s="11">
        <v>2836.2</v>
      </c>
      <c r="F201" s="11">
        <v>2837</v>
      </c>
      <c r="G201" s="13">
        <v>4990.25</v>
      </c>
      <c r="H201" s="11">
        <f t="shared" si="92"/>
        <v>51.05</v>
      </c>
      <c r="I201" s="11">
        <f t="shared" si="97"/>
        <v>453.792</v>
      </c>
      <c r="J201" s="11">
        <f t="shared" si="98"/>
        <v>19.859</v>
      </c>
      <c r="K201" s="13">
        <f t="shared" si="99"/>
        <v>424.17</v>
      </c>
      <c r="L201" s="13">
        <f t="shared" si="93"/>
        <v>948.871</v>
      </c>
      <c r="M201" s="11">
        <v>0</v>
      </c>
      <c r="N201" s="11">
        <f t="shared" si="100"/>
        <v>226.9</v>
      </c>
      <c r="O201" s="11">
        <f t="shared" si="101"/>
        <v>8.51</v>
      </c>
      <c r="P201" s="13">
        <f t="shared" si="102"/>
        <v>99.81</v>
      </c>
      <c r="Q201" s="11">
        <f t="shared" si="103"/>
        <v>335.22</v>
      </c>
      <c r="R201" s="11">
        <f t="shared" si="104"/>
        <v>1284.091</v>
      </c>
      <c r="S201" s="11"/>
      <c r="T201" t="str">
        <f>VLOOKUP(D201,[3]汇总!I$2:J$326,2,0)</f>
        <v>√</v>
      </c>
      <c r="U201">
        <f>VLOOKUP(D201,'[4]2021.05'!$E$5:$F$203,2,0)</f>
        <v>1790</v>
      </c>
      <c r="W201">
        <f>VLOOKUP(C201,'[5]6月养老保险明细导'!$B$1:$R$500,17,0)</f>
        <v>0</v>
      </c>
      <c r="X201">
        <f t="shared" si="96"/>
        <v>226.9</v>
      </c>
    </row>
    <row r="202" ht="20" hidden="1" customHeight="1" spans="1:24">
      <c r="A202" s="10">
        <f t="shared" si="95"/>
        <v>199</v>
      </c>
      <c r="B202" s="15"/>
      <c r="C202" s="12" t="s">
        <v>398</v>
      </c>
      <c r="D202" s="11" t="s">
        <v>399</v>
      </c>
      <c r="E202" s="11">
        <v>2836.2</v>
      </c>
      <c r="F202" s="11">
        <v>2837</v>
      </c>
      <c r="G202" s="13">
        <v>4990.25</v>
      </c>
      <c r="H202" s="11">
        <f t="shared" si="92"/>
        <v>51.05</v>
      </c>
      <c r="I202" s="11">
        <f t="shared" si="97"/>
        <v>453.792</v>
      </c>
      <c r="J202" s="11">
        <f t="shared" si="98"/>
        <v>19.859</v>
      </c>
      <c r="K202" s="13">
        <f t="shared" si="99"/>
        <v>424.17</v>
      </c>
      <c r="L202" s="13">
        <f t="shared" si="93"/>
        <v>948.871</v>
      </c>
      <c r="M202" s="11">
        <v>0</v>
      </c>
      <c r="N202" s="11">
        <f t="shared" si="100"/>
        <v>226.9</v>
      </c>
      <c r="O202" s="11">
        <f t="shared" si="101"/>
        <v>8.51</v>
      </c>
      <c r="P202" s="13">
        <f t="shared" si="102"/>
        <v>99.81</v>
      </c>
      <c r="Q202" s="11">
        <f t="shared" si="103"/>
        <v>335.22</v>
      </c>
      <c r="R202" s="11">
        <f t="shared" si="104"/>
        <v>1284.091</v>
      </c>
      <c r="S202" s="11"/>
      <c r="T202" t="str">
        <f>VLOOKUP(D202,[3]汇总!I$2:J$326,2,0)</f>
        <v>√</v>
      </c>
      <c r="U202">
        <f>VLOOKUP(D202,'[4]2021.05'!$E$5:$F$203,2,0)</f>
        <v>1790</v>
      </c>
      <c r="W202">
        <f>VLOOKUP(C202,'[5]6月养老保险明细导'!$B$1:$R$500,17,0)</f>
        <v>0</v>
      </c>
      <c r="X202">
        <f t="shared" si="96"/>
        <v>226.9</v>
      </c>
    </row>
    <row r="203" ht="20" hidden="1" customHeight="1" spans="1:24">
      <c r="A203" s="10">
        <f t="shared" si="95"/>
        <v>200</v>
      </c>
      <c r="B203" s="15"/>
      <c r="C203" s="12" t="s">
        <v>402</v>
      </c>
      <c r="D203" s="11" t="s">
        <v>403</v>
      </c>
      <c r="E203" s="11">
        <v>2836.2</v>
      </c>
      <c r="F203" s="11">
        <v>2837</v>
      </c>
      <c r="G203" s="13">
        <v>4990.25</v>
      </c>
      <c r="H203" s="11">
        <f t="shared" si="92"/>
        <v>51.05</v>
      </c>
      <c r="I203" s="11">
        <f t="shared" si="97"/>
        <v>453.792</v>
      </c>
      <c r="J203" s="11">
        <f t="shared" si="98"/>
        <v>19.859</v>
      </c>
      <c r="K203" s="13">
        <f t="shared" si="99"/>
        <v>424.17</v>
      </c>
      <c r="L203" s="13">
        <f t="shared" si="93"/>
        <v>948.871</v>
      </c>
      <c r="M203" s="11">
        <v>0</v>
      </c>
      <c r="N203" s="11">
        <f t="shared" si="100"/>
        <v>226.9</v>
      </c>
      <c r="O203" s="11">
        <f t="shared" si="101"/>
        <v>8.51</v>
      </c>
      <c r="P203" s="13">
        <f t="shared" si="102"/>
        <v>99.81</v>
      </c>
      <c r="Q203" s="11">
        <f t="shared" si="103"/>
        <v>335.22</v>
      </c>
      <c r="R203" s="11">
        <f t="shared" si="104"/>
        <v>1284.091</v>
      </c>
      <c r="S203" s="11"/>
      <c r="T203" t="str">
        <f>VLOOKUP(D203,[3]汇总!I$2:J$326,2,0)</f>
        <v>√</v>
      </c>
      <c r="U203">
        <f>VLOOKUP(D203,'[4]2021.05'!$E$5:$F$203,2,0)</f>
        <v>1790</v>
      </c>
      <c r="W203">
        <f>VLOOKUP(C203,'[5]6月养老保险明细导'!$B$1:$R$500,17,0)</f>
        <v>0</v>
      </c>
      <c r="X203">
        <f t="shared" si="96"/>
        <v>226.9</v>
      </c>
    </row>
    <row r="204" ht="20" hidden="1" customHeight="1" spans="1:24">
      <c r="A204" s="10">
        <f t="shared" ref="A204:A213" si="105">ROW()-3</f>
        <v>201</v>
      </c>
      <c r="B204" s="15"/>
      <c r="C204" s="12" t="s">
        <v>404</v>
      </c>
      <c r="D204" s="11" t="s">
        <v>405</v>
      </c>
      <c r="E204" s="11">
        <v>2836.2</v>
      </c>
      <c r="F204" s="11">
        <v>2837</v>
      </c>
      <c r="G204" s="13">
        <v>4990.25</v>
      </c>
      <c r="H204" s="11">
        <f t="shared" si="92"/>
        <v>51.05</v>
      </c>
      <c r="I204" s="11">
        <f t="shared" si="97"/>
        <v>453.792</v>
      </c>
      <c r="J204" s="11">
        <f t="shared" si="98"/>
        <v>19.859</v>
      </c>
      <c r="K204" s="13">
        <f t="shared" si="99"/>
        <v>424.17</v>
      </c>
      <c r="L204" s="13">
        <f t="shared" si="93"/>
        <v>948.871</v>
      </c>
      <c r="M204" s="11">
        <v>0</v>
      </c>
      <c r="N204" s="11">
        <f t="shared" si="100"/>
        <v>226.9</v>
      </c>
      <c r="O204" s="11">
        <f t="shared" si="101"/>
        <v>8.51</v>
      </c>
      <c r="P204" s="13">
        <f t="shared" si="102"/>
        <v>99.81</v>
      </c>
      <c r="Q204" s="11">
        <f t="shared" si="103"/>
        <v>335.22</v>
      </c>
      <c r="R204" s="11">
        <f t="shared" si="104"/>
        <v>1284.091</v>
      </c>
      <c r="S204" s="11"/>
      <c r="T204" t="str">
        <f>VLOOKUP(D204,[3]汇总!I$2:J$326,2,0)</f>
        <v>√</v>
      </c>
      <c r="U204">
        <f>VLOOKUP(D204,'[4]2021.05'!$E$5:$F$203,2,0)</f>
        <v>1790</v>
      </c>
      <c r="W204">
        <f>VLOOKUP(C204,'[5]6月养老保险明细导'!$B$1:$R$500,17,0)</f>
        <v>0</v>
      </c>
      <c r="X204">
        <f t="shared" si="96"/>
        <v>226.9</v>
      </c>
    </row>
    <row r="205" ht="20" hidden="1" customHeight="1" spans="1:24">
      <c r="A205" s="10">
        <f t="shared" si="105"/>
        <v>202</v>
      </c>
      <c r="B205" s="15"/>
      <c r="C205" s="12" t="s">
        <v>408</v>
      </c>
      <c r="D205" s="11" t="s">
        <v>409</v>
      </c>
      <c r="E205" s="11">
        <v>2836.2</v>
      </c>
      <c r="F205" s="11">
        <v>2837</v>
      </c>
      <c r="G205" s="13">
        <v>4990.25</v>
      </c>
      <c r="H205" s="11">
        <f t="shared" si="92"/>
        <v>51.05</v>
      </c>
      <c r="I205" s="11">
        <f t="shared" si="97"/>
        <v>453.792</v>
      </c>
      <c r="J205" s="11">
        <f t="shared" si="98"/>
        <v>19.859</v>
      </c>
      <c r="K205" s="13">
        <f t="shared" si="99"/>
        <v>424.17</v>
      </c>
      <c r="L205" s="13">
        <f t="shared" si="93"/>
        <v>948.871</v>
      </c>
      <c r="M205" s="11">
        <v>0</v>
      </c>
      <c r="N205" s="11">
        <f t="shared" si="100"/>
        <v>226.9</v>
      </c>
      <c r="O205" s="11">
        <f t="shared" si="101"/>
        <v>8.51</v>
      </c>
      <c r="P205" s="13">
        <f t="shared" si="102"/>
        <v>99.81</v>
      </c>
      <c r="Q205" s="11">
        <f t="shared" si="103"/>
        <v>335.22</v>
      </c>
      <c r="R205" s="11">
        <f t="shared" si="104"/>
        <v>1284.091</v>
      </c>
      <c r="S205" s="11"/>
      <c r="T205" t="str">
        <f>VLOOKUP(D205,[3]汇总!I$2:J$326,2,0)</f>
        <v>√</v>
      </c>
      <c r="U205">
        <f>VLOOKUP(D205,'[4]2021.05'!$E$5:$F$203,2,0)</f>
        <v>1790</v>
      </c>
      <c r="W205">
        <f>VLOOKUP(C205,'[5]6月养老保险明细导'!$B$1:$R$500,17,0)</f>
        <v>0</v>
      </c>
      <c r="X205">
        <f t="shared" si="96"/>
        <v>226.9</v>
      </c>
    </row>
    <row r="206" ht="20" hidden="1" customHeight="1" spans="1:24">
      <c r="A206" s="10">
        <f t="shared" si="105"/>
        <v>203</v>
      </c>
      <c r="B206" s="15"/>
      <c r="C206" s="12" t="s">
        <v>410</v>
      </c>
      <c r="D206" s="11" t="s">
        <v>411</v>
      </c>
      <c r="E206" s="11">
        <v>2836.2</v>
      </c>
      <c r="F206" s="11">
        <v>2837</v>
      </c>
      <c r="G206" s="13">
        <v>4990.25</v>
      </c>
      <c r="H206" s="11">
        <f t="shared" si="92"/>
        <v>51.05</v>
      </c>
      <c r="I206" s="11">
        <f t="shared" si="97"/>
        <v>453.792</v>
      </c>
      <c r="J206" s="11">
        <f t="shared" si="98"/>
        <v>19.859</v>
      </c>
      <c r="K206" s="13">
        <f t="shared" si="99"/>
        <v>424.17</v>
      </c>
      <c r="L206" s="13">
        <f t="shared" si="93"/>
        <v>948.871</v>
      </c>
      <c r="M206" s="11">
        <v>0</v>
      </c>
      <c r="N206" s="11">
        <f t="shared" si="100"/>
        <v>226.9</v>
      </c>
      <c r="O206" s="11">
        <f t="shared" si="101"/>
        <v>8.51</v>
      </c>
      <c r="P206" s="13">
        <f t="shared" si="102"/>
        <v>99.81</v>
      </c>
      <c r="Q206" s="11">
        <f t="shared" si="103"/>
        <v>335.22</v>
      </c>
      <c r="R206" s="11">
        <f t="shared" si="104"/>
        <v>1284.091</v>
      </c>
      <c r="S206" s="11"/>
      <c r="T206" t="str">
        <f>VLOOKUP(D206,[3]汇总!I$2:J$326,2,0)</f>
        <v>√</v>
      </c>
      <c r="U206">
        <f>VLOOKUP(D206,'[4]2021.05'!$E$5:$F$203,2,0)</f>
        <v>1790</v>
      </c>
      <c r="W206">
        <f>VLOOKUP(C206,'[5]6月养老保险明细导'!$B$1:$R$500,17,0)</f>
        <v>0</v>
      </c>
      <c r="X206">
        <f t="shared" si="96"/>
        <v>226.9</v>
      </c>
    </row>
    <row r="207" ht="20" hidden="1" customHeight="1" spans="1:24">
      <c r="A207" s="10">
        <f t="shared" si="105"/>
        <v>204</v>
      </c>
      <c r="B207" s="15"/>
      <c r="C207" s="12" t="s">
        <v>412</v>
      </c>
      <c r="D207" s="11" t="s">
        <v>413</v>
      </c>
      <c r="E207" s="11">
        <v>2836.2</v>
      </c>
      <c r="F207" s="11">
        <v>2837</v>
      </c>
      <c r="G207" s="13">
        <v>4990.25</v>
      </c>
      <c r="H207" s="11">
        <f t="shared" si="92"/>
        <v>51.05</v>
      </c>
      <c r="I207" s="11">
        <f t="shared" si="97"/>
        <v>453.792</v>
      </c>
      <c r="J207" s="11">
        <f t="shared" si="98"/>
        <v>19.859</v>
      </c>
      <c r="K207" s="13">
        <f t="shared" si="99"/>
        <v>424.17</v>
      </c>
      <c r="L207" s="13">
        <f t="shared" si="93"/>
        <v>948.871</v>
      </c>
      <c r="M207" s="11">
        <v>0</v>
      </c>
      <c r="N207" s="11">
        <f t="shared" si="100"/>
        <v>226.9</v>
      </c>
      <c r="O207" s="11">
        <f t="shared" si="101"/>
        <v>8.51</v>
      </c>
      <c r="P207" s="13">
        <f t="shared" si="102"/>
        <v>99.81</v>
      </c>
      <c r="Q207" s="11">
        <f t="shared" si="103"/>
        <v>335.22</v>
      </c>
      <c r="R207" s="11">
        <f t="shared" si="104"/>
        <v>1284.091</v>
      </c>
      <c r="S207" s="11"/>
      <c r="T207" t="str">
        <f>VLOOKUP(D207,[3]汇总!I$2:J$326,2,0)</f>
        <v>√</v>
      </c>
      <c r="U207">
        <f>VLOOKUP(D207,'[4]2021.05'!$E$5:$F$203,2,0)</f>
        <v>1790</v>
      </c>
      <c r="W207">
        <f>VLOOKUP(C207,'[5]6月养老保险明细导'!$B$1:$R$500,17,0)</f>
        <v>0</v>
      </c>
      <c r="X207">
        <f t="shared" si="96"/>
        <v>226.9</v>
      </c>
    </row>
    <row r="208" ht="20" hidden="1" customHeight="1" spans="1:24">
      <c r="A208" s="10">
        <f t="shared" si="105"/>
        <v>205</v>
      </c>
      <c r="B208" s="15"/>
      <c r="C208" s="12" t="s">
        <v>414</v>
      </c>
      <c r="D208" s="11" t="s">
        <v>415</v>
      </c>
      <c r="E208" s="11">
        <v>2836.2</v>
      </c>
      <c r="F208" s="11">
        <v>2837</v>
      </c>
      <c r="G208" s="13">
        <v>4990.25</v>
      </c>
      <c r="H208" s="11">
        <f t="shared" si="92"/>
        <v>51.05</v>
      </c>
      <c r="I208" s="11">
        <f t="shared" si="97"/>
        <v>453.792</v>
      </c>
      <c r="J208" s="11">
        <f t="shared" si="98"/>
        <v>19.859</v>
      </c>
      <c r="K208" s="13">
        <f t="shared" si="99"/>
        <v>424.17</v>
      </c>
      <c r="L208" s="13">
        <f t="shared" si="93"/>
        <v>948.871</v>
      </c>
      <c r="M208" s="11">
        <v>0</v>
      </c>
      <c r="N208" s="11">
        <f t="shared" si="100"/>
        <v>226.9</v>
      </c>
      <c r="O208" s="11">
        <f t="shared" si="101"/>
        <v>8.51</v>
      </c>
      <c r="P208" s="13">
        <f t="shared" si="102"/>
        <v>99.81</v>
      </c>
      <c r="Q208" s="11">
        <f t="shared" si="103"/>
        <v>335.22</v>
      </c>
      <c r="R208" s="11">
        <f t="shared" si="104"/>
        <v>1284.091</v>
      </c>
      <c r="S208" s="11"/>
      <c r="T208" t="str">
        <f>VLOOKUP(D208,[3]汇总!I$2:J$326,2,0)</f>
        <v>√</v>
      </c>
      <c r="U208">
        <f>VLOOKUP(D208,'[4]2021.05'!$E$5:$F$203,2,0)</f>
        <v>1790</v>
      </c>
      <c r="W208">
        <f>VLOOKUP(C208,'[5]6月养老保险明细导'!$B$1:$R$500,17,0)</f>
        <v>0</v>
      </c>
      <c r="X208">
        <f t="shared" si="96"/>
        <v>226.9</v>
      </c>
    </row>
    <row r="209" ht="20" hidden="1" customHeight="1" spans="1:24">
      <c r="A209" s="10">
        <f t="shared" si="105"/>
        <v>206</v>
      </c>
      <c r="B209" s="15"/>
      <c r="C209" s="12" t="s">
        <v>416</v>
      </c>
      <c r="D209" s="11" t="s">
        <v>417</v>
      </c>
      <c r="E209" s="11">
        <v>2836.2</v>
      </c>
      <c r="F209" s="11">
        <v>2837</v>
      </c>
      <c r="G209" s="13">
        <v>4990.25</v>
      </c>
      <c r="H209" s="11">
        <f t="shared" si="92"/>
        <v>51.05</v>
      </c>
      <c r="I209" s="11">
        <f t="shared" si="97"/>
        <v>453.792</v>
      </c>
      <c r="J209" s="11">
        <f t="shared" si="98"/>
        <v>19.859</v>
      </c>
      <c r="K209" s="13">
        <f t="shared" si="99"/>
        <v>424.17</v>
      </c>
      <c r="L209" s="13">
        <f t="shared" si="93"/>
        <v>948.871</v>
      </c>
      <c r="M209" s="11">
        <v>0</v>
      </c>
      <c r="N209" s="11">
        <f t="shared" si="100"/>
        <v>226.9</v>
      </c>
      <c r="O209" s="11">
        <f t="shared" si="101"/>
        <v>8.51</v>
      </c>
      <c r="P209" s="13">
        <f t="shared" si="102"/>
        <v>99.81</v>
      </c>
      <c r="Q209" s="11">
        <f t="shared" si="103"/>
        <v>335.22</v>
      </c>
      <c r="R209" s="11">
        <f t="shared" si="104"/>
        <v>1284.091</v>
      </c>
      <c r="S209" s="11"/>
      <c r="T209" t="str">
        <f>VLOOKUP(D209,[3]汇总!I$2:J$326,2,0)</f>
        <v>√</v>
      </c>
      <c r="U209">
        <f>VLOOKUP(D209,'[4]2021.05'!$E$5:$F$203,2,0)</f>
        <v>1790</v>
      </c>
      <c r="W209">
        <f>VLOOKUP(C209,'[5]6月养老保险明细导'!$B$1:$R$500,17,0)</f>
        <v>0</v>
      </c>
      <c r="X209">
        <f t="shared" si="96"/>
        <v>226.9</v>
      </c>
    </row>
    <row r="210" ht="20" hidden="1" customHeight="1" spans="1:24">
      <c r="A210" s="10">
        <f t="shared" si="105"/>
        <v>207</v>
      </c>
      <c r="B210" s="15"/>
      <c r="C210" s="12" t="s">
        <v>418</v>
      </c>
      <c r="D210" s="11" t="s">
        <v>419</v>
      </c>
      <c r="E210" s="11">
        <v>2836.2</v>
      </c>
      <c r="F210" s="11">
        <v>2837</v>
      </c>
      <c r="G210" s="13">
        <v>4990.25</v>
      </c>
      <c r="H210" s="11">
        <f t="shared" si="92"/>
        <v>51.05</v>
      </c>
      <c r="I210" s="11">
        <f t="shared" si="97"/>
        <v>453.792</v>
      </c>
      <c r="J210" s="11">
        <f t="shared" si="98"/>
        <v>19.859</v>
      </c>
      <c r="K210" s="13">
        <f t="shared" si="99"/>
        <v>424.17</v>
      </c>
      <c r="L210" s="13">
        <f t="shared" si="93"/>
        <v>948.871</v>
      </c>
      <c r="M210" s="11">
        <v>0</v>
      </c>
      <c r="N210" s="11">
        <f t="shared" si="100"/>
        <v>226.9</v>
      </c>
      <c r="O210" s="11">
        <f t="shared" si="101"/>
        <v>8.51</v>
      </c>
      <c r="P210" s="13">
        <f t="shared" si="102"/>
        <v>99.81</v>
      </c>
      <c r="Q210" s="11">
        <f t="shared" si="103"/>
        <v>335.22</v>
      </c>
      <c r="R210" s="11">
        <f t="shared" si="104"/>
        <v>1284.091</v>
      </c>
      <c r="S210" s="11"/>
      <c r="T210" t="str">
        <f>VLOOKUP(D210,[3]汇总!I$2:J$326,2,0)</f>
        <v>√</v>
      </c>
      <c r="U210">
        <f>VLOOKUP(D210,'[4]2021.05'!$E$5:$F$203,2,0)</f>
        <v>1790</v>
      </c>
      <c r="W210">
        <f>VLOOKUP(C210,'[5]6月养老保险明细导'!$B$1:$R$500,17,0)</f>
        <v>0</v>
      </c>
      <c r="X210">
        <f t="shared" si="96"/>
        <v>226.9</v>
      </c>
    </row>
    <row r="211" ht="20" hidden="1" customHeight="1" spans="1:24">
      <c r="A211" s="10">
        <f t="shared" si="105"/>
        <v>208</v>
      </c>
      <c r="B211" s="15"/>
      <c r="C211" s="12" t="s">
        <v>420</v>
      </c>
      <c r="D211" s="11" t="s">
        <v>421</v>
      </c>
      <c r="E211" s="11">
        <v>2836.2</v>
      </c>
      <c r="F211" s="11">
        <v>2837</v>
      </c>
      <c r="G211" s="13">
        <v>4990.25</v>
      </c>
      <c r="H211" s="11">
        <f t="shared" si="92"/>
        <v>51.05</v>
      </c>
      <c r="I211" s="11">
        <f t="shared" si="97"/>
        <v>453.792</v>
      </c>
      <c r="J211" s="11">
        <f t="shared" si="98"/>
        <v>19.859</v>
      </c>
      <c r="K211" s="13">
        <f t="shared" si="99"/>
        <v>424.17</v>
      </c>
      <c r="L211" s="13">
        <f t="shared" si="93"/>
        <v>948.871</v>
      </c>
      <c r="M211" s="11">
        <v>0</v>
      </c>
      <c r="N211" s="11">
        <f t="shared" si="100"/>
        <v>226.9</v>
      </c>
      <c r="O211" s="11">
        <f t="shared" si="101"/>
        <v>8.51</v>
      </c>
      <c r="P211" s="13">
        <f t="shared" si="102"/>
        <v>99.81</v>
      </c>
      <c r="Q211" s="11">
        <f t="shared" si="103"/>
        <v>335.22</v>
      </c>
      <c r="R211" s="11">
        <f t="shared" si="104"/>
        <v>1284.091</v>
      </c>
      <c r="S211" s="11"/>
      <c r="T211" t="str">
        <f>VLOOKUP(D211,[3]汇总!I$2:J$326,2,0)</f>
        <v>√</v>
      </c>
      <c r="U211">
        <f>VLOOKUP(D211,'[4]2021.05'!$E$5:$F$203,2,0)</f>
        <v>1790</v>
      </c>
      <c r="W211">
        <f>VLOOKUP(C211,'[5]6月养老保险明细导'!$B$1:$R$500,17,0)</f>
        <v>0</v>
      </c>
      <c r="X211">
        <f t="shared" si="96"/>
        <v>226.9</v>
      </c>
    </row>
    <row r="212" ht="20" hidden="1" customHeight="1" spans="1:24">
      <c r="A212" s="10">
        <f t="shared" si="105"/>
        <v>209</v>
      </c>
      <c r="B212" s="15"/>
      <c r="C212" s="12" t="s">
        <v>422</v>
      </c>
      <c r="D212" s="11" t="s">
        <v>423</v>
      </c>
      <c r="E212" s="11">
        <v>2836.2</v>
      </c>
      <c r="F212" s="11">
        <v>2837</v>
      </c>
      <c r="G212" s="13">
        <v>4990.25</v>
      </c>
      <c r="H212" s="11">
        <f t="shared" si="92"/>
        <v>51.05</v>
      </c>
      <c r="I212" s="11">
        <f t="shared" si="97"/>
        <v>453.792</v>
      </c>
      <c r="J212" s="11">
        <f t="shared" si="98"/>
        <v>19.859</v>
      </c>
      <c r="K212" s="13">
        <f t="shared" si="99"/>
        <v>424.17</v>
      </c>
      <c r="L212" s="13">
        <f t="shared" si="93"/>
        <v>948.871</v>
      </c>
      <c r="M212" s="11">
        <v>0</v>
      </c>
      <c r="N212" s="11">
        <f t="shared" si="100"/>
        <v>226.9</v>
      </c>
      <c r="O212" s="11">
        <f t="shared" si="101"/>
        <v>8.51</v>
      </c>
      <c r="P212" s="13">
        <f t="shared" si="102"/>
        <v>99.81</v>
      </c>
      <c r="Q212" s="11">
        <f t="shared" si="103"/>
        <v>335.22</v>
      </c>
      <c r="R212" s="11">
        <f t="shared" si="104"/>
        <v>1284.091</v>
      </c>
      <c r="S212" s="11"/>
      <c r="T212" t="str">
        <f>VLOOKUP(D212,[3]汇总!I$2:J$326,2,0)</f>
        <v>√</v>
      </c>
      <c r="U212" t="e">
        <f>VLOOKUP(D212,'[4]2021.05'!$E$5:$F$203,2,0)</f>
        <v>#N/A</v>
      </c>
      <c r="W212">
        <f>VLOOKUP(C212,'[5]6月养老保险明细导'!$B$1:$R$500,17,0)</f>
        <v>0</v>
      </c>
      <c r="X212">
        <f t="shared" si="96"/>
        <v>226.9</v>
      </c>
    </row>
    <row r="213" ht="20" hidden="1" customHeight="1" spans="1:24">
      <c r="A213" s="10">
        <f t="shared" si="105"/>
        <v>210</v>
      </c>
      <c r="B213" s="15"/>
      <c r="C213" s="12" t="s">
        <v>424</v>
      </c>
      <c r="D213" s="11" t="s">
        <v>425</v>
      </c>
      <c r="E213" s="11">
        <v>2836.2</v>
      </c>
      <c r="F213" s="11">
        <v>2837</v>
      </c>
      <c r="G213" s="13">
        <v>4990.25</v>
      </c>
      <c r="H213" s="11">
        <f t="shared" si="92"/>
        <v>51.05</v>
      </c>
      <c r="I213" s="11">
        <f t="shared" si="97"/>
        <v>453.792</v>
      </c>
      <c r="J213" s="11">
        <f t="shared" si="98"/>
        <v>19.859</v>
      </c>
      <c r="K213" s="13">
        <f t="shared" si="99"/>
        <v>424.17</v>
      </c>
      <c r="L213" s="13">
        <f t="shared" si="93"/>
        <v>948.871</v>
      </c>
      <c r="M213" s="11">
        <v>0</v>
      </c>
      <c r="N213" s="11">
        <f t="shared" si="100"/>
        <v>226.9</v>
      </c>
      <c r="O213" s="11">
        <f t="shared" si="101"/>
        <v>8.51</v>
      </c>
      <c r="P213" s="13">
        <f t="shared" si="102"/>
        <v>99.81</v>
      </c>
      <c r="Q213" s="11">
        <f t="shared" si="103"/>
        <v>335.22</v>
      </c>
      <c r="R213" s="11">
        <f t="shared" si="104"/>
        <v>1284.091</v>
      </c>
      <c r="S213" s="11"/>
      <c r="T213" t="str">
        <f>VLOOKUP(D213,[3]汇总!I$2:J$326,2,0)</f>
        <v>√</v>
      </c>
      <c r="U213" t="e">
        <f>VLOOKUP(D213,'[4]2021.05'!$E$5:$F$203,2,0)</f>
        <v>#N/A</v>
      </c>
      <c r="W213">
        <f>VLOOKUP(C213,'[5]6月养老保险明细导'!$B$1:$R$500,17,0)</f>
        <v>0</v>
      </c>
      <c r="X213">
        <f t="shared" si="96"/>
        <v>226.9</v>
      </c>
    </row>
    <row r="214" ht="20" hidden="1" customHeight="1" spans="1:24">
      <c r="A214" s="10">
        <f t="shared" ref="A214:A223" si="106">ROW()-3</f>
        <v>211</v>
      </c>
      <c r="B214" s="15"/>
      <c r="C214" s="12" t="s">
        <v>809</v>
      </c>
      <c r="D214" s="11" t="s">
        <v>810</v>
      </c>
      <c r="E214" s="22">
        <v>3042.05</v>
      </c>
      <c r="F214" s="22">
        <v>3043</v>
      </c>
      <c r="G214" s="13">
        <v>4990.25</v>
      </c>
      <c r="H214" s="11">
        <f t="shared" si="92"/>
        <v>54.76</v>
      </c>
      <c r="I214" s="11">
        <f t="shared" si="97"/>
        <v>486.728</v>
      </c>
      <c r="J214" s="11">
        <f t="shared" si="98"/>
        <v>21.301</v>
      </c>
      <c r="K214" s="13">
        <f t="shared" si="99"/>
        <v>424.17</v>
      </c>
      <c r="L214" s="13">
        <f t="shared" si="93"/>
        <v>986.959</v>
      </c>
      <c r="M214" s="11">
        <v>0</v>
      </c>
      <c r="N214" s="11">
        <f t="shared" si="100"/>
        <v>243.36</v>
      </c>
      <c r="O214" s="11">
        <f t="shared" si="101"/>
        <v>9.13</v>
      </c>
      <c r="P214" s="13">
        <f t="shared" si="102"/>
        <v>99.81</v>
      </c>
      <c r="Q214" s="11">
        <f t="shared" si="103"/>
        <v>352.3</v>
      </c>
      <c r="R214" s="11">
        <f t="shared" si="104"/>
        <v>1339.259</v>
      </c>
      <c r="S214" s="11"/>
      <c r="T214" t="str">
        <f>VLOOKUP(D214,[3]汇总!I$2:J$326,2,0)</f>
        <v>√</v>
      </c>
      <c r="U214" t="e">
        <f>VLOOKUP(D214,'[4]2021.05'!$E$5:$F$203,2,0)</f>
        <v>#N/A</v>
      </c>
      <c r="W214">
        <f>VLOOKUP(C214,'[5]6月养老保险明细导'!$B$1:$R$500,17,0)</f>
        <v>0</v>
      </c>
      <c r="X214">
        <f t="shared" si="96"/>
        <v>243.36</v>
      </c>
    </row>
    <row r="215" ht="20" hidden="1" customHeight="1" spans="1:24">
      <c r="A215" s="10">
        <f t="shared" si="106"/>
        <v>212</v>
      </c>
      <c r="B215" s="15"/>
      <c r="C215" s="12" t="s">
        <v>880</v>
      </c>
      <c r="D215" s="11" t="s">
        <v>881</v>
      </c>
      <c r="E215" s="22">
        <v>3042.05</v>
      </c>
      <c r="F215" s="11">
        <v>3043</v>
      </c>
      <c r="G215" s="13">
        <v>4990.25</v>
      </c>
      <c r="H215" s="11">
        <f t="shared" si="92"/>
        <v>54.76</v>
      </c>
      <c r="I215" s="11">
        <f t="shared" si="97"/>
        <v>486.728</v>
      </c>
      <c r="J215" s="11">
        <f t="shared" si="98"/>
        <v>21.301</v>
      </c>
      <c r="K215" s="13">
        <f t="shared" si="99"/>
        <v>424.17</v>
      </c>
      <c r="L215" s="13">
        <f t="shared" si="93"/>
        <v>986.959</v>
      </c>
      <c r="M215" s="11">
        <v>0</v>
      </c>
      <c r="N215" s="11">
        <f t="shared" si="100"/>
        <v>243.36</v>
      </c>
      <c r="O215" s="11">
        <f t="shared" si="101"/>
        <v>9.13</v>
      </c>
      <c r="P215" s="13">
        <f t="shared" si="102"/>
        <v>99.81</v>
      </c>
      <c r="Q215" s="11">
        <f t="shared" si="103"/>
        <v>352.3</v>
      </c>
      <c r="R215" s="11">
        <f t="shared" si="104"/>
        <v>1339.259</v>
      </c>
      <c r="S215" s="11"/>
      <c r="U215" t="e">
        <f>VLOOKUP(D215,'[4]2021.05'!$E$5:$F$203,2,0)</f>
        <v>#N/A</v>
      </c>
      <c r="W215">
        <f>VLOOKUP(C215,'[5]6月养老保险明细导'!$B$1:$R$500,17,0)</f>
        <v>0</v>
      </c>
      <c r="X215">
        <f t="shared" si="96"/>
        <v>243.36</v>
      </c>
    </row>
    <row r="216" ht="20" hidden="1" customHeight="1" spans="1:24">
      <c r="A216" s="10">
        <f t="shared" si="106"/>
        <v>213</v>
      </c>
      <c r="B216" s="15"/>
      <c r="C216" s="12" t="s">
        <v>882</v>
      </c>
      <c r="D216" s="111" t="s">
        <v>883</v>
      </c>
      <c r="E216" s="22">
        <v>3042.05</v>
      </c>
      <c r="F216" s="11">
        <v>3043</v>
      </c>
      <c r="G216" s="13">
        <v>4990.25</v>
      </c>
      <c r="H216" s="11">
        <f t="shared" si="92"/>
        <v>54.76</v>
      </c>
      <c r="I216" s="11">
        <f t="shared" si="97"/>
        <v>486.728</v>
      </c>
      <c r="J216" s="11">
        <f t="shared" si="98"/>
        <v>21.301</v>
      </c>
      <c r="K216" s="13">
        <f t="shared" si="99"/>
        <v>424.17</v>
      </c>
      <c r="L216" s="13">
        <f t="shared" si="93"/>
        <v>986.959</v>
      </c>
      <c r="M216" s="11">
        <v>0</v>
      </c>
      <c r="N216" s="11">
        <f t="shared" si="100"/>
        <v>243.36</v>
      </c>
      <c r="O216" s="11">
        <f t="shared" si="101"/>
        <v>9.13</v>
      </c>
      <c r="P216" s="13">
        <f t="shared" si="102"/>
        <v>99.81</v>
      </c>
      <c r="Q216" s="11">
        <f t="shared" si="103"/>
        <v>352.3</v>
      </c>
      <c r="R216" s="11">
        <f t="shared" si="104"/>
        <v>1339.259</v>
      </c>
      <c r="S216" s="11"/>
      <c r="U216" t="e">
        <f>VLOOKUP(D216,'[4]2021.05'!$E$5:$F$203,2,0)</f>
        <v>#N/A</v>
      </c>
      <c r="W216">
        <f>VLOOKUP(C216,'[5]6月养老保险明细导'!$B$1:$R$500,17,0)</f>
        <v>0</v>
      </c>
      <c r="X216">
        <f t="shared" si="96"/>
        <v>243.36</v>
      </c>
    </row>
    <row r="217" ht="20" hidden="1" customHeight="1" spans="1:24">
      <c r="A217" s="10">
        <f t="shared" si="106"/>
        <v>214</v>
      </c>
      <c r="B217" s="15"/>
      <c r="C217" s="12" t="s">
        <v>884</v>
      </c>
      <c r="D217" s="11" t="s">
        <v>885</v>
      </c>
      <c r="E217" s="22">
        <v>3042.05</v>
      </c>
      <c r="F217" s="11">
        <v>3043</v>
      </c>
      <c r="G217" s="13">
        <v>4990.25</v>
      </c>
      <c r="H217" s="11">
        <f t="shared" si="92"/>
        <v>54.76</v>
      </c>
      <c r="I217" s="11">
        <f t="shared" si="97"/>
        <v>486.728</v>
      </c>
      <c r="J217" s="11">
        <f t="shared" si="98"/>
        <v>21.301</v>
      </c>
      <c r="K217" s="13">
        <f t="shared" si="99"/>
        <v>424.17</v>
      </c>
      <c r="L217" s="13">
        <f t="shared" si="93"/>
        <v>986.959</v>
      </c>
      <c r="M217" s="11">
        <v>0</v>
      </c>
      <c r="N217" s="11">
        <f t="shared" si="100"/>
        <v>243.36</v>
      </c>
      <c r="O217" s="11">
        <f t="shared" si="101"/>
        <v>9.13</v>
      </c>
      <c r="P217" s="13">
        <f t="shared" si="102"/>
        <v>99.81</v>
      </c>
      <c r="Q217" s="11">
        <f t="shared" si="103"/>
        <v>352.3</v>
      </c>
      <c r="R217" s="11">
        <f t="shared" si="104"/>
        <v>1339.259</v>
      </c>
      <c r="S217" s="11"/>
      <c r="U217" t="e">
        <f>VLOOKUP(D217,'[4]2021.05'!$E$5:$F$203,2,0)</f>
        <v>#N/A</v>
      </c>
      <c r="W217">
        <f>VLOOKUP(C217,'[5]6月养老保险明细导'!$B$1:$R$500,17,0)</f>
        <v>0</v>
      </c>
      <c r="X217">
        <f t="shared" si="96"/>
        <v>243.36</v>
      </c>
    </row>
    <row r="218" s="1" customFormat="1" ht="20" customHeight="1" spans="1:24">
      <c r="A218" s="10">
        <f t="shared" si="106"/>
        <v>215</v>
      </c>
      <c r="B218" s="17"/>
      <c r="C218" s="18" t="s">
        <v>962</v>
      </c>
      <c r="D218" s="18" t="s">
        <v>963</v>
      </c>
      <c r="E218" s="19">
        <v>3042.05</v>
      </c>
      <c r="F218" s="20">
        <v>3043</v>
      </c>
      <c r="G218" s="21">
        <v>4990.25</v>
      </c>
      <c r="H218" s="20">
        <f t="shared" si="92"/>
        <v>54.76</v>
      </c>
      <c r="I218" s="20">
        <f t="shared" si="97"/>
        <v>486.728</v>
      </c>
      <c r="J218" s="20">
        <f t="shared" si="98"/>
        <v>21.301</v>
      </c>
      <c r="K218" s="21">
        <f t="shared" si="99"/>
        <v>424.17</v>
      </c>
      <c r="L218" s="21">
        <f t="shared" si="93"/>
        <v>986.959</v>
      </c>
      <c r="M218" s="20">
        <v>0</v>
      </c>
      <c r="N218" s="20">
        <f t="shared" si="100"/>
        <v>243.36</v>
      </c>
      <c r="O218" s="20">
        <f t="shared" si="101"/>
        <v>9.13</v>
      </c>
      <c r="P218" s="21">
        <f t="shared" si="102"/>
        <v>99.81</v>
      </c>
      <c r="Q218" s="20">
        <f t="shared" si="103"/>
        <v>352.3</v>
      </c>
      <c r="R218" s="20">
        <f t="shared" si="104"/>
        <v>1339.259</v>
      </c>
      <c r="S218" s="1" t="s">
        <v>50</v>
      </c>
      <c r="T218" s="1" t="s">
        <v>50</v>
      </c>
      <c r="W218">
        <f>VLOOKUP(C218,'[5]6月养老保险明细导'!$B$1:$R$500,17,0)</f>
        <v>0</v>
      </c>
      <c r="X218">
        <f t="shared" si="96"/>
        <v>243.36</v>
      </c>
    </row>
    <row r="219" s="1" customFormat="1" ht="20" customHeight="1" spans="1:24">
      <c r="A219" s="10">
        <f t="shared" si="106"/>
        <v>216</v>
      </c>
      <c r="B219" s="17"/>
      <c r="C219" s="18" t="s">
        <v>964</v>
      </c>
      <c r="D219" s="18" t="s">
        <v>965</v>
      </c>
      <c r="E219" s="19">
        <v>3042.05</v>
      </c>
      <c r="F219" s="20">
        <v>3043</v>
      </c>
      <c r="G219" s="21">
        <v>4990.25</v>
      </c>
      <c r="H219" s="20">
        <f t="shared" si="92"/>
        <v>54.76</v>
      </c>
      <c r="I219" s="20">
        <f t="shared" si="97"/>
        <v>486.728</v>
      </c>
      <c r="J219" s="20">
        <f t="shared" si="98"/>
        <v>21.301</v>
      </c>
      <c r="K219" s="21">
        <f t="shared" si="99"/>
        <v>424.17</v>
      </c>
      <c r="L219" s="21">
        <f t="shared" si="93"/>
        <v>986.959</v>
      </c>
      <c r="M219" s="20">
        <v>0</v>
      </c>
      <c r="N219" s="20">
        <f t="shared" si="100"/>
        <v>243.36</v>
      </c>
      <c r="O219" s="20">
        <f t="shared" si="101"/>
        <v>9.13</v>
      </c>
      <c r="P219" s="21">
        <f t="shared" si="102"/>
        <v>99.81</v>
      </c>
      <c r="Q219" s="20">
        <f t="shared" si="103"/>
        <v>352.3</v>
      </c>
      <c r="R219" s="20">
        <f t="shared" si="104"/>
        <v>1339.259</v>
      </c>
      <c r="S219" s="1" t="s">
        <v>50</v>
      </c>
      <c r="T219" s="1" t="s">
        <v>50</v>
      </c>
      <c r="W219">
        <f>VLOOKUP(C219,'[5]6月养老保险明细导'!$B$1:$R$500,17,0)</f>
        <v>0</v>
      </c>
      <c r="X219">
        <f t="shared" si="96"/>
        <v>243.36</v>
      </c>
    </row>
    <row r="220" s="1" customFormat="1" ht="20" customHeight="1" spans="1:24">
      <c r="A220" s="10">
        <f t="shared" si="106"/>
        <v>217</v>
      </c>
      <c r="B220" s="17"/>
      <c r="C220" s="18" t="s">
        <v>966</v>
      </c>
      <c r="D220" s="18" t="s">
        <v>967</v>
      </c>
      <c r="E220" s="19">
        <v>3042.05</v>
      </c>
      <c r="F220" s="20">
        <v>3043</v>
      </c>
      <c r="G220" s="21">
        <v>4990.25</v>
      </c>
      <c r="H220" s="20">
        <f t="shared" si="92"/>
        <v>54.76</v>
      </c>
      <c r="I220" s="20">
        <f t="shared" si="97"/>
        <v>486.728</v>
      </c>
      <c r="J220" s="20">
        <f t="shared" si="98"/>
        <v>21.301</v>
      </c>
      <c r="K220" s="21">
        <f t="shared" si="99"/>
        <v>424.17</v>
      </c>
      <c r="L220" s="21">
        <f t="shared" si="93"/>
        <v>986.959</v>
      </c>
      <c r="M220" s="20">
        <v>0</v>
      </c>
      <c r="N220" s="20">
        <f t="shared" si="100"/>
        <v>243.36</v>
      </c>
      <c r="O220" s="20">
        <f t="shared" si="101"/>
        <v>9.13</v>
      </c>
      <c r="P220" s="21">
        <f t="shared" si="102"/>
        <v>99.81</v>
      </c>
      <c r="Q220" s="20">
        <f t="shared" si="103"/>
        <v>352.3</v>
      </c>
      <c r="R220" s="20">
        <f t="shared" si="104"/>
        <v>1339.259</v>
      </c>
      <c r="S220" s="1" t="s">
        <v>50</v>
      </c>
      <c r="T220" s="1" t="s">
        <v>50</v>
      </c>
      <c r="W220">
        <f>VLOOKUP(C220,'[5]6月养老保险明细导'!$B$1:$R$500,17,0)</f>
        <v>0</v>
      </c>
      <c r="X220">
        <f t="shared" si="96"/>
        <v>243.36</v>
      </c>
    </row>
    <row r="221" s="1" customFormat="1" ht="20" customHeight="1" spans="1:24">
      <c r="A221" s="10">
        <f t="shared" si="106"/>
        <v>218</v>
      </c>
      <c r="B221" s="17"/>
      <c r="C221" s="18" t="s">
        <v>968</v>
      </c>
      <c r="D221" s="18" t="s">
        <v>969</v>
      </c>
      <c r="E221" s="19">
        <v>3042.05</v>
      </c>
      <c r="F221" s="20">
        <v>3043</v>
      </c>
      <c r="G221" s="21">
        <v>4990.25</v>
      </c>
      <c r="H221" s="20">
        <f t="shared" si="92"/>
        <v>54.76</v>
      </c>
      <c r="I221" s="20">
        <f t="shared" si="97"/>
        <v>486.728</v>
      </c>
      <c r="J221" s="20">
        <f t="shared" si="98"/>
        <v>21.301</v>
      </c>
      <c r="K221" s="21">
        <f t="shared" si="99"/>
        <v>424.17</v>
      </c>
      <c r="L221" s="21">
        <f t="shared" si="93"/>
        <v>986.959</v>
      </c>
      <c r="M221" s="20">
        <v>0</v>
      </c>
      <c r="N221" s="20">
        <f t="shared" si="100"/>
        <v>243.36</v>
      </c>
      <c r="O221" s="20">
        <f t="shared" si="101"/>
        <v>9.13</v>
      </c>
      <c r="P221" s="21">
        <f t="shared" si="102"/>
        <v>99.81</v>
      </c>
      <c r="Q221" s="20">
        <f t="shared" si="103"/>
        <v>352.3</v>
      </c>
      <c r="R221" s="20">
        <f t="shared" si="104"/>
        <v>1339.259</v>
      </c>
      <c r="S221" s="1" t="s">
        <v>50</v>
      </c>
      <c r="T221" s="1" t="s">
        <v>50</v>
      </c>
      <c r="W221">
        <f>VLOOKUP(C221,'[5]6月养老保险明细导'!$B$1:$R$500,17,0)</f>
        <v>0</v>
      </c>
      <c r="X221">
        <f t="shared" si="96"/>
        <v>243.36</v>
      </c>
    </row>
    <row r="222" s="1" customFormat="1" ht="20" hidden="1" customHeight="1" spans="1:24">
      <c r="A222" s="10">
        <f t="shared" si="106"/>
        <v>219</v>
      </c>
      <c r="B222" s="17"/>
      <c r="C222" s="18" t="s">
        <v>970</v>
      </c>
      <c r="D222" s="18" t="s">
        <v>971</v>
      </c>
      <c r="E222" s="19">
        <v>3042.05</v>
      </c>
      <c r="F222" s="20">
        <v>3043</v>
      </c>
      <c r="G222" s="21">
        <v>4990.25</v>
      </c>
      <c r="H222" s="20">
        <f t="shared" ref="H222:H246" si="107">ROUND(E222*0.018,2)</f>
        <v>54.76</v>
      </c>
      <c r="I222" s="20">
        <v>0</v>
      </c>
      <c r="J222" s="20">
        <v>0</v>
      </c>
      <c r="K222" s="20">
        <v>0</v>
      </c>
      <c r="L222" s="21">
        <f t="shared" ref="L222:L246" si="108">SUM(H222:K222)</f>
        <v>54.76</v>
      </c>
      <c r="M222" s="20">
        <v>0</v>
      </c>
      <c r="N222" s="20">
        <v>0</v>
      </c>
      <c r="O222" s="20">
        <v>0</v>
      </c>
      <c r="P222" s="20">
        <v>0</v>
      </c>
      <c r="Q222" s="20">
        <v>0</v>
      </c>
      <c r="R222" s="20">
        <f t="shared" ref="R222:R246" si="109">L222+Q222</f>
        <v>54.76</v>
      </c>
      <c r="S222" s="1" t="s">
        <v>50</v>
      </c>
      <c r="T222" s="1" t="s">
        <v>50</v>
      </c>
      <c r="W222" t="e">
        <f>VLOOKUP(C222,'[5]6月养老保险明细导'!$B$1:$R$500,17,0)</f>
        <v>#N/A</v>
      </c>
      <c r="X222" t="e">
        <f t="shared" si="96"/>
        <v>#N/A</v>
      </c>
    </row>
    <row r="223" s="1" customFormat="1" ht="20" hidden="1" customHeight="1" spans="1:24">
      <c r="A223" s="10">
        <f t="shared" si="106"/>
        <v>220</v>
      </c>
      <c r="B223" s="17"/>
      <c r="C223" s="18" t="s">
        <v>972</v>
      </c>
      <c r="D223" s="18" t="s">
        <v>973</v>
      </c>
      <c r="E223" s="19">
        <v>3042.05</v>
      </c>
      <c r="F223" s="20">
        <v>3043</v>
      </c>
      <c r="G223" s="21">
        <v>4990.25</v>
      </c>
      <c r="H223" s="20">
        <f t="shared" si="107"/>
        <v>54.76</v>
      </c>
      <c r="I223" s="20">
        <v>0</v>
      </c>
      <c r="J223" s="20">
        <v>0</v>
      </c>
      <c r="K223" s="20">
        <v>0</v>
      </c>
      <c r="L223" s="21">
        <f t="shared" si="108"/>
        <v>54.76</v>
      </c>
      <c r="M223" s="20">
        <v>0</v>
      </c>
      <c r="N223" s="20">
        <v>0</v>
      </c>
      <c r="O223" s="20">
        <v>0</v>
      </c>
      <c r="P223" s="20">
        <v>0</v>
      </c>
      <c r="Q223" s="20">
        <v>0</v>
      </c>
      <c r="R223" s="20">
        <f t="shared" si="109"/>
        <v>54.76</v>
      </c>
      <c r="S223" s="1" t="s">
        <v>50</v>
      </c>
      <c r="T223" s="1" t="s">
        <v>50</v>
      </c>
      <c r="W223" t="e">
        <f>VLOOKUP(C223,'[5]6月养老保险明细导'!$B$1:$R$500,17,0)</f>
        <v>#N/A</v>
      </c>
      <c r="X223" t="e">
        <f t="shared" si="96"/>
        <v>#N/A</v>
      </c>
    </row>
    <row r="224" s="1" customFormat="1" ht="20" hidden="1" customHeight="1" spans="1:24">
      <c r="A224" s="10">
        <f t="shared" ref="A224:A233" si="110">ROW()-3</f>
        <v>221</v>
      </c>
      <c r="B224" s="17"/>
      <c r="C224" s="18" t="s">
        <v>974</v>
      </c>
      <c r="D224" s="18" t="s">
        <v>975</v>
      </c>
      <c r="E224" s="19">
        <v>3042.05</v>
      </c>
      <c r="F224" s="20">
        <v>3043</v>
      </c>
      <c r="G224" s="21">
        <v>4990.25</v>
      </c>
      <c r="H224" s="20">
        <f t="shared" si="107"/>
        <v>54.76</v>
      </c>
      <c r="I224" s="20">
        <v>0</v>
      </c>
      <c r="J224" s="20">
        <v>0</v>
      </c>
      <c r="K224" s="20">
        <v>0</v>
      </c>
      <c r="L224" s="21">
        <f t="shared" si="108"/>
        <v>54.76</v>
      </c>
      <c r="M224" s="20">
        <v>0</v>
      </c>
      <c r="N224" s="20">
        <v>0</v>
      </c>
      <c r="O224" s="20">
        <v>0</v>
      </c>
      <c r="P224" s="20">
        <v>0</v>
      </c>
      <c r="Q224" s="20">
        <v>0</v>
      </c>
      <c r="R224" s="20">
        <f t="shared" si="109"/>
        <v>54.76</v>
      </c>
      <c r="S224" s="1" t="s">
        <v>50</v>
      </c>
      <c r="T224" s="1" t="s">
        <v>50</v>
      </c>
      <c r="W224" t="e">
        <f>VLOOKUP(C224,'[5]6月养老保险明细导'!$B$1:$R$500,17,0)</f>
        <v>#N/A</v>
      </c>
      <c r="X224" t="e">
        <f t="shared" si="96"/>
        <v>#N/A</v>
      </c>
    </row>
    <row r="225" s="1" customFormat="1" ht="20" hidden="1" customHeight="1" spans="1:24">
      <c r="A225" s="10">
        <f t="shared" si="110"/>
        <v>222</v>
      </c>
      <c r="B225" s="17"/>
      <c r="C225" s="18" t="s">
        <v>976</v>
      </c>
      <c r="D225" s="18" t="s">
        <v>977</v>
      </c>
      <c r="E225" s="19">
        <v>3042.05</v>
      </c>
      <c r="F225" s="20">
        <v>3043</v>
      </c>
      <c r="G225" s="21">
        <v>4990.25</v>
      </c>
      <c r="H225" s="20">
        <f t="shared" si="107"/>
        <v>54.76</v>
      </c>
      <c r="I225" s="20">
        <v>0</v>
      </c>
      <c r="J225" s="20">
        <v>0</v>
      </c>
      <c r="K225" s="20">
        <v>0</v>
      </c>
      <c r="L225" s="21">
        <f t="shared" si="108"/>
        <v>54.76</v>
      </c>
      <c r="M225" s="20">
        <v>0</v>
      </c>
      <c r="N225" s="20">
        <v>0</v>
      </c>
      <c r="O225" s="20">
        <v>0</v>
      </c>
      <c r="P225" s="20">
        <v>0</v>
      </c>
      <c r="Q225" s="20">
        <v>0</v>
      </c>
      <c r="R225" s="20">
        <f t="shared" si="109"/>
        <v>54.76</v>
      </c>
      <c r="S225" s="1" t="s">
        <v>50</v>
      </c>
      <c r="T225" s="1" t="s">
        <v>50</v>
      </c>
      <c r="W225" t="e">
        <f>VLOOKUP(C225,'[5]6月养老保险明细导'!$B$1:$R$500,17,0)</f>
        <v>#N/A</v>
      </c>
      <c r="X225" t="e">
        <f t="shared" si="96"/>
        <v>#N/A</v>
      </c>
    </row>
    <row r="226" s="1" customFormat="1" ht="20" hidden="1" customHeight="1" spans="1:24">
      <c r="A226" s="10">
        <f t="shared" si="110"/>
        <v>223</v>
      </c>
      <c r="B226" s="17"/>
      <c r="C226" s="18" t="s">
        <v>978</v>
      </c>
      <c r="D226" s="18" t="s">
        <v>979</v>
      </c>
      <c r="E226" s="19">
        <v>3042.05</v>
      </c>
      <c r="F226" s="20">
        <v>3043</v>
      </c>
      <c r="G226" s="21">
        <v>4990.25</v>
      </c>
      <c r="H226" s="20">
        <f t="shared" si="107"/>
        <v>54.76</v>
      </c>
      <c r="I226" s="20">
        <v>0</v>
      </c>
      <c r="J226" s="20">
        <v>0</v>
      </c>
      <c r="K226" s="20">
        <v>0</v>
      </c>
      <c r="L226" s="21">
        <f t="shared" si="108"/>
        <v>54.76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f t="shared" si="109"/>
        <v>54.76</v>
      </c>
      <c r="S226" s="1" t="s">
        <v>50</v>
      </c>
      <c r="T226" s="1" t="s">
        <v>50</v>
      </c>
      <c r="W226" t="e">
        <f>VLOOKUP(C226,'[5]6月养老保险明细导'!$B$1:$R$500,17,0)</f>
        <v>#N/A</v>
      </c>
      <c r="X226" t="e">
        <f t="shared" si="96"/>
        <v>#N/A</v>
      </c>
    </row>
    <row r="227" s="1" customFormat="1" ht="20" hidden="1" customHeight="1" spans="1:24">
      <c r="A227" s="10">
        <f t="shared" si="110"/>
        <v>224</v>
      </c>
      <c r="B227" s="17"/>
      <c r="C227" s="18" t="s">
        <v>980</v>
      </c>
      <c r="D227" s="18" t="s">
        <v>981</v>
      </c>
      <c r="E227" s="19">
        <v>3042.05</v>
      </c>
      <c r="F227" s="20">
        <v>3043</v>
      </c>
      <c r="G227" s="21">
        <v>4990.25</v>
      </c>
      <c r="H227" s="20">
        <f t="shared" si="107"/>
        <v>54.76</v>
      </c>
      <c r="I227" s="20">
        <v>0</v>
      </c>
      <c r="J227" s="20">
        <v>0</v>
      </c>
      <c r="K227" s="20">
        <v>0</v>
      </c>
      <c r="L227" s="21">
        <f t="shared" si="108"/>
        <v>54.76</v>
      </c>
      <c r="M227" s="20">
        <v>0</v>
      </c>
      <c r="N227" s="20">
        <v>0</v>
      </c>
      <c r="O227" s="20">
        <v>0</v>
      </c>
      <c r="P227" s="20">
        <v>0</v>
      </c>
      <c r="Q227" s="20">
        <v>0</v>
      </c>
      <c r="R227" s="20">
        <f t="shared" si="109"/>
        <v>54.76</v>
      </c>
      <c r="S227" s="1" t="s">
        <v>50</v>
      </c>
      <c r="T227" s="1" t="s">
        <v>50</v>
      </c>
      <c r="W227" t="e">
        <f>VLOOKUP(C227,'[5]6月养老保险明细导'!$B$1:$R$500,17,0)</f>
        <v>#N/A</v>
      </c>
      <c r="X227" t="e">
        <f t="shared" si="96"/>
        <v>#N/A</v>
      </c>
    </row>
    <row r="228" s="1" customFormat="1" ht="20" hidden="1" customHeight="1" spans="1:24">
      <c r="A228" s="10">
        <f t="shared" si="110"/>
        <v>225</v>
      </c>
      <c r="B228" s="17"/>
      <c r="C228" s="18" t="s">
        <v>982</v>
      </c>
      <c r="D228" s="18" t="s">
        <v>983</v>
      </c>
      <c r="E228" s="19">
        <v>3042.05</v>
      </c>
      <c r="F228" s="20">
        <v>3043</v>
      </c>
      <c r="G228" s="21">
        <v>4990.25</v>
      </c>
      <c r="H228" s="20">
        <f t="shared" si="107"/>
        <v>54.76</v>
      </c>
      <c r="I228" s="20">
        <v>0</v>
      </c>
      <c r="J228" s="20">
        <v>0</v>
      </c>
      <c r="K228" s="20">
        <v>0</v>
      </c>
      <c r="L228" s="21">
        <f t="shared" si="108"/>
        <v>54.76</v>
      </c>
      <c r="M228" s="20">
        <v>0</v>
      </c>
      <c r="N228" s="20">
        <v>0</v>
      </c>
      <c r="O228" s="20">
        <v>0</v>
      </c>
      <c r="P228" s="20">
        <v>0</v>
      </c>
      <c r="Q228" s="20">
        <v>0</v>
      </c>
      <c r="R228" s="20">
        <f t="shared" si="109"/>
        <v>54.76</v>
      </c>
      <c r="S228" s="1" t="s">
        <v>50</v>
      </c>
      <c r="T228" s="1" t="s">
        <v>50</v>
      </c>
      <c r="W228" t="e">
        <f>VLOOKUP(C228,'[5]6月养老保险明细导'!$B$1:$R$500,17,0)</f>
        <v>#N/A</v>
      </c>
      <c r="X228" t="e">
        <f t="shared" si="96"/>
        <v>#N/A</v>
      </c>
    </row>
    <row r="229" s="1" customFormat="1" ht="20" hidden="1" customHeight="1" spans="1:24">
      <c r="A229" s="10">
        <f t="shared" si="110"/>
        <v>226</v>
      </c>
      <c r="B229" s="32"/>
      <c r="C229" s="18" t="s">
        <v>984</v>
      </c>
      <c r="D229" s="18" t="s">
        <v>985</v>
      </c>
      <c r="E229" s="19">
        <v>3042.05</v>
      </c>
      <c r="F229" s="20">
        <v>3043</v>
      </c>
      <c r="G229" s="21">
        <v>4990.25</v>
      </c>
      <c r="H229" s="20">
        <f t="shared" si="107"/>
        <v>54.76</v>
      </c>
      <c r="I229" s="20">
        <v>0</v>
      </c>
      <c r="J229" s="20">
        <v>0</v>
      </c>
      <c r="K229" s="20">
        <v>0</v>
      </c>
      <c r="L229" s="21">
        <f t="shared" si="108"/>
        <v>54.76</v>
      </c>
      <c r="M229" s="20">
        <v>0</v>
      </c>
      <c r="N229" s="20">
        <v>0</v>
      </c>
      <c r="O229" s="20">
        <v>0</v>
      </c>
      <c r="P229" s="20">
        <v>0</v>
      </c>
      <c r="Q229" s="20">
        <v>0</v>
      </c>
      <c r="R229" s="20">
        <f t="shared" si="109"/>
        <v>54.76</v>
      </c>
      <c r="S229" s="1" t="s">
        <v>50</v>
      </c>
      <c r="T229" s="1" t="s">
        <v>50</v>
      </c>
      <c r="W229" t="e">
        <f>VLOOKUP(C229,'[5]6月养老保险明细导'!$B$1:$R$500,17,0)</f>
        <v>#N/A</v>
      </c>
      <c r="X229" t="e">
        <f t="shared" si="96"/>
        <v>#N/A</v>
      </c>
    </row>
    <row r="230" ht="20" hidden="1" customHeight="1" spans="1:24">
      <c r="A230" s="10">
        <f t="shared" si="110"/>
        <v>227</v>
      </c>
      <c r="B230" s="11" t="s">
        <v>426</v>
      </c>
      <c r="C230" s="12" t="s">
        <v>427</v>
      </c>
      <c r="D230" s="11" t="s">
        <v>428</v>
      </c>
      <c r="E230" s="11">
        <v>2836.2</v>
      </c>
      <c r="F230" s="11">
        <v>2837</v>
      </c>
      <c r="G230" s="13">
        <v>4990.25</v>
      </c>
      <c r="H230" s="11">
        <f t="shared" si="107"/>
        <v>51.05</v>
      </c>
      <c r="I230" s="11">
        <f t="shared" ref="I230:I244" si="111">E230*0.16</f>
        <v>453.792</v>
      </c>
      <c r="J230" s="11">
        <f t="shared" ref="J230:J244" si="112">F230*0.007</f>
        <v>19.859</v>
      </c>
      <c r="K230" s="13">
        <f t="shared" ref="K230:K244" si="113">ROUND(G230*0.085,2)</f>
        <v>424.17</v>
      </c>
      <c r="L230" s="13">
        <f t="shared" si="108"/>
        <v>948.871</v>
      </c>
      <c r="M230" s="11">
        <v>0</v>
      </c>
      <c r="N230" s="11">
        <f t="shared" ref="N230:N244" si="114">ROUND(E230*0.08,2)</f>
        <v>226.9</v>
      </c>
      <c r="O230" s="11">
        <f t="shared" ref="O230:O244" si="115">ROUND(F230*0.003,2)</f>
        <v>8.51</v>
      </c>
      <c r="P230" s="13">
        <f t="shared" ref="P230:P244" si="116">ROUND(G230*0.02,2)</f>
        <v>99.81</v>
      </c>
      <c r="Q230" s="11">
        <f t="shared" ref="Q230:Q244" si="117">SUM(M230:P230)</f>
        <v>335.22</v>
      </c>
      <c r="R230" s="11">
        <f t="shared" si="109"/>
        <v>1284.091</v>
      </c>
      <c r="S230" s="11"/>
      <c r="T230" t="str">
        <f>VLOOKUP(D230,[3]汇总!I$2:J$326,2,0)</f>
        <v>√</v>
      </c>
      <c r="U230">
        <f>VLOOKUP(D230,'[4]2021.05'!$E$5:$F$203,2,0)</f>
        <v>1790</v>
      </c>
      <c r="W230">
        <f>VLOOKUP(C230,'[5]6月养老保险明细导'!$B$1:$R$500,17,0)</f>
        <v>0</v>
      </c>
      <c r="X230">
        <f t="shared" si="96"/>
        <v>226.9</v>
      </c>
    </row>
    <row r="231" ht="20" hidden="1" customHeight="1" spans="1:24">
      <c r="A231" s="10">
        <f t="shared" si="110"/>
        <v>228</v>
      </c>
      <c r="B231" s="11"/>
      <c r="C231" s="12" t="s">
        <v>429</v>
      </c>
      <c r="D231" s="11" t="s">
        <v>430</v>
      </c>
      <c r="E231" s="11">
        <v>2836.2</v>
      </c>
      <c r="F231" s="11">
        <v>2837</v>
      </c>
      <c r="G231" s="13">
        <v>4990.25</v>
      </c>
      <c r="H231" s="11">
        <f t="shared" si="107"/>
        <v>51.05</v>
      </c>
      <c r="I231" s="11">
        <f t="shared" si="111"/>
        <v>453.792</v>
      </c>
      <c r="J231" s="11">
        <f t="shared" si="112"/>
        <v>19.859</v>
      </c>
      <c r="K231" s="13">
        <f t="shared" si="113"/>
        <v>424.17</v>
      </c>
      <c r="L231" s="13">
        <f t="shared" si="108"/>
        <v>948.871</v>
      </c>
      <c r="M231" s="11">
        <v>0</v>
      </c>
      <c r="N231" s="11">
        <f t="shared" si="114"/>
        <v>226.9</v>
      </c>
      <c r="O231" s="11">
        <f t="shared" si="115"/>
        <v>8.51</v>
      </c>
      <c r="P231" s="13">
        <f t="shared" si="116"/>
        <v>99.81</v>
      </c>
      <c r="Q231" s="11">
        <f t="shared" si="117"/>
        <v>335.22</v>
      </c>
      <c r="R231" s="11">
        <f t="shared" si="109"/>
        <v>1284.091</v>
      </c>
      <c r="S231" s="11"/>
      <c r="T231" t="str">
        <f>VLOOKUP(D231,[3]汇总!I$2:J$326,2,0)</f>
        <v>√</v>
      </c>
      <c r="U231">
        <f>VLOOKUP(D231,'[4]2021.05'!$E$5:$F$203,2,0)</f>
        <v>1790</v>
      </c>
      <c r="W231">
        <f>VLOOKUP(C231,'[5]6月养老保险明细导'!$B$1:$R$500,17,0)</f>
        <v>0</v>
      </c>
      <c r="X231">
        <f t="shared" si="96"/>
        <v>226.9</v>
      </c>
    </row>
    <row r="232" ht="20" hidden="1" customHeight="1" spans="1:24">
      <c r="A232" s="10">
        <f t="shared" si="110"/>
        <v>229</v>
      </c>
      <c r="B232" s="11"/>
      <c r="C232" s="12" t="s">
        <v>431</v>
      </c>
      <c r="D232" s="11" t="s">
        <v>432</v>
      </c>
      <c r="E232" s="11">
        <v>2836.2</v>
      </c>
      <c r="F232" s="11">
        <v>2837</v>
      </c>
      <c r="G232" s="13">
        <v>4990.25</v>
      </c>
      <c r="H232" s="11">
        <f t="shared" si="107"/>
        <v>51.05</v>
      </c>
      <c r="I232" s="11">
        <f t="shared" si="111"/>
        <v>453.792</v>
      </c>
      <c r="J232" s="11">
        <f t="shared" si="112"/>
        <v>19.859</v>
      </c>
      <c r="K232" s="13">
        <f t="shared" si="113"/>
        <v>424.17</v>
      </c>
      <c r="L232" s="13">
        <f t="shared" si="108"/>
        <v>948.871</v>
      </c>
      <c r="M232" s="11">
        <v>0</v>
      </c>
      <c r="N232" s="11">
        <f t="shared" si="114"/>
        <v>226.9</v>
      </c>
      <c r="O232" s="11">
        <f t="shared" si="115"/>
        <v>8.51</v>
      </c>
      <c r="P232" s="13">
        <f t="shared" si="116"/>
        <v>99.81</v>
      </c>
      <c r="Q232" s="11">
        <f t="shared" si="117"/>
        <v>335.22</v>
      </c>
      <c r="R232" s="11">
        <f t="shared" si="109"/>
        <v>1284.091</v>
      </c>
      <c r="S232" s="11"/>
      <c r="T232" t="str">
        <f>VLOOKUP(D232,[3]汇总!I$2:J$326,2,0)</f>
        <v>√</v>
      </c>
      <c r="U232">
        <f>VLOOKUP(D232,'[4]2021.05'!$E$5:$F$203,2,0)</f>
        <v>1790</v>
      </c>
      <c r="W232">
        <f>VLOOKUP(C232,'[5]6月养老保险明细导'!$B$1:$R$500,17,0)</f>
        <v>0</v>
      </c>
      <c r="X232">
        <f t="shared" si="96"/>
        <v>226.9</v>
      </c>
    </row>
    <row r="233" ht="20" hidden="1" customHeight="1" spans="1:24">
      <c r="A233" s="10">
        <f t="shared" si="110"/>
        <v>230</v>
      </c>
      <c r="B233" s="11"/>
      <c r="C233" s="12" t="s">
        <v>433</v>
      </c>
      <c r="D233" s="11" t="s">
        <v>434</v>
      </c>
      <c r="E233" s="11">
        <v>2836.2</v>
      </c>
      <c r="F233" s="11">
        <v>2837</v>
      </c>
      <c r="G233" s="13">
        <v>4990.25</v>
      </c>
      <c r="H233" s="11">
        <f t="shared" si="107"/>
        <v>51.05</v>
      </c>
      <c r="I233" s="11">
        <f t="shared" si="111"/>
        <v>453.792</v>
      </c>
      <c r="J233" s="11">
        <f t="shared" si="112"/>
        <v>19.859</v>
      </c>
      <c r="K233" s="13">
        <f t="shared" si="113"/>
        <v>424.17</v>
      </c>
      <c r="L233" s="13">
        <f t="shared" si="108"/>
        <v>948.871</v>
      </c>
      <c r="M233" s="11">
        <v>0</v>
      </c>
      <c r="N233" s="11">
        <f t="shared" si="114"/>
        <v>226.9</v>
      </c>
      <c r="O233" s="11">
        <f t="shared" si="115"/>
        <v>8.51</v>
      </c>
      <c r="P233" s="13">
        <f t="shared" si="116"/>
        <v>99.81</v>
      </c>
      <c r="Q233" s="11">
        <f t="shared" si="117"/>
        <v>335.22</v>
      </c>
      <c r="R233" s="11">
        <f t="shared" si="109"/>
        <v>1284.091</v>
      </c>
      <c r="S233" s="11"/>
      <c r="T233" t="str">
        <f>VLOOKUP(D233,[3]汇总!I$2:J$326,2,0)</f>
        <v>√</v>
      </c>
      <c r="U233">
        <f>VLOOKUP(D233,'[4]2021.05'!$E$5:$F$203,2,0)</f>
        <v>1790</v>
      </c>
      <c r="W233">
        <f>VLOOKUP(C233,'[5]6月养老保险明细导'!$B$1:$R$500,17,0)</f>
        <v>0</v>
      </c>
      <c r="X233">
        <f t="shared" si="96"/>
        <v>226.9</v>
      </c>
    </row>
    <row r="234" ht="20" hidden="1" customHeight="1" spans="1:24">
      <c r="A234" s="10">
        <f t="shared" ref="A234:A243" si="118">ROW()-3</f>
        <v>231</v>
      </c>
      <c r="B234" s="11"/>
      <c r="C234" s="12" t="s">
        <v>435</v>
      </c>
      <c r="D234" s="11" t="s">
        <v>436</v>
      </c>
      <c r="E234" s="11">
        <v>2836.2</v>
      </c>
      <c r="F234" s="11">
        <v>2837</v>
      </c>
      <c r="G234" s="13">
        <v>4990.25</v>
      </c>
      <c r="H234" s="11">
        <f t="shared" si="107"/>
        <v>51.05</v>
      </c>
      <c r="I234" s="11">
        <f t="shared" si="111"/>
        <v>453.792</v>
      </c>
      <c r="J234" s="11">
        <f t="shared" si="112"/>
        <v>19.859</v>
      </c>
      <c r="K234" s="13">
        <f t="shared" si="113"/>
        <v>424.17</v>
      </c>
      <c r="L234" s="13">
        <f t="shared" si="108"/>
        <v>948.871</v>
      </c>
      <c r="M234" s="11">
        <v>0</v>
      </c>
      <c r="N234" s="11">
        <f t="shared" si="114"/>
        <v>226.9</v>
      </c>
      <c r="O234" s="11">
        <f t="shared" si="115"/>
        <v>8.51</v>
      </c>
      <c r="P234" s="13">
        <f t="shared" si="116"/>
        <v>99.81</v>
      </c>
      <c r="Q234" s="11">
        <f t="shared" si="117"/>
        <v>335.22</v>
      </c>
      <c r="R234" s="11">
        <f t="shared" si="109"/>
        <v>1284.091</v>
      </c>
      <c r="S234" s="11"/>
      <c r="T234" t="str">
        <f>VLOOKUP(D234,[3]汇总!I$2:J$326,2,0)</f>
        <v>√</v>
      </c>
      <c r="U234">
        <f>VLOOKUP(D234,'[4]2021.05'!$E$5:$F$203,2,0)</f>
        <v>1790</v>
      </c>
      <c r="W234">
        <f>VLOOKUP(C234,'[5]6月养老保险明细导'!$B$1:$R$500,17,0)</f>
        <v>0</v>
      </c>
      <c r="X234">
        <f t="shared" si="96"/>
        <v>226.9</v>
      </c>
    </row>
    <row r="235" ht="20" hidden="1" customHeight="1" spans="1:24">
      <c r="A235" s="10">
        <f t="shared" si="118"/>
        <v>232</v>
      </c>
      <c r="B235" s="11"/>
      <c r="C235" s="12" t="s">
        <v>811</v>
      </c>
      <c r="D235" s="11" t="s">
        <v>812</v>
      </c>
      <c r="E235" s="22">
        <v>3042.05</v>
      </c>
      <c r="F235" s="22">
        <v>3043</v>
      </c>
      <c r="G235" s="13">
        <v>4990.25</v>
      </c>
      <c r="H235" s="11">
        <f t="shared" si="107"/>
        <v>54.76</v>
      </c>
      <c r="I235" s="11">
        <f t="shared" si="111"/>
        <v>486.728</v>
      </c>
      <c r="J235" s="11">
        <f t="shared" si="112"/>
        <v>21.301</v>
      </c>
      <c r="K235" s="13">
        <f t="shared" si="113"/>
        <v>424.17</v>
      </c>
      <c r="L235" s="13">
        <f t="shared" si="108"/>
        <v>986.959</v>
      </c>
      <c r="M235" s="11">
        <v>0</v>
      </c>
      <c r="N235" s="11">
        <f t="shared" si="114"/>
        <v>243.36</v>
      </c>
      <c r="O235" s="11">
        <f t="shared" si="115"/>
        <v>9.13</v>
      </c>
      <c r="P235" s="13">
        <f t="shared" si="116"/>
        <v>99.81</v>
      </c>
      <c r="Q235" s="11">
        <f t="shared" si="117"/>
        <v>352.3</v>
      </c>
      <c r="R235" s="11">
        <f t="shared" si="109"/>
        <v>1339.259</v>
      </c>
      <c r="S235" s="11"/>
      <c r="T235" t="str">
        <f>VLOOKUP(D235,[3]汇总!I$2:J$326,2,0)</f>
        <v>√</v>
      </c>
      <c r="U235" t="e">
        <f>VLOOKUP(D235,'[4]2021.05'!$E$5:$F$203,2,0)</f>
        <v>#N/A</v>
      </c>
      <c r="W235">
        <f>VLOOKUP(C235,'[5]6月养老保险明细导'!$B$1:$R$500,17,0)</f>
        <v>0</v>
      </c>
      <c r="X235">
        <f t="shared" si="96"/>
        <v>243.36</v>
      </c>
    </row>
    <row r="236" ht="20" hidden="1" customHeight="1" spans="1:24">
      <c r="A236" s="10">
        <f t="shared" si="118"/>
        <v>233</v>
      </c>
      <c r="B236" s="11"/>
      <c r="C236" s="12" t="s">
        <v>813</v>
      </c>
      <c r="D236" s="22" t="s">
        <v>814</v>
      </c>
      <c r="E236" s="22">
        <v>3042.05</v>
      </c>
      <c r="F236" s="22">
        <v>3043</v>
      </c>
      <c r="G236" s="13">
        <v>4990.25</v>
      </c>
      <c r="H236" s="11">
        <f t="shared" si="107"/>
        <v>54.76</v>
      </c>
      <c r="I236" s="11">
        <f t="shared" si="111"/>
        <v>486.728</v>
      </c>
      <c r="J236" s="11">
        <f t="shared" si="112"/>
        <v>21.301</v>
      </c>
      <c r="K236" s="13">
        <f t="shared" si="113"/>
        <v>424.17</v>
      </c>
      <c r="L236" s="13">
        <f t="shared" si="108"/>
        <v>986.959</v>
      </c>
      <c r="M236" s="11">
        <v>0</v>
      </c>
      <c r="N236" s="11">
        <f t="shared" si="114"/>
        <v>243.36</v>
      </c>
      <c r="O236" s="11">
        <f t="shared" si="115"/>
        <v>9.13</v>
      </c>
      <c r="P236" s="13">
        <f t="shared" si="116"/>
        <v>99.81</v>
      </c>
      <c r="Q236" s="11">
        <f t="shared" si="117"/>
        <v>352.3</v>
      </c>
      <c r="R236" s="11">
        <f t="shared" si="109"/>
        <v>1339.259</v>
      </c>
      <c r="S236" s="11"/>
      <c r="T236" t="str">
        <f>VLOOKUP(D236,[3]汇总!I$2:J$326,2,0)</f>
        <v>√</v>
      </c>
      <c r="U236" t="e">
        <f>VLOOKUP(D236,'[4]2021.05'!$E$5:$F$203,2,0)</f>
        <v>#N/A</v>
      </c>
      <c r="W236">
        <f>VLOOKUP(C236,'[5]6月养老保险明细导'!$B$1:$R$500,17,0)</f>
        <v>0</v>
      </c>
      <c r="X236">
        <f t="shared" si="96"/>
        <v>243.36</v>
      </c>
    </row>
    <row r="237" ht="20" hidden="1" customHeight="1" spans="1:24">
      <c r="A237" s="10">
        <f t="shared" si="118"/>
        <v>234</v>
      </c>
      <c r="B237" s="14" t="s">
        <v>439</v>
      </c>
      <c r="C237" s="12" t="s">
        <v>440</v>
      </c>
      <c r="D237" s="11" t="s">
        <v>441</v>
      </c>
      <c r="E237" s="11">
        <v>2836.2</v>
      </c>
      <c r="F237" s="11">
        <v>2837</v>
      </c>
      <c r="G237" s="13">
        <v>4990.25</v>
      </c>
      <c r="H237" s="11">
        <f t="shared" si="107"/>
        <v>51.05</v>
      </c>
      <c r="I237" s="11">
        <f t="shared" si="111"/>
        <v>453.792</v>
      </c>
      <c r="J237" s="11">
        <f t="shared" si="112"/>
        <v>19.859</v>
      </c>
      <c r="K237" s="13">
        <f t="shared" si="113"/>
        <v>424.17</v>
      </c>
      <c r="L237" s="13">
        <f t="shared" si="108"/>
        <v>948.871</v>
      </c>
      <c r="M237" s="11">
        <v>0</v>
      </c>
      <c r="N237" s="11">
        <f t="shared" si="114"/>
        <v>226.9</v>
      </c>
      <c r="O237" s="11">
        <f t="shared" si="115"/>
        <v>8.51</v>
      </c>
      <c r="P237" s="13">
        <f t="shared" si="116"/>
        <v>99.81</v>
      </c>
      <c r="Q237" s="11">
        <f t="shared" si="117"/>
        <v>335.22</v>
      </c>
      <c r="R237" s="11">
        <f t="shared" si="109"/>
        <v>1284.091</v>
      </c>
      <c r="S237" s="11"/>
      <c r="T237" t="str">
        <f>VLOOKUP(D237,[3]汇总!I$2:J$326,2,0)</f>
        <v>√</v>
      </c>
      <c r="U237">
        <f>VLOOKUP(D237,'[4]2021.05'!$E$5:$F$203,2,0)</f>
        <v>1790</v>
      </c>
      <c r="W237">
        <f>VLOOKUP(C237,'[5]6月养老保险明细导'!$B$1:$R$500,17,0)</f>
        <v>0</v>
      </c>
      <c r="X237">
        <f t="shared" si="96"/>
        <v>226.9</v>
      </c>
    </row>
    <row r="238" ht="20" hidden="1" customHeight="1" spans="1:24">
      <c r="A238" s="10">
        <f t="shared" si="118"/>
        <v>235</v>
      </c>
      <c r="B238" s="15"/>
      <c r="C238" s="12" t="s">
        <v>442</v>
      </c>
      <c r="D238" s="11" t="s">
        <v>443</v>
      </c>
      <c r="E238" s="11">
        <v>2836.2</v>
      </c>
      <c r="F238" s="11">
        <v>2837</v>
      </c>
      <c r="G238" s="13">
        <v>4990.25</v>
      </c>
      <c r="H238" s="11">
        <f t="shared" si="107"/>
        <v>51.05</v>
      </c>
      <c r="I238" s="11">
        <f t="shared" si="111"/>
        <v>453.792</v>
      </c>
      <c r="J238" s="11">
        <f t="shared" si="112"/>
        <v>19.859</v>
      </c>
      <c r="K238" s="13">
        <f t="shared" si="113"/>
        <v>424.17</v>
      </c>
      <c r="L238" s="13">
        <f t="shared" si="108"/>
        <v>948.871</v>
      </c>
      <c r="M238" s="11">
        <v>0</v>
      </c>
      <c r="N238" s="11">
        <f t="shared" si="114"/>
        <v>226.9</v>
      </c>
      <c r="O238" s="11">
        <f t="shared" si="115"/>
        <v>8.51</v>
      </c>
      <c r="P238" s="13">
        <f t="shared" si="116"/>
        <v>99.81</v>
      </c>
      <c r="Q238" s="11">
        <f t="shared" si="117"/>
        <v>335.22</v>
      </c>
      <c r="R238" s="11">
        <f t="shared" si="109"/>
        <v>1284.091</v>
      </c>
      <c r="S238" s="11"/>
      <c r="T238" t="str">
        <f>VLOOKUP(D238,[3]汇总!I$2:J$326,2,0)</f>
        <v>√</v>
      </c>
      <c r="U238">
        <f>VLOOKUP(D238,'[4]2021.05'!$E$5:$F$203,2,0)</f>
        <v>1790</v>
      </c>
      <c r="W238">
        <f>VLOOKUP(C238,'[5]6月养老保险明细导'!$B$1:$R$500,17,0)</f>
        <v>0</v>
      </c>
      <c r="X238">
        <f t="shared" si="96"/>
        <v>226.9</v>
      </c>
    </row>
    <row r="239" ht="20" hidden="1" customHeight="1" spans="1:24">
      <c r="A239" s="10">
        <f t="shared" si="118"/>
        <v>236</v>
      </c>
      <c r="B239" s="15"/>
      <c r="C239" s="12" t="s">
        <v>444</v>
      </c>
      <c r="D239" s="11" t="s">
        <v>445</v>
      </c>
      <c r="E239" s="11">
        <v>2836.2</v>
      </c>
      <c r="F239" s="11">
        <v>2837</v>
      </c>
      <c r="G239" s="13">
        <v>4990.25</v>
      </c>
      <c r="H239" s="11">
        <f t="shared" si="107"/>
        <v>51.05</v>
      </c>
      <c r="I239" s="11">
        <f t="shared" si="111"/>
        <v>453.792</v>
      </c>
      <c r="J239" s="11">
        <f t="shared" si="112"/>
        <v>19.859</v>
      </c>
      <c r="K239" s="13">
        <f t="shared" si="113"/>
        <v>424.17</v>
      </c>
      <c r="L239" s="13">
        <f t="shared" si="108"/>
        <v>948.871</v>
      </c>
      <c r="M239" s="11">
        <v>0</v>
      </c>
      <c r="N239" s="11">
        <f t="shared" si="114"/>
        <v>226.9</v>
      </c>
      <c r="O239" s="11">
        <f t="shared" si="115"/>
        <v>8.51</v>
      </c>
      <c r="P239" s="13">
        <f t="shared" si="116"/>
        <v>99.81</v>
      </c>
      <c r="Q239" s="11">
        <f t="shared" si="117"/>
        <v>335.22</v>
      </c>
      <c r="R239" s="11">
        <f t="shared" si="109"/>
        <v>1284.091</v>
      </c>
      <c r="S239" s="11"/>
      <c r="T239" t="str">
        <f>VLOOKUP(D239,[3]汇总!I$2:J$326,2,0)</f>
        <v>√</v>
      </c>
      <c r="U239">
        <f>VLOOKUP(D239,'[4]2021.05'!$E$5:$F$203,2,0)</f>
        <v>1790</v>
      </c>
      <c r="W239">
        <f>VLOOKUP(C239,'[5]6月养老保险明细导'!$B$1:$R$500,17,0)</f>
        <v>0</v>
      </c>
      <c r="X239">
        <f t="shared" si="96"/>
        <v>226.9</v>
      </c>
    </row>
    <row r="240" ht="20" hidden="1" customHeight="1" spans="1:24">
      <c r="A240" s="10">
        <f t="shared" si="118"/>
        <v>237</v>
      </c>
      <c r="B240" s="15"/>
      <c r="C240" s="12" t="s">
        <v>446</v>
      </c>
      <c r="D240" s="11" t="s">
        <v>447</v>
      </c>
      <c r="E240" s="11">
        <v>2836.2</v>
      </c>
      <c r="F240" s="11">
        <v>2837</v>
      </c>
      <c r="G240" s="13">
        <v>4990.25</v>
      </c>
      <c r="H240" s="11">
        <f t="shared" si="107"/>
        <v>51.05</v>
      </c>
      <c r="I240" s="11">
        <f t="shared" si="111"/>
        <v>453.792</v>
      </c>
      <c r="J240" s="11">
        <f t="shared" si="112"/>
        <v>19.859</v>
      </c>
      <c r="K240" s="13">
        <f t="shared" si="113"/>
        <v>424.17</v>
      </c>
      <c r="L240" s="13">
        <f t="shared" si="108"/>
        <v>948.871</v>
      </c>
      <c r="M240" s="11">
        <v>0</v>
      </c>
      <c r="N240" s="11">
        <f t="shared" si="114"/>
        <v>226.9</v>
      </c>
      <c r="O240" s="11">
        <f t="shared" si="115"/>
        <v>8.51</v>
      </c>
      <c r="P240" s="13">
        <f t="shared" si="116"/>
        <v>99.81</v>
      </c>
      <c r="Q240" s="11">
        <f t="shared" si="117"/>
        <v>335.22</v>
      </c>
      <c r="R240" s="11">
        <f t="shared" si="109"/>
        <v>1284.091</v>
      </c>
      <c r="S240" s="11"/>
      <c r="T240" t="str">
        <f>VLOOKUP(D240,[3]汇总!I$2:J$326,2,0)</f>
        <v>√</v>
      </c>
      <c r="U240">
        <f>VLOOKUP(D240,'[4]2021.05'!$E$5:$F$203,2,0)</f>
        <v>1790</v>
      </c>
      <c r="W240">
        <f>VLOOKUP(C240,'[5]6月养老保险明细导'!$B$1:$R$500,17,0)</f>
        <v>0</v>
      </c>
      <c r="X240">
        <f t="shared" si="96"/>
        <v>226.9</v>
      </c>
    </row>
    <row r="241" ht="20" hidden="1" customHeight="1" spans="1:24">
      <c r="A241" s="10">
        <f t="shared" si="118"/>
        <v>238</v>
      </c>
      <c r="B241" s="15"/>
      <c r="C241" s="12" t="s">
        <v>450</v>
      </c>
      <c r="D241" s="11" t="s">
        <v>451</v>
      </c>
      <c r="E241" s="11">
        <v>2836.2</v>
      </c>
      <c r="F241" s="11">
        <v>2837</v>
      </c>
      <c r="G241" s="13">
        <v>4990.25</v>
      </c>
      <c r="H241" s="11">
        <f t="shared" si="107"/>
        <v>51.05</v>
      </c>
      <c r="I241" s="11">
        <f t="shared" si="111"/>
        <v>453.792</v>
      </c>
      <c r="J241" s="11">
        <f t="shared" si="112"/>
        <v>19.859</v>
      </c>
      <c r="K241" s="13">
        <f t="shared" si="113"/>
        <v>424.17</v>
      </c>
      <c r="L241" s="13">
        <f t="shared" si="108"/>
        <v>948.871</v>
      </c>
      <c r="M241" s="11">
        <v>0</v>
      </c>
      <c r="N241" s="11">
        <f t="shared" si="114"/>
        <v>226.9</v>
      </c>
      <c r="O241" s="11">
        <f t="shared" si="115"/>
        <v>8.51</v>
      </c>
      <c r="P241" s="13">
        <f t="shared" si="116"/>
        <v>99.81</v>
      </c>
      <c r="Q241" s="11">
        <f t="shared" si="117"/>
        <v>335.22</v>
      </c>
      <c r="R241" s="11">
        <f t="shared" si="109"/>
        <v>1284.091</v>
      </c>
      <c r="S241" s="11"/>
      <c r="T241" t="str">
        <f>VLOOKUP(D241,[3]汇总!I$2:J$326,2,0)</f>
        <v>√</v>
      </c>
      <c r="U241">
        <f>VLOOKUP(D241,'[4]2021.05'!$E$5:$F$203,2,0)</f>
        <v>1790</v>
      </c>
      <c r="W241">
        <f>VLOOKUP(C241,'[5]6月养老保险明细导'!$B$1:$R$500,17,0)</f>
        <v>0</v>
      </c>
      <c r="X241">
        <f t="shared" si="96"/>
        <v>226.9</v>
      </c>
    </row>
    <row r="242" ht="20" hidden="1" customHeight="1" spans="1:24">
      <c r="A242" s="10">
        <f t="shared" si="118"/>
        <v>239</v>
      </c>
      <c r="B242" s="15"/>
      <c r="C242" s="12" t="s">
        <v>452</v>
      </c>
      <c r="D242" s="11" t="s">
        <v>453</v>
      </c>
      <c r="E242" s="11">
        <v>2836.2</v>
      </c>
      <c r="F242" s="11">
        <v>2837</v>
      </c>
      <c r="G242" s="13">
        <v>4990.25</v>
      </c>
      <c r="H242" s="11">
        <f t="shared" si="107"/>
        <v>51.05</v>
      </c>
      <c r="I242" s="11">
        <f t="shared" si="111"/>
        <v>453.792</v>
      </c>
      <c r="J242" s="11">
        <f t="shared" si="112"/>
        <v>19.859</v>
      </c>
      <c r="K242" s="13">
        <f t="shared" si="113"/>
        <v>424.17</v>
      </c>
      <c r="L242" s="13">
        <f t="shared" si="108"/>
        <v>948.871</v>
      </c>
      <c r="M242" s="11">
        <v>0</v>
      </c>
      <c r="N242" s="11">
        <f t="shared" si="114"/>
        <v>226.9</v>
      </c>
      <c r="O242" s="11">
        <f t="shared" si="115"/>
        <v>8.51</v>
      </c>
      <c r="P242" s="13">
        <f t="shared" si="116"/>
        <v>99.81</v>
      </c>
      <c r="Q242" s="11">
        <f t="shared" si="117"/>
        <v>335.22</v>
      </c>
      <c r="R242" s="11">
        <f t="shared" si="109"/>
        <v>1284.091</v>
      </c>
      <c r="S242" s="11"/>
      <c r="T242" t="str">
        <f>VLOOKUP(D242,[3]汇总!I$2:J$326,2,0)</f>
        <v>√</v>
      </c>
      <c r="U242" t="e">
        <f>VLOOKUP(D242,'[4]2021.05'!$E$5:$F$203,2,0)</f>
        <v>#N/A</v>
      </c>
      <c r="W242">
        <f>VLOOKUP(C242,'[5]6月养老保险明细导'!$B$1:$R$500,17,0)</f>
        <v>0</v>
      </c>
      <c r="X242">
        <f t="shared" si="96"/>
        <v>226.9</v>
      </c>
    </row>
    <row r="243" s="1" customFormat="1" ht="20" customHeight="1" spans="1:24">
      <c r="A243" s="10">
        <f t="shared" si="118"/>
        <v>240</v>
      </c>
      <c r="B243" s="17"/>
      <c r="C243" s="18" t="s">
        <v>986</v>
      </c>
      <c r="D243" s="114" t="s">
        <v>987</v>
      </c>
      <c r="E243" s="19">
        <v>3042.05</v>
      </c>
      <c r="F243" s="20">
        <v>3043</v>
      </c>
      <c r="G243" s="21">
        <v>4990.25</v>
      </c>
      <c r="H243" s="20">
        <f t="shared" si="107"/>
        <v>54.76</v>
      </c>
      <c r="I243" s="20">
        <f t="shared" si="111"/>
        <v>486.728</v>
      </c>
      <c r="J243" s="20">
        <f t="shared" si="112"/>
        <v>21.301</v>
      </c>
      <c r="K243" s="21">
        <f t="shared" si="113"/>
        <v>424.17</v>
      </c>
      <c r="L243" s="21">
        <f t="shared" si="108"/>
        <v>986.959</v>
      </c>
      <c r="M243" s="20">
        <v>0</v>
      </c>
      <c r="N243" s="20">
        <f t="shared" si="114"/>
        <v>243.36</v>
      </c>
      <c r="O243" s="20">
        <f t="shared" si="115"/>
        <v>9.13</v>
      </c>
      <c r="P243" s="21">
        <f t="shared" si="116"/>
        <v>99.81</v>
      </c>
      <c r="Q243" s="20">
        <f t="shared" si="117"/>
        <v>352.3</v>
      </c>
      <c r="R243" s="20">
        <f t="shared" si="109"/>
        <v>1339.259</v>
      </c>
      <c r="S243" s="20" t="s">
        <v>50</v>
      </c>
      <c r="W243">
        <f>VLOOKUP(C243,'[5]6月养老保险明细导'!$B$1:$R$500,17,0)</f>
        <v>0</v>
      </c>
      <c r="X243">
        <f t="shared" si="96"/>
        <v>243.36</v>
      </c>
    </row>
    <row r="244" s="1" customFormat="1" ht="20" customHeight="1" spans="1:24">
      <c r="A244" s="10">
        <f t="shared" ref="A244:A253" si="119">ROW()-3</f>
        <v>241</v>
      </c>
      <c r="B244" s="17"/>
      <c r="C244" s="18" t="s">
        <v>988</v>
      </c>
      <c r="D244" s="114" t="s">
        <v>989</v>
      </c>
      <c r="E244" s="19">
        <v>3042.05</v>
      </c>
      <c r="F244" s="20">
        <v>3043</v>
      </c>
      <c r="G244" s="21">
        <v>4990.25</v>
      </c>
      <c r="H244" s="20">
        <f t="shared" si="107"/>
        <v>54.76</v>
      </c>
      <c r="I244" s="20">
        <f t="shared" si="111"/>
        <v>486.728</v>
      </c>
      <c r="J244" s="20">
        <f t="shared" si="112"/>
        <v>21.301</v>
      </c>
      <c r="K244" s="21">
        <f t="shared" si="113"/>
        <v>424.17</v>
      </c>
      <c r="L244" s="21">
        <f t="shared" si="108"/>
        <v>986.959</v>
      </c>
      <c r="M244" s="20">
        <v>0</v>
      </c>
      <c r="N244" s="20">
        <f t="shared" si="114"/>
        <v>243.36</v>
      </c>
      <c r="O244" s="20">
        <f t="shared" si="115"/>
        <v>9.13</v>
      </c>
      <c r="P244" s="21">
        <f t="shared" si="116"/>
        <v>99.81</v>
      </c>
      <c r="Q244" s="20">
        <f t="shared" si="117"/>
        <v>352.3</v>
      </c>
      <c r="R244" s="20">
        <f t="shared" si="109"/>
        <v>1339.259</v>
      </c>
      <c r="S244" s="20" t="s">
        <v>50</v>
      </c>
      <c r="W244">
        <f>VLOOKUP(C244,'[5]6月养老保险明细导'!$B$1:$R$500,17,0)</f>
        <v>0</v>
      </c>
      <c r="X244">
        <f t="shared" si="96"/>
        <v>243.36</v>
      </c>
    </row>
    <row r="245" s="1" customFormat="1" ht="20" hidden="1" customHeight="1" spans="1:24">
      <c r="A245" s="10">
        <f t="shared" si="119"/>
        <v>242</v>
      </c>
      <c r="B245" s="17"/>
      <c r="C245" s="18" t="s">
        <v>990</v>
      </c>
      <c r="D245" s="18" t="s">
        <v>991</v>
      </c>
      <c r="E245" s="19">
        <v>3042.05</v>
      </c>
      <c r="F245" s="20">
        <v>3043</v>
      </c>
      <c r="G245" s="21">
        <v>4990.25</v>
      </c>
      <c r="H245" s="20">
        <f t="shared" si="107"/>
        <v>54.76</v>
      </c>
      <c r="I245" s="20">
        <v>0</v>
      </c>
      <c r="J245" s="20">
        <v>0</v>
      </c>
      <c r="K245" s="21">
        <v>0</v>
      </c>
      <c r="L245" s="21">
        <f t="shared" si="108"/>
        <v>54.76</v>
      </c>
      <c r="M245" s="20">
        <v>0</v>
      </c>
      <c r="N245" s="20">
        <v>0</v>
      </c>
      <c r="O245" s="20">
        <v>0</v>
      </c>
      <c r="P245" s="21">
        <v>0</v>
      </c>
      <c r="Q245" s="20">
        <v>0</v>
      </c>
      <c r="R245" s="20">
        <f t="shared" si="109"/>
        <v>54.76</v>
      </c>
      <c r="S245" s="20" t="s">
        <v>50</v>
      </c>
      <c r="W245" t="e">
        <f>VLOOKUP(C245,'[5]6月养老保险明细导'!$B$1:$R$500,17,0)</f>
        <v>#N/A</v>
      </c>
      <c r="X245" t="e">
        <f t="shared" si="96"/>
        <v>#N/A</v>
      </c>
    </row>
    <row r="246" s="1" customFormat="1" ht="20" hidden="1" customHeight="1" spans="1:24">
      <c r="A246" s="10">
        <f t="shared" si="119"/>
        <v>243</v>
      </c>
      <c r="B246" s="17"/>
      <c r="C246" s="18" t="s">
        <v>992</v>
      </c>
      <c r="D246" s="18" t="s">
        <v>993</v>
      </c>
      <c r="E246" s="19">
        <v>3042.05</v>
      </c>
      <c r="F246" s="20">
        <v>3043</v>
      </c>
      <c r="G246" s="21">
        <v>4990.25</v>
      </c>
      <c r="H246" s="20">
        <f t="shared" si="107"/>
        <v>54.76</v>
      </c>
      <c r="I246" s="20">
        <v>0</v>
      </c>
      <c r="J246" s="20">
        <v>0</v>
      </c>
      <c r="K246" s="21">
        <v>0</v>
      </c>
      <c r="L246" s="21">
        <f t="shared" si="108"/>
        <v>54.76</v>
      </c>
      <c r="M246" s="20">
        <v>0</v>
      </c>
      <c r="N246" s="20">
        <v>0</v>
      </c>
      <c r="O246" s="21">
        <v>0</v>
      </c>
      <c r="P246" s="20">
        <v>0</v>
      </c>
      <c r="Q246" s="20">
        <v>0</v>
      </c>
      <c r="R246" s="20">
        <f t="shared" si="109"/>
        <v>54.76</v>
      </c>
      <c r="S246" s="20" t="s">
        <v>50</v>
      </c>
      <c r="W246" t="e">
        <f>VLOOKUP(C246,'[5]6月养老保险明细导'!$B$1:$R$500,17,0)</f>
        <v>#N/A</v>
      </c>
      <c r="X246" t="e">
        <f t="shared" si="96"/>
        <v>#N/A</v>
      </c>
    </row>
    <row r="247" ht="20" hidden="1" customHeight="1" spans="1:24">
      <c r="A247" s="10">
        <f t="shared" si="119"/>
        <v>244</v>
      </c>
      <c r="B247" s="14" t="s">
        <v>456</v>
      </c>
      <c r="C247" s="12" t="s">
        <v>457</v>
      </c>
      <c r="D247" s="11" t="s">
        <v>458</v>
      </c>
      <c r="E247" s="11">
        <v>2836.2</v>
      </c>
      <c r="F247" s="11">
        <v>2837</v>
      </c>
      <c r="G247" s="13">
        <v>4990.25</v>
      </c>
      <c r="H247" s="11">
        <f t="shared" ref="H247:H309" si="120">ROUND(E247*0.018,2)</f>
        <v>51.05</v>
      </c>
      <c r="I247" s="11">
        <f t="shared" ref="I247:I309" si="121">E247*0.16</f>
        <v>453.792</v>
      </c>
      <c r="J247" s="11">
        <f t="shared" ref="J247:J309" si="122">F247*0.007</f>
        <v>19.859</v>
      </c>
      <c r="K247" s="13">
        <f t="shared" ref="K247:K309" si="123">ROUND(G247*0.085,2)</f>
        <v>424.17</v>
      </c>
      <c r="L247" s="13">
        <f t="shared" ref="L247:L309" si="124">SUM(H247:K247)</f>
        <v>948.871</v>
      </c>
      <c r="M247" s="11">
        <v>0</v>
      </c>
      <c r="N247" s="11">
        <f t="shared" ref="N247:N309" si="125">ROUND(E247*0.08,2)</f>
        <v>226.9</v>
      </c>
      <c r="O247" s="11">
        <f t="shared" ref="O247:O309" si="126">ROUND(F247*0.003,2)</f>
        <v>8.51</v>
      </c>
      <c r="P247" s="13">
        <f t="shared" ref="P247:P309" si="127">ROUND(G247*0.02,2)</f>
        <v>99.81</v>
      </c>
      <c r="Q247" s="11">
        <f t="shared" ref="Q247:Q309" si="128">SUM(M247:P247)</f>
        <v>335.22</v>
      </c>
      <c r="R247" s="11">
        <f t="shared" ref="R247:R309" si="129">L247+Q247</f>
        <v>1284.091</v>
      </c>
      <c r="S247" s="11"/>
      <c r="T247" t="str">
        <f>VLOOKUP(D247,[3]汇总!I$2:J$326,2,0)</f>
        <v>√</v>
      </c>
      <c r="U247">
        <f>VLOOKUP(D247,'[4]2021.05'!$E$5:$F$203,2,0)</f>
        <v>1790</v>
      </c>
      <c r="W247">
        <f>VLOOKUP(C247,'[5]6月养老保险明细导'!$B$1:$R$500,17,0)</f>
        <v>0</v>
      </c>
      <c r="X247">
        <f t="shared" si="96"/>
        <v>226.9</v>
      </c>
    </row>
    <row r="248" ht="20" hidden="1" customHeight="1" spans="1:24">
      <c r="A248" s="10">
        <f t="shared" si="119"/>
        <v>245</v>
      </c>
      <c r="B248" s="15"/>
      <c r="C248" s="12" t="s">
        <v>459</v>
      </c>
      <c r="D248" s="11" t="s">
        <v>460</v>
      </c>
      <c r="E248" s="11">
        <v>2836.2</v>
      </c>
      <c r="F248" s="11">
        <v>2837</v>
      </c>
      <c r="G248" s="13">
        <v>4990.25</v>
      </c>
      <c r="H248" s="11">
        <f t="shared" si="120"/>
        <v>51.05</v>
      </c>
      <c r="I248" s="11">
        <f t="shared" si="121"/>
        <v>453.792</v>
      </c>
      <c r="J248" s="11">
        <f t="shared" si="122"/>
        <v>19.859</v>
      </c>
      <c r="K248" s="13">
        <f t="shared" si="123"/>
        <v>424.17</v>
      </c>
      <c r="L248" s="13">
        <f t="shared" si="124"/>
        <v>948.871</v>
      </c>
      <c r="M248" s="11">
        <v>0</v>
      </c>
      <c r="N248" s="11">
        <f t="shared" si="125"/>
        <v>226.9</v>
      </c>
      <c r="O248" s="11">
        <f t="shared" si="126"/>
        <v>8.51</v>
      </c>
      <c r="P248" s="13">
        <f t="shared" si="127"/>
        <v>99.81</v>
      </c>
      <c r="Q248" s="11">
        <f t="shared" si="128"/>
        <v>335.22</v>
      </c>
      <c r="R248" s="11">
        <f t="shared" si="129"/>
        <v>1284.091</v>
      </c>
      <c r="S248" s="11"/>
      <c r="T248" t="str">
        <f>VLOOKUP(D248,[3]汇总!I$2:J$326,2,0)</f>
        <v>√</v>
      </c>
      <c r="U248">
        <f>VLOOKUP(D248,'[4]2021.05'!$E$5:$F$203,2,0)</f>
        <v>1790</v>
      </c>
      <c r="W248">
        <f>VLOOKUP(C248,'[5]6月养老保险明细导'!$B$1:$R$500,17,0)</f>
        <v>0</v>
      </c>
      <c r="X248">
        <f t="shared" si="96"/>
        <v>226.9</v>
      </c>
    </row>
    <row r="249" ht="20" hidden="1" customHeight="1" spans="1:24">
      <c r="A249" s="10">
        <f t="shared" si="119"/>
        <v>246</v>
      </c>
      <c r="B249" s="15"/>
      <c r="C249" s="12" t="s">
        <v>461</v>
      </c>
      <c r="D249" s="11" t="s">
        <v>462</v>
      </c>
      <c r="E249" s="11">
        <v>2836.2</v>
      </c>
      <c r="F249" s="11">
        <v>2837</v>
      </c>
      <c r="G249" s="13">
        <v>4990.25</v>
      </c>
      <c r="H249" s="11">
        <f t="shared" si="120"/>
        <v>51.05</v>
      </c>
      <c r="I249" s="11">
        <f t="shared" si="121"/>
        <v>453.792</v>
      </c>
      <c r="J249" s="11">
        <f t="shared" si="122"/>
        <v>19.859</v>
      </c>
      <c r="K249" s="13">
        <f t="shared" si="123"/>
        <v>424.17</v>
      </c>
      <c r="L249" s="13">
        <f t="shared" si="124"/>
        <v>948.871</v>
      </c>
      <c r="M249" s="11">
        <v>0</v>
      </c>
      <c r="N249" s="11">
        <f t="shared" si="125"/>
        <v>226.9</v>
      </c>
      <c r="O249" s="11">
        <f t="shared" si="126"/>
        <v>8.51</v>
      </c>
      <c r="P249" s="13">
        <f t="shared" si="127"/>
        <v>99.81</v>
      </c>
      <c r="Q249" s="11">
        <f t="shared" si="128"/>
        <v>335.22</v>
      </c>
      <c r="R249" s="11">
        <f t="shared" si="129"/>
        <v>1284.091</v>
      </c>
      <c r="S249" s="11"/>
      <c r="T249" t="str">
        <f>VLOOKUP(D249,[3]汇总!I$2:J$326,2,0)</f>
        <v>√</v>
      </c>
      <c r="U249">
        <f>VLOOKUP(D249,'[4]2021.05'!$E$5:$F$203,2,0)</f>
        <v>1790</v>
      </c>
      <c r="W249">
        <f>VLOOKUP(C249,'[5]6月养老保险明细导'!$B$1:$R$500,17,0)</f>
        <v>0</v>
      </c>
      <c r="X249">
        <f t="shared" si="96"/>
        <v>226.9</v>
      </c>
    </row>
    <row r="250" ht="20" hidden="1" customHeight="1" spans="1:24">
      <c r="A250" s="10">
        <f t="shared" si="119"/>
        <v>247</v>
      </c>
      <c r="B250" s="15"/>
      <c r="C250" s="12" t="s">
        <v>463</v>
      </c>
      <c r="D250" s="11" t="s">
        <v>464</v>
      </c>
      <c r="E250" s="11">
        <v>2836.2</v>
      </c>
      <c r="F250" s="11">
        <v>2837</v>
      </c>
      <c r="G250" s="13">
        <v>4990.25</v>
      </c>
      <c r="H250" s="11">
        <f t="shared" si="120"/>
        <v>51.05</v>
      </c>
      <c r="I250" s="11">
        <f t="shared" si="121"/>
        <v>453.792</v>
      </c>
      <c r="J250" s="11">
        <f t="shared" si="122"/>
        <v>19.859</v>
      </c>
      <c r="K250" s="13">
        <f t="shared" si="123"/>
        <v>424.17</v>
      </c>
      <c r="L250" s="13">
        <f t="shared" si="124"/>
        <v>948.871</v>
      </c>
      <c r="M250" s="11">
        <v>0</v>
      </c>
      <c r="N250" s="11">
        <f t="shared" si="125"/>
        <v>226.9</v>
      </c>
      <c r="O250" s="11">
        <f t="shared" si="126"/>
        <v>8.51</v>
      </c>
      <c r="P250" s="13">
        <f t="shared" si="127"/>
        <v>99.81</v>
      </c>
      <c r="Q250" s="11">
        <f t="shared" si="128"/>
        <v>335.22</v>
      </c>
      <c r="R250" s="11">
        <f t="shared" si="129"/>
        <v>1284.091</v>
      </c>
      <c r="S250" s="11"/>
      <c r="T250" t="str">
        <f>VLOOKUP(D250,[3]汇总!I$2:J$326,2,0)</f>
        <v>√</v>
      </c>
      <c r="U250">
        <f>VLOOKUP(D250,'[4]2021.05'!$E$5:$F$203,2,0)</f>
        <v>1790</v>
      </c>
      <c r="W250">
        <f>VLOOKUP(C250,'[5]6月养老保险明细导'!$B$1:$R$500,17,0)</f>
        <v>0</v>
      </c>
      <c r="X250">
        <f t="shared" si="96"/>
        <v>226.9</v>
      </c>
    </row>
    <row r="251" ht="20" hidden="1" customHeight="1" spans="1:24">
      <c r="A251" s="10">
        <f t="shared" si="119"/>
        <v>248</v>
      </c>
      <c r="B251" s="15"/>
      <c r="C251" s="12" t="s">
        <v>465</v>
      </c>
      <c r="D251" s="11" t="s">
        <v>466</v>
      </c>
      <c r="E251" s="11">
        <v>2836.2</v>
      </c>
      <c r="F251" s="11">
        <v>2837</v>
      </c>
      <c r="G251" s="13">
        <v>4990.25</v>
      </c>
      <c r="H251" s="11">
        <f t="shared" si="120"/>
        <v>51.05</v>
      </c>
      <c r="I251" s="11">
        <f t="shared" si="121"/>
        <v>453.792</v>
      </c>
      <c r="J251" s="11">
        <f t="shared" si="122"/>
        <v>19.859</v>
      </c>
      <c r="K251" s="13">
        <f t="shared" si="123"/>
        <v>424.17</v>
      </c>
      <c r="L251" s="13">
        <f t="shared" si="124"/>
        <v>948.871</v>
      </c>
      <c r="M251" s="11">
        <v>0</v>
      </c>
      <c r="N251" s="11">
        <f t="shared" si="125"/>
        <v>226.9</v>
      </c>
      <c r="O251" s="11">
        <f t="shared" si="126"/>
        <v>8.51</v>
      </c>
      <c r="P251" s="13">
        <f t="shared" si="127"/>
        <v>99.81</v>
      </c>
      <c r="Q251" s="11">
        <f t="shared" si="128"/>
        <v>335.22</v>
      </c>
      <c r="R251" s="11">
        <f t="shared" si="129"/>
        <v>1284.091</v>
      </c>
      <c r="S251" s="11"/>
      <c r="T251" t="str">
        <f>VLOOKUP(D251,[3]汇总!I$2:J$326,2,0)</f>
        <v>√</v>
      </c>
      <c r="U251">
        <f>VLOOKUP(D251,'[4]2021.05'!$E$5:$F$203,2,0)</f>
        <v>1790</v>
      </c>
      <c r="W251">
        <f>VLOOKUP(C251,'[5]6月养老保险明细导'!$B$1:$R$500,17,0)</f>
        <v>0</v>
      </c>
      <c r="X251">
        <f t="shared" si="96"/>
        <v>226.9</v>
      </c>
    </row>
    <row r="252" ht="20" hidden="1" customHeight="1" spans="1:24">
      <c r="A252" s="10">
        <f t="shared" si="119"/>
        <v>249</v>
      </c>
      <c r="B252" s="15"/>
      <c r="C252" s="12" t="s">
        <v>467</v>
      </c>
      <c r="D252" s="11" t="s">
        <v>468</v>
      </c>
      <c r="E252" s="11">
        <v>2836.2</v>
      </c>
      <c r="F252" s="11">
        <v>2837</v>
      </c>
      <c r="G252" s="13">
        <v>4990.25</v>
      </c>
      <c r="H252" s="11">
        <f t="shared" si="120"/>
        <v>51.05</v>
      </c>
      <c r="I252" s="11">
        <f t="shared" si="121"/>
        <v>453.792</v>
      </c>
      <c r="J252" s="11">
        <f t="shared" si="122"/>
        <v>19.859</v>
      </c>
      <c r="K252" s="13">
        <f t="shared" si="123"/>
        <v>424.17</v>
      </c>
      <c r="L252" s="13">
        <f t="shared" si="124"/>
        <v>948.871</v>
      </c>
      <c r="M252" s="11">
        <v>0</v>
      </c>
      <c r="N252" s="11">
        <f t="shared" si="125"/>
        <v>226.9</v>
      </c>
      <c r="O252" s="11">
        <f t="shared" si="126"/>
        <v>8.51</v>
      </c>
      <c r="P252" s="13">
        <f t="shared" si="127"/>
        <v>99.81</v>
      </c>
      <c r="Q252" s="11">
        <f t="shared" si="128"/>
        <v>335.22</v>
      </c>
      <c r="R252" s="11">
        <f t="shared" si="129"/>
        <v>1284.091</v>
      </c>
      <c r="S252" s="11"/>
      <c r="T252" t="str">
        <f>VLOOKUP(D252,[3]汇总!I$2:J$326,2,0)</f>
        <v>√</v>
      </c>
      <c r="U252">
        <f>VLOOKUP(D252,'[4]2021.05'!$E$5:$F$203,2,0)</f>
        <v>1790</v>
      </c>
      <c r="W252">
        <f>VLOOKUP(C252,'[5]6月养老保险明细导'!$B$1:$R$500,17,0)</f>
        <v>0</v>
      </c>
      <c r="X252">
        <f t="shared" si="96"/>
        <v>226.9</v>
      </c>
    </row>
    <row r="253" ht="20" hidden="1" customHeight="1" spans="1:24">
      <c r="A253" s="10">
        <f t="shared" si="119"/>
        <v>250</v>
      </c>
      <c r="B253" s="15"/>
      <c r="C253" s="12" t="s">
        <v>469</v>
      </c>
      <c r="D253" s="11" t="s">
        <v>470</v>
      </c>
      <c r="E253" s="11">
        <v>2836.2</v>
      </c>
      <c r="F253" s="11">
        <v>2837</v>
      </c>
      <c r="G253" s="13">
        <v>4990.25</v>
      </c>
      <c r="H253" s="11">
        <f t="shared" si="120"/>
        <v>51.05</v>
      </c>
      <c r="I253" s="11">
        <f t="shared" si="121"/>
        <v>453.792</v>
      </c>
      <c r="J253" s="11">
        <f t="shared" si="122"/>
        <v>19.859</v>
      </c>
      <c r="K253" s="13">
        <f t="shared" si="123"/>
        <v>424.17</v>
      </c>
      <c r="L253" s="13">
        <f t="shared" si="124"/>
        <v>948.871</v>
      </c>
      <c r="M253" s="11">
        <v>0</v>
      </c>
      <c r="N253" s="11">
        <f t="shared" si="125"/>
        <v>226.9</v>
      </c>
      <c r="O253" s="11">
        <f t="shared" si="126"/>
        <v>8.51</v>
      </c>
      <c r="P253" s="13">
        <f t="shared" si="127"/>
        <v>99.81</v>
      </c>
      <c r="Q253" s="11">
        <f t="shared" si="128"/>
        <v>335.22</v>
      </c>
      <c r="R253" s="11">
        <f t="shared" si="129"/>
        <v>1284.091</v>
      </c>
      <c r="S253" s="11"/>
      <c r="T253" t="str">
        <f>VLOOKUP(D253,[3]汇总!I$2:J$326,2,0)</f>
        <v>√</v>
      </c>
      <c r="U253">
        <f>VLOOKUP(D253,'[4]2021.05'!$E$5:$F$203,2,0)</f>
        <v>1790</v>
      </c>
      <c r="W253">
        <f>VLOOKUP(C253,'[5]6月养老保险明细导'!$B$1:$R$500,17,0)</f>
        <v>0</v>
      </c>
      <c r="X253">
        <f t="shared" si="96"/>
        <v>226.9</v>
      </c>
    </row>
    <row r="254" ht="20" hidden="1" customHeight="1" spans="1:24">
      <c r="A254" s="10">
        <f t="shared" ref="A254:A263" si="130">ROW()-3</f>
        <v>251</v>
      </c>
      <c r="B254" s="15"/>
      <c r="C254" s="12" t="s">
        <v>471</v>
      </c>
      <c r="D254" s="11" t="s">
        <v>472</v>
      </c>
      <c r="E254" s="11">
        <v>2836.2</v>
      </c>
      <c r="F254" s="11">
        <v>2837</v>
      </c>
      <c r="G254" s="13">
        <v>4990.25</v>
      </c>
      <c r="H254" s="11">
        <f t="shared" si="120"/>
        <v>51.05</v>
      </c>
      <c r="I254" s="11">
        <f t="shared" si="121"/>
        <v>453.792</v>
      </c>
      <c r="J254" s="11">
        <f t="shared" si="122"/>
        <v>19.859</v>
      </c>
      <c r="K254" s="13">
        <f t="shared" si="123"/>
        <v>424.17</v>
      </c>
      <c r="L254" s="13">
        <f t="shared" si="124"/>
        <v>948.871</v>
      </c>
      <c r="M254" s="11">
        <v>0</v>
      </c>
      <c r="N254" s="11">
        <f t="shared" si="125"/>
        <v>226.9</v>
      </c>
      <c r="O254" s="11">
        <f t="shared" si="126"/>
        <v>8.51</v>
      </c>
      <c r="P254" s="13">
        <f t="shared" si="127"/>
        <v>99.81</v>
      </c>
      <c r="Q254" s="11">
        <f t="shared" si="128"/>
        <v>335.22</v>
      </c>
      <c r="R254" s="11">
        <f t="shared" si="129"/>
        <v>1284.091</v>
      </c>
      <c r="S254" s="11"/>
      <c r="T254" t="str">
        <f>VLOOKUP(D254,[3]汇总!I$2:J$326,2,0)</f>
        <v>√</v>
      </c>
      <c r="U254">
        <f>VLOOKUP(D254,'[4]2021.05'!$E$5:$F$203,2,0)</f>
        <v>1790</v>
      </c>
      <c r="W254">
        <f>VLOOKUP(C254,'[5]6月养老保险明细导'!$B$1:$R$500,17,0)</f>
        <v>0</v>
      </c>
      <c r="X254">
        <f t="shared" si="96"/>
        <v>226.9</v>
      </c>
    </row>
    <row r="255" ht="20" hidden="1" customHeight="1" spans="1:24">
      <c r="A255" s="10">
        <f t="shared" si="130"/>
        <v>252</v>
      </c>
      <c r="B255" s="15"/>
      <c r="C255" s="12" t="s">
        <v>473</v>
      </c>
      <c r="D255" s="11" t="s">
        <v>474</v>
      </c>
      <c r="E255" s="11">
        <v>2836.2</v>
      </c>
      <c r="F255" s="11">
        <v>2837</v>
      </c>
      <c r="G255" s="13">
        <v>4990.25</v>
      </c>
      <c r="H255" s="11">
        <f t="shared" si="120"/>
        <v>51.05</v>
      </c>
      <c r="I255" s="11">
        <f t="shared" si="121"/>
        <v>453.792</v>
      </c>
      <c r="J255" s="11">
        <f t="shared" si="122"/>
        <v>19.859</v>
      </c>
      <c r="K255" s="13">
        <f t="shared" si="123"/>
        <v>424.17</v>
      </c>
      <c r="L255" s="13">
        <f t="shared" si="124"/>
        <v>948.871</v>
      </c>
      <c r="M255" s="11">
        <v>0</v>
      </c>
      <c r="N255" s="11">
        <f t="shared" si="125"/>
        <v>226.9</v>
      </c>
      <c r="O255" s="11">
        <f t="shared" si="126"/>
        <v>8.51</v>
      </c>
      <c r="P255" s="13">
        <f t="shared" si="127"/>
        <v>99.81</v>
      </c>
      <c r="Q255" s="11">
        <f t="shared" si="128"/>
        <v>335.22</v>
      </c>
      <c r="R255" s="11">
        <f t="shared" si="129"/>
        <v>1284.091</v>
      </c>
      <c r="S255" s="11"/>
      <c r="T255" t="str">
        <f>VLOOKUP(D255,[3]汇总!I$2:J$326,2,0)</f>
        <v>√</v>
      </c>
      <c r="U255">
        <f>VLOOKUP(D255,'[4]2021.05'!$E$5:$F$203,2,0)</f>
        <v>1790</v>
      </c>
      <c r="W255">
        <f>VLOOKUP(C255,'[5]6月养老保险明细导'!$B$1:$R$500,17,0)</f>
        <v>0</v>
      </c>
      <c r="X255">
        <f t="shared" si="96"/>
        <v>226.9</v>
      </c>
    </row>
    <row r="256" ht="20" hidden="1" customHeight="1" spans="1:24">
      <c r="A256" s="10">
        <f t="shared" si="130"/>
        <v>253</v>
      </c>
      <c r="B256" s="15"/>
      <c r="C256" s="12" t="s">
        <v>475</v>
      </c>
      <c r="D256" s="11" t="s">
        <v>476</v>
      </c>
      <c r="E256" s="11">
        <v>2836.2</v>
      </c>
      <c r="F256" s="11">
        <v>2837</v>
      </c>
      <c r="G256" s="13">
        <v>4990.25</v>
      </c>
      <c r="H256" s="11">
        <f t="shared" si="120"/>
        <v>51.05</v>
      </c>
      <c r="I256" s="11">
        <f t="shared" si="121"/>
        <v>453.792</v>
      </c>
      <c r="J256" s="11">
        <f t="shared" si="122"/>
        <v>19.859</v>
      </c>
      <c r="K256" s="13">
        <f t="shared" si="123"/>
        <v>424.17</v>
      </c>
      <c r="L256" s="13">
        <f t="shared" si="124"/>
        <v>948.871</v>
      </c>
      <c r="M256" s="11">
        <v>0</v>
      </c>
      <c r="N256" s="11">
        <f t="shared" si="125"/>
        <v>226.9</v>
      </c>
      <c r="O256" s="11">
        <f t="shared" si="126"/>
        <v>8.51</v>
      </c>
      <c r="P256" s="13">
        <f t="shared" si="127"/>
        <v>99.81</v>
      </c>
      <c r="Q256" s="11">
        <f t="shared" si="128"/>
        <v>335.22</v>
      </c>
      <c r="R256" s="11">
        <f t="shared" si="129"/>
        <v>1284.091</v>
      </c>
      <c r="S256" s="11"/>
      <c r="T256" t="str">
        <f>VLOOKUP(D256,[3]汇总!I$2:J$326,2,0)</f>
        <v>√</v>
      </c>
      <c r="U256">
        <f>VLOOKUP(D256,'[4]2021.05'!$E$5:$F$203,2,0)</f>
        <v>1790</v>
      </c>
      <c r="W256">
        <f>VLOOKUP(C256,'[5]6月养老保险明细导'!$B$1:$R$500,17,0)</f>
        <v>0</v>
      </c>
      <c r="X256">
        <f t="shared" si="96"/>
        <v>226.9</v>
      </c>
    </row>
    <row r="257" ht="20" hidden="1" customHeight="1" spans="1:24">
      <c r="A257" s="10">
        <f t="shared" si="130"/>
        <v>254</v>
      </c>
      <c r="B257" s="15"/>
      <c r="C257" s="12" t="s">
        <v>477</v>
      </c>
      <c r="D257" s="11" t="s">
        <v>478</v>
      </c>
      <c r="E257" s="11">
        <v>2836.2</v>
      </c>
      <c r="F257" s="11">
        <v>2837</v>
      </c>
      <c r="G257" s="13">
        <v>4990.25</v>
      </c>
      <c r="H257" s="11">
        <f t="shared" si="120"/>
        <v>51.05</v>
      </c>
      <c r="I257" s="11">
        <f t="shared" si="121"/>
        <v>453.792</v>
      </c>
      <c r="J257" s="11">
        <f t="shared" si="122"/>
        <v>19.859</v>
      </c>
      <c r="K257" s="13">
        <f t="shared" si="123"/>
        <v>424.17</v>
      </c>
      <c r="L257" s="13">
        <f t="shared" si="124"/>
        <v>948.871</v>
      </c>
      <c r="M257" s="11">
        <v>0</v>
      </c>
      <c r="N257" s="11">
        <f t="shared" si="125"/>
        <v>226.9</v>
      </c>
      <c r="O257" s="11">
        <f t="shared" si="126"/>
        <v>8.51</v>
      </c>
      <c r="P257" s="13">
        <f t="shared" si="127"/>
        <v>99.81</v>
      </c>
      <c r="Q257" s="11">
        <f t="shared" si="128"/>
        <v>335.22</v>
      </c>
      <c r="R257" s="11">
        <f t="shared" si="129"/>
        <v>1284.091</v>
      </c>
      <c r="S257" s="11"/>
      <c r="T257" t="str">
        <f>VLOOKUP(D257,[3]汇总!I$2:J$326,2,0)</f>
        <v>√</v>
      </c>
      <c r="U257">
        <f>VLOOKUP(D257,'[4]2021.05'!$E$5:$F$203,2,0)</f>
        <v>1790</v>
      </c>
      <c r="W257">
        <f>VLOOKUP(C257,'[5]6月养老保险明细导'!$B$1:$R$500,17,0)</f>
        <v>0</v>
      </c>
      <c r="X257">
        <f t="shared" si="96"/>
        <v>226.9</v>
      </c>
    </row>
    <row r="258" ht="20" hidden="1" customHeight="1" spans="1:24">
      <c r="A258" s="10">
        <f t="shared" si="130"/>
        <v>255</v>
      </c>
      <c r="B258" s="15"/>
      <c r="C258" s="12" t="s">
        <v>479</v>
      </c>
      <c r="D258" s="11" t="s">
        <v>480</v>
      </c>
      <c r="E258" s="11">
        <v>2836.2</v>
      </c>
      <c r="F258" s="11">
        <v>2837</v>
      </c>
      <c r="G258" s="13">
        <v>4990.25</v>
      </c>
      <c r="H258" s="11">
        <f t="shared" si="120"/>
        <v>51.05</v>
      </c>
      <c r="I258" s="11">
        <f t="shared" si="121"/>
        <v>453.792</v>
      </c>
      <c r="J258" s="11">
        <f t="shared" si="122"/>
        <v>19.859</v>
      </c>
      <c r="K258" s="13">
        <f t="shared" si="123"/>
        <v>424.17</v>
      </c>
      <c r="L258" s="13">
        <f t="shared" si="124"/>
        <v>948.871</v>
      </c>
      <c r="M258" s="11">
        <v>0</v>
      </c>
      <c r="N258" s="11">
        <f t="shared" si="125"/>
        <v>226.9</v>
      </c>
      <c r="O258" s="11">
        <f t="shared" si="126"/>
        <v>8.51</v>
      </c>
      <c r="P258" s="13">
        <f t="shared" si="127"/>
        <v>99.81</v>
      </c>
      <c r="Q258" s="11">
        <f t="shared" si="128"/>
        <v>335.22</v>
      </c>
      <c r="R258" s="11">
        <f t="shared" si="129"/>
        <v>1284.091</v>
      </c>
      <c r="S258" s="11"/>
      <c r="T258" t="str">
        <f>VLOOKUP(D258,[3]汇总!I$2:J$326,2,0)</f>
        <v>√</v>
      </c>
      <c r="U258">
        <f>VLOOKUP(D258,'[4]2021.05'!$E$5:$F$203,2,0)</f>
        <v>1790</v>
      </c>
      <c r="W258">
        <f>VLOOKUP(C258,'[5]6月养老保险明细导'!$B$1:$R$500,17,0)</f>
        <v>0</v>
      </c>
      <c r="X258">
        <f t="shared" si="96"/>
        <v>226.9</v>
      </c>
    </row>
    <row r="259" ht="20" hidden="1" customHeight="1" spans="1:24">
      <c r="A259" s="10">
        <f t="shared" si="130"/>
        <v>256</v>
      </c>
      <c r="B259" s="15"/>
      <c r="C259" s="12" t="s">
        <v>481</v>
      </c>
      <c r="D259" s="11" t="s">
        <v>482</v>
      </c>
      <c r="E259" s="11">
        <v>2836.2</v>
      </c>
      <c r="F259" s="11">
        <v>2837</v>
      </c>
      <c r="G259" s="13">
        <v>4990.25</v>
      </c>
      <c r="H259" s="11">
        <f t="shared" si="120"/>
        <v>51.05</v>
      </c>
      <c r="I259" s="11">
        <f t="shared" si="121"/>
        <v>453.792</v>
      </c>
      <c r="J259" s="11">
        <f t="shared" si="122"/>
        <v>19.859</v>
      </c>
      <c r="K259" s="13">
        <f t="shared" si="123"/>
        <v>424.17</v>
      </c>
      <c r="L259" s="13">
        <f t="shared" si="124"/>
        <v>948.871</v>
      </c>
      <c r="M259" s="11">
        <v>0</v>
      </c>
      <c r="N259" s="11">
        <f t="shared" si="125"/>
        <v>226.9</v>
      </c>
      <c r="O259" s="11">
        <f t="shared" si="126"/>
        <v>8.51</v>
      </c>
      <c r="P259" s="13">
        <f t="shared" si="127"/>
        <v>99.81</v>
      </c>
      <c r="Q259" s="11">
        <f t="shared" si="128"/>
        <v>335.22</v>
      </c>
      <c r="R259" s="11">
        <f t="shared" si="129"/>
        <v>1284.091</v>
      </c>
      <c r="S259" s="11"/>
      <c r="T259" t="str">
        <f>VLOOKUP(D259,[3]汇总!I$2:J$326,2,0)</f>
        <v>√</v>
      </c>
      <c r="U259">
        <f>VLOOKUP(D259,'[4]2021.05'!$E$5:$F$203,2,0)</f>
        <v>1790</v>
      </c>
      <c r="W259">
        <f>VLOOKUP(C259,'[5]6月养老保险明细导'!$B$1:$R$500,17,0)</f>
        <v>0</v>
      </c>
      <c r="X259">
        <f t="shared" si="96"/>
        <v>226.9</v>
      </c>
    </row>
    <row r="260" ht="20" hidden="1" customHeight="1" spans="1:24">
      <c r="A260" s="10">
        <f t="shared" si="130"/>
        <v>257</v>
      </c>
      <c r="B260" s="15"/>
      <c r="C260" s="12" t="s">
        <v>483</v>
      </c>
      <c r="D260" s="11" t="s">
        <v>484</v>
      </c>
      <c r="E260" s="11">
        <v>2836.2</v>
      </c>
      <c r="F260" s="11">
        <v>2837</v>
      </c>
      <c r="G260" s="13">
        <v>4990.25</v>
      </c>
      <c r="H260" s="11">
        <f t="shared" si="120"/>
        <v>51.05</v>
      </c>
      <c r="I260" s="11">
        <f t="shared" si="121"/>
        <v>453.792</v>
      </c>
      <c r="J260" s="11">
        <f t="shared" si="122"/>
        <v>19.859</v>
      </c>
      <c r="K260" s="13">
        <f t="shared" si="123"/>
        <v>424.17</v>
      </c>
      <c r="L260" s="13">
        <f t="shared" si="124"/>
        <v>948.871</v>
      </c>
      <c r="M260" s="11">
        <v>0</v>
      </c>
      <c r="N260" s="11">
        <f t="shared" si="125"/>
        <v>226.9</v>
      </c>
      <c r="O260" s="11">
        <f t="shared" si="126"/>
        <v>8.51</v>
      </c>
      <c r="P260" s="13">
        <f t="shared" si="127"/>
        <v>99.81</v>
      </c>
      <c r="Q260" s="11">
        <f t="shared" si="128"/>
        <v>335.22</v>
      </c>
      <c r="R260" s="11">
        <f t="shared" si="129"/>
        <v>1284.091</v>
      </c>
      <c r="S260" s="11"/>
      <c r="T260" t="str">
        <f>VLOOKUP(D260,[3]汇总!I$2:J$326,2,0)</f>
        <v>√</v>
      </c>
      <c r="U260">
        <f>VLOOKUP(D260,'[4]2021.05'!$E$5:$F$203,2,0)</f>
        <v>1790</v>
      </c>
      <c r="W260">
        <f>VLOOKUP(C260,'[5]6月养老保险明细导'!$B$1:$R$500,17,0)</f>
        <v>0</v>
      </c>
      <c r="X260">
        <f t="shared" si="96"/>
        <v>226.9</v>
      </c>
    </row>
    <row r="261" ht="20" hidden="1" customHeight="1" spans="1:24">
      <c r="A261" s="10">
        <f t="shared" si="130"/>
        <v>258</v>
      </c>
      <c r="B261" s="15"/>
      <c r="C261" s="12" t="s">
        <v>487</v>
      </c>
      <c r="D261" s="11" t="s">
        <v>488</v>
      </c>
      <c r="E261" s="11">
        <v>2836.2</v>
      </c>
      <c r="F261" s="11">
        <v>2837</v>
      </c>
      <c r="G261" s="13">
        <v>4990.25</v>
      </c>
      <c r="H261" s="11">
        <f t="shared" si="120"/>
        <v>51.05</v>
      </c>
      <c r="I261" s="11">
        <f t="shared" si="121"/>
        <v>453.792</v>
      </c>
      <c r="J261" s="11">
        <f t="shared" si="122"/>
        <v>19.859</v>
      </c>
      <c r="K261" s="13">
        <f t="shared" si="123"/>
        <v>424.17</v>
      </c>
      <c r="L261" s="13">
        <f t="shared" si="124"/>
        <v>948.871</v>
      </c>
      <c r="M261" s="11">
        <v>0</v>
      </c>
      <c r="N261" s="11">
        <f t="shared" si="125"/>
        <v>226.9</v>
      </c>
      <c r="O261" s="11">
        <f t="shared" si="126"/>
        <v>8.51</v>
      </c>
      <c r="P261" s="13">
        <f t="shared" si="127"/>
        <v>99.81</v>
      </c>
      <c r="Q261" s="11">
        <f t="shared" si="128"/>
        <v>335.22</v>
      </c>
      <c r="R261" s="11">
        <f t="shared" si="129"/>
        <v>1284.091</v>
      </c>
      <c r="S261" s="11"/>
      <c r="T261" t="str">
        <f>VLOOKUP(D261,[3]汇总!I$2:J$326,2,0)</f>
        <v>√</v>
      </c>
      <c r="U261">
        <f>VLOOKUP(D261,'[4]2021.05'!$E$5:$F$203,2,0)</f>
        <v>1790</v>
      </c>
      <c r="W261">
        <f>VLOOKUP(C261,'[5]6月养老保险明细导'!$B$1:$R$500,17,0)</f>
        <v>0</v>
      </c>
      <c r="X261">
        <f t="shared" ref="X261:X324" si="131">N261-W261</f>
        <v>226.9</v>
      </c>
    </row>
    <row r="262" ht="20" hidden="1" customHeight="1" spans="1:24">
      <c r="A262" s="10">
        <f t="shared" si="130"/>
        <v>259</v>
      </c>
      <c r="B262" s="15"/>
      <c r="C262" s="12" t="s">
        <v>489</v>
      </c>
      <c r="D262" s="11" t="s">
        <v>490</v>
      </c>
      <c r="E262" s="11">
        <v>2836.2</v>
      </c>
      <c r="F262" s="11">
        <v>2837</v>
      </c>
      <c r="G262" s="13">
        <v>4990.25</v>
      </c>
      <c r="H262" s="11">
        <f t="shared" si="120"/>
        <v>51.05</v>
      </c>
      <c r="I262" s="11">
        <f t="shared" si="121"/>
        <v>453.792</v>
      </c>
      <c r="J262" s="11">
        <f t="shared" si="122"/>
        <v>19.859</v>
      </c>
      <c r="K262" s="13">
        <f t="shared" si="123"/>
        <v>424.17</v>
      </c>
      <c r="L262" s="13">
        <f t="shared" si="124"/>
        <v>948.871</v>
      </c>
      <c r="M262" s="11">
        <v>0</v>
      </c>
      <c r="N262" s="11">
        <f t="shared" si="125"/>
        <v>226.9</v>
      </c>
      <c r="O262" s="11">
        <f t="shared" si="126"/>
        <v>8.51</v>
      </c>
      <c r="P262" s="13">
        <f t="shared" si="127"/>
        <v>99.81</v>
      </c>
      <c r="Q262" s="11">
        <f t="shared" si="128"/>
        <v>335.22</v>
      </c>
      <c r="R262" s="11">
        <f t="shared" si="129"/>
        <v>1284.091</v>
      </c>
      <c r="S262" s="11"/>
      <c r="T262" t="str">
        <f>VLOOKUP(D262,[3]汇总!I$2:J$326,2,0)</f>
        <v>√</v>
      </c>
      <c r="U262">
        <f>VLOOKUP(D262,'[4]2021.05'!$E$5:$F$203,2,0)</f>
        <v>1790</v>
      </c>
      <c r="W262">
        <f>VLOOKUP(C262,'[5]6月养老保险明细导'!$B$1:$R$500,17,0)</f>
        <v>0</v>
      </c>
      <c r="X262">
        <f t="shared" si="131"/>
        <v>226.9</v>
      </c>
    </row>
    <row r="263" ht="20" hidden="1" customHeight="1" spans="1:24">
      <c r="A263" s="10">
        <f t="shared" si="130"/>
        <v>260</v>
      </c>
      <c r="B263" s="15"/>
      <c r="C263" s="12" t="s">
        <v>491</v>
      </c>
      <c r="D263" s="11" t="s">
        <v>492</v>
      </c>
      <c r="E263" s="11">
        <v>2836.2</v>
      </c>
      <c r="F263" s="11">
        <v>2837</v>
      </c>
      <c r="G263" s="13">
        <v>4990.25</v>
      </c>
      <c r="H263" s="11">
        <f t="shared" si="120"/>
        <v>51.05</v>
      </c>
      <c r="I263" s="11">
        <f t="shared" si="121"/>
        <v>453.792</v>
      </c>
      <c r="J263" s="11">
        <f t="shared" si="122"/>
        <v>19.859</v>
      </c>
      <c r="K263" s="13">
        <f t="shared" si="123"/>
        <v>424.17</v>
      </c>
      <c r="L263" s="13">
        <f t="shared" si="124"/>
        <v>948.871</v>
      </c>
      <c r="M263" s="11">
        <v>0</v>
      </c>
      <c r="N263" s="11">
        <f t="shared" si="125"/>
        <v>226.9</v>
      </c>
      <c r="O263" s="11">
        <f t="shared" si="126"/>
        <v>8.51</v>
      </c>
      <c r="P263" s="13">
        <f t="shared" si="127"/>
        <v>99.81</v>
      </c>
      <c r="Q263" s="11">
        <f t="shared" si="128"/>
        <v>335.22</v>
      </c>
      <c r="R263" s="11">
        <f t="shared" si="129"/>
        <v>1284.091</v>
      </c>
      <c r="S263" s="11"/>
      <c r="T263" t="str">
        <f>VLOOKUP(D263,[3]汇总!I$2:J$326,2,0)</f>
        <v>√</v>
      </c>
      <c r="U263">
        <f>VLOOKUP(D263,'[4]2021.05'!$E$5:$F$203,2,0)</f>
        <v>1790</v>
      </c>
      <c r="W263">
        <f>VLOOKUP(C263,'[5]6月养老保险明细导'!$B$1:$R$500,17,0)</f>
        <v>0</v>
      </c>
      <c r="X263">
        <f t="shared" si="131"/>
        <v>226.9</v>
      </c>
    </row>
    <row r="264" ht="20" hidden="1" customHeight="1" spans="1:24">
      <c r="A264" s="10">
        <f t="shared" ref="A264:A273" si="132">ROW()-3</f>
        <v>261</v>
      </c>
      <c r="B264" s="15"/>
      <c r="C264" s="12" t="s">
        <v>493</v>
      </c>
      <c r="D264" s="11" t="s">
        <v>494</v>
      </c>
      <c r="E264" s="11">
        <v>2836.2</v>
      </c>
      <c r="F264" s="11">
        <v>2837</v>
      </c>
      <c r="G264" s="13">
        <v>4990.25</v>
      </c>
      <c r="H264" s="11">
        <f t="shared" si="120"/>
        <v>51.05</v>
      </c>
      <c r="I264" s="11">
        <f t="shared" si="121"/>
        <v>453.792</v>
      </c>
      <c r="J264" s="11">
        <f t="shared" si="122"/>
        <v>19.859</v>
      </c>
      <c r="K264" s="13">
        <f t="shared" si="123"/>
        <v>424.17</v>
      </c>
      <c r="L264" s="13">
        <f t="shared" si="124"/>
        <v>948.871</v>
      </c>
      <c r="M264" s="11">
        <v>0</v>
      </c>
      <c r="N264" s="11">
        <f t="shared" si="125"/>
        <v>226.9</v>
      </c>
      <c r="O264" s="11">
        <f t="shared" si="126"/>
        <v>8.51</v>
      </c>
      <c r="P264" s="13">
        <f t="shared" si="127"/>
        <v>99.81</v>
      </c>
      <c r="Q264" s="11">
        <f t="shared" si="128"/>
        <v>335.22</v>
      </c>
      <c r="R264" s="11">
        <f t="shared" si="129"/>
        <v>1284.091</v>
      </c>
      <c r="S264" s="11"/>
      <c r="T264" t="str">
        <f>VLOOKUP(D264,[3]汇总!I$2:J$326,2,0)</f>
        <v>√</v>
      </c>
      <c r="U264">
        <f>VLOOKUP(D264,'[4]2021.05'!$E$5:$F$203,2,0)</f>
        <v>1790</v>
      </c>
      <c r="W264">
        <f>VLOOKUP(C264,'[5]6月养老保险明细导'!$B$1:$R$500,17,0)</f>
        <v>0</v>
      </c>
      <c r="X264">
        <f t="shared" si="131"/>
        <v>226.9</v>
      </c>
    </row>
    <row r="265" ht="20" hidden="1" customHeight="1" spans="1:24">
      <c r="A265" s="10">
        <f t="shared" si="132"/>
        <v>262</v>
      </c>
      <c r="B265" s="15"/>
      <c r="C265" s="12" t="s">
        <v>495</v>
      </c>
      <c r="D265" s="11" t="s">
        <v>496</v>
      </c>
      <c r="E265" s="11">
        <v>2836.2</v>
      </c>
      <c r="F265" s="11">
        <v>2837</v>
      </c>
      <c r="G265" s="13">
        <v>4990.25</v>
      </c>
      <c r="H265" s="11">
        <f t="shared" si="120"/>
        <v>51.05</v>
      </c>
      <c r="I265" s="11">
        <f t="shared" si="121"/>
        <v>453.792</v>
      </c>
      <c r="J265" s="11">
        <f t="shared" si="122"/>
        <v>19.859</v>
      </c>
      <c r="K265" s="13">
        <f t="shared" si="123"/>
        <v>424.17</v>
      </c>
      <c r="L265" s="13">
        <f t="shared" si="124"/>
        <v>948.871</v>
      </c>
      <c r="M265" s="11">
        <v>0</v>
      </c>
      <c r="N265" s="11">
        <f t="shared" si="125"/>
        <v>226.9</v>
      </c>
      <c r="O265" s="11">
        <f t="shared" si="126"/>
        <v>8.51</v>
      </c>
      <c r="P265" s="13">
        <f t="shared" si="127"/>
        <v>99.81</v>
      </c>
      <c r="Q265" s="11">
        <f t="shared" si="128"/>
        <v>335.22</v>
      </c>
      <c r="R265" s="11">
        <f t="shared" si="129"/>
        <v>1284.091</v>
      </c>
      <c r="S265" s="11"/>
      <c r="T265" t="str">
        <f>VLOOKUP(D265,[3]汇总!I$2:J$326,2,0)</f>
        <v>√</v>
      </c>
      <c r="U265">
        <f>VLOOKUP(D265,'[4]2021.05'!$E$5:$F$203,2,0)</f>
        <v>1790</v>
      </c>
      <c r="W265">
        <f>VLOOKUP(C265,'[5]6月养老保险明细导'!$B$1:$R$500,17,0)</f>
        <v>0</v>
      </c>
      <c r="X265">
        <f t="shared" si="131"/>
        <v>226.9</v>
      </c>
    </row>
    <row r="266" ht="20" hidden="1" customHeight="1" spans="1:24">
      <c r="A266" s="10">
        <f t="shared" si="132"/>
        <v>263</v>
      </c>
      <c r="B266" s="15"/>
      <c r="C266" s="12" t="s">
        <v>497</v>
      </c>
      <c r="D266" s="11" t="s">
        <v>498</v>
      </c>
      <c r="E266" s="11">
        <v>2836.2</v>
      </c>
      <c r="F266" s="11">
        <v>2837</v>
      </c>
      <c r="G266" s="13">
        <v>4990.25</v>
      </c>
      <c r="H266" s="11">
        <f t="shared" si="120"/>
        <v>51.05</v>
      </c>
      <c r="I266" s="11">
        <f t="shared" si="121"/>
        <v>453.792</v>
      </c>
      <c r="J266" s="11">
        <f t="shared" si="122"/>
        <v>19.859</v>
      </c>
      <c r="K266" s="13">
        <f t="shared" si="123"/>
        <v>424.17</v>
      </c>
      <c r="L266" s="13">
        <f t="shared" si="124"/>
        <v>948.871</v>
      </c>
      <c r="M266" s="11">
        <v>0</v>
      </c>
      <c r="N266" s="11">
        <f t="shared" si="125"/>
        <v>226.9</v>
      </c>
      <c r="O266" s="11">
        <f t="shared" si="126"/>
        <v>8.51</v>
      </c>
      <c r="P266" s="13">
        <f t="shared" si="127"/>
        <v>99.81</v>
      </c>
      <c r="Q266" s="11">
        <f t="shared" si="128"/>
        <v>335.22</v>
      </c>
      <c r="R266" s="11">
        <f t="shared" si="129"/>
        <v>1284.091</v>
      </c>
      <c r="S266" s="11"/>
      <c r="T266" t="str">
        <f>VLOOKUP(D266,[3]汇总!I$2:J$326,2,0)</f>
        <v>√</v>
      </c>
      <c r="U266">
        <f>VLOOKUP(D266,'[4]2021.05'!$E$5:$F$203,2,0)</f>
        <v>1790</v>
      </c>
      <c r="W266">
        <f>VLOOKUP(C266,'[5]6月养老保险明细导'!$B$1:$R$500,17,0)</f>
        <v>0</v>
      </c>
      <c r="X266">
        <f t="shared" si="131"/>
        <v>226.9</v>
      </c>
    </row>
    <row r="267" ht="20" hidden="1" customHeight="1" spans="1:24">
      <c r="A267" s="10">
        <f t="shared" si="132"/>
        <v>264</v>
      </c>
      <c r="B267" s="15"/>
      <c r="C267" s="12" t="s">
        <v>499</v>
      </c>
      <c r="D267" s="11" t="s">
        <v>500</v>
      </c>
      <c r="E267" s="11">
        <v>2846.5</v>
      </c>
      <c r="F267" s="11">
        <v>2846.5</v>
      </c>
      <c r="G267" s="13">
        <v>4990.25</v>
      </c>
      <c r="H267" s="11">
        <f t="shared" si="120"/>
        <v>51.24</v>
      </c>
      <c r="I267" s="11">
        <f t="shared" si="121"/>
        <v>455.44</v>
      </c>
      <c r="J267" s="11">
        <f t="shared" si="122"/>
        <v>19.9255</v>
      </c>
      <c r="K267" s="13">
        <f t="shared" si="123"/>
        <v>424.17</v>
      </c>
      <c r="L267" s="13">
        <f t="shared" si="124"/>
        <v>950.7755</v>
      </c>
      <c r="M267" s="11">
        <v>0</v>
      </c>
      <c r="N267" s="11">
        <f t="shared" si="125"/>
        <v>227.72</v>
      </c>
      <c r="O267" s="11">
        <f t="shared" si="126"/>
        <v>8.54</v>
      </c>
      <c r="P267" s="13">
        <f t="shared" si="127"/>
        <v>99.81</v>
      </c>
      <c r="Q267" s="11">
        <f t="shared" si="128"/>
        <v>336.07</v>
      </c>
      <c r="R267" s="11">
        <f t="shared" si="129"/>
        <v>1286.8455</v>
      </c>
      <c r="S267" s="11"/>
      <c r="T267" t="str">
        <f>VLOOKUP(D267,[3]汇总!I$2:J$326,2,0)</f>
        <v>√</v>
      </c>
      <c r="U267">
        <f>VLOOKUP(D267,'[4]2021.05'!$E$5:$F$203,2,0)</f>
        <v>1790</v>
      </c>
      <c r="W267">
        <f>VLOOKUP(C267,'[5]6月养老保险明细导'!$B$1:$R$500,17,0)</f>
        <v>0</v>
      </c>
      <c r="X267">
        <f t="shared" si="131"/>
        <v>227.72</v>
      </c>
    </row>
    <row r="268" ht="20" hidden="1" customHeight="1" spans="1:24">
      <c r="A268" s="10">
        <f t="shared" si="132"/>
        <v>265</v>
      </c>
      <c r="B268" s="15"/>
      <c r="C268" s="12" t="s">
        <v>501</v>
      </c>
      <c r="D268" s="11" t="s">
        <v>502</v>
      </c>
      <c r="E268" s="11">
        <v>2836.2</v>
      </c>
      <c r="F268" s="11">
        <v>2837</v>
      </c>
      <c r="G268" s="13">
        <v>4990.25</v>
      </c>
      <c r="H268" s="11">
        <f t="shared" si="120"/>
        <v>51.05</v>
      </c>
      <c r="I268" s="11">
        <f t="shared" si="121"/>
        <v>453.792</v>
      </c>
      <c r="J268" s="11">
        <f t="shared" si="122"/>
        <v>19.859</v>
      </c>
      <c r="K268" s="13">
        <f t="shared" si="123"/>
        <v>424.17</v>
      </c>
      <c r="L268" s="13">
        <f t="shared" si="124"/>
        <v>948.871</v>
      </c>
      <c r="M268" s="11">
        <v>0</v>
      </c>
      <c r="N268" s="11">
        <f t="shared" si="125"/>
        <v>226.9</v>
      </c>
      <c r="O268" s="11">
        <f t="shared" si="126"/>
        <v>8.51</v>
      </c>
      <c r="P268" s="13">
        <f t="shared" si="127"/>
        <v>99.81</v>
      </c>
      <c r="Q268" s="11">
        <f t="shared" si="128"/>
        <v>335.22</v>
      </c>
      <c r="R268" s="11">
        <f t="shared" si="129"/>
        <v>1284.091</v>
      </c>
      <c r="S268" s="11"/>
      <c r="T268" t="str">
        <f>VLOOKUP(D268,[3]汇总!I$2:J$326,2,0)</f>
        <v>√</v>
      </c>
      <c r="U268">
        <f>VLOOKUP(D268,'[4]2021.05'!$E$5:$F$203,2,0)</f>
        <v>1790</v>
      </c>
      <c r="W268">
        <f>VLOOKUP(C268,'[5]6月养老保险明细导'!$B$1:$R$500,17,0)</f>
        <v>0</v>
      </c>
      <c r="X268">
        <f t="shared" si="131"/>
        <v>226.9</v>
      </c>
    </row>
    <row r="269" ht="20" hidden="1" customHeight="1" spans="1:24">
      <c r="A269" s="10">
        <f t="shared" si="132"/>
        <v>266</v>
      </c>
      <c r="B269" s="15"/>
      <c r="C269" s="12" t="s">
        <v>503</v>
      </c>
      <c r="D269" s="11" t="s">
        <v>504</v>
      </c>
      <c r="E269" s="11">
        <v>2836.2</v>
      </c>
      <c r="F269" s="11">
        <v>2837</v>
      </c>
      <c r="G269" s="13">
        <v>4990.25</v>
      </c>
      <c r="H269" s="11">
        <f t="shared" si="120"/>
        <v>51.05</v>
      </c>
      <c r="I269" s="11">
        <f t="shared" si="121"/>
        <v>453.792</v>
      </c>
      <c r="J269" s="11">
        <f t="shared" si="122"/>
        <v>19.859</v>
      </c>
      <c r="K269" s="13">
        <f t="shared" si="123"/>
        <v>424.17</v>
      </c>
      <c r="L269" s="13">
        <f t="shared" si="124"/>
        <v>948.871</v>
      </c>
      <c r="M269" s="11">
        <v>0</v>
      </c>
      <c r="N269" s="11">
        <f t="shared" si="125"/>
        <v>226.9</v>
      </c>
      <c r="O269" s="11">
        <f t="shared" si="126"/>
        <v>8.51</v>
      </c>
      <c r="P269" s="13">
        <f t="shared" si="127"/>
        <v>99.81</v>
      </c>
      <c r="Q269" s="11">
        <f t="shared" si="128"/>
        <v>335.22</v>
      </c>
      <c r="R269" s="11">
        <f t="shared" si="129"/>
        <v>1284.091</v>
      </c>
      <c r="S269" s="11"/>
      <c r="T269" t="str">
        <f>VLOOKUP(D269,[3]汇总!I$2:J$326,2,0)</f>
        <v>√</v>
      </c>
      <c r="U269">
        <f>VLOOKUP(D269,'[4]2021.05'!$E$5:$F$203,2,0)</f>
        <v>1790</v>
      </c>
      <c r="W269">
        <f>VLOOKUP(C269,'[5]6月养老保险明细导'!$B$1:$R$500,17,0)</f>
        <v>0</v>
      </c>
      <c r="X269">
        <f t="shared" si="131"/>
        <v>226.9</v>
      </c>
    </row>
    <row r="270" ht="20" hidden="1" customHeight="1" spans="1:24">
      <c r="A270" s="10">
        <f t="shared" si="132"/>
        <v>267</v>
      </c>
      <c r="B270" s="15"/>
      <c r="C270" s="12" t="s">
        <v>505</v>
      </c>
      <c r="D270" s="11" t="s">
        <v>506</v>
      </c>
      <c r="E270" s="11">
        <v>2836.2</v>
      </c>
      <c r="F270" s="11">
        <v>2837</v>
      </c>
      <c r="G270" s="13">
        <v>4990.25</v>
      </c>
      <c r="H270" s="11">
        <f t="shared" si="120"/>
        <v>51.05</v>
      </c>
      <c r="I270" s="11">
        <f t="shared" si="121"/>
        <v>453.792</v>
      </c>
      <c r="J270" s="11">
        <f t="shared" si="122"/>
        <v>19.859</v>
      </c>
      <c r="K270" s="13">
        <f t="shared" si="123"/>
        <v>424.17</v>
      </c>
      <c r="L270" s="13">
        <f t="shared" si="124"/>
        <v>948.871</v>
      </c>
      <c r="M270" s="11">
        <v>0</v>
      </c>
      <c r="N270" s="11">
        <f t="shared" si="125"/>
        <v>226.9</v>
      </c>
      <c r="O270" s="11">
        <f t="shared" si="126"/>
        <v>8.51</v>
      </c>
      <c r="P270" s="13">
        <f t="shared" si="127"/>
        <v>99.81</v>
      </c>
      <c r="Q270" s="11">
        <f t="shared" si="128"/>
        <v>335.22</v>
      </c>
      <c r="R270" s="11">
        <f t="shared" si="129"/>
        <v>1284.091</v>
      </c>
      <c r="S270" s="11"/>
      <c r="T270" t="str">
        <f>VLOOKUP(D270,[3]汇总!I$2:J$326,2,0)</f>
        <v>√</v>
      </c>
      <c r="U270">
        <f>VLOOKUP(D270,'[4]2021.05'!$E$5:$F$203,2,0)</f>
        <v>1790</v>
      </c>
      <c r="W270">
        <f>VLOOKUP(C270,'[5]6月养老保险明细导'!$B$1:$R$500,17,0)</f>
        <v>0</v>
      </c>
      <c r="X270">
        <f t="shared" si="131"/>
        <v>226.9</v>
      </c>
    </row>
    <row r="271" ht="20" hidden="1" customHeight="1" spans="1:24">
      <c r="A271" s="10">
        <f t="shared" si="132"/>
        <v>268</v>
      </c>
      <c r="B271" s="15"/>
      <c r="C271" s="12" t="s">
        <v>507</v>
      </c>
      <c r="D271" s="11" t="s">
        <v>508</v>
      </c>
      <c r="E271" s="11">
        <v>2836.2</v>
      </c>
      <c r="F271" s="11">
        <v>2837</v>
      </c>
      <c r="G271" s="13">
        <v>4990.25</v>
      </c>
      <c r="H271" s="11">
        <f t="shared" si="120"/>
        <v>51.05</v>
      </c>
      <c r="I271" s="11">
        <f t="shared" si="121"/>
        <v>453.792</v>
      </c>
      <c r="J271" s="11">
        <f t="shared" si="122"/>
        <v>19.859</v>
      </c>
      <c r="K271" s="13">
        <f t="shared" si="123"/>
        <v>424.17</v>
      </c>
      <c r="L271" s="13">
        <f t="shared" si="124"/>
        <v>948.871</v>
      </c>
      <c r="M271" s="11">
        <v>0</v>
      </c>
      <c r="N271" s="11">
        <f t="shared" si="125"/>
        <v>226.9</v>
      </c>
      <c r="O271" s="11">
        <f t="shared" si="126"/>
        <v>8.51</v>
      </c>
      <c r="P271" s="13">
        <f t="shared" si="127"/>
        <v>99.81</v>
      </c>
      <c r="Q271" s="11">
        <f t="shared" si="128"/>
        <v>335.22</v>
      </c>
      <c r="R271" s="11">
        <f t="shared" si="129"/>
        <v>1284.091</v>
      </c>
      <c r="S271" s="11"/>
      <c r="T271" t="str">
        <f>VLOOKUP(D271,[3]汇总!I$2:J$326,2,0)</f>
        <v>√</v>
      </c>
      <c r="U271">
        <f>VLOOKUP(D271,'[4]2021.05'!$E$5:$F$203,2,0)</f>
        <v>1790</v>
      </c>
      <c r="W271">
        <f>VLOOKUP(C271,'[5]6月养老保险明细导'!$B$1:$R$500,17,0)</f>
        <v>0</v>
      </c>
      <c r="X271">
        <f t="shared" si="131"/>
        <v>226.9</v>
      </c>
    </row>
    <row r="272" ht="20" hidden="1" customHeight="1" spans="1:24">
      <c r="A272" s="10">
        <f t="shared" si="132"/>
        <v>269</v>
      </c>
      <c r="B272" s="15"/>
      <c r="C272" s="12" t="s">
        <v>886</v>
      </c>
      <c r="D272" s="11" t="s">
        <v>887</v>
      </c>
      <c r="E272" s="22">
        <v>3042.05</v>
      </c>
      <c r="F272" s="11">
        <v>3043</v>
      </c>
      <c r="G272" s="13">
        <v>4990.25</v>
      </c>
      <c r="H272" s="11">
        <f t="shared" si="120"/>
        <v>54.76</v>
      </c>
      <c r="I272" s="11">
        <f t="shared" si="121"/>
        <v>486.728</v>
      </c>
      <c r="J272" s="11">
        <f t="shared" si="122"/>
        <v>21.301</v>
      </c>
      <c r="K272" s="13">
        <f t="shared" si="123"/>
        <v>424.17</v>
      </c>
      <c r="L272" s="13">
        <f t="shared" si="124"/>
        <v>986.959</v>
      </c>
      <c r="M272" s="11">
        <v>0</v>
      </c>
      <c r="N272" s="11">
        <f t="shared" si="125"/>
        <v>243.36</v>
      </c>
      <c r="O272" s="11">
        <f t="shared" si="126"/>
        <v>9.13</v>
      </c>
      <c r="P272" s="13">
        <f t="shared" si="127"/>
        <v>99.81</v>
      </c>
      <c r="Q272" s="11">
        <f t="shared" si="128"/>
        <v>352.3</v>
      </c>
      <c r="R272" s="11">
        <f t="shared" si="129"/>
        <v>1339.259</v>
      </c>
      <c r="S272" s="11"/>
      <c r="U272" t="e">
        <f>VLOOKUP(D272,'[4]2021.05'!$E$5:$F$203,2,0)</f>
        <v>#N/A</v>
      </c>
      <c r="W272">
        <f>VLOOKUP(C272,'[5]6月养老保险明细导'!$B$1:$R$500,17,0)</f>
        <v>0</v>
      </c>
      <c r="X272">
        <f t="shared" si="131"/>
        <v>243.36</v>
      </c>
    </row>
    <row r="273" ht="20" hidden="1" customHeight="1" spans="1:24">
      <c r="A273" s="10">
        <f t="shared" si="132"/>
        <v>270</v>
      </c>
      <c r="B273" s="15"/>
      <c r="C273" s="12" t="s">
        <v>888</v>
      </c>
      <c r="D273" s="11" t="s">
        <v>889</v>
      </c>
      <c r="E273" s="22">
        <v>3042.05</v>
      </c>
      <c r="F273" s="11">
        <v>3043</v>
      </c>
      <c r="G273" s="13">
        <v>4990.25</v>
      </c>
      <c r="H273" s="11">
        <f t="shared" si="120"/>
        <v>54.76</v>
      </c>
      <c r="I273" s="11">
        <f t="shared" si="121"/>
        <v>486.728</v>
      </c>
      <c r="J273" s="11">
        <f t="shared" si="122"/>
        <v>21.301</v>
      </c>
      <c r="K273" s="13">
        <f t="shared" si="123"/>
        <v>424.17</v>
      </c>
      <c r="L273" s="13">
        <f t="shared" si="124"/>
        <v>986.959</v>
      </c>
      <c r="M273" s="11">
        <v>0</v>
      </c>
      <c r="N273" s="11">
        <f t="shared" si="125"/>
        <v>243.36</v>
      </c>
      <c r="O273" s="11">
        <f t="shared" si="126"/>
        <v>9.13</v>
      </c>
      <c r="P273" s="13">
        <f t="shared" si="127"/>
        <v>99.81</v>
      </c>
      <c r="Q273" s="11">
        <f t="shared" si="128"/>
        <v>352.3</v>
      </c>
      <c r="R273" s="11">
        <f t="shared" si="129"/>
        <v>1339.259</v>
      </c>
      <c r="S273" s="11"/>
      <c r="U273" t="e">
        <f>VLOOKUP(D273,'[4]2021.05'!$E$5:$F$203,2,0)</f>
        <v>#N/A</v>
      </c>
      <c r="W273">
        <f>VLOOKUP(C273,'[5]6月养老保险明细导'!$B$1:$R$500,17,0)</f>
        <v>0</v>
      </c>
      <c r="X273">
        <f t="shared" si="131"/>
        <v>243.36</v>
      </c>
    </row>
    <row r="274" ht="20" hidden="1" customHeight="1" spans="1:24">
      <c r="A274" s="10">
        <f t="shared" ref="A274:A283" si="133">ROW()-3</f>
        <v>271</v>
      </c>
      <c r="B274" s="15"/>
      <c r="C274" s="12" t="s">
        <v>890</v>
      </c>
      <c r="D274" s="11" t="s">
        <v>891</v>
      </c>
      <c r="E274" s="22">
        <v>3042.05</v>
      </c>
      <c r="F274" s="11">
        <v>3043</v>
      </c>
      <c r="G274" s="13">
        <v>4990.25</v>
      </c>
      <c r="H274" s="11">
        <f t="shared" si="120"/>
        <v>54.76</v>
      </c>
      <c r="I274" s="11">
        <f t="shared" si="121"/>
        <v>486.728</v>
      </c>
      <c r="J274" s="11">
        <f t="shared" si="122"/>
        <v>21.301</v>
      </c>
      <c r="K274" s="13">
        <f t="shared" si="123"/>
        <v>424.17</v>
      </c>
      <c r="L274" s="13">
        <f t="shared" si="124"/>
        <v>986.959</v>
      </c>
      <c r="M274" s="11">
        <v>0</v>
      </c>
      <c r="N274" s="11">
        <f t="shared" si="125"/>
        <v>243.36</v>
      </c>
      <c r="O274" s="11">
        <f t="shared" si="126"/>
        <v>9.13</v>
      </c>
      <c r="P274" s="13">
        <f t="shared" si="127"/>
        <v>99.81</v>
      </c>
      <c r="Q274" s="11">
        <f t="shared" si="128"/>
        <v>352.3</v>
      </c>
      <c r="R274" s="11">
        <f t="shared" si="129"/>
        <v>1339.259</v>
      </c>
      <c r="S274" s="11"/>
      <c r="U274" t="e">
        <f>VLOOKUP(D274,'[4]2021.05'!$E$5:$F$203,2,0)</f>
        <v>#N/A</v>
      </c>
      <c r="W274">
        <f>VLOOKUP(C274,'[5]6月养老保险明细导'!$B$1:$R$500,17,0)</f>
        <v>0</v>
      </c>
      <c r="X274">
        <f t="shared" si="131"/>
        <v>243.36</v>
      </c>
    </row>
    <row r="275" s="1" customFormat="1" ht="20" customHeight="1" spans="1:24">
      <c r="A275" s="10">
        <f t="shared" si="133"/>
        <v>272</v>
      </c>
      <c r="B275" s="17"/>
      <c r="C275" s="18" t="s">
        <v>994</v>
      </c>
      <c r="D275" s="114" t="s">
        <v>995</v>
      </c>
      <c r="E275" s="19">
        <v>3042.05</v>
      </c>
      <c r="F275" s="20">
        <v>3043</v>
      </c>
      <c r="G275" s="21">
        <v>4990.25</v>
      </c>
      <c r="H275" s="20">
        <f t="shared" si="120"/>
        <v>54.76</v>
      </c>
      <c r="I275" s="20">
        <f t="shared" si="121"/>
        <v>486.728</v>
      </c>
      <c r="J275" s="20">
        <f t="shared" si="122"/>
        <v>21.301</v>
      </c>
      <c r="K275" s="21">
        <f t="shared" si="123"/>
        <v>424.17</v>
      </c>
      <c r="L275" s="21">
        <f t="shared" si="124"/>
        <v>986.959</v>
      </c>
      <c r="M275" s="20">
        <v>0</v>
      </c>
      <c r="N275" s="20">
        <f t="shared" si="125"/>
        <v>243.36</v>
      </c>
      <c r="O275" s="20">
        <f t="shared" si="126"/>
        <v>9.13</v>
      </c>
      <c r="P275" s="21">
        <f t="shared" si="127"/>
        <v>99.81</v>
      </c>
      <c r="Q275" s="20">
        <f t="shared" si="128"/>
        <v>352.3</v>
      </c>
      <c r="R275" s="20">
        <f t="shared" si="129"/>
        <v>1339.259</v>
      </c>
      <c r="S275" s="20" t="s">
        <v>50</v>
      </c>
      <c r="W275">
        <f>VLOOKUP(C275,'[5]6月养老保险明细导'!$B$1:$R$500,17,0)</f>
        <v>0</v>
      </c>
      <c r="X275">
        <f t="shared" si="131"/>
        <v>243.36</v>
      </c>
    </row>
    <row r="276" ht="20" hidden="1" customHeight="1" spans="1:24">
      <c r="A276" s="10">
        <f t="shared" si="133"/>
        <v>273</v>
      </c>
      <c r="B276" s="14" t="s">
        <v>509</v>
      </c>
      <c r="C276" s="12" t="s">
        <v>510</v>
      </c>
      <c r="D276" s="11" t="s">
        <v>511</v>
      </c>
      <c r="E276" s="11">
        <v>2836.2</v>
      </c>
      <c r="F276" s="11">
        <v>2837</v>
      </c>
      <c r="G276" s="13">
        <v>4990.25</v>
      </c>
      <c r="H276" s="11">
        <f t="shared" si="120"/>
        <v>51.05</v>
      </c>
      <c r="I276" s="11">
        <f t="shared" si="121"/>
        <v>453.792</v>
      </c>
      <c r="J276" s="11">
        <f t="shared" si="122"/>
        <v>19.859</v>
      </c>
      <c r="K276" s="13">
        <f t="shared" si="123"/>
        <v>424.17</v>
      </c>
      <c r="L276" s="13">
        <f t="shared" si="124"/>
        <v>948.871</v>
      </c>
      <c r="M276" s="11">
        <v>0</v>
      </c>
      <c r="N276" s="11">
        <f t="shared" si="125"/>
        <v>226.9</v>
      </c>
      <c r="O276" s="11">
        <f t="shared" si="126"/>
        <v>8.51</v>
      </c>
      <c r="P276" s="13">
        <f t="shared" si="127"/>
        <v>99.81</v>
      </c>
      <c r="Q276" s="11">
        <f t="shared" si="128"/>
        <v>335.22</v>
      </c>
      <c r="R276" s="11">
        <f t="shared" si="129"/>
        <v>1284.091</v>
      </c>
      <c r="S276" s="11"/>
      <c r="T276" t="str">
        <f>VLOOKUP(D276,[3]汇总!I$2:J$326,2,0)</f>
        <v>√</v>
      </c>
      <c r="U276">
        <f>VLOOKUP(D276,'[4]2021.05'!$E$5:$F$203,2,0)</f>
        <v>1790</v>
      </c>
      <c r="W276">
        <f>VLOOKUP(C276,'[5]6月养老保险明细导'!$B$1:$R$500,17,0)</f>
        <v>0</v>
      </c>
      <c r="X276">
        <f t="shared" si="131"/>
        <v>226.9</v>
      </c>
    </row>
    <row r="277" ht="20" hidden="1" customHeight="1" spans="1:24">
      <c r="A277" s="10">
        <f t="shared" si="133"/>
        <v>274</v>
      </c>
      <c r="B277" s="15"/>
      <c r="C277" s="12" t="s">
        <v>512</v>
      </c>
      <c r="D277" s="11" t="s">
        <v>513</v>
      </c>
      <c r="E277" s="11">
        <v>2836.2</v>
      </c>
      <c r="F277" s="11">
        <v>2837</v>
      </c>
      <c r="G277" s="13">
        <v>4990.25</v>
      </c>
      <c r="H277" s="11">
        <f t="shared" si="120"/>
        <v>51.05</v>
      </c>
      <c r="I277" s="11">
        <f t="shared" si="121"/>
        <v>453.792</v>
      </c>
      <c r="J277" s="11">
        <f t="shared" si="122"/>
        <v>19.859</v>
      </c>
      <c r="K277" s="13">
        <f t="shared" si="123"/>
        <v>424.17</v>
      </c>
      <c r="L277" s="13">
        <f t="shared" si="124"/>
        <v>948.871</v>
      </c>
      <c r="M277" s="11">
        <v>0</v>
      </c>
      <c r="N277" s="11">
        <f t="shared" si="125"/>
        <v>226.9</v>
      </c>
      <c r="O277" s="11">
        <f t="shared" si="126"/>
        <v>8.51</v>
      </c>
      <c r="P277" s="13">
        <f t="shared" si="127"/>
        <v>99.81</v>
      </c>
      <c r="Q277" s="11">
        <f t="shared" si="128"/>
        <v>335.22</v>
      </c>
      <c r="R277" s="11">
        <f t="shared" si="129"/>
        <v>1284.091</v>
      </c>
      <c r="S277" s="11"/>
      <c r="T277" t="str">
        <f>VLOOKUP(D277,[3]汇总!I$2:J$326,2,0)</f>
        <v>√</v>
      </c>
      <c r="U277">
        <f>VLOOKUP(D277,'[4]2021.05'!$E$5:$F$203,2,0)</f>
        <v>1790</v>
      </c>
      <c r="W277">
        <f>VLOOKUP(C277,'[5]6月养老保险明细导'!$B$1:$R$500,17,0)</f>
        <v>0</v>
      </c>
      <c r="X277">
        <f t="shared" si="131"/>
        <v>226.9</v>
      </c>
    </row>
    <row r="278" ht="20" hidden="1" customHeight="1" spans="1:24">
      <c r="A278" s="10">
        <f t="shared" si="133"/>
        <v>275</v>
      </c>
      <c r="B278" s="15"/>
      <c r="C278" s="12" t="s">
        <v>514</v>
      </c>
      <c r="D278" s="11" t="s">
        <v>515</v>
      </c>
      <c r="E278" s="11">
        <v>2836.2</v>
      </c>
      <c r="F278" s="11">
        <v>2837</v>
      </c>
      <c r="G278" s="13">
        <v>4990.25</v>
      </c>
      <c r="H278" s="11">
        <f t="shared" si="120"/>
        <v>51.05</v>
      </c>
      <c r="I278" s="11">
        <f t="shared" si="121"/>
        <v>453.792</v>
      </c>
      <c r="J278" s="11">
        <f t="shared" si="122"/>
        <v>19.859</v>
      </c>
      <c r="K278" s="13">
        <f t="shared" si="123"/>
        <v>424.17</v>
      </c>
      <c r="L278" s="13">
        <f t="shared" si="124"/>
        <v>948.871</v>
      </c>
      <c r="M278" s="11">
        <v>0</v>
      </c>
      <c r="N278" s="11">
        <f t="shared" si="125"/>
        <v>226.9</v>
      </c>
      <c r="O278" s="11">
        <f t="shared" si="126"/>
        <v>8.51</v>
      </c>
      <c r="P278" s="13">
        <f t="shared" si="127"/>
        <v>99.81</v>
      </c>
      <c r="Q278" s="11">
        <f t="shared" si="128"/>
        <v>335.22</v>
      </c>
      <c r="R278" s="11">
        <f t="shared" si="129"/>
        <v>1284.091</v>
      </c>
      <c r="S278" s="11"/>
      <c r="T278" t="str">
        <f>VLOOKUP(D278,[3]汇总!I$2:J$326,2,0)</f>
        <v>√</v>
      </c>
      <c r="U278">
        <f>VLOOKUP(D278,'[4]2021.05'!$E$5:$F$203,2,0)</f>
        <v>1790</v>
      </c>
      <c r="W278">
        <f>VLOOKUP(C278,'[5]6月养老保险明细导'!$B$1:$R$500,17,0)</f>
        <v>0</v>
      </c>
      <c r="X278">
        <f t="shared" si="131"/>
        <v>226.9</v>
      </c>
    </row>
    <row r="279" ht="20" hidden="1" customHeight="1" spans="1:24">
      <c r="A279" s="10">
        <f t="shared" si="133"/>
        <v>276</v>
      </c>
      <c r="B279" s="15"/>
      <c r="C279" s="12" t="s">
        <v>520</v>
      </c>
      <c r="D279" s="11" t="s">
        <v>521</v>
      </c>
      <c r="E279" s="11">
        <v>2836.2</v>
      </c>
      <c r="F279" s="11">
        <v>2837</v>
      </c>
      <c r="G279" s="13">
        <v>4990.25</v>
      </c>
      <c r="H279" s="11">
        <f t="shared" si="120"/>
        <v>51.05</v>
      </c>
      <c r="I279" s="11">
        <f t="shared" si="121"/>
        <v>453.792</v>
      </c>
      <c r="J279" s="11">
        <f t="shared" si="122"/>
        <v>19.859</v>
      </c>
      <c r="K279" s="13">
        <f t="shared" si="123"/>
        <v>424.17</v>
      </c>
      <c r="L279" s="13">
        <f t="shared" si="124"/>
        <v>948.871</v>
      </c>
      <c r="M279" s="11">
        <v>0</v>
      </c>
      <c r="N279" s="11">
        <f t="shared" si="125"/>
        <v>226.9</v>
      </c>
      <c r="O279" s="11">
        <f t="shared" si="126"/>
        <v>8.51</v>
      </c>
      <c r="P279" s="13">
        <f t="shared" si="127"/>
        <v>99.81</v>
      </c>
      <c r="Q279" s="11">
        <f t="shared" si="128"/>
        <v>335.22</v>
      </c>
      <c r="R279" s="11">
        <f t="shared" si="129"/>
        <v>1284.091</v>
      </c>
      <c r="S279" s="11"/>
      <c r="T279" t="str">
        <f>VLOOKUP(D279,[3]汇总!I$2:J$326,2,0)</f>
        <v>√</v>
      </c>
      <c r="U279">
        <f>VLOOKUP(D279,'[4]2021.05'!$E$5:$F$203,2,0)</f>
        <v>1790</v>
      </c>
      <c r="W279">
        <f>VLOOKUP(C279,'[5]6月养老保险明细导'!$B$1:$R$500,17,0)</f>
        <v>0</v>
      </c>
      <c r="X279">
        <f t="shared" si="131"/>
        <v>226.9</v>
      </c>
    </row>
    <row r="280" ht="20" hidden="1" customHeight="1" spans="1:24">
      <c r="A280" s="10">
        <f t="shared" si="133"/>
        <v>277</v>
      </c>
      <c r="B280" s="15"/>
      <c r="C280" s="12" t="s">
        <v>524</v>
      </c>
      <c r="D280" s="11" t="s">
        <v>525</v>
      </c>
      <c r="E280" s="11">
        <v>2836.2</v>
      </c>
      <c r="F280" s="11">
        <v>2837</v>
      </c>
      <c r="G280" s="13">
        <v>4990.25</v>
      </c>
      <c r="H280" s="11">
        <f t="shared" si="120"/>
        <v>51.05</v>
      </c>
      <c r="I280" s="11">
        <f t="shared" si="121"/>
        <v>453.792</v>
      </c>
      <c r="J280" s="11">
        <f t="shared" si="122"/>
        <v>19.859</v>
      </c>
      <c r="K280" s="13">
        <f t="shared" si="123"/>
        <v>424.17</v>
      </c>
      <c r="L280" s="13">
        <f t="shared" si="124"/>
        <v>948.871</v>
      </c>
      <c r="M280" s="11">
        <v>0</v>
      </c>
      <c r="N280" s="11">
        <f t="shared" si="125"/>
        <v>226.9</v>
      </c>
      <c r="O280" s="11">
        <f t="shared" si="126"/>
        <v>8.51</v>
      </c>
      <c r="P280" s="13">
        <f t="shared" si="127"/>
        <v>99.81</v>
      </c>
      <c r="Q280" s="11">
        <f t="shared" si="128"/>
        <v>335.22</v>
      </c>
      <c r="R280" s="11">
        <f t="shared" si="129"/>
        <v>1284.091</v>
      </c>
      <c r="S280" s="11"/>
      <c r="T280" t="str">
        <f>VLOOKUP(D280,[3]汇总!I$2:J$326,2,0)</f>
        <v>√</v>
      </c>
      <c r="U280">
        <f>VLOOKUP(D280,'[4]2021.05'!$E$5:$F$203,2,0)</f>
        <v>1790</v>
      </c>
      <c r="W280">
        <f>VLOOKUP(C280,'[5]6月养老保险明细导'!$B$1:$R$500,17,0)</f>
        <v>0</v>
      </c>
      <c r="X280">
        <f t="shared" si="131"/>
        <v>226.9</v>
      </c>
    </row>
    <row r="281" ht="20" hidden="1" customHeight="1" spans="1:24">
      <c r="A281" s="10">
        <f t="shared" si="133"/>
        <v>278</v>
      </c>
      <c r="B281" s="15"/>
      <c r="C281" s="12" t="s">
        <v>526</v>
      </c>
      <c r="D281" s="11" t="s">
        <v>527</v>
      </c>
      <c r="E281" s="11">
        <v>2836.2</v>
      </c>
      <c r="F281" s="11">
        <v>2837</v>
      </c>
      <c r="G281" s="13">
        <v>4990.25</v>
      </c>
      <c r="H281" s="11">
        <f t="shared" si="120"/>
        <v>51.05</v>
      </c>
      <c r="I281" s="11">
        <f t="shared" si="121"/>
        <v>453.792</v>
      </c>
      <c r="J281" s="11">
        <f t="shared" si="122"/>
        <v>19.859</v>
      </c>
      <c r="K281" s="13">
        <f t="shared" si="123"/>
        <v>424.17</v>
      </c>
      <c r="L281" s="13">
        <f t="shared" si="124"/>
        <v>948.871</v>
      </c>
      <c r="M281" s="11">
        <v>0</v>
      </c>
      <c r="N281" s="11">
        <f t="shared" si="125"/>
        <v>226.9</v>
      </c>
      <c r="O281" s="11">
        <f t="shared" si="126"/>
        <v>8.51</v>
      </c>
      <c r="P281" s="13">
        <f t="shared" si="127"/>
        <v>99.81</v>
      </c>
      <c r="Q281" s="11">
        <f t="shared" si="128"/>
        <v>335.22</v>
      </c>
      <c r="R281" s="11">
        <f t="shared" si="129"/>
        <v>1284.091</v>
      </c>
      <c r="S281" s="11"/>
      <c r="T281" t="str">
        <f>VLOOKUP(D281,[3]汇总!I$2:J$326,2,0)</f>
        <v>√</v>
      </c>
      <c r="U281" t="e">
        <f>VLOOKUP(D281,'[4]2021.05'!$E$5:$F$203,2,0)</f>
        <v>#N/A</v>
      </c>
      <c r="W281">
        <f>VLOOKUP(C281,'[5]6月养老保险明细导'!$B$1:$R$500,17,0)</f>
        <v>0</v>
      </c>
      <c r="X281">
        <f t="shared" si="131"/>
        <v>226.9</v>
      </c>
    </row>
    <row r="282" ht="20" hidden="1" customHeight="1" spans="1:24">
      <c r="A282" s="10">
        <f t="shared" si="133"/>
        <v>279</v>
      </c>
      <c r="B282" s="15"/>
      <c r="C282" s="12" t="s">
        <v>530</v>
      </c>
      <c r="D282" s="11" t="s">
        <v>531</v>
      </c>
      <c r="E282" s="11">
        <v>2836.2</v>
      </c>
      <c r="F282" s="11">
        <v>2837</v>
      </c>
      <c r="G282" s="13">
        <v>4990.25</v>
      </c>
      <c r="H282" s="11">
        <f t="shared" si="120"/>
        <v>51.05</v>
      </c>
      <c r="I282" s="11">
        <f t="shared" si="121"/>
        <v>453.792</v>
      </c>
      <c r="J282" s="11">
        <f t="shared" si="122"/>
        <v>19.859</v>
      </c>
      <c r="K282" s="13">
        <f t="shared" si="123"/>
        <v>424.17</v>
      </c>
      <c r="L282" s="13">
        <f t="shared" si="124"/>
        <v>948.871</v>
      </c>
      <c r="M282" s="11">
        <v>0</v>
      </c>
      <c r="N282" s="11">
        <f t="shared" si="125"/>
        <v>226.9</v>
      </c>
      <c r="O282" s="11">
        <f t="shared" si="126"/>
        <v>8.51</v>
      </c>
      <c r="P282" s="13">
        <f t="shared" si="127"/>
        <v>99.81</v>
      </c>
      <c r="Q282" s="11">
        <f t="shared" si="128"/>
        <v>335.22</v>
      </c>
      <c r="R282" s="11">
        <f t="shared" si="129"/>
        <v>1284.091</v>
      </c>
      <c r="S282" s="11"/>
      <c r="T282" t="str">
        <f>VLOOKUP(D282,[3]汇总!I$2:J$326,2,0)</f>
        <v>√</v>
      </c>
      <c r="U282">
        <f>VLOOKUP(D282,'[4]2021.05'!$E$5:$F$203,2,0)</f>
        <v>4180</v>
      </c>
      <c r="W282">
        <f>VLOOKUP(C282,'[5]6月养老保险明细导'!$B$1:$R$500,17,0)</f>
        <v>0</v>
      </c>
      <c r="X282">
        <f t="shared" si="131"/>
        <v>226.9</v>
      </c>
    </row>
    <row r="283" ht="20" hidden="1" customHeight="1" spans="1:24">
      <c r="A283" s="10">
        <f t="shared" si="133"/>
        <v>280</v>
      </c>
      <c r="B283" s="15"/>
      <c r="C283" s="12" t="s">
        <v>532</v>
      </c>
      <c r="D283" s="11" t="s">
        <v>533</v>
      </c>
      <c r="E283" s="11">
        <v>2836.2</v>
      </c>
      <c r="F283" s="11">
        <v>2837</v>
      </c>
      <c r="G283" s="13">
        <v>4990.25</v>
      </c>
      <c r="H283" s="11">
        <f t="shared" si="120"/>
        <v>51.05</v>
      </c>
      <c r="I283" s="11">
        <f t="shared" si="121"/>
        <v>453.792</v>
      </c>
      <c r="J283" s="11">
        <f t="shared" si="122"/>
        <v>19.859</v>
      </c>
      <c r="K283" s="13">
        <f t="shared" si="123"/>
        <v>424.17</v>
      </c>
      <c r="L283" s="13">
        <f t="shared" si="124"/>
        <v>948.871</v>
      </c>
      <c r="M283" s="11">
        <v>0</v>
      </c>
      <c r="N283" s="11">
        <f t="shared" si="125"/>
        <v>226.9</v>
      </c>
      <c r="O283" s="11">
        <f t="shared" si="126"/>
        <v>8.51</v>
      </c>
      <c r="P283" s="13">
        <f t="shared" si="127"/>
        <v>99.81</v>
      </c>
      <c r="Q283" s="11">
        <f t="shared" si="128"/>
        <v>335.22</v>
      </c>
      <c r="R283" s="11">
        <f t="shared" si="129"/>
        <v>1284.091</v>
      </c>
      <c r="S283" s="11"/>
      <c r="T283" t="str">
        <f>VLOOKUP(D283,[3]汇总!I$2:J$326,2,0)</f>
        <v>√</v>
      </c>
      <c r="U283">
        <f>VLOOKUP(D283,'[4]2021.05'!$E$5:$F$203,2,0)</f>
        <v>4180</v>
      </c>
      <c r="W283">
        <f>VLOOKUP(C283,'[5]6月养老保险明细导'!$B$1:$R$500,17,0)</f>
        <v>0</v>
      </c>
      <c r="X283">
        <f t="shared" si="131"/>
        <v>226.9</v>
      </c>
    </row>
    <row r="284" ht="20" hidden="1" customHeight="1" spans="1:24">
      <c r="A284" s="10">
        <f t="shared" ref="A284:A293" si="134">ROW()-3</f>
        <v>281</v>
      </c>
      <c r="B284" s="15"/>
      <c r="C284" s="12" t="s">
        <v>534</v>
      </c>
      <c r="D284" s="11" t="s">
        <v>535</v>
      </c>
      <c r="E284" s="11">
        <v>2836.2</v>
      </c>
      <c r="F284" s="11">
        <v>2837</v>
      </c>
      <c r="G284" s="13">
        <v>4990.25</v>
      </c>
      <c r="H284" s="11">
        <f t="shared" si="120"/>
        <v>51.05</v>
      </c>
      <c r="I284" s="11">
        <f t="shared" si="121"/>
        <v>453.792</v>
      </c>
      <c r="J284" s="11">
        <f t="shared" si="122"/>
        <v>19.859</v>
      </c>
      <c r="K284" s="13">
        <f t="shared" si="123"/>
        <v>424.17</v>
      </c>
      <c r="L284" s="13">
        <f t="shared" si="124"/>
        <v>948.871</v>
      </c>
      <c r="M284" s="11">
        <v>0</v>
      </c>
      <c r="N284" s="11">
        <f t="shared" si="125"/>
        <v>226.9</v>
      </c>
      <c r="O284" s="11">
        <f t="shared" si="126"/>
        <v>8.51</v>
      </c>
      <c r="P284" s="13">
        <f t="shared" si="127"/>
        <v>99.81</v>
      </c>
      <c r="Q284" s="11">
        <f t="shared" si="128"/>
        <v>335.22</v>
      </c>
      <c r="R284" s="11">
        <f t="shared" si="129"/>
        <v>1284.091</v>
      </c>
      <c r="S284" s="11"/>
      <c r="T284" t="str">
        <f>VLOOKUP(D284,[3]汇总!I$2:J$326,2,0)</f>
        <v>√</v>
      </c>
      <c r="U284">
        <f>VLOOKUP(D284,'[4]2021.05'!$E$5:$F$203,2,0)</f>
        <v>4180</v>
      </c>
      <c r="W284">
        <f>VLOOKUP(C284,'[5]6月养老保险明细导'!$B$1:$R$500,17,0)</f>
        <v>0</v>
      </c>
      <c r="X284">
        <f t="shared" si="131"/>
        <v>226.9</v>
      </c>
    </row>
    <row r="285" ht="20" hidden="1" customHeight="1" spans="1:24">
      <c r="A285" s="10">
        <f t="shared" si="134"/>
        <v>282</v>
      </c>
      <c r="B285" s="15"/>
      <c r="C285" s="12" t="s">
        <v>536</v>
      </c>
      <c r="D285" s="11" t="s">
        <v>537</v>
      </c>
      <c r="E285" s="11">
        <v>2836.2</v>
      </c>
      <c r="F285" s="11">
        <v>2837</v>
      </c>
      <c r="G285" s="13">
        <v>4990.25</v>
      </c>
      <c r="H285" s="11">
        <f t="shared" si="120"/>
        <v>51.05</v>
      </c>
      <c r="I285" s="11">
        <f t="shared" si="121"/>
        <v>453.792</v>
      </c>
      <c r="J285" s="11">
        <f t="shared" si="122"/>
        <v>19.859</v>
      </c>
      <c r="K285" s="13">
        <f t="shared" si="123"/>
        <v>424.17</v>
      </c>
      <c r="L285" s="13">
        <f t="shared" si="124"/>
        <v>948.871</v>
      </c>
      <c r="M285" s="11">
        <v>0</v>
      </c>
      <c r="N285" s="11">
        <f t="shared" si="125"/>
        <v>226.9</v>
      </c>
      <c r="O285" s="11">
        <f t="shared" si="126"/>
        <v>8.51</v>
      </c>
      <c r="P285" s="13">
        <f t="shared" si="127"/>
        <v>99.81</v>
      </c>
      <c r="Q285" s="11">
        <f t="shared" si="128"/>
        <v>335.22</v>
      </c>
      <c r="R285" s="11">
        <f t="shared" si="129"/>
        <v>1284.091</v>
      </c>
      <c r="S285" s="11"/>
      <c r="T285" t="str">
        <f>VLOOKUP(D285,[3]汇总!I$2:J$326,2,0)</f>
        <v>√</v>
      </c>
      <c r="U285">
        <f>VLOOKUP(D285,'[4]2021.05'!$E$5:$F$203,2,0)</f>
        <v>4180</v>
      </c>
      <c r="W285">
        <f>VLOOKUP(C285,'[5]6月养老保险明细导'!$B$1:$R$500,17,0)</f>
        <v>0</v>
      </c>
      <c r="X285">
        <f t="shared" si="131"/>
        <v>226.9</v>
      </c>
    </row>
    <row r="286" ht="20" hidden="1" customHeight="1" spans="1:24">
      <c r="A286" s="10">
        <f t="shared" si="134"/>
        <v>283</v>
      </c>
      <c r="B286" s="15"/>
      <c r="C286" s="12" t="s">
        <v>538</v>
      </c>
      <c r="D286" s="11" t="s">
        <v>539</v>
      </c>
      <c r="E286" s="11">
        <v>2836.2</v>
      </c>
      <c r="F286" s="11">
        <v>2837</v>
      </c>
      <c r="G286" s="13">
        <v>4990.25</v>
      </c>
      <c r="H286" s="11">
        <f t="shared" si="120"/>
        <v>51.05</v>
      </c>
      <c r="I286" s="11">
        <f t="shared" si="121"/>
        <v>453.792</v>
      </c>
      <c r="J286" s="11">
        <f t="shared" si="122"/>
        <v>19.859</v>
      </c>
      <c r="K286" s="13">
        <f t="shared" si="123"/>
        <v>424.17</v>
      </c>
      <c r="L286" s="13">
        <f t="shared" si="124"/>
        <v>948.871</v>
      </c>
      <c r="M286" s="11">
        <v>0</v>
      </c>
      <c r="N286" s="11">
        <f t="shared" si="125"/>
        <v>226.9</v>
      </c>
      <c r="O286" s="11">
        <f t="shared" si="126"/>
        <v>8.51</v>
      </c>
      <c r="P286" s="13">
        <f t="shared" si="127"/>
        <v>99.81</v>
      </c>
      <c r="Q286" s="11">
        <f t="shared" si="128"/>
        <v>335.22</v>
      </c>
      <c r="R286" s="11">
        <f t="shared" si="129"/>
        <v>1284.091</v>
      </c>
      <c r="S286" s="11"/>
      <c r="T286" t="str">
        <f>VLOOKUP(D286,[3]汇总!I$2:J$326,2,0)</f>
        <v>√</v>
      </c>
      <c r="U286">
        <f>VLOOKUP(D286,'[4]2021.05'!$E$5:$F$203,2,0)</f>
        <v>4180</v>
      </c>
      <c r="W286">
        <f>VLOOKUP(C286,'[5]6月养老保险明细导'!$B$1:$R$500,17,0)</f>
        <v>0</v>
      </c>
      <c r="X286">
        <f t="shared" si="131"/>
        <v>226.9</v>
      </c>
    </row>
    <row r="287" ht="20" hidden="1" customHeight="1" spans="1:24">
      <c r="A287" s="10">
        <f t="shared" si="134"/>
        <v>284</v>
      </c>
      <c r="B287" s="15"/>
      <c r="C287" s="12" t="s">
        <v>540</v>
      </c>
      <c r="D287" s="11" t="s">
        <v>541</v>
      </c>
      <c r="E287" s="11">
        <v>2836.2</v>
      </c>
      <c r="F287" s="11">
        <v>2837</v>
      </c>
      <c r="G287" s="13">
        <v>4990.25</v>
      </c>
      <c r="H287" s="11">
        <f t="shared" si="120"/>
        <v>51.05</v>
      </c>
      <c r="I287" s="11">
        <f t="shared" si="121"/>
        <v>453.792</v>
      </c>
      <c r="J287" s="11">
        <f t="shared" si="122"/>
        <v>19.859</v>
      </c>
      <c r="K287" s="13">
        <f t="shared" si="123"/>
        <v>424.17</v>
      </c>
      <c r="L287" s="13">
        <f t="shared" si="124"/>
        <v>948.871</v>
      </c>
      <c r="M287" s="11">
        <v>0</v>
      </c>
      <c r="N287" s="11">
        <f t="shared" si="125"/>
        <v>226.9</v>
      </c>
      <c r="O287" s="11">
        <f t="shared" si="126"/>
        <v>8.51</v>
      </c>
      <c r="P287" s="13">
        <f t="shared" si="127"/>
        <v>99.81</v>
      </c>
      <c r="Q287" s="11">
        <f t="shared" si="128"/>
        <v>335.22</v>
      </c>
      <c r="R287" s="11">
        <f t="shared" si="129"/>
        <v>1284.091</v>
      </c>
      <c r="S287" s="11"/>
      <c r="T287" t="str">
        <f>VLOOKUP(D287,[3]汇总!I$2:J$326,2,0)</f>
        <v>√</v>
      </c>
      <c r="U287">
        <f>VLOOKUP(D287,'[4]2021.05'!$E$5:$F$203,2,0)</f>
        <v>4180</v>
      </c>
      <c r="W287">
        <f>VLOOKUP(C287,'[5]6月养老保险明细导'!$B$1:$R$500,17,0)</f>
        <v>0</v>
      </c>
      <c r="X287">
        <f t="shared" si="131"/>
        <v>226.9</v>
      </c>
    </row>
    <row r="288" ht="20" hidden="1" customHeight="1" spans="1:24">
      <c r="A288" s="10">
        <f t="shared" si="134"/>
        <v>285</v>
      </c>
      <c r="B288" s="15"/>
      <c r="C288" s="12" t="s">
        <v>542</v>
      </c>
      <c r="D288" s="11" t="s">
        <v>543</v>
      </c>
      <c r="E288" s="11">
        <v>2836.2</v>
      </c>
      <c r="F288" s="11">
        <v>2837</v>
      </c>
      <c r="G288" s="13">
        <v>4990.25</v>
      </c>
      <c r="H288" s="11">
        <f t="shared" si="120"/>
        <v>51.05</v>
      </c>
      <c r="I288" s="11">
        <f t="shared" si="121"/>
        <v>453.792</v>
      </c>
      <c r="J288" s="11">
        <f t="shared" si="122"/>
        <v>19.859</v>
      </c>
      <c r="K288" s="13">
        <f t="shared" si="123"/>
        <v>424.17</v>
      </c>
      <c r="L288" s="13">
        <f t="shared" si="124"/>
        <v>948.871</v>
      </c>
      <c r="M288" s="11">
        <v>0</v>
      </c>
      <c r="N288" s="11">
        <f t="shared" si="125"/>
        <v>226.9</v>
      </c>
      <c r="O288" s="11">
        <f t="shared" si="126"/>
        <v>8.51</v>
      </c>
      <c r="P288" s="13">
        <f t="shared" si="127"/>
        <v>99.81</v>
      </c>
      <c r="Q288" s="11">
        <f t="shared" si="128"/>
        <v>335.22</v>
      </c>
      <c r="R288" s="11">
        <f t="shared" si="129"/>
        <v>1284.091</v>
      </c>
      <c r="S288" s="11"/>
      <c r="T288" t="str">
        <f>VLOOKUP(D288,[3]汇总!I$2:J$326,2,0)</f>
        <v>√</v>
      </c>
      <c r="U288">
        <f>VLOOKUP(D288,'[4]2021.05'!$E$5:$F$203,2,0)</f>
        <v>4180</v>
      </c>
      <c r="W288">
        <f>VLOOKUP(C288,'[5]6月养老保险明细导'!$B$1:$R$500,17,0)</f>
        <v>0</v>
      </c>
      <c r="X288">
        <f t="shared" si="131"/>
        <v>226.9</v>
      </c>
    </row>
    <row r="289" ht="20" hidden="1" customHeight="1" spans="1:24">
      <c r="A289" s="10">
        <f t="shared" si="134"/>
        <v>286</v>
      </c>
      <c r="B289" s="15"/>
      <c r="C289" s="12" t="s">
        <v>544</v>
      </c>
      <c r="D289" s="11" t="s">
        <v>545</v>
      </c>
      <c r="E289" s="11">
        <v>2836.2</v>
      </c>
      <c r="F289" s="11">
        <v>2837</v>
      </c>
      <c r="G289" s="13">
        <v>4990.25</v>
      </c>
      <c r="H289" s="11">
        <f t="shared" si="120"/>
        <v>51.05</v>
      </c>
      <c r="I289" s="11">
        <f t="shared" si="121"/>
        <v>453.792</v>
      </c>
      <c r="J289" s="11">
        <f t="shared" si="122"/>
        <v>19.859</v>
      </c>
      <c r="K289" s="13">
        <f t="shared" si="123"/>
        <v>424.17</v>
      </c>
      <c r="L289" s="13">
        <f t="shared" si="124"/>
        <v>948.871</v>
      </c>
      <c r="M289" s="11">
        <v>0</v>
      </c>
      <c r="N289" s="11">
        <f t="shared" si="125"/>
        <v>226.9</v>
      </c>
      <c r="O289" s="11">
        <f t="shared" si="126"/>
        <v>8.51</v>
      </c>
      <c r="P289" s="13">
        <f t="shared" si="127"/>
        <v>99.81</v>
      </c>
      <c r="Q289" s="11">
        <f t="shared" si="128"/>
        <v>335.22</v>
      </c>
      <c r="R289" s="11">
        <f t="shared" si="129"/>
        <v>1284.091</v>
      </c>
      <c r="S289" s="11"/>
      <c r="T289" t="str">
        <f>VLOOKUP(D289,[3]汇总!I$2:J$326,2,0)</f>
        <v>√</v>
      </c>
      <c r="U289">
        <f>VLOOKUP(D289,'[4]2021.05'!$E$5:$F$203,2,0)</f>
        <v>4180</v>
      </c>
      <c r="W289">
        <f>VLOOKUP(C289,'[5]6月养老保险明细导'!$B$1:$R$500,17,0)</f>
        <v>0</v>
      </c>
      <c r="X289">
        <f t="shared" si="131"/>
        <v>226.9</v>
      </c>
    </row>
    <row r="290" ht="20" hidden="1" customHeight="1" spans="1:24">
      <c r="A290" s="10">
        <f t="shared" si="134"/>
        <v>287</v>
      </c>
      <c r="B290" s="15"/>
      <c r="C290" s="12" t="s">
        <v>546</v>
      </c>
      <c r="D290" s="11" t="s">
        <v>547</v>
      </c>
      <c r="E290" s="11">
        <v>2836.2</v>
      </c>
      <c r="F290" s="11">
        <v>2837</v>
      </c>
      <c r="G290" s="13">
        <v>4990.25</v>
      </c>
      <c r="H290" s="11">
        <f t="shared" si="120"/>
        <v>51.05</v>
      </c>
      <c r="I290" s="11">
        <f t="shared" si="121"/>
        <v>453.792</v>
      </c>
      <c r="J290" s="11">
        <f t="shared" si="122"/>
        <v>19.859</v>
      </c>
      <c r="K290" s="13">
        <f t="shared" si="123"/>
        <v>424.17</v>
      </c>
      <c r="L290" s="13">
        <f t="shared" si="124"/>
        <v>948.871</v>
      </c>
      <c r="M290" s="11">
        <v>0</v>
      </c>
      <c r="N290" s="11">
        <f t="shared" si="125"/>
        <v>226.9</v>
      </c>
      <c r="O290" s="11">
        <f t="shared" si="126"/>
        <v>8.51</v>
      </c>
      <c r="P290" s="13">
        <f t="shared" si="127"/>
        <v>99.81</v>
      </c>
      <c r="Q290" s="11">
        <f t="shared" si="128"/>
        <v>335.22</v>
      </c>
      <c r="R290" s="11">
        <f t="shared" si="129"/>
        <v>1284.091</v>
      </c>
      <c r="S290" s="11"/>
      <c r="T290" t="str">
        <f>VLOOKUP(D290,[3]汇总!I$2:J$326,2,0)</f>
        <v>√</v>
      </c>
      <c r="U290">
        <f>VLOOKUP(D290,'[4]2021.05'!$E$5:$F$203,2,0)</f>
        <v>4180</v>
      </c>
      <c r="W290">
        <f>VLOOKUP(C290,'[5]6月养老保险明细导'!$B$1:$R$500,17,0)</f>
        <v>0</v>
      </c>
      <c r="X290">
        <f t="shared" si="131"/>
        <v>226.9</v>
      </c>
    </row>
    <row r="291" ht="20" hidden="1" customHeight="1" spans="1:24">
      <c r="A291" s="10">
        <f t="shared" si="134"/>
        <v>288</v>
      </c>
      <c r="B291" s="15"/>
      <c r="C291" s="12" t="s">
        <v>550</v>
      </c>
      <c r="D291" s="11" t="s">
        <v>551</v>
      </c>
      <c r="E291" s="11">
        <v>2836.2</v>
      </c>
      <c r="F291" s="11">
        <v>2837</v>
      </c>
      <c r="G291" s="13">
        <v>4990.25</v>
      </c>
      <c r="H291" s="11">
        <f t="shared" si="120"/>
        <v>51.05</v>
      </c>
      <c r="I291" s="11">
        <f t="shared" si="121"/>
        <v>453.792</v>
      </c>
      <c r="J291" s="11">
        <f t="shared" si="122"/>
        <v>19.859</v>
      </c>
      <c r="K291" s="13">
        <f t="shared" si="123"/>
        <v>424.17</v>
      </c>
      <c r="L291" s="13">
        <f t="shared" si="124"/>
        <v>948.871</v>
      </c>
      <c r="M291" s="11">
        <v>0</v>
      </c>
      <c r="N291" s="11">
        <f t="shared" si="125"/>
        <v>226.9</v>
      </c>
      <c r="O291" s="11">
        <f t="shared" si="126"/>
        <v>8.51</v>
      </c>
      <c r="P291" s="13">
        <f t="shared" si="127"/>
        <v>99.81</v>
      </c>
      <c r="Q291" s="11">
        <f t="shared" si="128"/>
        <v>335.22</v>
      </c>
      <c r="R291" s="11">
        <f t="shared" si="129"/>
        <v>1284.091</v>
      </c>
      <c r="S291" s="11"/>
      <c r="T291" t="str">
        <f>VLOOKUP(D291,[3]汇总!I$2:J$326,2,0)</f>
        <v>√</v>
      </c>
      <c r="U291" t="e">
        <f>VLOOKUP(D291,'[4]2021.05'!$E$5:$F$203,2,0)</f>
        <v>#N/A</v>
      </c>
      <c r="W291">
        <f>VLOOKUP(C291,'[5]6月养老保险明细导'!$B$1:$R$500,17,0)</f>
        <v>0</v>
      </c>
      <c r="X291">
        <f t="shared" si="131"/>
        <v>226.9</v>
      </c>
    </row>
    <row r="292" ht="20" hidden="1" customHeight="1" spans="1:24">
      <c r="A292" s="10">
        <f t="shared" si="134"/>
        <v>289</v>
      </c>
      <c r="B292" s="15"/>
      <c r="C292" s="12" t="s">
        <v>556</v>
      </c>
      <c r="D292" s="11" t="s">
        <v>557</v>
      </c>
      <c r="E292" s="11">
        <v>2836.2</v>
      </c>
      <c r="F292" s="11">
        <v>2837</v>
      </c>
      <c r="G292" s="13">
        <v>4990.25</v>
      </c>
      <c r="H292" s="11">
        <f t="shared" si="120"/>
        <v>51.05</v>
      </c>
      <c r="I292" s="11">
        <f t="shared" si="121"/>
        <v>453.792</v>
      </c>
      <c r="J292" s="11">
        <f t="shared" si="122"/>
        <v>19.859</v>
      </c>
      <c r="K292" s="13">
        <f t="shared" si="123"/>
        <v>424.17</v>
      </c>
      <c r="L292" s="13">
        <f t="shared" si="124"/>
        <v>948.871</v>
      </c>
      <c r="M292" s="11">
        <v>0</v>
      </c>
      <c r="N292" s="11">
        <f t="shared" si="125"/>
        <v>226.9</v>
      </c>
      <c r="O292" s="11">
        <f t="shared" si="126"/>
        <v>8.51</v>
      </c>
      <c r="P292" s="13">
        <f t="shared" si="127"/>
        <v>99.81</v>
      </c>
      <c r="Q292" s="11">
        <f t="shared" si="128"/>
        <v>335.22</v>
      </c>
      <c r="R292" s="11">
        <f t="shared" si="129"/>
        <v>1284.091</v>
      </c>
      <c r="S292" s="11"/>
      <c r="T292" t="str">
        <f>VLOOKUP(D292,[3]汇总!I$2:J$326,2,0)</f>
        <v>√</v>
      </c>
      <c r="U292" t="e">
        <f>VLOOKUP(D292,'[4]2021.05'!$E$5:$F$203,2,0)</f>
        <v>#N/A</v>
      </c>
      <c r="W292">
        <f>VLOOKUP(C292,'[5]6月养老保险明细导'!$B$1:$R$500,17,0)</f>
        <v>0</v>
      </c>
      <c r="X292">
        <f t="shared" si="131"/>
        <v>226.9</v>
      </c>
    </row>
    <row r="293" ht="20" hidden="1" customHeight="1" spans="1:24">
      <c r="A293" s="10">
        <f t="shared" si="134"/>
        <v>290</v>
      </c>
      <c r="B293" s="15"/>
      <c r="C293" s="12" t="s">
        <v>558</v>
      </c>
      <c r="D293" s="11" t="s">
        <v>559</v>
      </c>
      <c r="E293" s="11">
        <v>3042.05</v>
      </c>
      <c r="F293" s="11">
        <v>3043</v>
      </c>
      <c r="G293" s="13">
        <v>4990.25</v>
      </c>
      <c r="H293" s="11">
        <f t="shared" si="120"/>
        <v>54.76</v>
      </c>
      <c r="I293" s="11">
        <f t="shared" si="121"/>
        <v>486.728</v>
      </c>
      <c r="J293" s="11">
        <f t="shared" si="122"/>
        <v>21.301</v>
      </c>
      <c r="K293" s="13">
        <f t="shared" si="123"/>
        <v>424.17</v>
      </c>
      <c r="L293" s="13">
        <f t="shared" si="124"/>
        <v>986.959</v>
      </c>
      <c r="M293" s="11">
        <v>0</v>
      </c>
      <c r="N293" s="11">
        <f t="shared" si="125"/>
        <v>243.36</v>
      </c>
      <c r="O293" s="11">
        <f t="shared" si="126"/>
        <v>9.13</v>
      </c>
      <c r="P293" s="13">
        <f t="shared" si="127"/>
        <v>99.81</v>
      </c>
      <c r="Q293" s="11">
        <f t="shared" si="128"/>
        <v>352.3</v>
      </c>
      <c r="R293" s="11">
        <f t="shared" si="129"/>
        <v>1339.259</v>
      </c>
      <c r="S293" s="35"/>
      <c r="T293" t="str">
        <f>VLOOKUP(D293,[3]汇总!I$2:J$326,2,0)</f>
        <v>√</v>
      </c>
      <c r="U293" t="e">
        <f>VLOOKUP(D293,'[4]2021.05'!$E$5:$F$203,2,0)</f>
        <v>#N/A</v>
      </c>
      <c r="W293">
        <f>VLOOKUP(C293,'[5]6月养老保险明细导'!$B$1:$R$500,17,0)</f>
        <v>0</v>
      </c>
      <c r="X293">
        <f t="shared" si="131"/>
        <v>243.36</v>
      </c>
    </row>
    <row r="294" ht="20" hidden="1" customHeight="1" spans="1:24">
      <c r="A294" s="10">
        <f t="shared" ref="A294:A303" si="135">ROW()-3</f>
        <v>291</v>
      </c>
      <c r="B294" s="15"/>
      <c r="C294" s="12" t="s">
        <v>567</v>
      </c>
      <c r="D294" s="11" t="s">
        <v>568</v>
      </c>
      <c r="E294" s="11">
        <v>3042.05</v>
      </c>
      <c r="F294" s="11">
        <v>3043</v>
      </c>
      <c r="G294" s="13">
        <v>4990.25</v>
      </c>
      <c r="H294" s="11">
        <f t="shared" si="120"/>
        <v>54.76</v>
      </c>
      <c r="I294" s="11">
        <f t="shared" si="121"/>
        <v>486.728</v>
      </c>
      <c r="J294" s="11">
        <f t="shared" si="122"/>
        <v>21.301</v>
      </c>
      <c r="K294" s="13">
        <f t="shared" si="123"/>
        <v>424.17</v>
      </c>
      <c r="L294" s="13">
        <f t="shared" si="124"/>
        <v>986.959</v>
      </c>
      <c r="M294" s="11">
        <v>0</v>
      </c>
      <c r="N294" s="11">
        <f t="shared" si="125"/>
        <v>243.36</v>
      </c>
      <c r="O294" s="11">
        <f t="shared" si="126"/>
        <v>9.13</v>
      </c>
      <c r="P294" s="13">
        <f t="shared" si="127"/>
        <v>99.81</v>
      </c>
      <c r="Q294" s="11">
        <f t="shared" si="128"/>
        <v>352.3</v>
      </c>
      <c r="R294" s="11">
        <f t="shared" si="129"/>
        <v>1339.259</v>
      </c>
      <c r="S294" s="11"/>
      <c r="T294" t="str">
        <f>VLOOKUP(D294,[3]汇总!I$2:J$326,2,0)</f>
        <v>√</v>
      </c>
      <c r="U294" t="e">
        <f>VLOOKUP(D294,'[4]2021.05'!$E$5:$F$203,2,0)</f>
        <v>#N/A</v>
      </c>
      <c r="W294">
        <f>VLOOKUP(C294,'[5]6月养老保险明细导'!$B$1:$R$500,17,0)</f>
        <v>0</v>
      </c>
      <c r="X294">
        <f t="shared" si="131"/>
        <v>243.36</v>
      </c>
    </row>
    <row r="295" ht="20" hidden="1" customHeight="1" spans="1:24">
      <c r="A295" s="10">
        <f t="shared" si="135"/>
        <v>292</v>
      </c>
      <c r="B295" s="15"/>
      <c r="C295" s="12" t="s">
        <v>569</v>
      </c>
      <c r="D295" s="111" t="s">
        <v>570</v>
      </c>
      <c r="E295" s="11">
        <v>3042.05</v>
      </c>
      <c r="F295" s="11">
        <v>3043</v>
      </c>
      <c r="G295" s="13">
        <v>4990.25</v>
      </c>
      <c r="H295" s="11">
        <f t="shared" si="120"/>
        <v>54.76</v>
      </c>
      <c r="I295" s="11">
        <f t="shared" si="121"/>
        <v>486.728</v>
      </c>
      <c r="J295" s="11">
        <f t="shared" si="122"/>
        <v>21.301</v>
      </c>
      <c r="K295" s="13">
        <f t="shared" si="123"/>
        <v>424.17</v>
      </c>
      <c r="L295" s="13">
        <f t="shared" si="124"/>
        <v>986.959</v>
      </c>
      <c r="M295" s="11">
        <v>0</v>
      </c>
      <c r="N295" s="11">
        <f t="shared" si="125"/>
        <v>243.36</v>
      </c>
      <c r="O295" s="11">
        <f t="shared" si="126"/>
        <v>9.13</v>
      </c>
      <c r="P295" s="13">
        <f t="shared" si="127"/>
        <v>99.81</v>
      </c>
      <c r="Q295" s="11">
        <f t="shared" si="128"/>
        <v>352.3</v>
      </c>
      <c r="R295" s="11">
        <f t="shared" si="129"/>
        <v>1339.259</v>
      </c>
      <c r="S295" s="11"/>
      <c r="T295" t="str">
        <f>VLOOKUP(D295,[3]汇总!I$2:J$326,2,0)</f>
        <v>√</v>
      </c>
      <c r="U295" t="e">
        <f>VLOOKUP(D295,'[4]2021.05'!$E$5:$F$203,2,0)</f>
        <v>#N/A</v>
      </c>
      <c r="W295">
        <f>VLOOKUP(C295,'[5]6月养老保险明细导'!$B$1:$R$500,17,0)</f>
        <v>0</v>
      </c>
      <c r="X295">
        <f t="shared" si="131"/>
        <v>243.36</v>
      </c>
    </row>
    <row r="296" customFormat="1" ht="20" hidden="1" customHeight="1" spans="1:24">
      <c r="A296" s="10">
        <f t="shared" si="135"/>
        <v>293</v>
      </c>
      <c r="B296" s="15"/>
      <c r="C296" s="12" t="s">
        <v>754</v>
      </c>
      <c r="D296" s="11" t="s">
        <v>755</v>
      </c>
      <c r="E296" s="11">
        <v>3042.05</v>
      </c>
      <c r="F296" s="11">
        <v>3043</v>
      </c>
      <c r="G296" s="13">
        <v>4990.25</v>
      </c>
      <c r="H296" s="11">
        <f t="shared" si="120"/>
        <v>54.76</v>
      </c>
      <c r="I296" s="11">
        <f t="shared" si="121"/>
        <v>486.728</v>
      </c>
      <c r="J296" s="11">
        <f t="shared" si="122"/>
        <v>21.301</v>
      </c>
      <c r="K296" s="13">
        <f t="shared" si="123"/>
        <v>424.17</v>
      </c>
      <c r="L296" s="13">
        <f t="shared" si="124"/>
        <v>986.959</v>
      </c>
      <c r="M296" s="11">
        <v>0</v>
      </c>
      <c r="N296" s="11">
        <f t="shared" si="125"/>
        <v>243.36</v>
      </c>
      <c r="O296" s="11">
        <f t="shared" si="126"/>
        <v>9.13</v>
      </c>
      <c r="P296" s="13">
        <f t="shared" si="127"/>
        <v>99.81</v>
      </c>
      <c r="Q296" s="11">
        <f t="shared" si="128"/>
        <v>352.3</v>
      </c>
      <c r="R296" s="11">
        <f t="shared" si="129"/>
        <v>1339.259</v>
      </c>
      <c r="S296" s="11"/>
      <c r="T296" t="str">
        <f>VLOOKUP(D296,[3]汇总!I$2:J$326,2,0)</f>
        <v>√</v>
      </c>
      <c r="U296" t="e">
        <f>VLOOKUP(D296,'[4]2021.05'!$E$5:$F$203,2,0)</f>
        <v>#N/A</v>
      </c>
      <c r="W296">
        <f>VLOOKUP(C296,'[5]6月养老保险明细导'!$B$1:$R$500,17,0)</f>
        <v>0</v>
      </c>
      <c r="X296">
        <f t="shared" si="131"/>
        <v>243.36</v>
      </c>
    </row>
    <row r="297" customFormat="1" ht="20" hidden="1" customHeight="1" spans="1:24">
      <c r="A297" s="10">
        <f t="shared" si="135"/>
        <v>294</v>
      </c>
      <c r="B297" s="15"/>
      <c r="C297" s="12" t="s">
        <v>756</v>
      </c>
      <c r="D297" s="11" t="s">
        <v>757</v>
      </c>
      <c r="E297" s="11">
        <v>3042.05</v>
      </c>
      <c r="F297" s="11">
        <v>3043</v>
      </c>
      <c r="G297" s="13">
        <v>4990.25</v>
      </c>
      <c r="H297" s="11">
        <f t="shared" si="120"/>
        <v>54.76</v>
      </c>
      <c r="I297" s="11">
        <f t="shared" si="121"/>
        <v>486.728</v>
      </c>
      <c r="J297" s="11">
        <f t="shared" si="122"/>
        <v>21.301</v>
      </c>
      <c r="K297" s="13">
        <f t="shared" si="123"/>
        <v>424.17</v>
      </c>
      <c r="L297" s="13">
        <f t="shared" si="124"/>
        <v>986.959</v>
      </c>
      <c r="M297" s="11">
        <v>0</v>
      </c>
      <c r="N297" s="11">
        <f t="shared" si="125"/>
        <v>243.36</v>
      </c>
      <c r="O297" s="11">
        <f t="shared" si="126"/>
        <v>9.13</v>
      </c>
      <c r="P297" s="13">
        <f t="shared" si="127"/>
        <v>99.81</v>
      </c>
      <c r="Q297" s="11">
        <f t="shared" si="128"/>
        <v>352.3</v>
      </c>
      <c r="R297" s="11">
        <f t="shared" si="129"/>
        <v>1339.259</v>
      </c>
      <c r="S297" s="11"/>
      <c r="T297" t="str">
        <f>VLOOKUP(D297,[3]汇总!I$2:J$326,2,0)</f>
        <v>√</v>
      </c>
      <c r="U297" t="e">
        <f>VLOOKUP(D297,'[4]2021.05'!$E$5:$F$203,2,0)</f>
        <v>#N/A</v>
      </c>
      <c r="W297">
        <f>VLOOKUP(C297,'[5]6月养老保险明细导'!$B$1:$R$500,17,0)</f>
        <v>0</v>
      </c>
      <c r="X297">
        <f t="shared" si="131"/>
        <v>243.36</v>
      </c>
    </row>
    <row r="298" customFormat="1" ht="20" hidden="1" customHeight="1" spans="1:24">
      <c r="A298" s="10">
        <f t="shared" si="135"/>
        <v>295</v>
      </c>
      <c r="B298" s="15"/>
      <c r="C298" s="12" t="s">
        <v>815</v>
      </c>
      <c r="D298" s="11" t="s">
        <v>816</v>
      </c>
      <c r="E298" s="22">
        <v>3042.05</v>
      </c>
      <c r="F298" s="11">
        <v>3043</v>
      </c>
      <c r="G298" s="13">
        <v>4990.25</v>
      </c>
      <c r="H298" s="11">
        <f t="shared" si="120"/>
        <v>54.76</v>
      </c>
      <c r="I298" s="11">
        <f t="shared" si="121"/>
        <v>486.728</v>
      </c>
      <c r="J298" s="11">
        <f t="shared" si="122"/>
        <v>21.301</v>
      </c>
      <c r="K298" s="13">
        <f t="shared" si="123"/>
        <v>424.17</v>
      </c>
      <c r="L298" s="13">
        <f t="shared" si="124"/>
        <v>986.959</v>
      </c>
      <c r="M298" s="11">
        <v>0</v>
      </c>
      <c r="N298" s="11">
        <f t="shared" si="125"/>
        <v>243.36</v>
      </c>
      <c r="O298" s="11">
        <f t="shared" si="126"/>
        <v>9.13</v>
      </c>
      <c r="P298" s="13">
        <f t="shared" si="127"/>
        <v>99.81</v>
      </c>
      <c r="Q298" s="11">
        <f t="shared" si="128"/>
        <v>352.3</v>
      </c>
      <c r="R298" s="11">
        <f t="shared" si="129"/>
        <v>1339.259</v>
      </c>
      <c r="S298" s="11"/>
      <c r="T298" t="str">
        <f>VLOOKUP(D298,[3]汇总!I$2:J$326,2,0)</f>
        <v>√</v>
      </c>
      <c r="U298" t="e">
        <f>VLOOKUP(D298,'[4]2021.05'!$E$5:$F$203,2,0)</f>
        <v>#N/A</v>
      </c>
      <c r="W298">
        <f>VLOOKUP(C298,'[5]6月养老保险明细导'!$B$1:$R$500,17,0)</f>
        <v>0</v>
      </c>
      <c r="X298">
        <f t="shared" si="131"/>
        <v>243.36</v>
      </c>
    </row>
    <row r="299" customFormat="1" ht="20" hidden="1" customHeight="1" spans="1:24">
      <c r="A299" s="10">
        <f t="shared" si="135"/>
        <v>296</v>
      </c>
      <c r="B299" s="15"/>
      <c r="C299" s="12" t="s">
        <v>817</v>
      </c>
      <c r="D299" s="11" t="s">
        <v>818</v>
      </c>
      <c r="E299" s="22">
        <v>3042.05</v>
      </c>
      <c r="F299" s="11">
        <v>3043</v>
      </c>
      <c r="G299" s="13">
        <v>4990.25</v>
      </c>
      <c r="H299" s="11">
        <f t="shared" si="120"/>
        <v>54.76</v>
      </c>
      <c r="I299" s="11">
        <f t="shared" si="121"/>
        <v>486.728</v>
      </c>
      <c r="J299" s="11">
        <f t="shared" si="122"/>
        <v>21.301</v>
      </c>
      <c r="K299" s="13">
        <f t="shared" si="123"/>
        <v>424.17</v>
      </c>
      <c r="L299" s="13">
        <f t="shared" si="124"/>
        <v>986.959</v>
      </c>
      <c r="M299" s="11">
        <v>0</v>
      </c>
      <c r="N299" s="11">
        <f t="shared" si="125"/>
        <v>243.36</v>
      </c>
      <c r="O299" s="11">
        <f t="shared" si="126"/>
        <v>9.13</v>
      </c>
      <c r="P299" s="13">
        <f t="shared" si="127"/>
        <v>99.81</v>
      </c>
      <c r="Q299" s="11">
        <f t="shared" si="128"/>
        <v>352.3</v>
      </c>
      <c r="R299" s="11">
        <f t="shared" si="129"/>
        <v>1339.259</v>
      </c>
      <c r="S299" s="11"/>
      <c r="T299" t="str">
        <f>VLOOKUP(D299,[3]汇总!I$2:J$326,2,0)</f>
        <v>√</v>
      </c>
      <c r="U299" t="e">
        <f>VLOOKUP(D299,'[4]2021.05'!$E$5:$F$203,2,0)</f>
        <v>#N/A</v>
      </c>
      <c r="W299">
        <f>VLOOKUP(C299,'[5]6月养老保险明细导'!$B$1:$R$500,17,0)</f>
        <v>0</v>
      </c>
      <c r="X299">
        <f t="shared" si="131"/>
        <v>243.36</v>
      </c>
    </row>
    <row r="300" customFormat="1" ht="20" hidden="1" customHeight="1" spans="1:24">
      <c r="A300" s="10">
        <f t="shared" si="135"/>
        <v>297</v>
      </c>
      <c r="B300" s="15"/>
      <c r="C300" s="12" t="s">
        <v>819</v>
      </c>
      <c r="D300" s="11" t="s">
        <v>820</v>
      </c>
      <c r="E300" s="22">
        <v>3042.05</v>
      </c>
      <c r="F300" s="11">
        <v>3043</v>
      </c>
      <c r="G300" s="13">
        <v>4990.25</v>
      </c>
      <c r="H300" s="11">
        <f t="shared" si="120"/>
        <v>54.76</v>
      </c>
      <c r="I300" s="11">
        <f t="shared" si="121"/>
        <v>486.728</v>
      </c>
      <c r="J300" s="11">
        <f t="shared" si="122"/>
        <v>21.301</v>
      </c>
      <c r="K300" s="13">
        <f t="shared" si="123"/>
        <v>424.17</v>
      </c>
      <c r="L300" s="13">
        <f t="shared" si="124"/>
        <v>986.959</v>
      </c>
      <c r="M300" s="11">
        <v>0</v>
      </c>
      <c r="N300" s="11">
        <f t="shared" si="125"/>
        <v>243.36</v>
      </c>
      <c r="O300" s="11">
        <f t="shared" si="126"/>
        <v>9.13</v>
      </c>
      <c r="P300" s="13">
        <f t="shared" si="127"/>
        <v>99.81</v>
      </c>
      <c r="Q300" s="11">
        <f t="shared" si="128"/>
        <v>352.3</v>
      </c>
      <c r="R300" s="11">
        <f t="shared" si="129"/>
        <v>1339.259</v>
      </c>
      <c r="S300" s="11"/>
      <c r="T300" t="str">
        <f>VLOOKUP(D300,[3]汇总!I$2:J$326,2,0)</f>
        <v>√</v>
      </c>
      <c r="U300" t="e">
        <f>VLOOKUP(D300,'[4]2021.05'!$E$5:$F$203,2,0)</f>
        <v>#N/A</v>
      </c>
      <c r="W300">
        <f>VLOOKUP(C300,'[5]6月养老保险明细导'!$B$1:$R$500,17,0)</f>
        <v>0</v>
      </c>
      <c r="X300">
        <f t="shared" si="131"/>
        <v>243.36</v>
      </c>
    </row>
    <row r="301" customFormat="1" ht="20" hidden="1" customHeight="1" spans="1:24">
      <c r="A301" s="10">
        <f t="shared" si="135"/>
        <v>298</v>
      </c>
      <c r="B301" s="15"/>
      <c r="C301" s="12" t="s">
        <v>821</v>
      </c>
      <c r="D301" s="11" t="s">
        <v>822</v>
      </c>
      <c r="E301" s="22">
        <v>3042.05</v>
      </c>
      <c r="F301" s="11">
        <v>3043</v>
      </c>
      <c r="G301" s="13">
        <v>4990.25</v>
      </c>
      <c r="H301" s="11">
        <f t="shared" si="120"/>
        <v>54.76</v>
      </c>
      <c r="I301" s="11">
        <f t="shared" si="121"/>
        <v>486.728</v>
      </c>
      <c r="J301" s="11">
        <f t="shared" si="122"/>
        <v>21.301</v>
      </c>
      <c r="K301" s="13">
        <f t="shared" si="123"/>
        <v>424.17</v>
      </c>
      <c r="L301" s="13">
        <f t="shared" si="124"/>
        <v>986.959</v>
      </c>
      <c r="M301" s="11">
        <v>0</v>
      </c>
      <c r="N301" s="11">
        <f t="shared" si="125"/>
        <v>243.36</v>
      </c>
      <c r="O301" s="11">
        <f t="shared" si="126"/>
        <v>9.13</v>
      </c>
      <c r="P301" s="13">
        <f t="shared" si="127"/>
        <v>99.81</v>
      </c>
      <c r="Q301" s="11">
        <f t="shared" si="128"/>
        <v>352.3</v>
      </c>
      <c r="R301" s="11">
        <f t="shared" si="129"/>
        <v>1339.259</v>
      </c>
      <c r="S301" s="11"/>
      <c r="T301" t="str">
        <f>VLOOKUP(D301,[3]汇总!I$2:J$326,2,0)</f>
        <v>√</v>
      </c>
      <c r="U301" t="e">
        <f>VLOOKUP(D301,'[4]2021.05'!$E$5:$F$203,2,0)</f>
        <v>#N/A</v>
      </c>
      <c r="W301">
        <f>VLOOKUP(C301,'[5]6月养老保险明细导'!$B$1:$R$500,17,0)</f>
        <v>0</v>
      </c>
      <c r="X301">
        <f t="shared" si="131"/>
        <v>243.36</v>
      </c>
    </row>
    <row r="302" customFormat="1" ht="20" hidden="1" customHeight="1" spans="1:24">
      <c r="A302" s="10">
        <f t="shared" si="135"/>
        <v>299</v>
      </c>
      <c r="B302" s="15"/>
      <c r="C302" s="12" t="s">
        <v>823</v>
      </c>
      <c r="D302" s="11" t="s">
        <v>824</v>
      </c>
      <c r="E302" s="22">
        <v>3042.05</v>
      </c>
      <c r="F302" s="11">
        <v>3043</v>
      </c>
      <c r="G302" s="13">
        <v>4990.25</v>
      </c>
      <c r="H302" s="11">
        <f t="shared" si="120"/>
        <v>54.76</v>
      </c>
      <c r="I302" s="11">
        <f t="shared" si="121"/>
        <v>486.728</v>
      </c>
      <c r="J302" s="11">
        <f t="shared" si="122"/>
        <v>21.301</v>
      </c>
      <c r="K302" s="13">
        <f t="shared" si="123"/>
        <v>424.17</v>
      </c>
      <c r="L302" s="13">
        <f t="shared" si="124"/>
        <v>986.959</v>
      </c>
      <c r="M302" s="11">
        <v>0</v>
      </c>
      <c r="N302" s="11">
        <f t="shared" si="125"/>
        <v>243.36</v>
      </c>
      <c r="O302" s="11">
        <f t="shared" si="126"/>
        <v>9.13</v>
      </c>
      <c r="P302" s="13">
        <f t="shared" si="127"/>
        <v>99.81</v>
      </c>
      <c r="Q302" s="11">
        <f t="shared" si="128"/>
        <v>352.3</v>
      </c>
      <c r="R302" s="11">
        <f t="shared" si="129"/>
        <v>1339.259</v>
      </c>
      <c r="S302" s="11"/>
      <c r="T302" t="str">
        <f>VLOOKUP(D302,[3]汇总!I$2:J$326,2,0)</f>
        <v>√</v>
      </c>
      <c r="U302" t="e">
        <f>VLOOKUP(D302,'[4]2021.05'!$E$5:$F$203,2,0)</f>
        <v>#N/A</v>
      </c>
      <c r="W302">
        <f>VLOOKUP(C302,'[5]6月养老保险明细导'!$B$1:$R$500,17,0)</f>
        <v>0</v>
      </c>
      <c r="X302">
        <f t="shared" si="131"/>
        <v>243.36</v>
      </c>
    </row>
    <row r="303" customFormat="1" ht="20" hidden="1" customHeight="1" spans="1:24">
      <c r="A303" s="10">
        <f t="shared" si="135"/>
        <v>300</v>
      </c>
      <c r="B303" s="15"/>
      <c r="C303" s="12" t="s">
        <v>825</v>
      </c>
      <c r="D303" s="22" t="s">
        <v>826</v>
      </c>
      <c r="E303" s="22">
        <v>3042.05</v>
      </c>
      <c r="F303" s="11">
        <v>3043</v>
      </c>
      <c r="G303" s="13">
        <v>4990.25</v>
      </c>
      <c r="H303" s="11">
        <f t="shared" si="120"/>
        <v>54.76</v>
      </c>
      <c r="I303" s="11">
        <f t="shared" si="121"/>
        <v>486.728</v>
      </c>
      <c r="J303" s="11">
        <f t="shared" si="122"/>
        <v>21.301</v>
      </c>
      <c r="K303" s="13">
        <f t="shared" si="123"/>
        <v>424.17</v>
      </c>
      <c r="L303" s="13">
        <f t="shared" si="124"/>
        <v>986.959</v>
      </c>
      <c r="M303" s="11">
        <v>0</v>
      </c>
      <c r="N303" s="11">
        <f t="shared" si="125"/>
        <v>243.36</v>
      </c>
      <c r="O303" s="11">
        <f t="shared" si="126"/>
        <v>9.13</v>
      </c>
      <c r="P303" s="13">
        <f t="shared" si="127"/>
        <v>99.81</v>
      </c>
      <c r="Q303" s="11">
        <f t="shared" si="128"/>
        <v>352.3</v>
      </c>
      <c r="R303" s="11">
        <f t="shared" si="129"/>
        <v>1339.259</v>
      </c>
      <c r="S303" s="11"/>
      <c r="T303" t="str">
        <f>VLOOKUP(D303,[3]汇总!I$2:J$326,2,0)</f>
        <v>√</v>
      </c>
      <c r="U303" t="e">
        <f>VLOOKUP(D303,'[4]2021.05'!$E$5:$F$203,2,0)</f>
        <v>#N/A</v>
      </c>
      <c r="W303">
        <f>VLOOKUP(C303,'[5]6月养老保险明细导'!$B$1:$R$500,17,0)</f>
        <v>0</v>
      </c>
      <c r="X303">
        <f t="shared" si="131"/>
        <v>243.36</v>
      </c>
    </row>
    <row r="304" customFormat="1" ht="20" hidden="1" customHeight="1" spans="1:24">
      <c r="A304" s="10">
        <f t="shared" ref="A304:A313" si="136">ROW()-3</f>
        <v>301</v>
      </c>
      <c r="B304" s="15"/>
      <c r="C304" s="12" t="s">
        <v>892</v>
      </c>
      <c r="D304" s="113" t="s">
        <v>893</v>
      </c>
      <c r="E304" s="22">
        <v>3042.05</v>
      </c>
      <c r="F304" s="11">
        <v>3043</v>
      </c>
      <c r="G304" s="13">
        <v>4990.25</v>
      </c>
      <c r="H304" s="11">
        <f t="shared" si="120"/>
        <v>54.76</v>
      </c>
      <c r="I304" s="11">
        <f t="shared" si="121"/>
        <v>486.728</v>
      </c>
      <c r="J304" s="11">
        <f t="shared" si="122"/>
        <v>21.301</v>
      </c>
      <c r="K304" s="13">
        <f t="shared" si="123"/>
        <v>424.17</v>
      </c>
      <c r="L304" s="13">
        <f t="shared" si="124"/>
        <v>986.959</v>
      </c>
      <c r="M304" s="11">
        <v>0</v>
      </c>
      <c r="N304" s="11">
        <f t="shared" si="125"/>
        <v>243.36</v>
      </c>
      <c r="O304" s="11">
        <f t="shared" si="126"/>
        <v>9.13</v>
      </c>
      <c r="P304" s="13">
        <f t="shared" si="127"/>
        <v>99.81</v>
      </c>
      <c r="Q304" s="11">
        <f t="shared" si="128"/>
        <v>352.3</v>
      </c>
      <c r="R304" s="11">
        <f t="shared" si="129"/>
        <v>1339.259</v>
      </c>
      <c r="S304" s="11"/>
      <c r="U304" t="e">
        <f>VLOOKUP(D304,'[4]2021.05'!$E$5:$F$203,2,0)</f>
        <v>#N/A</v>
      </c>
      <c r="W304">
        <f>VLOOKUP(C304,'[5]6月养老保险明细导'!$B$1:$R$500,17,0)</f>
        <v>0</v>
      </c>
      <c r="X304">
        <f t="shared" si="131"/>
        <v>243.36</v>
      </c>
    </row>
    <row r="305" customFormat="1" ht="20" hidden="1" customHeight="1" spans="1:24">
      <c r="A305" s="10">
        <f t="shared" si="136"/>
        <v>302</v>
      </c>
      <c r="B305" s="15"/>
      <c r="C305" s="12" t="s">
        <v>894</v>
      </c>
      <c r="D305" s="113" t="s">
        <v>895</v>
      </c>
      <c r="E305" s="22">
        <v>3042.05</v>
      </c>
      <c r="F305" s="11">
        <v>3043</v>
      </c>
      <c r="G305" s="13">
        <v>4990.25</v>
      </c>
      <c r="H305" s="11">
        <f t="shared" si="120"/>
        <v>54.76</v>
      </c>
      <c r="I305" s="11">
        <f t="shared" si="121"/>
        <v>486.728</v>
      </c>
      <c r="J305" s="11">
        <f t="shared" si="122"/>
        <v>21.301</v>
      </c>
      <c r="K305" s="13">
        <f t="shared" si="123"/>
        <v>424.17</v>
      </c>
      <c r="L305" s="13">
        <f t="shared" si="124"/>
        <v>986.959</v>
      </c>
      <c r="M305" s="11">
        <v>0</v>
      </c>
      <c r="N305" s="11">
        <f t="shared" si="125"/>
        <v>243.36</v>
      </c>
      <c r="O305" s="11">
        <f t="shared" si="126"/>
        <v>9.13</v>
      </c>
      <c r="P305" s="13">
        <f t="shared" si="127"/>
        <v>99.81</v>
      </c>
      <c r="Q305" s="11">
        <f t="shared" si="128"/>
        <v>352.3</v>
      </c>
      <c r="R305" s="11">
        <f t="shared" si="129"/>
        <v>1339.259</v>
      </c>
      <c r="S305" s="11"/>
      <c r="U305" t="e">
        <f>VLOOKUP(D305,'[4]2021.05'!$E$5:$F$203,2,0)</f>
        <v>#N/A</v>
      </c>
      <c r="W305">
        <f>VLOOKUP(C305,'[5]6月养老保险明细导'!$B$1:$R$500,17,0)</f>
        <v>0</v>
      </c>
      <c r="X305">
        <f t="shared" si="131"/>
        <v>243.36</v>
      </c>
    </row>
    <row r="306" customFormat="1" ht="20" hidden="1" customHeight="1" spans="1:24">
      <c r="A306" s="10">
        <f t="shared" si="136"/>
        <v>303</v>
      </c>
      <c r="B306" s="15"/>
      <c r="C306" s="12" t="s">
        <v>896</v>
      </c>
      <c r="D306" s="113" t="s">
        <v>897</v>
      </c>
      <c r="E306" s="22">
        <v>3042.05</v>
      </c>
      <c r="F306" s="11">
        <v>3043</v>
      </c>
      <c r="G306" s="13">
        <v>4990.25</v>
      </c>
      <c r="H306" s="11">
        <f t="shared" si="120"/>
        <v>54.76</v>
      </c>
      <c r="I306" s="11">
        <f t="shared" si="121"/>
        <v>486.728</v>
      </c>
      <c r="J306" s="11">
        <f t="shared" si="122"/>
        <v>21.301</v>
      </c>
      <c r="K306" s="13">
        <f t="shared" si="123"/>
        <v>424.17</v>
      </c>
      <c r="L306" s="13">
        <f t="shared" si="124"/>
        <v>986.959</v>
      </c>
      <c r="M306" s="11">
        <v>0</v>
      </c>
      <c r="N306" s="11">
        <f t="shared" si="125"/>
        <v>243.36</v>
      </c>
      <c r="O306" s="11">
        <f t="shared" si="126"/>
        <v>9.13</v>
      </c>
      <c r="P306" s="13">
        <f t="shared" si="127"/>
        <v>99.81</v>
      </c>
      <c r="Q306" s="11">
        <f t="shared" si="128"/>
        <v>352.3</v>
      </c>
      <c r="R306" s="11">
        <f t="shared" si="129"/>
        <v>1339.259</v>
      </c>
      <c r="S306" s="11"/>
      <c r="U306" t="e">
        <f>VLOOKUP(D306,'[4]2021.05'!$E$5:$F$203,2,0)</f>
        <v>#N/A</v>
      </c>
      <c r="W306">
        <f>VLOOKUP(C306,'[5]6月养老保险明细导'!$B$1:$R$500,17,0)</f>
        <v>0</v>
      </c>
      <c r="X306">
        <f t="shared" si="131"/>
        <v>243.36</v>
      </c>
    </row>
    <row r="307" customFormat="1" ht="20" hidden="1" customHeight="1" spans="1:24">
      <c r="A307" s="10">
        <f t="shared" si="136"/>
        <v>304</v>
      </c>
      <c r="B307" s="15"/>
      <c r="C307" s="12" t="s">
        <v>898</v>
      </c>
      <c r="D307" s="113" t="s">
        <v>899</v>
      </c>
      <c r="E307" s="22">
        <v>3042.05</v>
      </c>
      <c r="F307" s="11">
        <v>3043</v>
      </c>
      <c r="G307" s="13">
        <v>4990.25</v>
      </c>
      <c r="H307" s="11">
        <f t="shared" si="120"/>
        <v>54.76</v>
      </c>
      <c r="I307" s="11">
        <f t="shared" si="121"/>
        <v>486.728</v>
      </c>
      <c r="J307" s="11">
        <f t="shared" si="122"/>
        <v>21.301</v>
      </c>
      <c r="K307" s="13">
        <f t="shared" si="123"/>
        <v>424.17</v>
      </c>
      <c r="L307" s="13">
        <f t="shared" si="124"/>
        <v>986.959</v>
      </c>
      <c r="M307" s="11">
        <v>0</v>
      </c>
      <c r="N307" s="11">
        <f t="shared" si="125"/>
        <v>243.36</v>
      </c>
      <c r="O307" s="11">
        <f t="shared" si="126"/>
        <v>9.13</v>
      </c>
      <c r="P307" s="13">
        <f t="shared" si="127"/>
        <v>99.81</v>
      </c>
      <c r="Q307" s="11">
        <f t="shared" si="128"/>
        <v>352.3</v>
      </c>
      <c r="R307" s="11">
        <f t="shared" si="129"/>
        <v>1339.259</v>
      </c>
      <c r="S307" s="11"/>
      <c r="U307" t="e">
        <f>VLOOKUP(D307,'[4]2021.05'!$E$5:$F$203,2,0)</f>
        <v>#N/A</v>
      </c>
      <c r="W307">
        <f>VLOOKUP(C307,'[5]6月养老保险明细导'!$B$1:$R$500,17,0)</f>
        <v>0</v>
      </c>
      <c r="X307">
        <f t="shared" si="131"/>
        <v>243.36</v>
      </c>
    </row>
    <row r="308" customFormat="1" ht="20" hidden="1" customHeight="1" spans="1:24">
      <c r="A308" s="10">
        <f t="shared" si="136"/>
        <v>305</v>
      </c>
      <c r="B308" s="15"/>
      <c r="C308" s="12" t="s">
        <v>900</v>
      </c>
      <c r="D308" s="113" t="s">
        <v>901</v>
      </c>
      <c r="E308" s="22">
        <v>3042.05</v>
      </c>
      <c r="F308" s="11">
        <v>3043</v>
      </c>
      <c r="G308" s="13">
        <v>4990.25</v>
      </c>
      <c r="H308" s="11">
        <f t="shared" si="120"/>
        <v>54.76</v>
      </c>
      <c r="I308" s="11">
        <f t="shared" si="121"/>
        <v>486.728</v>
      </c>
      <c r="J308" s="11">
        <f t="shared" si="122"/>
        <v>21.301</v>
      </c>
      <c r="K308" s="13">
        <f t="shared" si="123"/>
        <v>424.17</v>
      </c>
      <c r="L308" s="13">
        <f t="shared" si="124"/>
        <v>986.959</v>
      </c>
      <c r="M308" s="11">
        <v>0</v>
      </c>
      <c r="N308" s="11">
        <f t="shared" si="125"/>
        <v>243.36</v>
      </c>
      <c r="O308" s="11">
        <f t="shared" si="126"/>
        <v>9.13</v>
      </c>
      <c r="P308" s="13">
        <f t="shared" si="127"/>
        <v>99.81</v>
      </c>
      <c r="Q308" s="11">
        <f t="shared" si="128"/>
        <v>352.3</v>
      </c>
      <c r="R308" s="11">
        <f t="shared" si="129"/>
        <v>1339.259</v>
      </c>
      <c r="S308" s="11"/>
      <c r="U308" t="e">
        <f>VLOOKUP(D308,'[4]2021.05'!$E$5:$F$203,2,0)</f>
        <v>#N/A</v>
      </c>
      <c r="W308">
        <f>VLOOKUP(C308,'[5]6月养老保险明细导'!$B$1:$R$500,17,0)</f>
        <v>0</v>
      </c>
      <c r="X308">
        <f t="shared" si="131"/>
        <v>243.36</v>
      </c>
    </row>
    <row r="309" customFormat="1" ht="20" hidden="1" customHeight="1" spans="1:24">
      <c r="A309" s="10">
        <f t="shared" si="136"/>
        <v>306</v>
      </c>
      <c r="B309" s="15"/>
      <c r="C309" s="12" t="s">
        <v>902</v>
      </c>
      <c r="D309" s="22" t="s">
        <v>903</v>
      </c>
      <c r="E309" s="22">
        <v>3042.05</v>
      </c>
      <c r="F309" s="11">
        <v>3043</v>
      </c>
      <c r="G309" s="13">
        <v>4990.25</v>
      </c>
      <c r="H309" s="11">
        <f t="shared" si="120"/>
        <v>54.76</v>
      </c>
      <c r="I309" s="11">
        <f t="shared" si="121"/>
        <v>486.728</v>
      </c>
      <c r="J309" s="11">
        <f t="shared" si="122"/>
        <v>21.301</v>
      </c>
      <c r="K309" s="13">
        <f t="shared" si="123"/>
        <v>424.17</v>
      </c>
      <c r="L309" s="13">
        <f t="shared" si="124"/>
        <v>986.959</v>
      </c>
      <c r="M309" s="11">
        <v>0</v>
      </c>
      <c r="N309" s="11">
        <f t="shared" si="125"/>
        <v>243.36</v>
      </c>
      <c r="O309" s="11">
        <f t="shared" si="126"/>
        <v>9.13</v>
      </c>
      <c r="P309" s="13">
        <f t="shared" si="127"/>
        <v>99.81</v>
      </c>
      <c r="Q309" s="11">
        <f t="shared" si="128"/>
        <v>352.3</v>
      </c>
      <c r="R309" s="11">
        <f t="shared" si="129"/>
        <v>1339.259</v>
      </c>
      <c r="S309" s="11"/>
      <c r="U309" t="e">
        <f>VLOOKUP(D309,'[4]2021.05'!$E$5:$F$203,2,0)</f>
        <v>#N/A</v>
      </c>
      <c r="W309">
        <f>VLOOKUP(C309,'[5]6月养老保险明细导'!$B$1:$R$500,17,0)</f>
        <v>0</v>
      </c>
      <c r="X309">
        <f t="shared" si="131"/>
        <v>243.36</v>
      </c>
    </row>
    <row r="310" s="1" customFormat="1" ht="20" customHeight="1" spans="1:24">
      <c r="A310" s="31">
        <f t="shared" si="136"/>
        <v>307</v>
      </c>
      <c r="B310" s="17"/>
      <c r="C310" s="18" t="s">
        <v>996</v>
      </c>
      <c r="D310" s="18" t="s">
        <v>997</v>
      </c>
      <c r="E310" s="19">
        <v>3042.05</v>
      </c>
      <c r="F310" s="20">
        <v>3043</v>
      </c>
      <c r="G310" s="21">
        <v>4990.25</v>
      </c>
      <c r="H310" s="20">
        <f t="shared" ref="H310:H340" si="137">ROUND(E310*0.018,2)</f>
        <v>54.76</v>
      </c>
      <c r="I310" s="20">
        <f t="shared" ref="I310:I317" si="138">E310*0.16</f>
        <v>486.728</v>
      </c>
      <c r="J310" s="20">
        <f t="shared" ref="J310:J317" si="139">F310*0.007</f>
        <v>21.301</v>
      </c>
      <c r="K310" s="21">
        <f t="shared" ref="K310:K317" si="140">ROUND(G310*0.085,2)</f>
        <v>424.17</v>
      </c>
      <c r="L310" s="21">
        <f t="shared" ref="L310:L317" si="141">SUM(H310:K310)</f>
        <v>986.959</v>
      </c>
      <c r="M310" s="20">
        <v>0</v>
      </c>
      <c r="N310" s="20">
        <f t="shared" ref="N310:N317" si="142">ROUND(E310*0.08,2)</f>
        <v>243.36</v>
      </c>
      <c r="O310" s="20">
        <f t="shared" ref="O310:O317" si="143">ROUND(F310*0.003,2)</f>
        <v>9.13</v>
      </c>
      <c r="P310" s="21">
        <f t="shared" ref="P310:P317" si="144">ROUND(G310*0.02,2)</f>
        <v>99.81</v>
      </c>
      <c r="Q310" s="20">
        <f t="shared" ref="Q310:Q317" si="145">SUM(M310:P310)</f>
        <v>352.3</v>
      </c>
      <c r="R310" s="20">
        <f t="shared" ref="R310:R317" si="146">L310+Q310</f>
        <v>1339.259</v>
      </c>
      <c r="S310" s="20" t="s">
        <v>50</v>
      </c>
      <c r="W310" s="1">
        <f>VLOOKUP(C310,'[5]6月养老保险明细导'!$B$1:$R$500,17,0)</f>
        <v>0</v>
      </c>
      <c r="X310" s="1">
        <f t="shared" si="131"/>
        <v>243.36</v>
      </c>
    </row>
    <row r="311" s="1" customFormat="1" ht="20" customHeight="1" spans="1:24">
      <c r="A311" s="31">
        <f t="shared" si="136"/>
        <v>308</v>
      </c>
      <c r="B311" s="17"/>
      <c r="C311" s="18" t="s">
        <v>998</v>
      </c>
      <c r="D311" s="18" t="s">
        <v>999</v>
      </c>
      <c r="E311" s="19">
        <v>3042.05</v>
      </c>
      <c r="F311" s="20">
        <v>3043</v>
      </c>
      <c r="G311" s="21">
        <v>4990.25</v>
      </c>
      <c r="H311" s="20">
        <f t="shared" si="137"/>
        <v>54.76</v>
      </c>
      <c r="I311" s="20">
        <f t="shared" si="138"/>
        <v>486.728</v>
      </c>
      <c r="J311" s="20">
        <f t="shared" si="139"/>
        <v>21.301</v>
      </c>
      <c r="K311" s="21">
        <f t="shared" si="140"/>
        <v>424.17</v>
      </c>
      <c r="L311" s="21">
        <f t="shared" si="141"/>
        <v>986.959</v>
      </c>
      <c r="M311" s="20">
        <v>0</v>
      </c>
      <c r="N311" s="20">
        <f t="shared" si="142"/>
        <v>243.36</v>
      </c>
      <c r="O311" s="20">
        <f t="shared" si="143"/>
        <v>9.13</v>
      </c>
      <c r="P311" s="21">
        <f t="shared" si="144"/>
        <v>99.81</v>
      </c>
      <c r="Q311" s="20">
        <f t="shared" si="145"/>
        <v>352.3</v>
      </c>
      <c r="R311" s="20">
        <f t="shared" si="146"/>
        <v>1339.259</v>
      </c>
      <c r="S311" s="20" t="s">
        <v>50</v>
      </c>
      <c r="W311" s="1">
        <f>VLOOKUP(C311,'[5]6月养老保险明细导'!$B$1:$R$500,17,0)</f>
        <v>0</v>
      </c>
      <c r="X311" s="1">
        <f t="shared" si="131"/>
        <v>243.36</v>
      </c>
    </row>
    <row r="312" s="1" customFormat="1" ht="20" customHeight="1" spans="1:24">
      <c r="A312" s="31">
        <f t="shared" si="136"/>
        <v>309</v>
      </c>
      <c r="B312" s="17"/>
      <c r="C312" s="18" t="s">
        <v>1000</v>
      </c>
      <c r="D312" s="18" t="s">
        <v>1001</v>
      </c>
      <c r="E312" s="19">
        <v>3042.05</v>
      </c>
      <c r="F312" s="20">
        <v>3043</v>
      </c>
      <c r="G312" s="21">
        <v>4990.25</v>
      </c>
      <c r="H312" s="20">
        <f t="shared" si="137"/>
        <v>54.76</v>
      </c>
      <c r="I312" s="20">
        <f t="shared" si="138"/>
        <v>486.728</v>
      </c>
      <c r="J312" s="20">
        <f t="shared" si="139"/>
        <v>21.301</v>
      </c>
      <c r="K312" s="21">
        <f t="shared" si="140"/>
        <v>424.17</v>
      </c>
      <c r="L312" s="21">
        <f t="shared" si="141"/>
        <v>986.959</v>
      </c>
      <c r="M312" s="20">
        <v>0</v>
      </c>
      <c r="N312" s="20">
        <f t="shared" si="142"/>
        <v>243.36</v>
      </c>
      <c r="O312" s="20">
        <f t="shared" si="143"/>
        <v>9.13</v>
      </c>
      <c r="P312" s="21">
        <f t="shared" si="144"/>
        <v>99.81</v>
      </c>
      <c r="Q312" s="20">
        <f t="shared" si="145"/>
        <v>352.3</v>
      </c>
      <c r="R312" s="20">
        <f t="shared" si="146"/>
        <v>1339.259</v>
      </c>
      <c r="S312" s="20" t="s">
        <v>50</v>
      </c>
      <c r="W312" s="1">
        <f>VLOOKUP(C312,'[5]6月养老保险明细导'!$B$1:$R$500,17,0)</f>
        <v>0</v>
      </c>
      <c r="X312" s="1">
        <f t="shared" si="131"/>
        <v>243.36</v>
      </c>
    </row>
    <row r="313" s="1" customFormat="1" ht="20" customHeight="1" spans="1:24">
      <c r="A313" s="31">
        <f t="shared" si="136"/>
        <v>310</v>
      </c>
      <c r="B313" s="17"/>
      <c r="C313" s="18" t="s">
        <v>1002</v>
      </c>
      <c r="D313" s="18" t="s">
        <v>1003</v>
      </c>
      <c r="E313" s="19">
        <v>3042.05</v>
      </c>
      <c r="F313" s="20">
        <v>3043</v>
      </c>
      <c r="G313" s="21">
        <v>4990.25</v>
      </c>
      <c r="H313" s="20">
        <f t="shared" si="137"/>
        <v>54.76</v>
      </c>
      <c r="I313" s="20">
        <f t="shared" si="138"/>
        <v>486.728</v>
      </c>
      <c r="J313" s="20">
        <f t="shared" si="139"/>
        <v>21.301</v>
      </c>
      <c r="K313" s="21">
        <f t="shared" si="140"/>
        <v>424.17</v>
      </c>
      <c r="L313" s="21">
        <f t="shared" si="141"/>
        <v>986.959</v>
      </c>
      <c r="M313" s="20">
        <v>0</v>
      </c>
      <c r="N313" s="20">
        <f t="shared" si="142"/>
        <v>243.36</v>
      </c>
      <c r="O313" s="20">
        <f t="shared" si="143"/>
        <v>9.13</v>
      </c>
      <c r="P313" s="21">
        <f t="shared" si="144"/>
        <v>99.81</v>
      </c>
      <c r="Q313" s="20">
        <f t="shared" si="145"/>
        <v>352.3</v>
      </c>
      <c r="R313" s="20">
        <f t="shared" si="146"/>
        <v>1339.259</v>
      </c>
      <c r="S313" s="20" t="s">
        <v>50</v>
      </c>
      <c r="W313" s="1">
        <f>VLOOKUP(C313,'[5]6月养老保险明细导'!$B$1:$R$500,17,0)</f>
        <v>0</v>
      </c>
      <c r="X313" s="1">
        <f t="shared" si="131"/>
        <v>243.36</v>
      </c>
    </row>
    <row r="314" s="1" customFormat="1" ht="20" customHeight="1" spans="1:24">
      <c r="A314" s="31">
        <f t="shared" ref="A314:A323" si="147">ROW()-3</f>
        <v>311</v>
      </c>
      <c r="B314" s="17"/>
      <c r="C314" s="18" t="s">
        <v>1004</v>
      </c>
      <c r="D314" s="18" t="s">
        <v>1005</v>
      </c>
      <c r="E314" s="19">
        <v>3042.05</v>
      </c>
      <c r="F314" s="20">
        <v>3043</v>
      </c>
      <c r="G314" s="21">
        <v>4990.25</v>
      </c>
      <c r="H314" s="20">
        <f t="shared" si="137"/>
        <v>54.76</v>
      </c>
      <c r="I314" s="20">
        <f t="shared" si="138"/>
        <v>486.728</v>
      </c>
      <c r="J314" s="20">
        <f t="shared" si="139"/>
        <v>21.301</v>
      </c>
      <c r="K314" s="21">
        <f t="shared" si="140"/>
        <v>424.17</v>
      </c>
      <c r="L314" s="21">
        <f t="shared" si="141"/>
        <v>986.959</v>
      </c>
      <c r="M314" s="20">
        <v>0</v>
      </c>
      <c r="N314" s="20">
        <f t="shared" si="142"/>
        <v>243.36</v>
      </c>
      <c r="O314" s="20">
        <f t="shared" si="143"/>
        <v>9.13</v>
      </c>
      <c r="P314" s="21">
        <f t="shared" si="144"/>
        <v>99.81</v>
      </c>
      <c r="Q314" s="20">
        <f t="shared" si="145"/>
        <v>352.3</v>
      </c>
      <c r="R314" s="20">
        <f t="shared" si="146"/>
        <v>1339.259</v>
      </c>
      <c r="S314" s="20" t="s">
        <v>50</v>
      </c>
      <c r="W314" s="1">
        <f>VLOOKUP(C314,'[5]6月养老保险明细导'!$B$1:$R$500,17,0)</f>
        <v>0</v>
      </c>
      <c r="X314" s="1">
        <f t="shared" si="131"/>
        <v>243.36</v>
      </c>
    </row>
    <row r="315" s="1" customFormat="1" ht="20" customHeight="1" spans="1:24">
      <c r="A315" s="31">
        <f t="shared" si="147"/>
        <v>312</v>
      </c>
      <c r="B315" s="17"/>
      <c r="C315" s="18" t="s">
        <v>1006</v>
      </c>
      <c r="D315" s="18" t="s">
        <v>1007</v>
      </c>
      <c r="E315" s="19">
        <v>3042.05</v>
      </c>
      <c r="F315" s="20">
        <v>3043</v>
      </c>
      <c r="G315" s="21">
        <v>4990.25</v>
      </c>
      <c r="H315" s="20">
        <f t="shared" si="137"/>
        <v>54.76</v>
      </c>
      <c r="I315" s="20">
        <f t="shared" si="138"/>
        <v>486.728</v>
      </c>
      <c r="J315" s="20">
        <f t="shared" si="139"/>
        <v>21.301</v>
      </c>
      <c r="K315" s="21">
        <f t="shared" si="140"/>
        <v>424.17</v>
      </c>
      <c r="L315" s="21">
        <f t="shared" si="141"/>
        <v>986.959</v>
      </c>
      <c r="M315" s="20">
        <v>0</v>
      </c>
      <c r="N315" s="20">
        <f t="shared" si="142"/>
        <v>243.36</v>
      </c>
      <c r="O315" s="20">
        <f t="shared" si="143"/>
        <v>9.13</v>
      </c>
      <c r="P315" s="21">
        <f t="shared" si="144"/>
        <v>99.81</v>
      </c>
      <c r="Q315" s="20">
        <f t="shared" si="145"/>
        <v>352.3</v>
      </c>
      <c r="R315" s="20">
        <f t="shared" si="146"/>
        <v>1339.259</v>
      </c>
      <c r="S315" s="20" t="s">
        <v>50</v>
      </c>
      <c r="W315" s="1">
        <f>VLOOKUP(C315,'[5]6月养老保险明细导'!$B$1:$R$500,17,0)</f>
        <v>0</v>
      </c>
      <c r="X315" s="1">
        <f t="shared" si="131"/>
        <v>243.36</v>
      </c>
    </row>
    <row r="316" s="1" customFormat="1" ht="20" customHeight="1" spans="1:24">
      <c r="A316" s="31">
        <f t="shared" si="147"/>
        <v>313</v>
      </c>
      <c r="B316" s="17"/>
      <c r="C316" s="18" t="s">
        <v>1008</v>
      </c>
      <c r="D316" s="18" t="s">
        <v>1009</v>
      </c>
      <c r="E316" s="19">
        <v>3042.05</v>
      </c>
      <c r="F316" s="20">
        <v>3043</v>
      </c>
      <c r="G316" s="21">
        <v>4990.25</v>
      </c>
      <c r="H316" s="20">
        <f t="shared" si="137"/>
        <v>54.76</v>
      </c>
      <c r="I316" s="20">
        <f t="shared" si="138"/>
        <v>486.728</v>
      </c>
      <c r="J316" s="20">
        <f t="shared" si="139"/>
        <v>21.301</v>
      </c>
      <c r="K316" s="21">
        <f t="shared" si="140"/>
        <v>424.17</v>
      </c>
      <c r="L316" s="21">
        <f t="shared" si="141"/>
        <v>986.959</v>
      </c>
      <c r="M316" s="20">
        <v>0</v>
      </c>
      <c r="N316" s="20">
        <f t="shared" si="142"/>
        <v>243.36</v>
      </c>
      <c r="O316" s="20">
        <f t="shared" si="143"/>
        <v>9.13</v>
      </c>
      <c r="P316" s="21">
        <f t="shared" si="144"/>
        <v>99.81</v>
      </c>
      <c r="Q316" s="20">
        <f t="shared" si="145"/>
        <v>352.3</v>
      </c>
      <c r="R316" s="20">
        <f t="shared" si="146"/>
        <v>1339.259</v>
      </c>
      <c r="S316" s="20" t="s">
        <v>50</v>
      </c>
      <c r="W316" s="1">
        <f>VLOOKUP(C316,'[5]6月养老保险明细导'!$B$1:$R$500,17,0)</f>
        <v>0</v>
      </c>
      <c r="X316" s="1">
        <f t="shared" si="131"/>
        <v>243.36</v>
      </c>
    </row>
    <row r="317" s="1" customFormat="1" ht="20" customHeight="1" spans="1:24">
      <c r="A317" s="31">
        <f t="shared" si="147"/>
        <v>314</v>
      </c>
      <c r="B317" s="17"/>
      <c r="C317" s="18" t="s">
        <v>1010</v>
      </c>
      <c r="D317" s="18" t="s">
        <v>1011</v>
      </c>
      <c r="E317" s="19">
        <v>3042.05</v>
      </c>
      <c r="F317" s="20">
        <v>3043</v>
      </c>
      <c r="G317" s="21">
        <v>4990.25</v>
      </c>
      <c r="H317" s="20">
        <f t="shared" si="137"/>
        <v>54.76</v>
      </c>
      <c r="I317" s="20">
        <f t="shared" si="138"/>
        <v>486.728</v>
      </c>
      <c r="J317" s="20">
        <f t="shared" si="139"/>
        <v>21.301</v>
      </c>
      <c r="K317" s="21">
        <f t="shared" si="140"/>
        <v>424.17</v>
      </c>
      <c r="L317" s="21">
        <f t="shared" si="141"/>
        <v>986.959</v>
      </c>
      <c r="M317" s="20">
        <v>0</v>
      </c>
      <c r="N317" s="20">
        <f t="shared" si="142"/>
        <v>243.36</v>
      </c>
      <c r="O317" s="20">
        <f t="shared" si="143"/>
        <v>9.13</v>
      </c>
      <c r="P317" s="21">
        <f t="shared" si="144"/>
        <v>99.81</v>
      </c>
      <c r="Q317" s="20">
        <f t="shared" si="145"/>
        <v>352.3</v>
      </c>
      <c r="R317" s="20">
        <f t="shared" si="146"/>
        <v>1339.259</v>
      </c>
      <c r="S317" s="20" t="s">
        <v>50</v>
      </c>
      <c r="W317" s="1">
        <f>VLOOKUP(C317,'[5]6月养老保险明细导'!$B$1:$R$500,17,0)</f>
        <v>0</v>
      </c>
      <c r="X317" s="1">
        <f t="shared" si="131"/>
        <v>243.36</v>
      </c>
    </row>
    <row r="318" s="1" customFormat="1" ht="20" hidden="1" customHeight="1" spans="1:24">
      <c r="A318" s="31">
        <f t="shared" si="147"/>
        <v>315</v>
      </c>
      <c r="B318" s="17"/>
      <c r="C318" s="18" t="s">
        <v>1012</v>
      </c>
      <c r="D318" s="18" t="s">
        <v>1013</v>
      </c>
      <c r="E318" s="19">
        <v>3042.05</v>
      </c>
      <c r="F318" s="20">
        <v>3043</v>
      </c>
      <c r="G318" s="21">
        <v>4990.25</v>
      </c>
      <c r="H318" s="20">
        <f t="shared" si="137"/>
        <v>54.76</v>
      </c>
      <c r="I318" s="20">
        <v>0</v>
      </c>
      <c r="J318" s="20">
        <v>0</v>
      </c>
      <c r="K318" s="20">
        <v>0</v>
      </c>
      <c r="L318" s="21">
        <f t="shared" ref="L318:L340" si="148">SUM(H318:K318)</f>
        <v>54.76</v>
      </c>
      <c r="M318" s="20">
        <v>0</v>
      </c>
      <c r="N318" s="20">
        <v>0</v>
      </c>
      <c r="O318" s="20">
        <v>0</v>
      </c>
      <c r="P318" s="20">
        <v>0</v>
      </c>
      <c r="Q318" s="20">
        <v>0</v>
      </c>
      <c r="R318" s="20">
        <f t="shared" ref="R318:R340" si="149">L318+Q318</f>
        <v>54.76</v>
      </c>
      <c r="S318" s="20" t="s">
        <v>50</v>
      </c>
      <c r="W318" s="1" t="e">
        <f>VLOOKUP(C318,'[5]6月养老保险明细导'!$B$1:$R$500,17,0)</f>
        <v>#N/A</v>
      </c>
      <c r="X318" s="1" t="e">
        <f t="shared" si="131"/>
        <v>#N/A</v>
      </c>
    </row>
    <row r="319" s="1" customFormat="1" ht="20" hidden="1" customHeight="1" spans="1:24">
      <c r="A319" s="31">
        <f t="shared" si="147"/>
        <v>316</v>
      </c>
      <c r="B319" s="17"/>
      <c r="C319" s="18" t="s">
        <v>1014</v>
      </c>
      <c r="D319" s="18" t="s">
        <v>1015</v>
      </c>
      <c r="E319" s="19">
        <v>3042.05</v>
      </c>
      <c r="F319" s="20">
        <v>3043</v>
      </c>
      <c r="G319" s="21">
        <v>4990.25</v>
      </c>
      <c r="H319" s="20">
        <f t="shared" si="137"/>
        <v>54.76</v>
      </c>
      <c r="I319" s="20">
        <v>0</v>
      </c>
      <c r="J319" s="20">
        <v>0</v>
      </c>
      <c r="K319" s="20">
        <v>0</v>
      </c>
      <c r="L319" s="21">
        <f t="shared" si="148"/>
        <v>54.76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f t="shared" si="149"/>
        <v>54.76</v>
      </c>
      <c r="S319" s="20" t="s">
        <v>50</v>
      </c>
      <c r="W319" s="1" t="e">
        <f>VLOOKUP(C319,'[5]6月养老保险明细导'!$B$1:$R$500,17,0)</f>
        <v>#N/A</v>
      </c>
      <c r="X319" s="1" t="e">
        <f t="shared" si="131"/>
        <v>#N/A</v>
      </c>
    </row>
    <row r="320" s="1" customFormat="1" ht="20" hidden="1" customHeight="1" spans="1:24">
      <c r="A320" s="31">
        <f t="shared" si="147"/>
        <v>317</v>
      </c>
      <c r="B320" s="17"/>
      <c r="C320" s="18" t="s">
        <v>1016</v>
      </c>
      <c r="D320" s="18" t="s">
        <v>1017</v>
      </c>
      <c r="E320" s="19">
        <v>3042.05</v>
      </c>
      <c r="F320" s="20">
        <v>3043</v>
      </c>
      <c r="G320" s="21">
        <v>4990.25</v>
      </c>
      <c r="H320" s="20">
        <f t="shared" si="137"/>
        <v>54.76</v>
      </c>
      <c r="I320" s="20">
        <v>0</v>
      </c>
      <c r="J320" s="20">
        <v>0</v>
      </c>
      <c r="K320" s="20">
        <v>0</v>
      </c>
      <c r="L320" s="21">
        <f t="shared" si="148"/>
        <v>54.76</v>
      </c>
      <c r="M320" s="20">
        <v>0</v>
      </c>
      <c r="N320" s="20">
        <v>0</v>
      </c>
      <c r="O320" s="20">
        <v>0</v>
      </c>
      <c r="P320" s="20">
        <v>0</v>
      </c>
      <c r="Q320" s="20">
        <v>0</v>
      </c>
      <c r="R320" s="20">
        <f t="shared" si="149"/>
        <v>54.76</v>
      </c>
      <c r="S320" s="20" t="s">
        <v>50</v>
      </c>
      <c r="W320" s="1" t="e">
        <f>VLOOKUP(C320,'[5]6月养老保险明细导'!$B$1:$R$500,17,0)</f>
        <v>#N/A</v>
      </c>
      <c r="X320" s="1" t="e">
        <f t="shared" si="131"/>
        <v>#N/A</v>
      </c>
    </row>
    <row r="321" s="1" customFormat="1" ht="20" hidden="1" customHeight="1" spans="1:24">
      <c r="A321" s="31">
        <f t="shared" si="147"/>
        <v>318</v>
      </c>
      <c r="B321" s="17"/>
      <c r="C321" s="18" t="s">
        <v>1018</v>
      </c>
      <c r="D321" s="18" t="s">
        <v>1019</v>
      </c>
      <c r="E321" s="19">
        <v>3042.05</v>
      </c>
      <c r="F321" s="20">
        <v>3043</v>
      </c>
      <c r="G321" s="21">
        <v>4990.25</v>
      </c>
      <c r="H321" s="20">
        <f t="shared" si="137"/>
        <v>54.76</v>
      </c>
      <c r="I321" s="20">
        <v>0</v>
      </c>
      <c r="J321" s="20">
        <v>0</v>
      </c>
      <c r="K321" s="20">
        <v>0</v>
      </c>
      <c r="L321" s="21">
        <f t="shared" si="148"/>
        <v>54.76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f t="shared" si="149"/>
        <v>54.76</v>
      </c>
      <c r="S321" s="20" t="s">
        <v>50</v>
      </c>
      <c r="W321" s="1" t="e">
        <f>VLOOKUP(C321,'[5]6月养老保险明细导'!$B$1:$R$500,17,0)</f>
        <v>#N/A</v>
      </c>
      <c r="X321" s="1" t="e">
        <f t="shared" si="131"/>
        <v>#N/A</v>
      </c>
    </row>
    <row r="322" s="1" customFormat="1" ht="20" hidden="1" customHeight="1" spans="1:24">
      <c r="A322" s="31">
        <f t="shared" si="147"/>
        <v>319</v>
      </c>
      <c r="B322" s="17"/>
      <c r="C322" s="18" t="s">
        <v>1020</v>
      </c>
      <c r="D322" s="18" t="s">
        <v>1021</v>
      </c>
      <c r="E322" s="19">
        <v>3042.05</v>
      </c>
      <c r="F322" s="20">
        <v>3043</v>
      </c>
      <c r="G322" s="21">
        <v>4990.25</v>
      </c>
      <c r="H322" s="20">
        <f t="shared" si="137"/>
        <v>54.76</v>
      </c>
      <c r="I322" s="20">
        <v>0</v>
      </c>
      <c r="J322" s="20">
        <v>0</v>
      </c>
      <c r="K322" s="20">
        <v>0</v>
      </c>
      <c r="L322" s="21">
        <f t="shared" si="148"/>
        <v>54.76</v>
      </c>
      <c r="M322" s="20">
        <v>0</v>
      </c>
      <c r="N322" s="20">
        <v>0</v>
      </c>
      <c r="O322" s="20">
        <v>0</v>
      </c>
      <c r="P322" s="20">
        <v>0</v>
      </c>
      <c r="Q322" s="20">
        <v>0</v>
      </c>
      <c r="R322" s="20">
        <f t="shared" si="149"/>
        <v>54.76</v>
      </c>
      <c r="S322" s="20" t="s">
        <v>50</v>
      </c>
      <c r="W322" s="1" t="e">
        <f>VLOOKUP(C322,'[5]6月养老保险明细导'!$B$1:$R$500,17,0)</f>
        <v>#N/A</v>
      </c>
      <c r="X322" s="1" t="e">
        <f t="shared" si="131"/>
        <v>#N/A</v>
      </c>
    </row>
    <row r="323" s="1" customFormat="1" ht="20" hidden="1" customHeight="1" spans="1:24">
      <c r="A323" s="31">
        <f t="shared" si="147"/>
        <v>320</v>
      </c>
      <c r="B323" s="17"/>
      <c r="C323" s="18" t="s">
        <v>1022</v>
      </c>
      <c r="D323" s="18" t="s">
        <v>1023</v>
      </c>
      <c r="E323" s="19">
        <v>3042.05</v>
      </c>
      <c r="F323" s="20">
        <v>3043</v>
      </c>
      <c r="G323" s="21">
        <v>4990.25</v>
      </c>
      <c r="H323" s="20">
        <f t="shared" si="137"/>
        <v>54.76</v>
      </c>
      <c r="I323" s="20">
        <v>0</v>
      </c>
      <c r="J323" s="20">
        <v>0</v>
      </c>
      <c r="K323" s="20">
        <v>0</v>
      </c>
      <c r="L323" s="21">
        <f t="shared" si="148"/>
        <v>54.76</v>
      </c>
      <c r="M323" s="20">
        <v>0</v>
      </c>
      <c r="N323" s="20">
        <v>0</v>
      </c>
      <c r="O323" s="20">
        <v>0</v>
      </c>
      <c r="P323" s="20">
        <v>0</v>
      </c>
      <c r="Q323" s="20">
        <v>0</v>
      </c>
      <c r="R323" s="20">
        <f t="shared" si="149"/>
        <v>54.76</v>
      </c>
      <c r="S323" s="20" t="s">
        <v>50</v>
      </c>
      <c r="W323" s="1" t="e">
        <f>VLOOKUP(C323,'[5]6月养老保险明细导'!$B$1:$R$500,17,0)</f>
        <v>#N/A</v>
      </c>
      <c r="X323" s="1" t="e">
        <f t="shared" si="131"/>
        <v>#N/A</v>
      </c>
    </row>
    <row r="324" s="1" customFormat="1" ht="20" hidden="1" customHeight="1" spans="1:24">
      <c r="A324" s="31">
        <f t="shared" ref="A324:A333" si="150">ROW()-3</f>
        <v>321</v>
      </c>
      <c r="B324" s="17"/>
      <c r="C324" s="18" t="s">
        <v>1024</v>
      </c>
      <c r="D324" s="18" t="s">
        <v>1025</v>
      </c>
      <c r="E324" s="19">
        <v>3042.05</v>
      </c>
      <c r="F324" s="20">
        <v>3043</v>
      </c>
      <c r="G324" s="21">
        <v>4990.25</v>
      </c>
      <c r="H324" s="20">
        <f t="shared" si="137"/>
        <v>54.76</v>
      </c>
      <c r="I324" s="20">
        <v>0</v>
      </c>
      <c r="J324" s="20">
        <v>0</v>
      </c>
      <c r="K324" s="20">
        <v>0</v>
      </c>
      <c r="L324" s="21">
        <f t="shared" si="148"/>
        <v>54.76</v>
      </c>
      <c r="M324" s="20">
        <v>0</v>
      </c>
      <c r="N324" s="20">
        <v>0</v>
      </c>
      <c r="O324" s="20">
        <v>0</v>
      </c>
      <c r="P324" s="20">
        <v>0</v>
      </c>
      <c r="Q324" s="20">
        <v>0</v>
      </c>
      <c r="R324" s="20">
        <f t="shared" si="149"/>
        <v>54.76</v>
      </c>
      <c r="S324" s="20" t="s">
        <v>50</v>
      </c>
      <c r="W324" s="1" t="e">
        <f>VLOOKUP(C324,'[5]6月养老保险明细导'!$B$1:$R$500,17,0)</f>
        <v>#N/A</v>
      </c>
      <c r="X324" s="1" t="e">
        <f t="shared" si="131"/>
        <v>#N/A</v>
      </c>
    </row>
    <row r="325" s="1" customFormat="1" ht="20" hidden="1" customHeight="1" spans="1:24">
      <c r="A325" s="31">
        <f t="shared" si="150"/>
        <v>322</v>
      </c>
      <c r="B325" s="17"/>
      <c r="C325" s="18" t="s">
        <v>1026</v>
      </c>
      <c r="D325" s="18" t="s">
        <v>1027</v>
      </c>
      <c r="E325" s="19">
        <v>3042.05</v>
      </c>
      <c r="F325" s="20">
        <v>3043</v>
      </c>
      <c r="G325" s="21">
        <v>4990.25</v>
      </c>
      <c r="H325" s="20">
        <f t="shared" si="137"/>
        <v>54.76</v>
      </c>
      <c r="I325" s="20">
        <v>0</v>
      </c>
      <c r="J325" s="20">
        <v>0</v>
      </c>
      <c r="K325" s="20">
        <v>0</v>
      </c>
      <c r="L325" s="21">
        <f t="shared" si="148"/>
        <v>54.76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f t="shared" si="149"/>
        <v>54.76</v>
      </c>
      <c r="S325" s="20" t="s">
        <v>50</v>
      </c>
      <c r="W325" s="1" t="e">
        <f>VLOOKUP(C325,'[5]6月养老保险明细导'!$B$1:$R$500,17,0)</f>
        <v>#N/A</v>
      </c>
      <c r="X325" s="1" t="e">
        <f t="shared" ref="X325:X388" si="151">N325-W325</f>
        <v>#N/A</v>
      </c>
    </row>
    <row r="326" s="1" customFormat="1" ht="20" hidden="1" customHeight="1" spans="1:24">
      <c r="A326" s="31">
        <f t="shared" si="150"/>
        <v>323</v>
      </c>
      <c r="B326" s="17"/>
      <c r="C326" s="18" t="s">
        <v>1028</v>
      </c>
      <c r="D326" s="18" t="s">
        <v>1029</v>
      </c>
      <c r="E326" s="19">
        <v>3042.05</v>
      </c>
      <c r="F326" s="20">
        <v>3043</v>
      </c>
      <c r="G326" s="21">
        <v>4990.25</v>
      </c>
      <c r="H326" s="20">
        <f t="shared" si="137"/>
        <v>54.76</v>
      </c>
      <c r="I326" s="20">
        <v>0</v>
      </c>
      <c r="J326" s="20">
        <v>0</v>
      </c>
      <c r="K326" s="20">
        <v>0</v>
      </c>
      <c r="L326" s="21">
        <f t="shared" si="148"/>
        <v>54.76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f t="shared" si="149"/>
        <v>54.76</v>
      </c>
      <c r="S326" s="20" t="s">
        <v>50</v>
      </c>
      <c r="W326" s="1" t="e">
        <f>VLOOKUP(C326,'[5]6月养老保险明细导'!$B$1:$R$500,17,0)</f>
        <v>#N/A</v>
      </c>
      <c r="X326" s="1" t="e">
        <f t="shared" si="151"/>
        <v>#N/A</v>
      </c>
    </row>
    <row r="327" s="1" customFormat="1" ht="20" hidden="1" customHeight="1" spans="1:24">
      <c r="A327" s="31">
        <f t="shared" si="150"/>
        <v>324</v>
      </c>
      <c r="B327" s="17"/>
      <c r="C327" s="18" t="s">
        <v>1030</v>
      </c>
      <c r="D327" s="18" t="s">
        <v>1031</v>
      </c>
      <c r="E327" s="19">
        <v>3042.05</v>
      </c>
      <c r="F327" s="20">
        <v>3043</v>
      </c>
      <c r="G327" s="21">
        <v>4990.25</v>
      </c>
      <c r="H327" s="20">
        <f t="shared" si="137"/>
        <v>54.76</v>
      </c>
      <c r="I327" s="20">
        <v>0</v>
      </c>
      <c r="J327" s="20">
        <v>0</v>
      </c>
      <c r="K327" s="20">
        <v>0</v>
      </c>
      <c r="L327" s="21">
        <f t="shared" si="148"/>
        <v>54.76</v>
      </c>
      <c r="M327" s="20">
        <v>0</v>
      </c>
      <c r="N327" s="20">
        <v>0</v>
      </c>
      <c r="O327" s="20">
        <v>0</v>
      </c>
      <c r="P327" s="20">
        <v>0</v>
      </c>
      <c r="Q327" s="20">
        <v>0</v>
      </c>
      <c r="R327" s="20">
        <f t="shared" si="149"/>
        <v>54.76</v>
      </c>
      <c r="S327" s="20" t="s">
        <v>50</v>
      </c>
      <c r="W327" s="1" t="e">
        <f>VLOOKUP(C327,'[5]6月养老保险明细导'!$B$1:$R$500,17,0)</f>
        <v>#N/A</v>
      </c>
      <c r="X327" s="1" t="e">
        <f t="shared" si="151"/>
        <v>#N/A</v>
      </c>
    </row>
    <row r="328" s="1" customFormat="1" ht="20" hidden="1" customHeight="1" spans="1:24">
      <c r="A328" s="31">
        <f t="shared" si="150"/>
        <v>325</v>
      </c>
      <c r="B328" s="17"/>
      <c r="C328" s="18" t="s">
        <v>1032</v>
      </c>
      <c r="D328" s="18" t="s">
        <v>1033</v>
      </c>
      <c r="E328" s="19">
        <v>3042.05</v>
      </c>
      <c r="F328" s="20">
        <v>3043</v>
      </c>
      <c r="G328" s="21">
        <v>4990.25</v>
      </c>
      <c r="H328" s="20">
        <f t="shared" si="137"/>
        <v>54.76</v>
      </c>
      <c r="I328" s="20">
        <v>0</v>
      </c>
      <c r="J328" s="20">
        <v>0</v>
      </c>
      <c r="K328" s="20">
        <v>0</v>
      </c>
      <c r="L328" s="21">
        <f t="shared" si="148"/>
        <v>54.76</v>
      </c>
      <c r="M328" s="20">
        <v>0</v>
      </c>
      <c r="N328" s="20">
        <v>0</v>
      </c>
      <c r="O328" s="20">
        <v>0</v>
      </c>
      <c r="P328" s="20">
        <v>0</v>
      </c>
      <c r="Q328" s="20">
        <v>0</v>
      </c>
      <c r="R328" s="20">
        <f t="shared" si="149"/>
        <v>54.76</v>
      </c>
      <c r="S328" s="20" t="s">
        <v>50</v>
      </c>
      <c r="W328" s="1" t="e">
        <f>VLOOKUP(C328,'[5]6月养老保险明细导'!$B$1:$R$500,17,0)</f>
        <v>#N/A</v>
      </c>
      <c r="X328" s="1" t="e">
        <f t="shared" si="151"/>
        <v>#N/A</v>
      </c>
    </row>
    <row r="329" s="1" customFormat="1" ht="20" hidden="1" customHeight="1" spans="1:24">
      <c r="A329" s="31">
        <f t="shared" si="150"/>
        <v>326</v>
      </c>
      <c r="B329" s="17"/>
      <c r="C329" s="18" t="s">
        <v>1034</v>
      </c>
      <c r="D329" s="18" t="s">
        <v>1035</v>
      </c>
      <c r="E329" s="19">
        <v>3042.05</v>
      </c>
      <c r="F329" s="20">
        <v>3043</v>
      </c>
      <c r="G329" s="21">
        <v>4990.25</v>
      </c>
      <c r="H329" s="20">
        <f t="shared" si="137"/>
        <v>54.76</v>
      </c>
      <c r="I329" s="20">
        <v>0</v>
      </c>
      <c r="J329" s="20">
        <v>0</v>
      </c>
      <c r="K329" s="20">
        <v>0</v>
      </c>
      <c r="L329" s="21">
        <f t="shared" si="148"/>
        <v>54.76</v>
      </c>
      <c r="M329" s="20">
        <v>0</v>
      </c>
      <c r="N329" s="20">
        <v>0</v>
      </c>
      <c r="O329" s="20">
        <v>0</v>
      </c>
      <c r="P329" s="20">
        <v>0</v>
      </c>
      <c r="Q329" s="20">
        <v>0</v>
      </c>
      <c r="R329" s="20">
        <f t="shared" si="149"/>
        <v>54.76</v>
      </c>
      <c r="S329" s="20" t="s">
        <v>50</v>
      </c>
      <c r="W329" s="1" t="e">
        <f>VLOOKUP(C329,'[5]6月养老保险明细导'!$B$1:$R$500,17,0)</f>
        <v>#N/A</v>
      </c>
      <c r="X329" s="1" t="e">
        <f t="shared" si="151"/>
        <v>#N/A</v>
      </c>
    </row>
    <row r="330" s="1" customFormat="1" ht="20" hidden="1" customHeight="1" spans="1:24">
      <c r="A330" s="31">
        <f t="shared" si="150"/>
        <v>327</v>
      </c>
      <c r="B330" s="17"/>
      <c r="C330" s="18" t="s">
        <v>1036</v>
      </c>
      <c r="D330" s="18" t="s">
        <v>1037</v>
      </c>
      <c r="E330" s="19">
        <v>3042.05</v>
      </c>
      <c r="F330" s="20">
        <v>3043</v>
      </c>
      <c r="G330" s="21">
        <v>4990.25</v>
      </c>
      <c r="H330" s="20">
        <f t="shared" si="137"/>
        <v>54.76</v>
      </c>
      <c r="I330" s="20">
        <v>0</v>
      </c>
      <c r="J330" s="20">
        <v>0</v>
      </c>
      <c r="K330" s="20">
        <v>0</v>
      </c>
      <c r="L330" s="21">
        <f t="shared" si="148"/>
        <v>54.76</v>
      </c>
      <c r="M330" s="20">
        <v>0</v>
      </c>
      <c r="N330" s="20">
        <v>0</v>
      </c>
      <c r="O330" s="20">
        <v>0</v>
      </c>
      <c r="P330" s="20">
        <v>0</v>
      </c>
      <c r="Q330" s="20">
        <v>0</v>
      </c>
      <c r="R330" s="20">
        <f t="shared" si="149"/>
        <v>54.76</v>
      </c>
      <c r="S330" s="20" t="s">
        <v>50</v>
      </c>
      <c r="W330" s="1" t="e">
        <f>VLOOKUP(C330,'[5]6月养老保险明细导'!$B$1:$R$500,17,0)</f>
        <v>#N/A</v>
      </c>
      <c r="X330" s="1" t="e">
        <f t="shared" si="151"/>
        <v>#N/A</v>
      </c>
    </row>
    <row r="331" s="1" customFormat="1" ht="20" hidden="1" customHeight="1" spans="1:24">
      <c r="A331" s="31">
        <f t="shared" si="150"/>
        <v>328</v>
      </c>
      <c r="B331" s="17"/>
      <c r="C331" s="18" t="s">
        <v>1038</v>
      </c>
      <c r="D331" s="18" t="s">
        <v>1039</v>
      </c>
      <c r="E331" s="19">
        <v>3042.05</v>
      </c>
      <c r="F331" s="20">
        <v>3043</v>
      </c>
      <c r="G331" s="21">
        <v>4990.25</v>
      </c>
      <c r="H331" s="20">
        <f t="shared" si="137"/>
        <v>54.76</v>
      </c>
      <c r="I331" s="20">
        <v>0</v>
      </c>
      <c r="J331" s="20">
        <v>0</v>
      </c>
      <c r="K331" s="20">
        <v>0</v>
      </c>
      <c r="L331" s="21">
        <f t="shared" si="148"/>
        <v>54.76</v>
      </c>
      <c r="M331" s="20">
        <v>0</v>
      </c>
      <c r="N331" s="20">
        <v>0</v>
      </c>
      <c r="O331" s="20">
        <v>0</v>
      </c>
      <c r="P331" s="20">
        <v>0</v>
      </c>
      <c r="Q331" s="20">
        <v>0</v>
      </c>
      <c r="R331" s="20">
        <f t="shared" si="149"/>
        <v>54.76</v>
      </c>
      <c r="S331" s="20" t="s">
        <v>50</v>
      </c>
      <c r="W331" s="1" t="e">
        <f>VLOOKUP(C331,'[5]6月养老保险明细导'!$B$1:$R$500,17,0)</f>
        <v>#N/A</v>
      </c>
      <c r="X331" s="1" t="e">
        <f t="shared" si="151"/>
        <v>#N/A</v>
      </c>
    </row>
    <row r="332" s="1" customFormat="1" ht="20" hidden="1" customHeight="1" spans="1:24">
      <c r="A332" s="31">
        <f t="shared" si="150"/>
        <v>329</v>
      </c>
      <c r="B332" s="17"/>
      <c r="C332" s="18" t="s">
        <v>1040</v>
      </c>
      <c r="D332" s="18" t="s">
        <v>1041</v>
      </c>
      <c r="E332" s="19">
        <v>3042.05</v>
      </c>
      <c r="F332" s="20">
        <v>3043</v>
      </c>
      <c r="G332" s="21">
        <v>4990.25</v>
      </c>
      <c r="H332" s="20">
        <f t="shared" si="137"/>
        <v>54.76</v>
      </c>
      <c r="I332" s="20">
        <v>0</v>
      </c>
      <c r="J332" s="20">
        <v>0</v>
      </c>
      <c r="K332" s="20">
        <v>0</v>
      </c>
      <c r="L332" s="21">
        <f t="shared" si="148"/>
        <v>54.76</v>
      </c>
      <c r="M332" s="20">
        <v>0</v>
      </c>
      <c r="N332" s="20">
        <v>0</v>
      </c>
      <c r="O332" s="20">
        <v>0</v>
      </c>
      <c r="P332" s="20">
        <v>0</v>
      </c>
      <c r="Q332" s="20">
        <v>0</v>
      </c>
      <c r="R332" s="20">
        <f t="shared" si="149"/>
        <v>54.76</v>
      </c>
      <c r="S332" s="20" t="s">
        <v>50</v>
      </c>
      <c r="W332" s="1" t="e">
        <f>VLOOKUP(C332,'[5]6月养老保险明细导'!$B$1:$R$500,17,0)</f>
        <v>#N/A</v>
      </c>
      <c r="X332" s="1" t="e">
        <f t="shared" si="151"/>
        <v>#N/A</v>
      </c>
    </row>
    <row r="333" s="1" customFormat="1" ht="20" hidden="1" customHeight="1" spans="1:24">
      <c r="A333" s="31">
        <f t="shared" si="150"/>
        <v>330</v>
      </c>
      <c r="B333" s="17"/>
      <c r="C333" s="18" t="s">
        <v>1042</v>
      </c>
      <c r="D333" s="18" t="s">
        <v>1043</v>
      </c>
      <c r="E333" s="19">
        <v>3042.05</v>
      </c>
      <c r="F333" s="20">
        <v>3043</v>
      </c>
      <c r="G333" s="21">
        <v>4990.25</v>
      </c>
      <c r="H333" s="20">
        <f t="shared" si="137"/>
        <v>54.76</v>
      </c>
      <c r="I333" s="20">
        <v>0</v>
      </c>
      <c r="J333" s="20">
        <v>0</v>
      </c>
      <c r="K333" s="20">
        <v>0</v>
      </c>
      <c r="L333" s="21">
        <f t="shared" si="148"/>
        <v>54.76</v>
      </c>
      <c r="M333" s="20">
        <v>0</v>
      </c>
      <c r="N333" s="20">
        <v>0</v>
      </c>
      <c r="O333" s="20">
        <v>0</v>
      </c>
      <c r="P333" s="20">
        <v>0</v>
      </c>
      <c r="Q333" s="20">
        <v>0</v>
      </c>
      <c r="R333" s="20">
        <f t="shared" si="149"/>
        <v>54.76</v>
      </c>
      <c r="S333" s="20" t="s">
        <v>50</v>
      </c>
      <c r="W333" s="1" t="e">
        <f>VLOOKUP(C333,'[5]6月养老保险明细导'!$B$1:$R$500,17,0)</f>
        <v>#N/A</v>
      </c>
      <c r="X333" s="1" t="e">
        <f t="shared" si="151"/>
        <v>#N/A</v>
      </c>
    </row>
    <row r="334" s="1" customFormat="1" ht="20" hidden="1" customHeight="1" spans="1:24">
      <c r="A334" s="31">
        <f t="shared" ref="A334:A343" si="152">ROW()-3</f>
        <v>331</v>
      </c>
      <c r="B334" s="17"/>
      <c r="C334" s="18" t="s">
        <v>1044</v>
      </c>
      <c r="D334" s="18" t="s">
        <v>1045</v>
      </c>
      <c r="E334" s="19">
        <v>3042.05</v>
      </c>
      <c r="F334" s="20">
        <v>3043</v>
      </c>
      <c r="G334" s="21">
        <v>4990.25</v>
      </c>
      <c r="H334" s="20">
        <f t="shared" si="137"/>
        <v>54.76</v>
      </c>
      <c r="I334" s="20">
        <v>0</v>
      </c>
      <c r="J334" s="20">
        <v>0</v>
      </c>
      <c r="K334" s="20">
        <v>0</v>
      </c>
      <c r="L334" s="21">
        <f t="shared" si="148"/>
        <v>54.76</v>
      </c>
      <c r="M334" s="20">
        <v>0</v>
      </c>
      <c r="N334" s="20">
        <v>0</v>
      </c>
      <c r="O334" s="20">
        <v>0</v>
      </c>
      <c r="P334" s="20">
        <v>0</v>
      </c>
      <c r="Q334" s="20">
        <v>0</v>
      </c>
      <c r="R334" s="20">
        <f t="shared" si="149"/>
        <v>54.76</v>
      </c>
      <c r="S334" s="20" t="s">
        <v>50</v>
      </c>
      <c r="W334" s="1" t="e">
        <f>VLOOKUP(C334,'[5]6月养老保险明细导'!$B$1:$R$500,17,0)</f>
        <v>#N/A</v>
      </c>
      <c r="X334" s="1" t="e">
        <f t="shared" si="151"/>
        <v>#N/A</v>
      </c>
    </row>
    <row r="335" s="1" customFormat="1" ht="20" hidden="1" customHeight="1" spans="1:24">
      <c r="A335" s="31">
        <f t="shared" si="152"/>
        <v>332</v>
      </c>
      <c r="B335" s="17"/>
      <c r="C335" s="18" t="s">
        <v>1046</v>
      </c>
      <c r="D335" s="18" t="s">
        <v>1047</v>
      </c>
      <c r="E335" s="19">
        <v>3042.05</v>
      </c>
      <c r="F335" s="20">
        <v>3043</v>
      </c>
      <c r="G335" s="21">
        <v>4990.25</v>
      </c>
      <c r="H335" s="20">
        <f t="shared" si="137"/>
        <v>54.76</v>
      </c>
      <c r="I335" s="20">
        <v>0</v>
      </c>
      <c r="J335" s="20">
        <v>0</v>
      </c>
      <c r="K335" s="20">
        <v>0</v>
      </c>
      <c r="L335" s="21">
        <f t="shared" si="148"/>
        <v>54.76</v>
      </c>
      <c r="M335" s="20">
        <v>0</v>
      </c>
      <c r="N335" s="20">
        <v>0</v>
      </c>
      <c r="O335" s="20">
        <v>0</v>
      </c>
      <c r="P335" s="20">
        <v>0</v>
      </c>
      <c r="Q335" s="20">
        <v>0</v>
      </c>
      <c r="R335" s="20">
        <f t="shared" si="149"/>
        <v>54.76</v>
      </c>
      <c r="S335" s="20" t="s">
        <v>50</v>
      </c>
      <c r="W335" s="1" t="e">
        <f>VLOOKUP(C335,'[5]6月养老保险明细导'!$B$1:$R$500,17,0)</f>
        <v>#N/A</v>
      </c>
      <c r="X335" s="1" t="e">
        <f t="shared" si="151"/>
        <v>#N/A</v>
      </c>
    </row>
    <row r="336" s="1" customFormat="1" ht="20" hidden="1" customHeight="1" spans="1:24">
      <c r="A336" s="31">
        <f t="shared" si="152"/>
        <v>333</v>
      </c>
      <c r="B336" s="17"/>
      <c r="C336" s="18" t="s">
        <v>1048</v>
      </c>
      <c r="D336" s="18" t="s">
        <v>1049</v>
      </c>
      <c r="E336" s="19">
        <v>3042.05</v>
      </c>
      <c r="F336" s="20">
        <v>3043</v>
      </c>
      <c r="G336" s="21">
        <v>4990.25</v>
      </c>
      <c r="H336" s="20">
        <f t="shared" si="137"/>
        <v>54.76</v>
      </c>
      <c r="I336" s="20">
        <v>0</v>
      </c>
      <c r="J336" s="20">
        <v>0</v>
      </c>
      <c r="K336" s="20">
        <v>0</v>
      </c>
      <c r="L336" s="21">
        <f t="shared" si="148"/>
        <v>54.76</v>
      </c>
      <c r="M336" s="20">
        <v>0</v>
      </c>
      <c r="N336" s="20">
        <v>0</v>
      </c>
      <c r="O336" s="20">
        <v>0</v>
      </c>
      <c r="P336" s="20">
        <v>0</v>
      </c>
      <c r="Q336" s="20">
        <v>0</v>
      </c>
      <c r="R336" s="20">
        <f t="shared" si="149"/>
        <v>54.76</v>
      </c>
      <c r="S336" s="20" t="s">
        <v>50</v>
      </c>
      <c r="W336" s="1" t="e">
        <f>VLOOKUP(C336,'[5]6月养老保险明细导'!$B$1:$R$500,17,0)</f>
        <v>#N/A</v>
      </c>
      <c r="X336" s="1" t="e">
        <f t="shared" si="151"/>
        <v>#N/A</v>
      </c>
    </row>
    <row r="337" s="1" customFormat="1" ht="20" hidden="1" customHeight="1" spans="1:24">
      <c r="A337" s="31">
        <f t="shared" si="152"/>
        <v>334</v>
      </c>
      <c r="B337" s="17"/>
      <c r="C337" s="18" t="s">
        <v>1050</v>
      </c>
      <c r="D337" s="18" t="s">
        <v>1051</v>
      </c>
      <c r="E337" s="19">
        <v>3042.05</v>
      </c>
      <c r="F337" s="20">
        <v>3043</v>
      </c>
      <c r="G337" s="21">
        <v>4990.25</v>
      </c>
      <c r="H337" s="20">
        <f t="shared" si="137"/>
        <v>54.76</v>
      </c>
      <c r="I337" s="20">
        <v>0</v>
      </c>
      <c r="J337" s="20">
        <v>0</v>
      </c>
      <c r="K337" s="20">
        <v>0</v>
      </c>
      <c r="L337" s="21">
        <f t="shared" si="148"/>
        <v>54.76</v>
      </c>
      <c r="M337" s="20">
        <v>0</v>
      </c>
      <c r="N337" s="20">
        <v>0</v>
      </c>
      <c r="O337" s="20">
        <v>0</v>
      </c>
      <c r="P337" s="20">
        <v>0</v>
      </c>
      <c r="Q337" s="20">
        <v>0</v>
      </c>
      <c r="R337" s="20">
        <f t="shared" si="149"/>
        <v>54.76</v>
      </c>
      <c r="S337" s="20" t="s">
        <v>50</v>
      </c>
      <c r="W337" s="1" t="e">
        <f>VLOOKUP(C337,'[5]6月养老保险明细导'!$B$1:$R$500,17,0)</f>
        <v>#N/A</v>
      </c>
      <c r="X337" s="1" t="e">
        <f t="shared" si="151"/>
        <v>#N/A</v>
      </c>
    </row>
    <row r="338" s="1" customFormat="1" ht="20" hidden="1" customHeight="1" spans="1:24">
      <c r="A338" s="31">
        <f t="shared" si="152"/>
        <v>335</v>
      </c>
      <c r="B338" s="17"/>
      <c r="C338" s="18" t="s">
        <v>1052</v>
      </c>
      <c r="D338" s="18" t="s">
        <v>1053</v>
      </c>
      <c r="E338" s="19">
        <v>3042.05</v>
      </c>
      <c r="F338" s="20">
        <v>3043</v>
      </c>
      <c r="G338" s="21">
        <v>4990.25</v>
      </c>
      <c r="H338" s="20">
        <f t="shared" si="137"/>
        <v>54.76</v>
      </c>
      <c r="I338" s="20">
        <v>0</v>
      </c>
      <c r="J338" s="20">
        <v>0</v>
      </c>
      <c r="K338" s="20">
        <v>0</v>
      </c>
      <c r="L338" s="21">
        <f t="shared" si="148"/>
        <v>54.76</v>
      </c>
      <c r="M338" s="20">
        <v>0</v>
      </c>
      <c r="N338" s="20">
        <v>0</v>
      </c>
      <c r="O338" s="20">
        <v>0</v>
      </c>
      <c r="P338" s="20">
        <v>0</v>
      </c>
      <c r="Q338" s="20">
        <v>0</v>
      </c>
      <c r="R338" s="20">
        <f t="shared" si="149"/>
        <v>54.76</v>
      </c>
      <c r="S338" s="20" t="s">
        <v>50</v>
      </c>
      <c r="W338" s="1" t="e">
        <f>VLOOKUP(C338,'[5]6月养老保险明细导'!$B$1:$R$500,17,0)</f>
        <v>#N/A</v>
      </c>
      <c r="X338" s="1" t="e">
        <f t="shared" si="151"/>
        <v>#N/A</v>
      </c>
    </row>
    <row r="339" s="1" customFormat="1" ht="20" hidden="1" customHeight="1" spans="1:24">
      <c r="A339" s="31">
        <f t="shared" si="152"/>
        <v>336</v>
      </c>
      <c r="B339" s="17"/>
      <c r="C339" s="18" t="s">
        <v>1054</v>
      </c>
      <c r="D339" s="18" t="s">
        <v>1055</v>
      </c>
      <c r="E339" s="19">
        <v>3042.05</v>
      </c>
      <c r="F339" s="20">
        <v>3043</v>
      </c>
      <c r="G339" s="21">
        <v>4990.25</v>
      </c>
      <c r="H339" s="20">
        <f t="shared" si="137"/>
        <v>54.76</v>
      </c>
      <c r="I339" s="20">
        <v>0</v>
      </c>
      <c r="J339" s="20">
        <v>0</v>
      </c>
      <c r="K339" s="20">
        <v>0</v>
      </c>
      <c r="L339" s="21">
        <f t="shared" si="148"/>
        <v>54.76</v>
      </c>
      <c r="M339" s="20">
        <v>0</v>
      </c>
      <c r="N339" s="20">
        <v>0</v>
      </c>
      <c r="O339" s="20">
        <v>0</v>
      </c>
      <c r="P339" s="20">
        <v>0</v>
      </c>
      <c r="Q339" s="20">
        <v>0</v>
      </c>
      <c r="R339" s="20">
        <f t="shared" si="149"/>
        <v>54.76</v>
      </c>
      <c r="S339" s="20" t="s">
        <v>50</v>
      </c>
      <c r="W339" s="1" t="e">
        <f>VLOOKUP(C339,'[5]6月养老保险明细导'!$B$1:$R$500,17,0)</f>
        <v>#N/A</v>
      </c>
      <c r="X339" s="1" t="e">
        <f t="shared" si="151"/>
        <v>#N/A</v>
      </c>
    </row>
    <row r="340" s="1" customFormat="1" ht="20" hidden="1" customHeight="1" spans="1:24">
      <c r="A340" s="31">
        <f t="shared" si="152"/>
        <v>337</v>
      </c>
      <c r="B340" s="32"/>
      <c r="C340" s="18" t="s">
        <v>1056</v>
      </c>
      <c r="D340" s="18" t="s">
        <v>1057</v>
      </c>
      <c r="E340" s="19">
        <v>3042.05</v>
      </c>
      <c r="F340" s="20">
        <v>3043</v>
      </c>
      <c r="G340" s="21">
        <v>4990.25</v>
      </c>
      <c r="H340" s="20">
        <f t="shared" si="137"/>
        <v>54.76</v>
      </c>
      <c r="I340" s="20">
        <v>0</v>
      </c>
      <c r="J340" s="20">
        <v>0</v>
      </c>
      <c r="K340" s="20">
        <v>0</v>
      </c>
      <c r="L340" s="21">
        <f t="shared" si="148"/>
        <v>54.76</v>
      </c>
      <c r="M340" s="20">
        <v>0</v>
      </c>
      <c r="N340" s="20">
        <v>0</v>
      </c>
      <c r="O340" s="20">
        <v>0</v>
      </c>
      <c r="P340" s="20">
        <v>0</v>
      </c>
      <c r="Q340" s="20">
        <v>0</v>
      </c>
      <c r="R340" s="20">
        <f t="shared" si="149"/>
        <v>54.76</v>
      </c>
      <c r="S340" s="20" t="s">
        <v>50</v>
      </c>
      <c r="W340" s="1" t="e">
        <f>VLOOKUP(C340,'[5]6月养老保险明细导'!$B$1:$R$500,17,0)</f>
        <v>#N/A</v>
      </c>
      <c r="X340" s="1" t="e">
        <f t="shared" si="151"/>
        <v>#N/A</v>
      </c>
    </row>
    <row r="341" s="2" customFormat="1" ht="20" hidden="1" customHeight="1" spans="1:24">
      <c r="A341" s="36">
        <f t="shared" si="152"/>
        <v>338</v>
      </c>
      <c r="B341" s="37" t="s">
        <v>571</v>
      </c>
      <c r="C341" s="38" t="s">
        <v>572</v>
      </c>
      <c r="D341" s="12" t="s">
        <v>573</v>
      </c>
      <c r="E341" s="12">
        <v>3042.05</v>
      </c>
      <c r="F341" s="11">
        <v>3043</v>
      </c>
      <c r="G341" s="13">
        <v>4990.25</v>
      </c>
      <c r="H341" s="12">
        <f t="shared" ref="H341:H385" si="153">ROUND(E341*0.018,2)</f>
        <v>54.76</v>
      </c>
      <c r="I341" s="12">
        <f t="shared" ref="I341:I385" si="154">E341*0.16</f>
        <v>486.728</v>
      </c>
      <c r="J341" s="12">
        <f t="shared" ref="J341:J385" si="155">F341*0.007</f>
        <v>21.301</v>
      </c>
      <c r="K341" s="13">
        <f t="shared" ref="K341:K385" si="156">ROUND(G341*0.085,2)</f>
        <v>424.17</v>
      </c>
      <c r="L341" s="13">
        <f t="shared" ref="L341:L385" si="157">SUM(H341:K341)</f>
        <v>986.959</v>
      </c>
      <c r="M341" s="11">
        <v>0</v>
      </c>
      <c r="N341" s="12">
        <f t="shared" ref="N341:N385" si="158">ROUND(E341*0.08,2)</f>
        <v>243.36</v>
      </c>
      <c r="O341" s="12">
        <f t="shared" ref="O341:O385" si="159">ROUND(F341*0.003,2)</f>
        <v>9.13</v>
      </c>
      <c r="P341" s="13">
        <f t="shared" ref="P341:P385" si="160">ROUND(G341*0.02,2)</f>
        <v>99.81</v>
      </c>
      <c r="Q341" s="12">
        <f t="shared" ref="Q341:Q385" si="161">SUM(M341:P341)</f>
        <v>352.3</v>
      </c>
      <c r="R341" s="12">
        <f t="shared" ref="R341:R385" si="162">L341+Q341</f>
        <v>1339.259</v>
      </c>
      <c r="S341" s="12"/>
      <c r="T341"/>
      <c r="U341"/>
      <c r="W341">
        <f>VLOOKUP(C341,'[5]6月养老保险明细导'!$B$1:$R$500,17,0)</f>
        <v>0</v>
      </c>
      <c r="X341">
        <f t="shared" si="151"/>
        <v>243.36</v>
      </c>
    </row>
    <row r="342" ht="20" hidden="1" customHeight="1" spans="1:24">
      <c r="A342" s="36">
        <f t="shared" si="152"/>
        <v>339</v>
      </c>
      <c r="B342" s="39"/>
      <c r="C342" s="38" t="s">
        <v>574</v>
      </c>
      <c r="D342" s="11" t="s">
        <v>575</v>
      </c>
      <c r="E342" s="11">
        <v>3042.05</v>
      </c>
      <c r="F342" s="11">
        <v>3043</v>
      </c>
      <c r="G342" s="13">
        <v>4990.25</v>
      </c>
      <c r="H342" s="11">
        <f t="shared" si="153"/>
        <v>54.76</v>
      </c>
      <c r="I342" s="11">
        <f t="shared" si="154"/>
        <v>486.728</v>
      </c>
      <c r="J342" s="11">
        <f t="shared" si="155"/>
        <v>21.301</v>
      </c>
      <c r="K342" s="13">
        <f t="shared" si="156"/>
        <v>424.17</v>
      </c>
      <c r="L342" s="13">
        <f t="shared" si="157"/>
        <v>986.959</v>
      </c>
      <c r="M342" s="11">
        <v>0</v>
      </c>
      <c r="N342" s="11">
        <f t="shared" si="158"/>
        <v>243.36</v>
      </c>
      <c r="O342" s="11">
        <f t="shared" si="159"/>
        <v>9.13</v>
      </c>
      <c r="P342" s="13">
        <f t="shared" si="160"/>
        <v>99.81</v>
      </c>
      <c r="Q342" s="11">
        <f t="shared" si="161"/>
        <v>352.3</v>
      </c>
      <c r="R342" s="11">
        <f t="shared" si="162"/>
        <v>1339.259</v>
      </c>
      <c r="S342" s="11"/>
      <c r="W342">
        <f>VLOOKUP(C342,'[5]6月养老保险明细导'!$B$1:$R$500,17,0)</f>
        <v>0</v>
      </c>
      <c r="X342">
        <f t="shared" si="151"/>
        <v>243.36</v>
      </c>
    </row>
    <row r="343" ht="20" hidden="1" customHeight="1" spans="1:24">
      <c r="A343" s="36">
        <f t="shared" si="152"/>
        <v>340</v>
      </c>
      <c r="B343" s="39"/>
      <c r="C343" s="40" t="s">
        <v>576</v>
      </c>
      <c r="D343" s="11" t="s">
        <v>577</v>
      </c>
      <c r="E343" s="11" t="s">
        <v>758</v>
      </c>
      <c r="F343" s="11">
        <v>2837</v>
      </c>
      <c r="G343" s="13">
        <v>4990.25</v>
      </c>
      <c r="H343" s="11">
        <f t="shared" si="153"/>
        <v>51.05</v>
      </c>
      <c r="I343" s="11">
        <f t="shared" si="154"/>
        <v>453.792</v>
      </c>
      <c r="J343" s="11">
        <f t="shared" si="155"/>
        <v>19.859</v>
      </c>
      <c r="K343" s="13">
        <f t="shared" si="156"/>
        <v>424.17</v>
      </c>
      <c r="L343" s="13">
        <f t="shared" si="157"/>
        <v>948.871</v>
      </c>
      <c r="M343" s="11">
        <v>0</v>
      </c>
      <c r="N343" s="11">
        <f t="shared" si="158"/>
        <v>226.9</v>
      </c>
      <c r="O343" s="11">
        <f t="shared" si="159"/>
        <v>8.51</v>
      </c>
      <c r="P343" s="13">
        <f t="shared" si="160"/>
        <v>99.81</v>
      </c>
      <c r="Q343" s="11">
        <f t="shared" si="161"/>
        <v>335.22</v>
      </c>
      <c r="R343" s="11">
        <f t="shared" si="162"/>
        <v>1284.091</v>
      </c>
      <c r="S343" s="11"/>
      <c r="W343">
        <f>VLOOKUP(C343,'[5]6月养老保险明细导'!$B$1:$R$500,17,0)</f>
        <v>0</v>
      </c>
      <c r="X343">
        <f t="shared" si="151"/>
        <v>226.9</v>
      </c>
    </row>
    <row r="344" ht="20" hidden="1" customHeight="1" spans="1:24">
      <c r="A344" s="36">
        <f t="shared" ref="A344:A353" si="163">ROW()-3</f>
        <v>341</v>
      </c>
      <c r="B344" s="39"/>
      <c r="C344" s="40" t="s">
        <v>578</v>
      </c>
      <c r="D344" s="11" t="s">
        <v>579</v>
      </c>
      <c r="E344" s="11" t="s">
        <v>758</v>
      </c>
      <c r="F344" s="11">
        <v>2837</v>
      </c>
      <c r="G344" s="13">
        <v>4990.25</v>
      </c>
      <c r="H344" s="11">
        <f t="shared" si="153"/>
        <v>51.05</v>
      </c>
      <c r="I344" s="11">
        <f t="shared" si="154"/>
        <v>453.792</v>
      </c>
      <c r="J344" s="11">
        <f t="shared" si="155"/>
        <v>19.859</v>
      </c>
      <c r="K344" s="13">
        <f t="shared" si="156"/>
        <v>424.17</v>
      </c>
      <c r="L344" s="13">
        <f t="shared" si="157"/>
        <v>948.871</v>
      </c>
      <c r="M344" s="11">
        <v>0</v>
      </c>
      <c r="N344" s="11">
        <f t="shared" si="158"/>
        <v>226.9</v>
      </c>
      <c r="O344" s="11">
        <f t="shared" si="159"/>
        <v>8.51</v>
      </c>
      <c r="P344" s="13">
        <f t="shared" si="160"/>
        <v>99.81</v>
      </c>
      <c r="Q344" s="11">
        <f t="shared" si="161"/>
        <v>335.22</v>
      </c>
      <c r="R344" s="11">
        <f t="shared" si="162"/>
        <v>1284.091</v>
      </c>
      <c r="S344" s="11"/>
      <c r="W344">
        <f>VLOOKUP(C344,'[5]6月养老保险明细导'!$B$1:$R$500,17,0)</f>
        <v>0</v>
      </c>
      <c r="X344">
        <f t="shared" si="151"/>
        <v>226.9</v>
      </c>
    </row>
    <row r="345" ht="20" hidden="1" customHeight="1" spans="1:24">
      <c r="A345" s="36">
        <f t="shared" si="163"/>
        <v>342</v>
      </c>
      <c r="B345" s="39"/>
      <c r="C345" s="40" t="s">
        <v>582</v>
      </c>
      <c r="D345" s="11" t="s">
        <v>583</v>
      </c>
      <c r="E345" s="11" t="s">
        <v>758</v>
      </c>
      <c r="F345" s="11">
        <v>2837</v>
      </c>
      <c r="G345" s="13">
        <v>4990.25</v>
      </c>
      <c r="H345" s="11">
        <f t="shared" si="153"/>
        <v>51.05</v>
      </c>
      <c r="I345" s="11">
        <f t="shared" si="154"/>
        <v>453.792</v>
      </c>
      <c r="J345" s="11">
        <f t="shared" si="155"/>
        <v>19.859</v>
      </c>
      <c r="K345" s="13">
        <f t="shared" si="156"/>
        <v>424.17</v>
      </c>
      <c r="L345" s="13">
        <f t="shared" si="157"/>
        <v>948.871</v>
      </c>
      <c r="M345" s="11">
        <v>0</v>
      </c>
      <c r="N345" s="11">
        <f t="shared" si="158"/>
        <v>226.9</v>
      </c>
      <c r="O345" s="11">
        <f t="shared" si="159"/>
        <v>8.51</v>
      </c>
      <c r="P345" s="13">
        <f t="shared" si="160"/>
        <v>99.81</v>
      </c>
      <c r="Q345" s="11">
        <f t="shared" si="161"/>
        <v>335.22</v>
      </c>
      <c r="R345" s="11">
        <f t="shared" si="162"/>
        <v>1284.091</v>
      </c>
      <c r="S345" s="11"/>
      <c r="W345">
        <f>VLOOKUP(C345,'[5]6月养老保险明细导'!$B$1:$R$500,17,0)</f>
        <v>0</v>
      </c>
      <c r="X345">
        <f t="shared" si="151"/>
        <v>226.9</v>
      </c>
    </row>
    <row r="346" ht="20" hidden="1" customHeight="1" spans="1:24">
      <c r="A346" s="36">
        <f t="shared" si="163"/>
        <v>343</v>
      </c>
      <c r="B346" s="39"/>
      <c r="C346" s="40" t="s">
        <v>584</v>
      </c>
      <c r="D346" s="11" t="s">
        <v>585</v>
      </c>
      <c r="E346" s="11" t="s">
        <v>758</v>
      </c>
      <c r="F346" s="11">
        <v>2837</v>
      </c>
      <c r="G346" s="13">
        <v>4990.25</v>
      </c>
      <c r="H346" s="11">
        <f t="shared" si="153"/>
        <v>51.05</v>
      </c>
      <c r="I346" s="11">
        <f t="shared" si="154"/>
        <v>453.792</v>
      </c>
      <c r="J346" s="11">
        <f t="shared" si="155"/>
        <v>19.859</v>
      </c>
      <c r="K346" s="13">
        <f t="shared" si="156"/>
        <v>424.17</v>
      </c>
      <c r="L346" s="13">
        <f t="shared" si="157"/>
        <v>948.871</v>
      </c>
      <c r="M346" s="11">
        <v>0</v>
      </c>
      <c r="N346" s="11">
        <f t="shared" si="158"/>
        <v>226.9</v>
      </c>
      <c r="O346" s="11">
        <f t="shared" si="159"/>
        <v>8.51</v>
      </c>
      <c r="P346" s="13">
        <f t="shared" si="160"/>
        <v>99.81</v>
      </c>
      <c r="Q346" s="11">
        <f t="shared" si="161"/>
        <v>335.22</v>
      </c>
      <c r="R346" s="11">
        <f t="shared" si="162"/>
        <v>1284.091</v>
      </c>
      <c r="S346" s="11"/>
      <c r="W346">
        <f>VLOOKUP(C346,'[5]6月养老保险明细导'!$B$1:$R$500,17,0)</f>
        <v>0</v>
      </c>
      <c r="X346">
        <f t="shared" si="151"/>
        <v>226.9</v>
      </c>
    </row>
    <row r="347" ht="20" hidden="1" customHeight="1" spans="1:24">
      <c r="A347" s="36">
        <f t="shared" si="163"/>
        <v>344</v>
      </c>
      <c r="B347" s="39"/>
      <c r="C347" s="40" t="s">
        <v>586</v>
      </c>
      <c r="D347" s="11" t="s">
        <v>587</v>
      </c>
      <c r="E347" s="11" t="s">
        <v>758</v>
      </c>
      <c r="F347" s="11">
        <v>2837</v>
      </c>
      <c r="G347" s="13">
        <v>4990.25</v>
      </c>
      <c r="H347" s="11">
        <f t="shared" si="153"/>
        <v>51.05</v>
      </c>
      <c r="I347" s="11">
        <f t="shared" si="154"/>
        <v>453.792</v>
      </c>
      <c r="J347" s="11">
        <f t="shared" si="155"/>
        <v>19.859</v>
      </c>
      <c r="K347" s="13">
        <f t="shared" si="156"/>
        <v>424.17</v>
      </c>
      <c r="L347" s="13">
        <f t="shared" si="157"/>
        <v>948.871</v>
      </c>
      <c r="M347" s="11">
        <v>0</v>
      </c>
      <c r="N347" s="11">
        <f t="shared" si="158"/>
        <v>226.9</v>
      </c>
      <c r="O347" s="11">
        <f t="shared" si="159"/>
        <v>8.51</v>
      </c>
      <c r="P347" s="13">
        <f t="shared" si="160"/>
        <v>99.81</v>
      </c>
      <c r="Q347" s="11">
        <f t="shared" si="161"/>
        <v>335.22</v>
      </c>
      <c r="R347" s="11">
        <f t="shared" si="162"/>
        <v>1284.091</v>
      </c>
      <c r="S347" s="11"/>
      <c r="W347">
        <f>VLOOKUP(C347,'[5]6月养老保险明细导'!$B$1:$R$500,17,0)</f>
        <v>0</v>
      </c>
      <c r="X347">
        <f t="shared" si="151"/>
        <v>226.9</v>
      </c>
    </row>
    <row r="348" ht="20" hidden="1" customHeight="1" spans="1:24">
      <c r="A348" s="36">
        <f t="shared" si="163"/>
        <v>345</v>
      </c>
      <c r="B348" s="39"/>
      <c r="C348" s="40" t="s">
        <v>588</v>
      </c>
      <c r="D348" s="11" t="s">
        <v>589</v>
      </c>
      <c r="E348" s="11" t="s">
        <v>758</v>
      </c>
      <c r="F348" s="11">
        <v>2837</v>
      </c>
      <c r="G348" s="13">
        <v>4990.25</v>
      </c>
      <c r="H348" s="11">
        <f t="shared" si="153"/>
        <v>51.05</v>
      </c>
      <c r="I348" s="11">
        <f t="shared" si="154"/>
        <v>453.792</v>
      </c>
      <c r="J348" s="11">
        <f t="shared" si="155"/>
        <v>19.859</v>
      </c>
      <c r="K348" s="13">
        <f t="shared" si="156"/>
        <v>424.17</v>
      </c>
      <c r="L348" s="13">
        <f t="shared" si="157"/>
        <v>948.871</v>
      </c>
      <c r="M348" s="11">
        <v>0</v>
      </c>
      <c r="N348" s="11">
        <f t="shared" si="158"/>
        <v>226.9</v>
      </c>
      <c r="O348" s="11">
        <f t="shared" si="159"/>
        <v>8.51</v>
      </c>
      <c r="P348" s="13">
        <f t="shared" si="160"/>
        <v>99.81</v>
      </c>
      <c r="Q348" s="11">
        <f t="shared" si="161"/>
        <v>335.22</v>
      </c>
      <c r="R348" s="11">
        <f t="shared" si="162"/>
        <v>1284.091</v>
      </c>
      <c r="S348" s="11"/>
      <c r="W348">
        <f>VLOOKUP(C348,'[5]6月养老保险明细导'!$B$1:$R$500,17,0)</f>
        <v>0</v>
      </c>
      <c r="X348">
        <f t="shared" si="151"/>
        <v>226.9</v>
      </c>
    </row>
    <row r="349" ht="20" hidden="1" customHeight="1" spans="1:24">
      <c r="A349" s="36">
        <f t="shared" si="163"/>
        <v>346</v>
      </c>
      <c r="B349" s="39"/>
      <c r="C349" s="40" t="s">
        <v>592</v>
      </c>
      <c r="D349" s="11" t="s">
        <v>593</v>
      </c>
      <c r="E349" s="11" t="s">
        <v>758</v>
      </c>
      <c r="F349" s="11">
        <v>2837</v>
      </c>
      <c r="G349" s="13">
        <v>4990.25</v>
      </c>
      <c r="H349" s="11">
        <f t="shared" si="153"/>
        <v>51.05</v>
      </c>
      <c r="I349" s="11">
        <f t="shared" si="154"/>
        <v>453.792</v>
      </c>
      <c r="J349" s="11">
        <f t="shared" si="155"/>
        <v>19.859</v>
      </c>
      <c r="K349" s="13">
        <f t="shared" si="156"/>
        <v>424.17</v>
      </c>
      <c r="L349" s="13">
        <f t="shared" si="157"/>
        <v>948.871</v>
      </c>
      <c r="M349" s="11">
        <v>0</v>
      </c>
      <c r="N349" s="11">
        <f t="shared" si="158"/>
        <v>226.9</v>
      </c>
      <c r="O349" s="11">
        <f t="shared" si="159"/>
        <v>8.51</v>
      </c>
      <c r="P349" s="13">
        <f t="shared" si="160"/>
        <v>99.81</v>
      </c>
      <c r="Q349" s="11">
        <f t="shared" si="161"/>
        <v>335.22</v>
      </c>
      <c r="R349" s="11">
        <f t="shared" si="162"/>
        <v>1284.091</v>
      </c>
      <c r="S349" s="11"/>
      <c r="W349" t="e">
        <f>VLOOKUP(C349,'[5]6月养老保险明细导'!$B$1:$R$500,17,0)</f>
        <v>#N/A</v>
      </c>
      <c r="X349" t="e">
        <f t="shared" si="151"/>
        <v>#N/A</v>
      </c>
    </row>
    <row r="350" ht="20" hidden="1" customHeight="1" spans="1:24">
      <c r="A350" s="36">
        <f t="shared" si="163"/>
        <v>347</v>
      </c>
      <c r="B350" s="39"/>
      <c r="C350" s="40" t="s">
        <v>594</v>
      </c>
      <c r="D350" s="11" t="s">
        <v>595</v>
      </c>
      <c r="E350" s="11" t="s">
        <v>758</v>
      </c>
      <c r="F350" s="11">
        <v>2837</v>
      </c>
      <c r="G350" s="13">
        <v>4990.25</v>
      </c>
      <c r="H350" s="11">
        <f t="shared" si="153"/>
        <v>51.05</v>
      </c>
      <c r="I350" s="11">
        <f t="shared" si="154"/>
        <v>453.792</v>
      </c>
      <c r="J350" s="11">
        <f t="shared" si="155"/>
        <v>19.859</v>
      </c>
      <c r="K350" s="13">
        <f t="shared" si="156"/>
        <v>424.17</v>
      </c>
      <c r="L350" s="13">
        <f t="shared" si="157"/>
        <v>948.871</v>
      </c>
      <c r="M350" s="11">
        <v>0</v>
      </c>
      <c r="N350" s="11">
        <f t="shared" si="158"/>
        <v>226.9</v>
      </c>
      <c r="O350" s="11">
        <f t="shared" si="159"/>
        <v>8.51</v>
      </c>
      <c r="P350" s="13">
        <f t="shared" si="160"/>
        <v>99.81</v>
      </c>
      <c r="Q350" s="11">
        <f t="shared" si="161"/>
        <v>335.22</v>
      </c>
      <c r="R350" s="11">
        <f t="shared" si="162"/>
        <v>1284.091</v>
      </c>
      <c r="S350" s="11"/>
      <c r="W350">
        <f>VLOOKUP(C350,'[5]6月养老保险明细导'!$B$1:$R$500,17,0)</f>
        <v>0</v>
      </c>
      <c r="X350">
        <f t="shared" si="151"/>
        <v>226.9</v>
      </c>
    </row>
    <row r="351" ht="20" hidden="1" customHeight="1" spans="1:24">
      <c r="A351" s="36">
        <f t="shared" si="163"/>
        <v>348</v>
      </c>
      <c r="B351" s="39"/>
      <c r="C351" s="40" t="s">
        <v>596</v>
      </c>
      <c r="D351" s="11" t="s">
        <v>597</v>
      </c>
      <c r="E351" s="11" t="s">
        <v>759</v>
      </c>
      <c r="F351" s="11">
        <v>3820</v>
      </c>
      <c r="G351" s="13">
        <v>4990.25</v>
      </c>
      <c r="H351" s="11">
        <f t="shared" si="153"/>
        <v>68.76</v>
      </c>
      <c r="I351" s="11">
        <f t="shared" si="154"/>
        <v>611.2</v>
      </c>
      <c r="J351" s="11">
        <f t="shared" si="155"/>
        <v>26.74</v>
      </c>
      <c r="K351" s="13">
        <f t="shared" si="156"/>
        <v>424.17</v>
      </c>
      <c r="L351" s="13">
        <f t="shared" si="157"/>
        <v>1130.87</v>
      </c>
      <c r="M351" s="11">
        <v>0</v>
      </c>
      <c r="N351" s="11">
        <f t="shared" si="158"/>
        <v>305.6</v>
      </c>
      <c r="O351" s="11">
        <f t="shared" si="159"/>
        <v>11.46</v>
      </c>
      <c r="P351" s="13">
        <f t="shared" si="160"/>
        <v>99.81</v>
      </c>
      <c r="Q351" s="11">
        <f t="shared" si="161"/>
        <v>416.87</v>
      </c>
      <c r="R351" s="11">
        <f t="shared" si="162"/>
        <v>1547.74</v>
      </c>
      <c r="S351" s="11"/>
      <c r="W351">
        <f>VLOOKUP(C351,'[5]6月养老保险明细导'!$B$1:$R$500,17,0)</f>
        <v>0</v>
      </c>
      <c r="X351">
        <f t="shared" si="151"/>
        <v>305.6</v>
      </c>
    </row>
    <row r="352" ht="20" hidden="1" customHeight="1" spans="1:24">
      <c r="A352" s="36">
        <f t="shared" si="163"/>
        <v>349</v>
      </c>
      <c r="B352" s="39"/>
      <c r="C352" s="40" t="s">
        <v>602</v>
      </c>
      <c r="D352" s="11" t="s">
        <v>603</v>
      </c>
      <c r="E352" s="11" t="s">
        <v>758</v>
      </c>
      <c r="F352" s="11">
        <v>2837</v>
      </c>
      <c r="G352" s="13">
        <v>4990.25</v>
      </c>
      <c r="H352" s="11">
        <f t="shared" si="153"/>
        <v>51.05</v>
      </c>
      <c r="I352" s="11">
        <f t="shared" si="154"/>
        <v>453.792</v>
      </c>
      <c r="J352" s="11">
        <f t="shared" si="155"/>
        <v>19.859</v>
      </c>
      <c r="K352" s="13">
        <f t="shared" si="156"/>
        <v>424.17</v>
      </c>
      <c r="L352" s="13">
        <f t="shared" si="157"/>
        <v>948.871</v>
      </c>
      <c r="M352" s="11">
        <v>0</v>
      </c>
      <c r="N352" s="11">
        <f t="shared" si="158"/>
        <v>226.9</v>
      </c>
      <c r="O352" s="11">
        <f t="shared" si="159"/>
        <v>8.51</v>
      </c>
      <c r="P352" s="13">
        <f t="shared" si="160"/>
        <v>99.81</v>
      </c>
      <c r="Q352" s="11">
        <f t="shared" si="161"/>
        <v>335.22</v>
      </c>
      <c r="R352" s="11">
        <f t="shared" si="162"/>
        <v>1284.091</v>
      </c>
      <c r="S352" s="11"/>
      <c r="W352">
        <f>VLOOKUP(C352,'[5]6月养老保险明细导'!$B$1:$R$500,17,0)</f>
        <v>0</v>
      </c>
      <c r="X352">
        <f t="shared" si="151"/>
        <v>226.9</v>
      </c>
    </row>
    <row r="353" ht="20" hidden="1" customHeight="1" spans="1:24">
      <c r="A353" s="36">
        <f t="shared" si="163"/>
        <v>350</v>
      </c>
      <c r="B353" s="39"/>
      <c r="C353" s="40" t="s">
        <v>604</v>
      </c>
      <c r="D353" s="11" t="s">
        <v>605</v>
      </c>
      <c r="E353" s="11">
        <v>3820</v>
      </c>
      <c r="F353" s="11">
        <v>3820</v>
      </c>
      <c r="G353" s="13">
        <v>4990.25</v>
      </c>
      <c r="H353" s="11">
        <f t="shared" si="153"/>
        <v>68.76</v>
      </c>
      <c r="I353" s="11">
        <f t="shared" si="154"/>
        <v>611.2</v>
      </c>
      <c r="J353" s="11">
        <f t="shared" si="155"/>
        <v>26.74</v>
      </c>
      <c r="K353" s="13">
        <f t="shared" si="156"/>
        <v>424.17</v>
      </c>
      <c r="L353" s="13">
        <f t="shared" si="157"/>
        <v>1130.87</v>
      </c>
      <c r="M353" s="11">
        <v>0</v>
      </c>
      <c r="N353" s="11">
        <f t="shared" si="158"/>
        <v>305.6</v>
      </c>
      <c r="O353" s="11">
        <f t="shared" si="159"/>
        <v>11.46</v>
      </c>
      <c r="P353" s="13">
        <f t="shared" si="160"/>
        <v>99.81</v>
      </c>
      <c r="Q353" s="11">
        <f t="shared" si="161"/>
        <v>416.87</v>
      </c>
      <c r="R353" s="11">
        <f t="shared" si="162"/>
        <v>1547.74</v>
      </c>
      <c r="S353" s="11"/>
      <c r="W353">
        <f>VLOOKUP(C353,'[5]6月养老保险明细导'!$B$1:$R$500,17,0)</f>
        <v>0</v>
      </c>
      <c r="X353">
        <f t="shared" si="151"/>
        <v>305.6</v>
      </c>
    </row>
    <row r="354" ht="20" hidden="1" customHeight="1" spans="1:24">
      <c r="A354" s="36">
        <f t="shared" ref="A354:A363" si="164">ROW()-3</f>
        <v>351</v>
      </c>
      <c r="B354" s="39"/>
      <c r="C354" s="40" t="s">
        <v>606</v>
      </c>
      <c r="D354" s="11" t="s">
        <v>607</v>
      </c>
      <c r="E354" s="11" t="s">
        <v>758</v>
      </c>
      <c r="F354" s="11">
        <v>2837</v>
      </c>
      <c r="G354" s="13">
        <v>4990.25</v>
      </c>
      <c r="H354" s="11">
        <f t="shared" si="153"/>
        <v>51.05</v>
      </c>
      <c r="I354" s="11">
        <f t="shared" si="154"/>
        <v>453.792</v>
      </c>
      <c r="J354" s="11">
        <f t="shared" si="155"/>
        <v>19.859</v>
      </c>
      <c r="K354" s="13">
        <f t="shared" si="156"/>
        <v>424.17</v>
      </c>
      <c r="L354" s="13">
        <f t="shared" si="157"/>
        <v>948.871</v>
      </c>
      <c r="M354" s="11">
        <v>0</v>
      </c>
      <c r="N354" s="11">
        <f t="shared" si="158"/>
        <v>226.9</v>
      </c>
      <c r="O354" s="11">
        <f t="shared" si="159"/>
        <v>8.51</v>
      </c>
      <c r="P354" s="13">
        <f t="shared" si="160"/>
        <v>99.81</v>
      </c>
      <c r="Q354" s="11">
        <f t="shared" si="161"/>
        <v>335.22</v>
      </c>
      <c r="R354" s="11">
        <f t="shared" si="162"/>
        <v>1284.091</v>
      </c>
      <c r="S354" s="11"/>
      <c r="W354">
        <f>VLOOKUP(C354,'[5]6月养老保险明细导'!$B$1:$R$500,17,0)</f>
        <v>0</v>
      </c>
      <c r="X354">
        <f t="shared" si="151"/>
        <v>226.9</v>
      </c>
    </row>
    <row r="355" ht="20" hidden="1" customHeight="1" spans="1:24">
      <c r="A355" s="36">
        <f t="shared" si="164"/>
        <v>352</v>
      </c>
      <c r="B355" s="39"/>
      <c r="C355" s="40" t="s">
        <v>608</v>
      </c>
      <c r="D355" s="11" t="s">
        <v>609</v>
      </c>
      <c r="E355" s="11" t="s">
        <v>758</v>
      </c>
      <c r="F355" s="11">
        <v>2837</v>
      </c>
      <c r="G355" s="13">
        <v>4990.25</v>
      </c>
      <c r="H355" s="11">
        <f t="shared" si="153"/>
        <v>51.05</v>
      </c>
      <c r="I355" s="11">
        <f t="shared" si="154"/>
        <v>453.792</v>
      </c>
      <c r="J355" s="11">
        <f t="shared" si="155"/>
        <v>19.859</v>
      </c>
      <c r="K355" s="13">
        <f t="shared" si="156"/>
        <v>424.17</v>
      </c>
      <c r="L355" s="13">
        <f t="shared" si="157"/>
        <v>948.871</v>
      </c>
      <c r="M355" s="11">
        <v>0</v>
      </c>
      <c r="N355" s="11">
        <f t="shared" si="158"/>
        <v>226.9</v>
      </c>
      <c r="O355" s="11">
        <f t="shared" si="159"/>
        <v>8.51</v>
      </c>
      <c r="P355" s="13">
        <f t="shared" si="160"/>
        <v>99.81</v>
      </c>
      <c r="Q355" s="11">
        <f t="shared" si="161"/>
        <v>335.22</v>
      </c>
      <c r="R355" s="11">
        <f t="shared" si="162"/>
        <v>1284.091</v>
      </c>
      <c r="S355" s="11"/>
      <c r="W355">
        <f>VLOOKUP(C355,'[5]6月养老保险明细导'!$B$1:$R$500,17,0)</f>
        <v>0</v>
      </c>
      <c r="X355">
        <f t="shared" si="151"/>
        <v>226.9</v>
      </c>
    </row>
    <row r="356" ht="20" hidden="1" customHeight="1" spans="1:24">
      <c r="A356" s="36">
        <f t="shared" si="164"/>
        <v>353</v>
      </c>
      <c r="B356" s="39"/>
      <c r="C356" s="40" t="s">
        <v>610</v>
      </c>
      <c r="D356" s="11" t="s">
        <v>611</v>
      </c>
      <c r="E356" s="11" t="s">
        <v>758</v>
      </c>
      <c r="F356" s="11">
        <v>2837</v>
      </c>
      <c r="G356" s="13">
        <v>4990.25</v>
      </c>
      <c r="H356" s="11">
        <f t="shared" si="153"/>
        <v>51.05</v>
      </c>
      <c r="I356" s="11">
        <f t="shared" si="154"/>
        <v>453.792</v>
      </c>
      <c r="J356" s="11">
        <f t="shared" si="155"/>
        <v>19.859</v>
      </c>
      <c r="K356" s="13">
        <f t="shared" si="156"/>
        <v>424.17</v>
      </c>
      <c r="L356" s="13">
        <f t="shared" si="157"/>
        <v>948.871</v>
      </c>
      <c r="M356" s="11">
        <v>0</v>
      </c>
      <c r="N356" s="11">
        <f t="shared" si="158"/>
        <v>226.9</v>
      </c>
      <c r="O356" s="11">
        <f t="shared" si="159"/>
        <v>8.51</v>
      </c>
      <c r="P356" s="13">
        <f t="shared" si="160"/>
        <v>99.81</v>
      </c>
      <c r="Q356" s="11">
        <f t="shared" si="161"/>
        <v>335.22</v>
      </c>
      <c r="R356" s="11">
        <f t="shared" si="162"/>
        <v>1284.091</v>
      </c>
      <c r="S356" s="11"/>
      <c r="W356">
        <f>VLOOKUP(C356,'[5]6月养老保险明细导'!$B$1:$R$500,17,0)</f>
        <v>0</v>
      </c>
      <c r="X356">
        <f t="shared" si="151"/>
        <v>226.9</v>
      </c>
    </row>
    <row r="357" ht="20" hidden="1" customHeight="1" spans="1:24">
      <c r="A357" s="36">
        <f t="shared" si="164"/>
        <v>354</v>
      </c>
      <c r="B357" s="39"/>
      <c r="C357" s="40" t="s">
        <v>612</v>
      </c>
      <c r="D357" s="11" t="s">
        <v>613</v>
      </c>
      <c r="E357" s="11" t="s">
        <v>758</v>
      </c>
      <c r="F357" s="11">
        <v>2837</v>
      </c>
      <c r="G357" s="13">
        <v>4990.25</v>
      </c>
      <c r="H357" s="11">
        <f t="shared" si="153"/>
        <v>51.05</v>
      </c>
      <c r="I357" s="11">
        <f t="shared" si="154"/>
        <v>453.792</v>
      </c>
      <c r="J357" s="11">
        <f t="shared" si="155"/>
        <v>19.859</v>
      </c>
      <c r="K357" s="13">
        <f t="shared" si="156"/>
        <v>424.17</v>
      </c>
      <c r="L357" s="13">
        <f t="shared" si="157"/>
        <v>948.871</v>
      </c>
      <c r="M357" s="11">
        <v>0</v>
      </c>
      <c r="N357" s="11">
        <f t="shared" si="158"/>
        <v>226.9</v>
      </c>
      <c r="O357" s="11">
        <f t="shared" si="159"/>
        <v>8.51</v>
      </c>
      <c r="P357" s="13">
        <f t="shared" si="160"/>
        <v>99.81</v>
      </c>
      <c r="Q357" s="11">
        <f t="shared" si="161"/>
        <v>335.22</v>
      </c>
      <c r="R357" s="11">
        <f t="shared" si="162"/>
        <v>1284.091</v>
      </c>
      <c r="S357" s="11"/>
      <c r="W357">
        <f>VLOOKUP(C357,'[5]6月养老保险明细导'!$B$1:$R$500,17,0)</f>
        <v>0</v>
      </c>
      <c r="X357">
        <f t="shared" si="151"/>
        <v>226.9</v>
      </c>
    </row>
    <row r="358" ht="20" hidden="1" customHeight="1" spans="1:24">
      <c r="A358" s="36">
        <f t="shared" si="164"/>
        <v>355</v>
      </c>
      <c r="B358" s="39"/>
      <c r="C358" s="40" t="s">
        <v>614</v>
      </c>
      <c r="D358" s="11" t="s">
        <v>615</v>
      </c>
      <c r="E358" s="11" t="s">
        <v>758</v>
      </c>
      <c r="F358" s="11">
        <v>2837</v>
      </c>
      <c r="G358" s="13">
        <v>4990.25</v>
      </c>
      <c r="H358" s="11">
        <f t="shared" si="153"/>
        <v>51.05</v>
      </c>
      <c r="I358" s="11">
        <f t="shared" si="154"/>
        <v>453.792</v>
      </c>
      <c r="J358" s="11">
        <f t="shared" si="155"/>
        <v>19.859</v>
      </c>
      <c r="K358" s="13">
        <f t="shared" si="156"/>
        <v>424.17</v>
      </c>
      <c r="L358" s="13">
        <f t="shared" si="157"/>
        <v>948.871</v>
      </c>
      <c r="M358" s="11">
        <v>0</v>
      </c>
      <c r="N358" s="11">
        <f t="shared" si="158"/>
        <v>226.9</v>
      </c>
      <c r="O358" s="11">
        <f t="shared" si="159"/>
        <v>8.51</v>
      </c>
      <c r="P358" s="13">
        <f t="shared" si="160"/>
        <v>99.81</v>
      </c>
      <c r="Q358" s="11">
        <f t="shared" si="161"/>
        <v>335.22</v>
      </c>
      <c r="R358" s="11">
        <f t="shared" si="162"/>
        <v>1284.091</v>
      </c>
      <c r="S358" s="11"/>
      <c r="W358">
        <f>VLOOKUP(C358,'[5]6月养老保险明细导'!$B$1:$R$500,17,0)</f>
        <v>0</v>
      </c>
      <c r="X358">
        <f t="shared" si="151"/>
        <v>226.9</v>
      </c>
    </row>
    <row r="359" ht="20" hidden="1" customHeight="1" spans="1:24">
      <c r="A359" s="36">
        <f t="shared" si="164"/>
        <v>356</v>
      </c>
      <c r="B359" s="39"/>
      <c r="C359" s="40" t="s">
        <v>616</v>
      </c>
      <c r="D359" s="111" t="s">
        <v>617</v>
      </c>
      <c r="E359" s="11" t="s">
        <v>758</v>
      </c>
      <c r="F359" s="11">
        <v>2837</v>
      </c>
      <c r="G359" s="13">
        <v>4990.25</v>
      </c>
      <c r="H359" s="11">
        <f t="shared" si="153"/>
        <v>51.05</v>
      </c>
      <c r="I359" s="11">
        <f t="shared" si="154"/>
        <v>453.792</v>
      </c>
      <c r="J359" s="11">
        <f t="shared" si="155"/>
        <v>19.859</v>
      </c>
      <c r="K359" s="13">
        <f t="shared" si="156"/>
        <v>424.17</v>
      </c>
      <c r="L359" s="13">
        <f t="shared" si="157"/>
        <v>948.871</v>
      </c>
      <c r="M359" s="11">
        <v>0</v>
      </c>
      <c r="N359" s="11">
        <f t="shared" si="158"/>
        <v>226.9</v>
      </c>
      <c r="O359" s="11">
        <f t="shared" si="159"/>
        <v>8.51</v>
      </c>
      <c r="P359" s="13">
        <f t="shared" si="160"/>
        <v>99.81</v>
      </c>
      <c r="Q359" s="11">
        <f t="shared" si="161"/>
        <v>335.22</v>
      </c>
      <c r="R359" s="11">
        <f t="shared" si="162"/>
        <v>1284.091</v>
      </c>
      <c r="S359" s="11"/>
      <c r="W359">
        <f>VLOOKUP(C359,'[5]6月养老保险明细导'!$B$1:$R$500,17,0)</f>
        <v>0</v>
      </c>
      <c r="X359">
        <f t="shared" si="151"/>
        <v>226.9</v>
      </c>
    </row>
    <row r="360" ht="20" hidden="1" customHeight="1" spans="1:24">
      <c r="A360" s="36">
        <f t="shared" si="164"/>
        <v>357</v>
      </c>
      <c r="B360" s="39"/>
      <c r="C360" s="40" t="s">
        <v>620</v>
      </c>
      <c r="D360" s="11" t="s">
        <v>621</v>
      </c>
      <c r="E360" s="11" t="s">
        <v>758</v>
      </c>
      <c r="F360" s="11">
        <v>2837</v>
      </c>
      <c r="G360" s="13">
        <v>4990.25</v>
      </c>
      <c r="H360" s="11">
        <f t="shared" si="153"/>
        <v>51.05</v>
      </c>
      <c r="I360" s="11">
        <f t="shared" si="154"/>
        <v>453.792</v>
      </c>
      <c r="J360" s="11">
        <f t="shared" si="155"/>
        <v>19.859</v>
      </c>
      <c r="K360" s="13">
        <f t="shared" si="156"/>
        <v>424.17</v>
      </c>
      <c r="L360" s="13">
        <f t="shared" si="157"/>
        <v>948.871</v>
      </c>
      <c r="M360" s="11">
        <v>0</v>
      </c>
      <c r="N360" s="11">
        <f t="shared" si="158"/>
        <v>226.9</v>
      </c>
      <c r="O360" s="11">
        <f t="shared" si="159"/>
        <v>8.51</v>
      </c>
      <c r="P360" s="13">
        <f t="shared" si="160"/>
        <v>99.81</v>
      </c>
      <c r="Q360" s="11">
        <f t="shared" si="161"/>
        <v>335.22</v>
      </c>
      <c r="R360" s="11">
        <f t="shared" si="162"/>
        <v>1284.091</v>
      </c>
      <c r="S360" s="11"/>
      <c r="W360">
        <f>VLOOKUP(C360,'[5]6月养老保险明细导'!$B$1:$R$500,17,0)</f>
        <v>0</v>
      </c>
      <c r="X360">
        <f t="shared" si="151"/>
        <v>226.9</v>
      </c>
    </row>
    <row r="361" ht="20" hidden="1" customHeight="1" spans="1:24">
      <c r="A361" s="36">
        <f t="shared" si="164"/>
        <v>358</v>
      </c>
      <c r="B361" s="39"/>
      <c r="C361" s="40" t="s">
        <v>622</v>
      </c>
      <c r="D361" s="11" t="s">
        <v>623</v>
      </c>
      <c r="E361" s="11" t="s">
        <v>758</v>
      </c>
      <c r="F361" s="11">
        <v>2837</v>
      </c>
      <c r="G361" s="13">
        <v>4990.25</v>
      </c>
      <c r="H361" s="11">
        <f t="shared" si="153"/>
        <v>51.05</v>
      </c>
      <c r="I361" s="11">
        <f t="shared" si="154"/>
        <v>453.792</v>
      </c>
      <c r="J361" s="11">
        <f t="shared" si="155"/>
        <v>19.859</v>
      </c>
      <c r="K361" s="13">
        <f t="shared" si="156"/>
        <v>424.17</v>
      </c>
      <c r="L361" s="13">
        <f t="shared" si="157"/>
        <v>948.871</v>
      </c>
      <c r="M361" s="11">
        <v>0</v>
      </c>
      <c r="N361" s="11">
        <f t="shared" si="158"/>
        <v>226.9</v>
      </c>
      <c r="O361" s="11">
        <f t="shared" si="159"/>
        <v>8.51</v>
      </c>
      <c r="P361" s="13">
        <f t="shared" si="160"/>
        <v>99.81</v>
      </c>
      <c r="Q361" s="11">
        <f t="shared" si="161"/>
        <v>335.22</v>
      </c>
      <c r="R361" s="11">
        <f t="shared" si="162"/>
        <v>1284.091</v>
      </c>
      <c r="S361" s="11"/>
      <c r="W361">
        <f>VLOOKUP(C361,'[5]6月养老保险明细导'!$B$1:$R$500,17,0)</f>
        <v>0</v>
      </c>
      <c r="X361">
        <f t="shared" si="151"/>
        <v>226.9</v>
      </c>
    </row>
    <row r="362" ht="20" hidden="1" customHeight="1" spans="1:24">
      <c r="A362" s="36">
        <f t="shared" si="164"/>
        <v>359</v>
      </c>
      <c r="B362" s="39"/>
      <c r="C362" s="40" t="s">
        <v>624</v>
      </c>
      <c r="D362" s="11" t="s">
        <v>625</v>
      </c>
      <c r="E362" s="11" t="s">
        <v>758</v>
      </c>
      <c r="F362" s="11">
        <v>2837</v>
      </c>
      <c r="G362" s="13">
        <v>4990.25</v>
      </c>
      <c r="H362" s="11">
        <f t="shared" si="153"/>
        <v>51.05</v>
      </c>
      <c r="I362" s="11">
        <f t="shared" si="154"/>
        <v>453.792</v>
      </c>
      <c r="J362" s="11">
        <f t="shared" si="155"/>
        <v>19.859</v>
      </c>
      <c r="K362" s="13">
        <f t="shared" si="156"/>
        <v>424.17</v>
      </c>
      <c r="L362" s="13">
        <f t="shared" si="157"/>
        <v>948.871</v>
      </c>
      <c r="M362" s="11">
        <v>0</v>
      </c>
      <c r="N362" s="11">
        <f t="shared" si="158"/>
        <v>226.9</v>
      </c>
      <c r="O362" s="11">
        <f t="shared" si="159"/>
        <v>8.51</v>
      </c>
      <c r="P362" s="13">
        <f t="shared" si="160"/>
        <v>99.81</v>
      </c>
      <c r="Q362" s="11">
        <f t="shared" si="161"/>
        <v>335.22</v>
      </c>
      <c r="R362" s="11">
        <f t="shared" si="162"/>
        <v>1284.091</v>
      </c>
      <c r="S362" s="11"/>
      <c r="W362">
        <f>VLOOKUP(C362,'[5]6月养老保险明细导'!$B$1:$R$500,17,0)</f>
        <v>0</v>
      </c>
      <c r="X362">
        <f t="shared" si="151"/>
        <v>226.9</v>
      </c>
    </row>
    <row r="363" ht="20" hidden="1" customHeight="1" spans="1:24">
      <c r="A363" s="36">
        <f t="shared" si="164"/>
        <v>360</v>
      </c>
      <c r="B363" s="39"/>
      <c r="C363" s="40" t="s">
        <v>626</v>
      </c>
      <c r="D363" s="11" t="s">
        <v>627</v>
      </c>
      <c r="E363" s="11" t="s">
        <v>758</v>
      </c>
      <c r="F363" s="11">
        <v>2837</v>
      </c>
      <c r="G363" s="13">
        <v>4990.25</v>
      </c>
      <c r="H363" s="11">
        <f t="shared" si="153"/>
        <v>51.05</v>
      </c>
      <c r="I363" s="11">
        <f t="shared" si="154"/>
        <v>453.792</v>
      </c>
      <c r="J363" s="11">
        <f t="shared" si="155"/>
        <v>19.859</v>
      </c>
      <c r="K363" s="13">
        <f t="shared" si="156"/>
        <v>424.17</v>
      </c>
      <c r="L363" s="13">
        <f t="shared" si="157"/>
        <v>948.871</v>
      </c>
      <c r="M363" s="11">
        <v>0</v>
      </c>
      <c r="N363" s="11">
        <f t="shared" si="158"/>
        <v>226.9</v>
      </c>
      <c r="O363" s="11">
        <f t="shared" si="159"/>
        <v>8.51</v>
      </c>
      <c r="P363" s="13">
        <f t="shared" si="160"/>
        <v>99.81</v>
      </c>
      <c r="Q363" s="11">
        <f t="shared" si="161"/>
        <v>335.22</v>
      </c>
      <c r="R363" s="11">
        <f t="shared" si="162"/>
        <v>1284.091</v>
      </c>
      <c r="S363" s="11"/>
      <c r="W363">
        <f>VLOOKUP(C363,'[5]6月养老保险明细导'!$B$1:$R$500,17,0)</f>
        <v>0</v>
      </c>
      <c r="X363">
        <f t="shared" si="151"/>
        <v>226.9</v>
      </c>
    </row>
    <row r="364" ht="20" hidden="1" customHeight="1" spans="1:24">
      <c r="A364" s="36">
        <f t="shared" ref="A364:A373" si="165">ROW()-3</f>
        <v>361</v>
      </c>
      <c r="B364" s="39"/>
      <c r="C364" s="40" t="s">
        <v>628</v>
      </c>
      <c r="D364" s="11" t="s">
        <v>629</v>
      </c>
      <c r="E364" s="11" t="s">
        <v>758</v>
      </c>
      <c r="F364" s="11">
        <v>2837</v>
      </c>
      <c r="G364" s="13">
        <v>4990.25</v>
      </c>
      <c r="H364" s="11">
        <f t="shared" si="153"/>
        <v>51.05</v>
      </c>
      <c r="I364" s="11">
        <f t="shared" si="154"/>
        <v>453.792</v>
      </c>
      <c r="J364" s="11">
        <f t="shared" si="155"/>
        <v>19.859</v>
      </c>
      <c r="K364" s="13">
        <f t="shared" si="156"/>
        <v>424.17</v>
      </c>
      <c r="L364" s="13">
        <f t="shared" si="157"/>
        <v>948.871</v>
      </c>
      <c r="M364" s="11">
        <v>0</v>
      </c>
      <c r="N364" s="11">
        <f t="shared" si="158"/>
        <v>226.9</v>
      </c>
      <c r="O364" s="11">
        <f t="shared" si="159"/>
        <v>8.51</v>
      </c>
      <c r="P364" s="13">
        <f t="shared" si="160"/>
        <v>99.81</v>
      </c>
      <c r="Q364" s="11">
        <f t="shared" si="161"/>
        <v>335.22</v>
      </c>
      <c r="R364" s="11">
        <f t="shared" si="162"/>
        <v>1284.091</v>
      </c>
      <c r="S364" s="11"/>
      <c r="W364">
        <f>VLOOKUP(C364,'[5]6月养老保险明细导'!$B$1:$R$500,17,0)</f>
        <v>0</v>
      </c>
      <c r="X364">
        <f t="shared" si="151"/>
        <v>226.9</v>
      </c>
    </row>
    <row r="365" ht="20" hidden="1" customHeight="1" spans="1:24">
      <c r="A365" s="36">
        <f t="shared" si="165"/>
        <v>362</v>
      </c>
      <c r="B365" s="39"/>
      <c r="C365" s="40" t="s">
        <v>630</v>
      </c>
      <c r="D365" s="11" t="s">
        <v>631</v>
      </c>
      <c r="E365" s="11" t="s">
        <v>758</v>
      </c>
      <c r="F365" s="11">
        <v>2837</v>
      </c>
      <c r="G365" s="13">
        <v>4990.25</v>
      </c>
      <c r="H365" s="11">
        <f t="shared" si="153"/>
        <v>51.05</v>
      </c>
      <c r="I365" s="11">
        <f t="shared" si="154"/>
        <v>453.792</v>
      </c>
      <c r="J365" s="11">
        <f t="shared" si="155"/>
        <v>19.859</v>
      </c>
      <c r="K365" s="13">
        <f t="shared" si="156"/>
        <v>424.17</v>
      </c>
      <c r="L365" s="13">
        <f t="shared" si="157"/>
        <v>948.871</v>
      </c>
      <c r="M365" s="11">
        <v>0</v>
      </c>
      <c r="N365" s="11">
        <f t="shared" si="158"/>
        <v>226.9</v>
      </c>
      <c r="O365" s="11">
        <f t="shared" si="159"/>
        <v>8.51</v>
      </c>
      <c r="P365" s="13">
        <f t="shared" si="160"/>
        <v>99.81</v>
      </c>
      <c r="Q365" s="11">
        <f t="shared" si="161"/>
        <v>335.22</v>
      </c>
      <c r="R365" s="11">
        <f t="shared" si="162"/>
        <v>1284.091</v>
      </c>
      <c r="S365" s="11"/>
      <c r="W365">
        <f>VLOOKUP(C365,'[5]6月养老保险明细导'!$B$1:$R$500,17,0)</f>
        <v>0</v>
      </c>
      <c r="X365">
        <f t="shared" si="151"/>
        <v>226.9</v>
      </c>
    </row>
    <row r="366" ht="20" hidden="1" customHeight="1" spans="1:24">
      <c r="A366" s="36">
        <f t="shared" si="165"/>
        <v>363</v>
      </c>
      <c r="B366" s="39"/>
      <c r="C366" s="40" t="s">
        <v>636</v>
      </c>
      <c r="D366" s="11" t="s">
        <v>637</v>
      </c>
      <c r="E366" s="11" t="s">
        <v>758</v>
      </c>
      <c r="F366" s="11">
        <v>2837</v>
      </c>
      <c r="G366" s="13">
        <v>4990.25</v>
      </c>
      <c r="H366" s="11">
        <f t="shared" si="153"/>
        <v>51.05</v>
      </c>
      <c r="I366" s="11">
        <f t="shared" si="154"/>
        <v>453.792</v>
      </c>
      <c r="J366" s="11">
        <f t="shared" si="155"/>
        <v>19.859</v>
      </c>
      <c r="K366" s="13">
        <f t="shared" si="156"/>
        <v>424.17</v>
      </c>
      <c r="L366" s="13">
        <f t="shared" si="157"/>
        <v>948.871</v>
      </c>
      <c r="M366" s="11">
        <v>0</v>
      </c>
      <c r="N366" s="11">
        <f t="shared" si="158"/>
        <v>226.9</v>
      </c>
      <c r="O366" s="11">
        <f t="shared" si="159"/>
        <v>8.51</v>
      </c>
      <c r="P366" s="13">
        <f t="shared" si="160"/>
        <v>99.81</v>
      </c>
      <c r="Q366" s="11">
        <f t="shared" si="161"/>
        <v>335.22</v>
      </c>
      <c r="R366" s="11">
        <f t="shared" si="162"/>
        <v>1284.091</v>
      </c>
      <c r="S366" s="11"/>
      <c r="W366">
        <f>VLOOKUP(C366,'[5]6月养老保险明细导'!$B$1:$R$500,17,0)</f>
        <v>0</v>
      </c>
      <c r="X366">
        <f t="shared" si="151"/>
        <v>226.9</v>
      </c>
    </row>
    <row r="367" ht="20" hidden="1" customHeight="1" spans="1:24">
      <c r="A367" s="36">
        <f t="shared" si="165"/>
        <v>364</v>
      </c>
      <c r="B367" s="39"/>
      <c r="C367" s="40" t="s">
        <v>640</v>
      </c>
      <c r="D367" s="11" t="s">
        <v>641</v>
      </c>
      <c r="E367" s="11" t="s">
        <v>758</v>
      </c>
      <c r="F367" s="11">
        <v>2837</v>
      </c>
      <c r="G367" s="13">
        <v>4990.25</v>
      </c>
      <c r="H367" s="11">
        <f t="shared" si="153"/>
        <v>51.05</v>
      </c>
      <c r="I367" s="11">
        <f t="shared" si="154"/>
        <v>453.792</v>
      </c>
      <c r="J367" s="11">
        <f t="shared" si="155"/>
        <v>19.859</v>
      </c>
      <c r="K367" s="13">
        <f t="shared" si="156"/>
        <v>424.17</v>
      </c>
      <c r="L367" s="13">
        <f t="shared" si="157"/>
        <v>948.871</v>
      </c>
      <c r="M367" s="11">
        <v>0</v>
      </c>
      <c r="N367" s="11">
        <f t="shared" si="158"/>
        <v>226.9</v>
      </c>
      <c r="O367" s="11">
        <f t="shared" si="159"/>
        <v>8.51</v>
      </c>
      <c r="P367" s="13">
        <f t="shared" si="160"/>
        <v>99.81</v>
      </c>
      <c r="Q367" s="11">
        <f t="shared" si="161"/>
        <v>335.22</v>
      </c>
      <c r="R367" s="11">
        <f t="shared" si="162"/>
        <v>1284.091</v>
      </c>
      <c r="S367" s="11"/>
      <c r="W367">
        <f>VLOOKUP(C367,'[5]6月养老保险明细导'!$B$1:$R$500,17,0)</f>
        <v>0</v>
      </c>
      <c r="X367">
        <f t="shared" si="151"/>
        <v>226.9</v>
      </c>
    </row>
    <row r="368" ht="20" hidden="1" customHeight="1" spans="1:24">
      <c r="A368" s="36">
        <f t="shared" si="165"/>
        <v>365</v>
      </c>
      <c r="B368" s="39"/>
      <c r="C368" s="40" t="s">
        <v>644</v>
      </c>
      <c r="D368" s="11" t="s">
        <v>645</v>
      </c>
      <c r="E368" s="11" t="s">
        <v>758</v>
      </c>
      <c r="F368" s="11">
        <v>2837</v>
      </c>
      <c r="G368" s="13">
        <v>4990.25</v>
      </c>
      <c r="H368" s="11">
        <f t="shared" si="153"/>
        <v>51.05</v>
      </c>
      <c r="I368" s="11">
        <f t="shared" si="154"/>
        <v>453.792</v>
      </c>
      <c r="J368" s="11">
        <f t="shared" si="155"/>
        <v>19.859</v>
      </c>
      <c r="K368" s="13">
        <f t="shared" si="156"/>
        <v>424.17</v>
      </c>
      <c r="L368" s="13">
        <f t="shared" si="157"/>
        <v>948.871</v>
      </c>
      <c r="M368" s="11">
        <v>0</v>
      </c>
      <c r="N368" s="11">
        <f t="shared" si="158"/>
        <v>226.9</v>
      </c>
      <c r="O368" s="11">
        <f t="shared" si="159"/>
        <v>8.51</v>
      </c>
      <c r="P368" s="13">
        <f t="shared" si="160"/>
        <v>99.81</v>
      </c>
      <c r="Q368" s="11">
        <f t="shared" si="161"/>
        <v>335.22</v>
      </c>
      <c r="R368" s="11">
        <f t="shared" si="162"/>
        <v>1284.091</v>
      </c>
      <c r="S368" s="11"/>
      <c r="W368">
        <f>VLOOKUP(C368,'[5]6月养老保险明细导'!$B$1:$R$500,17,0)</f>
        <v>0</v>
      </c>
      <c r="X368">
        <f t="shared" si="151"/>
        <v>226.9</v>
      </c>
    </row>
    <row r="369" ht="20" hidden="1" customHeight="1" spans="1:24">
      <c r="A369" s="36">
        <f t="shared" si="165"/>
        <v>366</v>
      </c>
      <c r="B369" s="39"/>
      <c r="C369" s="41" t="s">
        <v>646</v>
      </c>
      <c r="D369" s="11" t="s">
        <v>647</v>
      </c>
      <c r="E369" s="11" t="s">
        <v>758</v>
      </c>
      <c r="F369" s="11">
        <v>2837</v>
      </c>
      <c r="G369" s="13">
        <v>4990.25</v>
      </c>
      <c r="H369" s="11">
        <f t="shared" si="153"/>
        <v>51.05</v>
      </c>
      <c r="I369" s="11">
        <f t="shared" si="154"/>
        <v>453.792</v>
      </c>
      <c r="J369" s="11">
        <f t="shared" si="155"/>
        <v>19.859</v>
      </c>
      <c r="K369" s="13">
        <f t="shared" si="156"/>
        <v>424.17</v>
      </c>
      <c r="L369" s="13">
        <f t="shared" si="157"/>
        <v>948.871</v>
      </c>
      <c r="M369" s="11">
        <v>0</v>
      </c>
      <c r="N369" s="11">
        <f t="shared" si="158"/>
        <v>226.9</v>
      </c>
      <c r="O369" s="11">
        <f t="shared" si="159"/>
        <v>8.51</v>
      </c>
      <c r="P369" s="13">
        <f t="shared" si="160"/>
        <v>99.81</v>
      </c>
      <c r="Q369" s="11">
        <f t="shared" si="161"/>
        <v>335.22</v>
      </c>
      <c r="R369" s="11">
        <f t="shared" si="162"/>
        <v>1284.091</v>
      </c>
      <c r="S369" s="11"/>
      <c r="W369">
        <f>VLOOKUP(C369,'[5]6月养老保险明细导'!$B$1:$R$500,17,0)</f>
        <v>0</v>
      </c>
      <c r="X369">
        <f t="shared" si="151"/>
        <v>226.9</v>
      </c>
    </row>
    <row r="370" ht="20" hidden="1" customHeight="1" spans="1:24">
      <c r="A370" s="36">
        <f t="shared" si="165"/>
        <v>367</v>
      </c>
      <c r="B370" s="39"/>
      <c r="C370" s="40" t="s">
        <v>648</v>
      </c>
      <c r="D370" s="11" t="s">
        <v>649</v>
      </c>
      <c r="E370" s="11" t="s">
        <v>758</v>
      </c>
      <c r="F370" s="11">
        <v>2837</v>
      </c>
      <c r="G370" s="13">
        <v>4990.25</v>
      </c>
      <c r="H370" s="11">
        <f t="shared" si="153"/>
        <v>51.05</v>
      </c>
      <c r="I370" s="11">
        <f t="shared" si="154"/>
        <v>453.792</v>
      </c>
      <c r="J370" s="11">
        <f t="shared" si="155"/>
        <v>19.859</v>
      </c>
      <c r="K370" s="13">
        <f t="shared" si="156"/>
        <v>424.17</v>
      </c>
      <c r="L370" s="13">
        <f t="shared" si="157"/>
        <v>948.871</v>
      </c>
      <c r="M370" s="11">
        <v>0</v>
      </c>
      <c r="N370" s="11">
        <f t="shared" si="158"/>
        <v>226.9</v>
      </c>
      <c r="O370" s="11">
        <f t="shared" si="159"/>
        <v>8.51</v>
      </c>
      <c r="P370" s="13">
        <f t="shared" si="160"/>
        <v>99.81</v>
      </c>
      <c r="Q370" s="11">
        <f t="shared" si="161"/>
        <v>335.22</v>
      </c>
      <c r="R370" s="11">
        <f t="shared" si="162"/>
        <v>1284.091</v>
      </c>
      <c r="S370" s="11"/>
      <c r="W370">
        <f>VLOOKUP(C370,'[5]6月养老保险明细导'!$B$1:$R$500,17,0)</f>
        <v>0</v>
      </c>
      <c r="X370">
        <f t="shared" si="151"/>
        <v>226.9</v>
      </c>
    </row>
    <row r="371" ht="20" hidden="1" customHeight="1" spans="1:24">
      <c r="A371" s="36">
        <f t="shared" si="165"/>
        <v>368</v>
      </c>
      <c r="B371" s="39"/>
      <c r="C371" s="40" t="s">
        <v>654</v>
      </c>
      <c r="D371" s="11" t="s">
        <v>655</v>
      </c>
      <c r="E371" s="11" t="s">
        <v>758</v>
      </c>
      <c r="F371" s="11">
        <v>2837</v>
      </c>
      <c r="G371" s="13">
        <v>4990.25</v>
      </c>
      <c r="H371" s="11">
        <f t="shared" si="153"/>
        <v>51.05</v>
      </c>
      <c r="I371" s="11">
        <f t="shared" si="154"/>
        <v>453.792</v>
      </c>
      <c r="J371" s="11">
        <f t="shared" si="155"/>
        <v>19.859</v>
      </c>
      <c r="K371" s="13">
        <f t="shared" si="156"/>
        <v>424.17</v>
      </c>
      <c r="L371" s="13">
        <f t="shared" si="157"/>
        <v>948.871</v>
      </c>
      <c r="M371" s="11">
        <v>0</v>
      </c>
      <c r="N371" s="11">
        <f t="shared" si="158"/>
        <v>226.9</v>
      </c>
      <c r="O371" s="11">
        <f t="shared" si="159"/>
        <v>8.51</v>
      </c>
      <c r="P371" s="13">
        <f t="shared" si="160"/>
        <v>99.81</v>
      </c>
      <c r="Q371" s="11">
        <f t="shared" si="161"/>
        <v>335.22</v>
      </c>
      <c r="R371" s="11">
        <f t="shared" si="162"/>
        <v>1284.091</v>
      </c>
      <c r="S371" s="11"/>
      <c r="W371">
        <f>VLOOKUP(C371,'[5]6月养老保险明细导'!$B$1:$R$500,17,0)</f>
        <v>0</v>
      </c>
      <c r="X371">
        <f t="shared" si="151"/>
        <v>226.9</v>
      </c>
    </row>
    <row r="372" ht="20" hidden="1" customHeight="1" spans="1:24">
      <c r="A372" s="36">
        <f t="shared" si="165"/>
        <v>369</v>
      </c>
      <c r="B372" s="39"/>
      <c r="C372" s="40" t="s">
        <v>656</v>
      </c>
      <c r="D372" s="11" t="s">
        <v>657</v>
      </c>
      <c r="E372" s="11" t="s">
        <v>758</v>
      </c>
      <c r="F372" s="11">
        <v>2837</v>
      </c>
      <c r="G372" s="13">
        <v>4990.25</v>
      </c>
      <c r="H372" s="11">
        <f t="shared" si="153"/>
        <v>51.05</v>
      </c>
      <c r="I372" s="11">
        <f t="shared" si="154"/>
        <v>453.792</v>
      </c>
      <c r="J372" s="11">
        <f t="shared" si="155"/>
        <v>19.859</v>
      </c>
      <c r="K372" s="13">
        <f t="shared" si="156"/>
        <v>424.17</v>
      </c>
      <c r="L372" s="13">
        <f t="shared" si="157"/>
        <v>948.871</v>
      </c>
      <c r="M372" s="11">
        <v>0</v>
      </c>
      <c r="N372" s="11">
        <f t="shared" si="158"/>
        <v>226.9</v>
      </c>
      <c r="O372" s="11">
        <f t="shared" si="159"/>
        <v>8.51</v>
      </c>
      <c r="P372" s="13">
        <f t="shared" si="160"/>
        <v>99.81</v>
      </c>
      <c r="Q372" s="11">
        <f t="shared" si="161"/>
        <v>335.22</v>
      </c>
      <c r="R372" s="11">
        <f t="shared" si="162"/>
        <v>1284.091</v>
      </c>
      <c r="S372" s="11"/>
      <c r="W372">
        <f>VLOOKUP(C372,'[5]6月养老保险明细导'!$B$1:$R$500,17,0)</f>
        <v>0</v>
      </c>
      <c r="X372">
        <f t="shared" si="151"/>
        <v>226.9</v>
      </c>
    </row>
    <row r="373" ht="20" hidden="1" customHeight="1" spans="1:24">
      <c r="A373" s="36">
        <f t="shared" si="165"/>
        <v>370</v>
      </c>
      <c r="B373" s="39"/>
      <c r="C373" s="40" t="s">
        <v>658</v>
      </c>
      <c r="D373" s="11" t="s">
        <v>659</v>
      </c>
      <c r="E373" s="11" t="s">
        <v>758</v>
      </c>
      <c r="F373" s="11">
        <v>2837</v>
      </c>
      <c r="G373" s="13">
        <v>4990.25</v>
      </c>
      <c r="H373" s="11">
        <f t="shared" si="153"/>
        <v>51.05</v>
      </c>
      <c r="I373" s="11">
        <f t="shared" si="154"/>
        <v>453.792</v>
      </c>
      <c r="J373" s="11">
        <f t="shared" si="155"/>
        <v>19.859</v>
      </c>
      <c r="K373" s="13">
        <f t="shared" si="156"/>
        <v>424.17</v>
      </c>
      <c r="L373" s="13">
        <f t="shared" si="157"/>
        <v>948.871</v>
      </c>
      <c r="M373" s="11">
        <v>0</v>
      </c>
      <c r="N373" s="11">
        <f t="shared" si="158"/>
        <v>226.9</v>
      </c>
      <c r="O373" s="11">
        <f t="shared" si="159"/>
        <v>8.51</v>
      </c>
      <c r="P373" s="13">
        <f t="shared" si="160"/>
        <v>99.81</v>
      </c>
      <c r="Q373" s="11">
        <f t="shared" si="161"/>
        <v>335.22</v>
      </c>
      <c r="R373" s="11">
        <f t="shared" si="162"/>
        <v>1284.091</v>
      </c>
      <c r="S373" s="11"/>
      <c r="W373">
        <f>VLOOKUP(C373,'[5]6月养老保险明细导'!$B$1:$R$500,17,0)</f>
        <v>0</v>
      </c>
      <c r="X373">
        <f t="shared" si="151"/>
        <v>226.9</v>
      </c>
    </row>
    <row r="374" ht="20" hidden="1" customHeight="1" spans="1:24">
      <c r="A374" s="36">
        <f t="shared" ref="A374:A383" si="166">ROW()-3</f>
        <v>371</v>
      </c>
      <c r="B374" s="39"/>
      <c r="C374" s="40" t="s">
        <v>660</v>
      </c>
      <c r="D374" s="11" t="s">
        <v>661</v>
      </c>
      <c r="E374" s="11" t="s">
        <v>758</v>
      </c>
      <c r="F374" s="11">
        <v>2837</v>
      </c>
      <c r="G374" s="13">
        <v>4990.25</v>
      </c>
      <c r="H374" s="11">
        <f t="shared" si="153"/>
        <v>51.05</v>
      </c>
      <c r="I374" s="11">
        <f t="shared" si="154"/>
        <v>453.792</v>
      </c>
      <c r="J374" s="11">
        <f t="shared" si="155"/>
        <v>19.859</v>
      </c>
      <c r="K374" s="13">
        <f t="shared" si="156"/>
        <v>424.17</v>
      </c>
      <c r="L374" s="13">
        <f t="shared" si="157"/>
        <v>948.871</v>
      </c>
      <c r="M374" s="11">
        <v>0</v>
      </c>
      <c r="N374" s="11">
        <f t="shared" si="158"/>
        <v>226.9</v>
      </c>
      <c r="O374" s="11">
        <f t="shared" si="159"/>
        <v>8.51</v>
      </c>
      <c r="P374" s="13">
        <f t="shared" si="160"/>
        <v>99.81</v>
      </c>
      <c r="Q374" s="11">
        <f t="shared" si="161"/>
        <v>335.22</v>
      </c>
      <c r="R374" s="11">
        <f t="shared" si="162"/>
        <v>1284.091</v>
      </c>
      <c r="S374" s="11"/>
      <c r="W374">
        <f>VLOOKUP(C374,'[5]6月养老保险明细导'!$B$1:$R$500,17,0)</f>
        <v>0</v>
      </c>
      <c r="X374">
        <f t="shared" si="151"/>
        <v>226.9</v>
      </c>
    </row>
    <row r="375" ht="20" hidden="1" customHeight="1" spans="1:24">
      <c r="A375" s="36">
        <f t="shared" si="166"/>
        <v>372</v>
      </c>
      <c r="B375" s="39"/>
      <c r="C375" s="40" t="s">
        <v>664</v>
      </c>
      <c r="D375" s="11" t="s">
        <v>665</v>
      </c>
      <c r="E375" s="11" t="s">
        <v>758</v>
      </c>
      <c r="F375" s="11">
        <v>2837</v>
      </c>
      <c r="G375" s="13">
        <v>4990.25</v>
      </c>
      <c r="H375" s="11">
        <f t="shared" si="153"/>
        <v>51.05</v>
      </c>
      <c r="I375" s="11">
        <f t="shared" si="154"/>
        <v>453.792</v>
      </c>
      <c r="J375" s="11">
        <f t="shared" si="155"/>
        <v>19.859</v>
      </c>
      <c r="K375" s="13">
        <f t="shared" si="156"/>
        <v>424.17</v>
      </c>
      <c r="L375" s="13">
        <f t="shared" si="157"/>
        <v>948.871</v>
      </c>
      <c r="M375" s="11">
        <v>0</v>
      </c>
      <c r="N375" s="11">
        <f t="shared" si="158"/>
        <v>226.9</v>
      </c>
      <c r="O375" s="11">
        <f t="shared" si="159"/>
        <v>8.51</v>
      </c>
      <c r="P375" s="13">
        <f t="shared" si="160"/>
        <v>99.81</v>
      </c>
      <c r="Q375" s="11">
        <f t="shared" si="161"/>
        <v>335.22</v>
      </c>
      <c r="R375" s="11">
        <f t="shared" si="162"/>
        <v>1284.091</v>
      </c>
      <c r="S375" s="11"/>
      <c r="W375">
        <f>VLOOKUP(C375,'[5]6月养老保险明细导'!$B$1:$R$500,17,0)</f>
        <v>0</v>
      </c>
      <c r="X375">
        <f t="shared" si="151"/>
        <v>226.9</v>
      </c>
    </row>
    <row r="376" ht="20" hidden="1" customHeight="1" spans="1:24">
      <c r="A376" s="36">
        <f t="shared" si="166"/>
        <v>373</v>
      </c>
      <c r="B376" s="39"/>
      <c r="C376" s="40" t="s">
        <v>666</v>
      </c>
      <c r="D376" s="11" t="s">
        <v>667</v>
      </c>
      <c r="E376" s="11" t="s">
        <v>758</v>
      </c>
      <c r="F376" s="11">
        <v>2837</v>
      </c>
      <c r="G376" s="13">
        <v>4990.25</v>
      </c>
      <c r="H376" s="11">
        <f t="shared" si="153"/>
        <v>51.05</v>
      </c>
      <c r="I376" s="11">
        <f t="shared" si="154"/>
        <v>453.792</v>
      </c>
      <c r="J376" s="11">
        <f t="shared" si="155"/>
        <v>19.859</v>
      </c>
      <c r="K376" s="13">
        <f t="shared" si="156"/>
        <v>424.17</v>
      </c>
      <c r="L376" s="13">
        <f t="shared" si="157"/>
        <v>948.871</v>
      </c>
      <c r="M376" s="11">
        <v>0</v>
      </c>
      <c r="N376" s="11">
        <f t="shared" si="158"/>
        <v>226.9</v>
      </c>
      <c r="O376" s="11">
        <f t="shared" si="159"/>
        <v>8.51</v>
      </c>
      <c r="P376" s="13">
        <f t="shared" si="160"/>
        <v>99.81</v>
      </c>
      <c r="Q376" s="11">
        <f t="shared" si="161"/>
        <v>335.22</v>
      </c>
      <c r="R376" s="11">
        <f t="shared" si="162"/>
        <v>1284.091</v>
      </c>
      <c r="S376" s="11"/>
      <c r="W376">
        <f>VLOOKUP(C376,'[5]6月养老保险明细导'!$B$1:$R$500,17,0)</f>
        <v>0</v>
      </c>
      <c r="X376">
        <f t="shared" si="151"/>
        <v>226.9</v>
      </c>
    </row>
    <row r="377" ht="20" hidden="1" customHeight="1" spans="1:24">
      <c r="A377" s="36">
        <f t="shared" si="166"/>
        <v>374</v>
      </c>
      <c r="B377" s="39"/>
      <c r="C377" s="40" t="s">
        <v>668</v>
      </c>
      <c r="D377" s="11" t="s">
        <v>669</v>
      </c>
      <c r="E377" s="11" t="s">
        <v>758</v>
      </c>
      <c r="F377" s="11">
        <v>2837</v>
      </c>
      <c r="G377" s="13">
        <v>4990.25</v>
      </c>
      <c r="H377" s="11">
        <f t="shared" si="153"/>
        <v>51.05</v>
      </c>
      <c r="I377" s="11">
        <f t="shared" si="154"/>
        <v>453.792</v>
      </c>
      <c r="J377" s="11">
        <f t="shared" si="155"/>
        <v>19.859</v>
      </c>
      <c r="K377" s="13">
        <f t="shared" si="156"/>
        <v>424.17</v>
      </c>
      <c r="L377" s="13">
        <f t="shared" si="157"/>
        <v>948.871</v>
      </c>
      <c r="M377" s="11">
        <v>0</v>
      </c>
      <c r="N377" s="11">
        <f t="shared" si="158"/>
        <v>226.9</v>
      </c>
      <c r="O377" s="11">
        <f t="shared" si="159"/>
        <v>8.51</v>
      </c>
      <c r="P377" s="13">
        <f t="shared" si="160"/>
        <v>99.81</v>
      </c>
      <c r="Q377" s="11">
        <f t="shared" si="161"/>
        <v>335.22</v>
      </c>
      <c r="R377" s="11">
        <f t="shared" si="162"/>
        <v>1284.091</v>
      </c>
      <c r="S377" s="11"/>
      <c r="W377">
        <f>VLOOKUP(C377,'[5]6月养老保险明细导'!$B$1:$R$500,17,0)</f>
        <v>0</v>
      </c>
      <c r="X377">
        <f t="shared" si="151"/>
        <v>226.9</v>
      </c>
    </row>
    <row r="378" ht="20" hidden="1" customHeight="1" spans="1:24">
      <c r="A378" s="36">
        <f t="shared" si="166"/>
        <v>375</v>
      </c>
      <c r="B378" s="39"/>
      <c r="C378" s="40" t="s">
        <v>670</v>
      </c>
      <c r="D378" s="11" t="s">
        <v>671</v>
      </c>
      <c r="E378" s="11" t="s">
        <v>758</v>
      </c>
      <c r="F378" s="11">
        <v>2837</v>
      </c>
      <c r="G378" s="13">
        <v>4990.25</v>
      </c>
      <c r="H378" s="11">
        <f t="shared" si="153"/>
        <v>51.05</v>
      </c>
      <c r="I378" s="11">
        <f t="shared" si="154"/>
        <v>453.792</v>
      </c>
      <c r="J378" s="11">
        <f t="shared" si="155"/>
        <v>19.859</v>
      </c>
      <c r="K378" s="13">
        <f t="shared" si="156"/>
        <v>424.17</v>
      </c>
      <c r="L378" s="13">
        <f t="shared" si="157"/>
        <v>948.871</v>
      </c>
      <c r="M378" s="11">
        <v>0</v>
      </c>
      <c r="N378" s="11">
        <f t="shared" si="158"/>
        <v>226.9</v>
      </c>
      <c r="O378" s="11">
        <f t="shared" si="159"/>
        <v>8.51</v>
      </c>
      <c r="P378" s="13">
        <f t="shared" si="160"/>
        <v>99.81</v>
      </c>
      <c r="Q378" s="11">
        <f t="shared" si="161"/>
        <v>335.22</v>
      </c>
      <c r="R378" s="11">
        <f t="shared" si="162"/>
        <v>1284.091</v>
      </c>
      <c r="S378" s="11"/>
      <c r="W378">
        <f>VLOOKUP(C378,'[5]6月养老保险明细导'!$B$1:$R$500,17,0)</f>
        <v>0</v>
      </c>
      <c r="X378">
        <f t="shared" si="151"/>
        <v>226.9</v>
      </c>
    </row>
    <row r="379" ht="20" hidden="1" customHeight="1" spans="1:24">
      <c r="A379" s="36">
        <f t="shared" si="166"/>
        <v>376</v>
      </c>
      <c r="B379" s="39"/>
      <c r="C379" s="40" t="s">
        <v>672</v>
      </c>
      <c r="D379" s="11" t="s">
        <v>673</v>
      </c>
      <c r="E379" s="11" t="s">
        <v>758</v>
      </c>
      <c r="F379" s="11">
        <v>2837</v>
      </c>
      <c r="G379" s="13">
        <v>4990.25</v>
      </c>
      <c r="H379" s="11">
        <f t="shared" si="153"/>
        <v>51.05</v>
      </c>
      <c r="I379" s="11">
        <f t="shared" si="154"/>
        <v>453.792</v>
      </c>
      <c r="J379" s="11">
        <f t="shared" si="155"/>
        <v>19.859</v>
      </c>
      <c r="K379" s="13">
        <f t="shared" si="156"/>
        <v>424.17</v>
      </c>
      <c r="L379" s="13">
        <f t="shared" si="157"/>
        <v>948.871</v>
      </c>
      <c r="M379" s="11">
        <v>0</v>
      </c>
      <c r="N379" s="11">
        <f t="shared" si="158"/>
        <v>226.9</v>
      </c>
      <c r="O379" s="11">
        <f t="shared" si="159"/>
        <v>8.51</v>
      </c>
      <c r="P379" s="13">
        <f t="shared" si="160"/>
        <v>99.81</v>
      </c>
      <c r="Q379" s="11">
        <f t="shared" si="161"/>
        <v>335.22</v>
      </c>
      <c r="R379" s="11">
        <f t="shared" si="162"/>
        <v>1284.091</v>
      </c>
      <c r="S379" s="11"/>
      <c r="W379">
        <f>VLOOKUP(C379,'[5]6月养老保险明细导'!$B$1:$R$500,17,0)</f>
        <v>0</v>
      </c>
      <c r="X379">
        <f t="shared" si="151"/>
        <v>226.9</v>
      </c>
    </row>
    <row r="380" ht="20" hidden="1" customHeight="1" spans="1:24">
      <c r="A380" s="36">
        <f t="shared" si="166"/>
        <v>377</v>
      </c>
      <c r="B380" s="39"/>
      <c r="C380" s="40" t="s">
        <v>674</v>
      </c>
      <c r="D380" s="11" t="s">
        <v>675</v>
      </c>
      <c r="E380" s="11" t="s">
        <v>758</v>
      </c>
      <c r="F380" s="11">
        <v>2837</v>
      </c>
      <c r="G380" s="13">
        <v>4990.25</v>
      </c>
      <c r="H380" s="11">
        <f t="shared" si="153"/>
        <v>51.05</v>
      </c>
      <c r="I380" s="11">
        <f t="shared" si="154"/>
        <v>453.792</v>
      </c>
      <c r="J380" s="11">
        <f t="shared" si="155"/>
        <v>19.859</v>
      </c>
      <c r="K380" s="13">
        <f t="shared" si="156"/>
        <v>424.17</v>
      </c>
      <c r="L380" s="13">
        <f t="shared" si="157"/>
        <v>948.871</v>
      </c>
      <c r="M380" s="11">
        <v>0</v>
      </c>
      <c r="N380" s="11">
        <f t="shared" si="158"/>
        <v>226.9</v>
      </c>
      <c r="O380" s="11">
        <f t="shared" si="159"/>
        <v>8.51</v>
      </c>
      <c r="P380" s="13">
        <f t="shared" si="160"/>
        <v>99.81</v>
      </c>
      <c r="Q380" s="11">
        <f t="shared" si="161"/>
        <v>335.22</v>
      </c>
      <c r="R380" s="11">
        <f t="shared" si="162"/>
        <v>1284.091</v>
      </c>
      <c r="S380" s="11"/>
      <c r="W380">
        <f>VLOOKUP(C380,'[5]6月养老保险明细导'!$B$1:$R$500,17,0)</f>
        <v>0</v>
      </c>
      <c r="X380">
        <f t="shared" si="151"/>
        <v>226.9</v>
      </c>
    </row>
    <row r="381" ht="20" hidden="1" customHeight="1" spans="1:24">
      <c r="A381" s="36">
        <f t="shared" si="166"/>
        <v>378</v>
      </c>
      <c r="B381" s="39"/>
      <c r="C381" s="40" t="s">
        <v>676</v>
      </c>
      <c r="D381" s="11" t="s">
        <v>677</v>
      </c>
      <c r="E381" s="11" t="s">
        <v>758</v>
      </c>
      <c r="F381" s="11">
        <v>2837</v>
      </c>
      <c r="G381" s="13">
        <v>4990.25</v>
      </c>
      <c r="H381" s="11">
        <f t="shared" si="153"/>
        <v>51.05</v>
      </c>
      <c r="I381" s="11">
        <f t="shared" si="154"/>
        <v>453.792</v>
      </c>
      <c r="J381" s="11">
        <f t="shared" si="155"/>
        <v>19.859</v>
      </c>
      <c r="K381" s="13">
        <f t="shared" si="156"/>
        <v>424.17</v>
      </c>
      <c r="L381" s="13">
        <f t="shared" si="157"/>
        <v>948.871</v>
      </c>
      <c r="M381" s="11">
        <v>0</v>
      </c>
      <c r="N381" s="11">
        <f t="shared" si="158"/>
        <v>226.9</v>
      </c>
      <c r="O381" s="11">
        <f t="shared" si="159"/>
        <v>8.51</v>
      </c>
      <c r="P381" s="13">
        <f t="shared" si="160"/>
        <v>99.81</v>
      </c>
      <c r="Q381" s="11">
        <f t="shared" si="161"/>
        <v>335.22</v>
      </c>
      <c r="R381" s="11">
        <f t="shared" si="162"/>
        <v>1284.091</v>
      </c>
      <c r="S381" s="11"/>
      <c r="W381">
        <f>VLOOKUP(C381,'[5]6月养老保险明细导'!$B$1:$R$500,17,0)</f>
        <v>0</v>
      </c>
      <c r="X381">
        <f t="shared" si="151"/>
        <v>226.9</v>
      </c>
    </row>
    <row r="382" ht="20" hidden="1" customHeight="1" spans="1:24">
      <c r="A382" s="36">
        <f t="shared" si="166"/>
        <v>379</v>
      </c>
      <c r="B382" s="39"/>
      <c r="C382" s="40" t="s">
        <v>678</v>
      </c>
      <c r="D382" s="11" t="s">
        <v>679</v>
      </c>
      <c r="E382" s="11" t="s">
        <v>758</v>
      </c>
      <c r="F382" s="11">
        <v>2837</v>
      </c>
      <c r="G382" s="13">
        <v>4990.25</v>
      </c>
      <c r="H382" s="11">
        <f t="shared" si="153"/>
        <v>51.05</v>
      </c>
      <c r="I382" s="11">
        <f t="shared" si="154"/>
        <v>453.792</v>
      </c>
      <c r="J382" s="11">
        <f t="shared" si="155"/>
        <v>19.859</v>
      </c>
      <c r="K382" s="13">
        <f t="shared" si="156"/>
        <v>424.17</v>
      </c>
      <c r="L382" s="13">
        <f t="shared" si="157"/>
        <v>948.871</v>
      </c>
      <c r="M382" s="11">
        <v>0</v>
      </c>
      <c r="N382" s="11">
        <f t="shared" si="158"/>
        <v>226.9</v>
      </c>
      <c r="O382" s="11">
        <f t="shared" si="159"/>
        <v>8.51</v>
      </c>
      <c r="P382" s="13">
        <f t="shared" si="160"/>
        <v>99.81</v>
      </c>
      <c r="Q382" s="11">
        <f t="shared" si="161"/>
        <v>335.22</v>
      </c>
      <c r="R382" s="11">
        <f t="shared" si="162"/>
        <v>1284.091</v>
      </c>
      <c r="S382" s="11"/>
      <c r="W382">
        <f>VLOOKUP(C382,'[5]6月养老保险明细导'!$B$1:$R$500,17,0)</f>
        <v>0</v>
      </c>
      <c r="X382">
        <f t="shared" si="151"/>
        <v>226.9</v>
      </c>
    </row>
    <row r="383" ht="20" hidden="1" customHeight="1" spans="1:24">
      <c r="A383" s="36">
        <f t="shared" si="166"/>
        <v>380</v>
      </c>
      <c r="B383" s="39"/>
      <c r="C383" s="40" t="s">
        <v>680</v>
      </c>
      <c r="D383" s="11" t="s">
        <v>681</v>
      </c>
      <c r="E383" s="11" t="s">
        <v>758</v>
      </c>
      <c r="F383" s="11">
        <v>2837</v>
      </c>
      <c r="G383" s="13">
        <v>4990.25</v>
      </c>
      <c r="H383" s="11">
        <f t="shared" si="153"/>
        <v>51.05</v>
      </c>
      <c r="I383" s="11">
        <f t="shared" si="154"/>
        <v>453.792</v>
      </c>
      <c r="J383" s="11">
        <f t="shared" si="155"/>
        <v>19.859</v>
      </c>
      <c r="K383" s="13">
        <f t="shared" si="156"/>
        <v>424.17</v>
      </c>
      <c r="L383" s="13">
        <f t="shared" si="157"/>
        <v>948.871</v>
      </c>
      <c r="M383" s="11">
        <v>0</v>
      </c>
      <c r="N383" s="11">
        <f t="shared" si="158"/>
        <v>226.9</v>
      </c>
      <c r="O383" s="11">
        <f t="shared" si="159"/>
        <v>8.51</v>
      </c>
      <c r="P383" s="13">
        <f t="shared" si="160"/>
        <v>99.81</v>
      </c>
      <c r="Q383" s="11">
        <f t="shared" si="161"/>
        <v>335.22</v>
      </c>
      <c r="R383" s="11">
        <f t="shared" si="162"/>
        <v>1284.091</v>
      </c>
      <c r="S383" s="11"/>
      <c r="W383">
        <f>VLOOKUP(C383,'[5]6月养老保险明细导'!$B$1:$R$500,17,0)</f>
        <v>0</v>
      </c>
      <c r="X383">
        <f t="shared" si="151"/>
        <v>226.9</v>
      </c>
    </row>
    <row r="384" ht="20" hidden="1" customHeight="1" spans="1:24">
      <c r="A384" s="36">
        <f t="shared" ref="A384:A393" si="167">ROW()-3</f>
        <v>381</v>
      </c>
      <c r="B384" s="39"/>
      <c r="C384" s="40" t="s">
        <v>682</v>
      </c>
      <c r="D384" s="11" t="s">
        <v>683</v>
      </c>
      <c r="E384" s="11" t="s">
        <v>758</v>
      </c>
      <c r="F384" s="11">
        <v>2837</v>
      </c>
      <c r="G384" s="13">
        <v>4990.25</v>
      </c>
      <c r="H384" s="11">
        <f t="shared" si="153"/>
        <v>51.05</v>
      </c>
      <c r="I384" s="11">
        <f t="shared" si="154"/>
        <v>453.792</v>
      </c>
      <c r="J384" s="11">
        <f t="shared" si="155"/>
        <v>19.859</v>
      </c>
      <c r="K384" s="13">
        <f t="shared" si="156"/>
        <v>424.17</v>
      </c>
      <c r="L384" s="13">
        <f t="shared" si="157"/>
        <v>948.871</v>
      </c>
      <c r="M384" s="11">
        <v>0</v>
      </c>
      <c r="N384" s="11">
        <f t="shared" si="158"/>
        <v>226.9</v>
      </c>
      <c r="O384" s="11">
        <f t="shared" si="159"/>
        <v>8.51</v>
      </c>
      <c r="P384" s="13">
        <f t="shared" si="160"/>
        <v>99.81</v>
      </c>
      <c r="Q384" s="11">
        <f t="shared" si="161"/>
        <v>335.22</v>
      </c>
      <c r="R384" s="11">
        <f t="shared" si="162"/>
        <v>1284.091</v>
      </c>
      <c r="S384" s="11"/>
      <c r="W384">
        <f>VLOOKUP(C384,'[5]6月养老保险明细导'!$B$1:$R$500,17,0)</f>
        <v>0</v>
      </c>
      <c r="X384">
        <f t="shared" si="151"/>
        <v>226.9</v>
      </c>
    </row>
    <row r="385" ht="20" hidden="1" customHeight="1" spans="1:24">
      <c r="A385" s="36">
        <f t="shared" si="167"/>
        <v>382</v>
      </c>
      <c r="B385" s="39"/>
      <c r="C385" s="40" t="s">
        <v>684</v>
      </c>
      <c r="D385" s="11" t="s">
        <v>685</v>
      </c>
      <c r="E385" s="11" t="s">
        <v>758</v>
      </c>
      <c r="F385" s="11">
        <v>2837</v>
      </c>
      <c r="G385" s="13">
        <v>4990.25</v>
      </c>
      <c r="H385" s="11">
        <f t="shared" ref="H385:H401" si="168">ROUND(E385*0.018,2)</f>
        <v>51.05</v>
      </c>
      <c r="I385" s="11">
        <f t="shared" ref="I385:I401" si="169">E385*0.16</f>
        <v>453.792</v>
      </c>
      <c r="J385" s="11">
        <f t="shared" ref="J385:J401" si="170">F385*0.007</f>
        <v>19.859</v>
      </c>
      <c r="K385" s="13">
        <f t="shared" ref="K385:K401" si="171">ROUND(G385*0.085,2)</f>
        <v>424.17</v>
      </c>
      <c r="L385" s="13">
        <f t="shared" ref="L385:L401" si="172">SUM(H385:K385)</f>
        <v>948.871</v>
      </c>
      <c r="M385" s="11">
        <v>0</v>
      </c>
      <c r="N385" s="11">
        <f t="shared" ref="N385:N401" si="173">ROUND(E385*0.08,2)</f>
        <v>226.9</v>
      </c>
      <c r="O385" s="11">
        <f t="shared" ref="O385:O401" si="174">ROUND(F385*0.003,2)</f>
        <v>8.51</v>
      </c>
      <c r="P385" s="13">
        <f t="shared" ref="P385:P401" si="175">ROUND(G385*0.02,2)</f>
        <v>99.81</v>
      </c>
      <c r="Q385" s="11">
        <f t="shared" ref="Q385:Q401" si="176">SUM(M385:P385)</f>
        <v>335.22</v>
      </c>
      <c r="R385" s="11">
        <f t="shared" ref="R385:R401" si="177">L385+Q385</f>
        <v>1284.091</v>
      </c>
      <c r="S385" s="11"/>
      <c r="W385">
        <f>VLOOKUP(C385,'[5]6月养老保险明细导'!$B$1:$R$500,17,0)</f>
        <v>0</v>
      </c>
      <c r="X385">
        <f t="shared" si="151"/>
        <v>226.9</v>
      </c>
    </row>
    <row r="386" ht="20" hidden="1" customHeight="1" spans="1:24">
      <c r="A386" s="36">
        <f t="shared" si="167"/>
        <v>383</v>
      </c>
      <c r="B386" s="39"/>
      <c r="C386" s="40" t="s">
        <v>686</v>
      </c>
      <c r="D386" s="11" t="s">
        <v>687</v>
      </c>
      <c r="E386" s="11" t="s">
        <v>758</v>
      </c>
      <c r="F386" s="11">
        <v>2837</v>
      </c>
      <c r="G386" s="13">
        <v>4990.25</v>
      </c>
      <c r="H386" s="11">
        <f t="shared" si="168"/>
        <v>51.05</v>
      </c>
      <c r="I386" s="11">
        <f t="shared" si="169"/>
        <v>453.792</v>
      </c>
      <c r="J386" s="11">
        <f t="shared" si="170"/>
        <v>19.859</v>
      </c>
      <c r="K386" s="13">
        <f t="shared" si="171"/>
        <v>424.17</v>
      </c>
      <c r="L386" s="13">
        <f t="shared" si="172"/>
        <v>948.871</v>
      </c>
      <c r="M386" s="11">
        <v>0</v>
      </c>
      <c r="N386" s="11">
        <f t="shared" si="173"/>
        <v>226.9</v>
      </c>
      <c r="O386" s="11">
        <f t="shared" si="174"/>
        <v>8.51</v>
      </c>
      <c r="P386" s="13">
        <f t="shared" si="175"/>
        <v>99.81</v>
      </c>
      <c r="Q386" s="11">
        <f t="shared" si="176"/>
        <v>335.22</v>
      </c>
      <c r="R386" s="11">
        <f t="shared" si="177"/>
        <v>1284.091</v>
      </c>
      <c r="S386" s="11"/>
      <c r="W386">
        <f>VLOOKUP(C386,'[5]6月养老保险明细导'!$B$1:$R$500,17,0)</f>
        <v>0</v>
      </c>
      <c r="X386">
        <f t="shared" si="151"/>
        <v>226.9</v>
      </c>
    </row>
    <row r="387" ht="20" hidden="1" customHeight="1" spans="1:24">
      <c r="A387" s="36">
        <f t="shared" si="167"/>
        <v>384</v>
      </c>
      <c r="B387" s="39"/>
      <c r="C387" s="40" t="s">
        <v>690</v>
      </c>
      <c r="D387" s="11" t="s">
        <v>691</v>
      </c>
      <c r="E387" s="11" t="s">
        <v>758</v>
      </c>
      <c r="F387" s="11">
        <v>2837</v>
      </c>
      <c r="G387" s="13">
        <v>4990.25</v>
      </c>
      <c r="H387" s="11">
        <f t="shared" si="168"/>
        <v>51.05</v>
      </c>
      <c r="I387" s="11">
        <f t="shared" si="169"/>
        <v>453.792</v>
      </c>
      <c r="J387" s="11">
        <f t="shared" si="170"/>
        <v>19.859</v>
      </c>
      <c r="K387" s="13">
        <f t="shared" si="171"/>
        <v>424.17</v>
      </c>
      <c r="L387" s="13">
        <f t="shared" si="172"/>
        <v>948.871</v>
      </c>
      <c r="M387" s="11">
        <v>0</v>
      </c>
      <c r="N387" s="11">
        <f t="shared" si="173"/>
        <v>226.9</v>
      </c>
      <c r="O387" s="11">
        <f t="shared" si="174"/>
        <v>8.51</v>
      </c>
      <c r="P387" s="13">
        <f t="shared" si="175"/>
        <v>99.81</v>
      </c>
      <c r="Q387" s="11">
        <f t="shared" si="176"/>
        <v>335.22</v>
      </c>
      <c r="R387" s="11">
        <f t="shared" si="177"/>
        <v>1284.091</v>
      </c>
      <c r="S387" s="11"/>
      <c r="W387">
        <f>VLOOKUP(C387,'[5]6月养老保险明细导'!$B$1:$R$500,17,0)</f>
        <v>0</v>
      </c>
      <c r="X387">
        <f t="shared" si="151"/>
        <v>226.9</v>
      </c>
    </row>
    <row r="388" ht="20" hidden="1" customHeight="1" spans="1:24">
      <c r="A388" s="36">
        <f t="shared" si="167"/>
        <v>385</v>
      </c>
      <c r="B388" s="39"/>
      <c r="C388" s="40" t="s">
        <v>692</v>
      </c>
      <c r="D388" s="11" t="s">
        <v>693</v>
      </c>
      <c r="E388" s="11" t="s">
        <v>758</v>
      </c>
      <c r="F388" s="11">
        <v>2837</v>
      </c>
      <c r="G388" s="13">
        <v>4990.25</v>
      </c>
      <c r="H388" s="11">
        <f t="shared" si="168"/>
        <v>51.05</v>
      </c>
      <c r="I388" s="11">
        <f t="shared" si="169"/>
        <v>453.792</v>
      </c>
      <c r="J388" s="11">
        <f t="shared" si="170"/>
        <v>19.859</v>
      </c>
      <c r="K388" s="13">
        <f t="shared" si="171"/>
        <v>424.17</v>
      </c>
      <c r="L388" s="13">
        <f t="shared" si="172"/>
        <v>948.871</v>
      </c>
      <c r="M388" s="11">
        <v>0</v>
      </c>
      <c r="N388" s="11">
        <f t="shared" si="173"/>
        <v>226.9</v>
      </c>
      <c r="O388" s="11">
        <f t="shared" si="174"/>
        <v>8.51</v>
      </c>
      <c r="P388" s="13">
        <f t="shared" si="175"/>
        <v>99.81</v>
      </c>
      <c r="Q388" s="11">
        <f t="shared" si="176"/>
        <v>335.22</v>
      </c>
      <c r="R388" s="11">
        <f t="shared" si="177"/>
        <v>1284.091</v>
      </c>
      <c r="S388" s="11"/>
      <c r="W388">
        <f>VLOOKUP(C388,'[5]6月养老保险明细导'!$B$1:$R$500,17,0)</f>
        <v>0</v>
      </c>
      <c r="X388">
        <f t="shared" si="151"/>
        <v>226.9</v>
      </c>
    </row>
    <row r="389" ht="20" hidden="1" customHeight="1" spans="1:24">
      <c r="A389" s="36">
        <f t="shared" si="167"/>
        <v>386</v>
      </c>
      <c r="B389" s="39"/>
      <c r="C389" s="40" t="s">
        <v>694</v>
      </c>
      <c r="D389" s="11" t="s">
        <v>695</v>
      </c>
      <c r="E389" s="11" t="s">
        <v>758</v>
      </c>
      <c r="F389" s="11">
        <v>2837</v>
      </c>
      <c r="G389" s="13">
        <v>4990.25</v>
      </c>
      <c r="H389" s="11">
        <f t="shared" si="168"/>
        <v>51.05</v>
      </c>
      <c r="I389" s="11">
        <f t="shared" si="169"/>
        <v>453.792</v>
      </c>
      <c r="J389" s="11">
        <f t="shared" si="170"/>
        <v>19.859</v>
      </c>
      <c r="K389" s="13">
        <f t="shared" si="171"/>
        <v>424.17</v>
      </c>
      <c r="L389" s="13">
        <f t="shared" si="172"/>
        <v>948.871</v>
      </c>
      <c r="M389" s="11">
        <v>0</v>
      </c>
      <c r="N389" s="11">
        <f t="shared" si="173"/>
        <v>226.9</v>
      </c>
      <c r="O389" s="11">
        <f t="shared" si="174"/>
        <v>8.51</v>
      </c>
      <c r="P389" s="13">
        <f t="shared" si="175"/>
        <v>99.81</v>
      </c>
      <c r="Q389" s="11">
        <f t="shared" si="176"/>
        <v>335.22</v>
      </c>
      <c r="R389" s="11">
        <f t="shared" si="177"/>
        <v>1284.091</v>
      </c>
      <c r="S389" s="11"/>
      <c r="W389">
        <f>VLOOKUP(C389,'[5]6月养老保险明细导'!$B$1:$R$500,17,0)</f>
        <v>0</v>
      </c>
      <c r="X389">
        <f t="shared" ref="X389:X415" si="178">N389-W389</f>
        <v>226.9</v>
      </c>
    </row>
    <row r="390" ht="20" hidden="1" customHeight="1" spans="1:24">
      <c r="A390" s="36">
        <f t="shared" si="167"/>
        <v>387</v>
      </c>
      <c r="B390" s="39"/>
      <c r="C390" s="40" t="s">
        <v>696</v>
      </c>
      <c r="D390" s="11" t="s">
        <v>697</v>
      </c>
      <c r="E390" s="11" t="s">
        <v>758</v>
      </c>
      <c r="F390" s="11">
        <v>2837</v>
      </c>
      <c r="G390" s="13">
        <v>4990.25</v>
      </c>
      <c r="H390" s="11">
        <f t="shared" si="168"/>
        <v>51.05</v>
      </c>
      <c r="I390" s="11">
        <f t="shared" si="169"/>
        <v>453.792</v>
      </c>
      <c r="J390" s="11">
        <f t="shared" si="170"/>
        <v>19.859</v>
      </c>
      <c r="K390" s="13">
        <f t="shared" si="171"/>
        <v>424.17</v>
      </c>
      <c r="L390" s="13">
        <f t="shared" si="172"/>
        <v>948.871</v>
      </c>
      <c r="M390" s="11">
        <v>0</v>
      </c>
      <c r="N390" s="11">
        <f t="shared" si="173"/>
        <v>226.9</v>
      </c>
      <c r="O390" s="11">
        <f t="shared" si="174"/>
        <v>8.51</v>
      </c>
      <c r="P390" s="13">
        <f t="shared" si="175"/>
        <v>99.81</v>
      </c>
      <c r="Q390" s="11">
        <f t="shared" si="176"/>
        <v>335.22</v>
      </c>
      <c r="R390" s="11">
        <f t="shared" si="177"/>
        <v>1284.091</v>
      </c>
      <c r="S390" s="11"/>
      <c r="W390">
        <f>VLOOKUP(C390,'[5]6月养老保险明细导'!$B$1:$R$500,17,0)</f>
        <v>0</v>
      </c>
      <c r="X390">
        <f t="shared" si="178"/>
        <v>226.9</v>
      </c>
    </row>
    <row r="391" ht="20" hidden="1" customHeight="1" spans="1:24">
      <c r="A391" s="36">
        <f t="shared" si="167"/>
        <v>388</v>
      </c>
      <c r="B391" s="39"/>
      <c r="C391" s="40" t="s">
        <v>698</v>
      </c>
      <c r="D391" s="11" t="s">
        <v>699</v>
      </c>
      <c r="E391" s="11" t="s">
        <v>758</v>
      </c>
      <c r="F391" s="11">
        <v>2837</v>
      </c>
      <c r="G391" s="13">
        <v>4990.25</v>
      </c>
      <c r="H391" s="11">
        <f t="shared" si="168"/>
        <v>51.05</v>
      </c>
      <c r="I391" s="11">
        <f t="shared" si="169"/>
        <v>453.792</v>
      </c>
      <c r="J391" s="11">
        <f t="shared" si="170"/>
        <v>19.859</v>
      </c>
      <c r="K391" s="13">
        <f t="shared" si="171"/>
        <v>424.17</v>
      </c>
      <c r="L391" s="13">
        <f t="shared" si="172"/>
        <v>948.871</v>
      </c>
      <c r="M391" s="11">
        <v>0</v>
      </c>
      <c r="N391" s="11">
        <f t="shared" si="173"/>
        <v>226.9</v>
      </c>
      <c r="O391" s="11">
        <f t="shared" si="174"/>
        <v>8.51</v>
      </c>
      <c r="P391" s="13">
        <f t="shared" si="175"/>
        <v>99.81</v>
      </c>
      <c r="Q391" s="11">
        <f t="shared" si="176"/>
        <v>335.22</v>
      </c>
      <c r="R391" s="11">
        <f t="shared" si="177"/>
        <v>1284.091</v>
      </c>
      <c r="S391" s="11"/>
      <c r="W391">
        <f>VLOOKUP(C391,'[5]6月养老保险明细导'!$B$1:$R$500,17,0)</f>
        <v>0</v>
      </c>
      <c r="X391">
        <f t="shared" si="178"/>
        <v>226.9</v>
      </c>
    </row>
    <row r="392" ht="20" hidden="1" customHeight="1" spans="1:24">
      <c r="A392" s="36">
        <f t="shared" si="167"/>
        <v>389</v>
      </c>
      <c r="B392" s="39"/>
      <c r="C392" s="40" t="s">
        <v>702</v>
      </c>
      <c r="D392" s="11" t="s">
        <v>703</v>
      </c>
      <c r="E392" s="11" t="s">
        <v>758</v>
      </c>
      <c r="F392" s="11">
        <v>2837</v>
      </c>
      <c r="G392" s="13">
        <v>4990.25</v>
      </c>
      <c r="H392" s="11">
        <f t="shared" si="168"/>
        <v>51.05</v>
      </c>
      <c r="I392" s="11">
        <f t="shared" si="169"/>
        <v>453.792</v>
      </c>
      <c r="J392" s="11">
        <f t="shared" si="170"/>
        <v>19.859</v>
      </c>
      <c r="K392" s="13">
        <f t="shared" si="171"/>
        <v>424.17</v>
      </c>
      <c r="L392" s="13">
        <f t="shared" si="172"/>
        <v>948.871</v>
      </c>
      <c r="M392" s="11">
        <v>0</v>
      </c>
      <c r="N392" s="11">
        <f t="shared" si="173"/>
        <v>226.9</v>
      </c>
      <c r="O392" s="11">
        <f t="shared" si="174"/>
        <v>8.51</v>
      </c>
      <c r="P392" s="13">
        <f t="shared" si="175"/>
        <v>99.81</v>
      </c>
      <c r="Q392" s="11">
        <f t="shared" si="176"/>
        <v>335.22</v>
      </c>
      <c r="R392" s="11">
        <f t="shared" si="177"/>
        <v>1284.091</v>
      </c>
      <c r="S392" s="11"/>
      <c r="W392">
        <f>VLOOKUP(C392,'[5]6月养老保险明细导'!$B$1:$R$500,17,0)</f>
        <v>0</v>
      </c>
      <c r="X392">
        <f t="shared" si="178"/>
        <v>226.9</v>
      </c>
    </row>
    <row r="393" ht="20" hidden="1" customHeight="1" spans="1:24">
      <c r="A393" s="36">
        <f t="shared" si="167"/>
        <v>390</v>
      </c>
      <c r="B393" s="39"/>
      <c r="C393" s="40" t="s">
        <v>704</v>
      </c>
      <c r="D393" s="11" t="s">
        <v>705</v>
      </c>
      <c r="E393" s="11" t="s">
        <v>758</v>
      </c>
      <c r="F393" s="11">
        <v>2837</v>
      </c>
      <c r="G393" s="13">
        <v>4990.25</v>
      </c>
      <c r="H393" s="11">
        <f t="shared" si="168"/>
        <v>51.05</v>
      </c>
      <c r="I393" s="11">
        <f t="shared" si="169"/>
        <v>453.792</v>
      </c>
      <c r="J393" s="11">
        <f t="shared" si="170"/>
        <v>19.859</v>
      </c>
      <c r="K393" s="13">
        <f t="shared" si="171"/>
        <v>424.17</v>
      </c>
      <c r="L393" s="13">
        <f t="shared" si="172"/>
        <v>948.871</v>
      </c>
      <c r="M393" s="11">
        <v>0</v>
      </c>
      <c r="N393" s="11">
        <f t="shared" si="173"/>
        <v>226.9</v>
      </c>
      <c r="O393" s="11">
        <f t="shared" si="174"/>
        <v>8.51</v>
      </c>
      <c r="P393" s="13">
        <f t="shared" si="175"/>
        <v>99.81</v>
      </c>
      <c r="Q393" s="11">
        <f t="shared" si="176"/>
        <v>335.22</v>
      </c>
      <c r="R393" s="11">
        <f t="shared" si="177"/>
        <v>1284.091</v>
      </c>
      <c r="S393" s="11"/>
      <c r="W393">
        <f>VLOOKUP(C393,'[5]6月养老保险明细导'!$B$1:$R$500,17,0)</f>
        <v>0</v>
      </c>
      <c r="X393">
        <f t="shared" si="178"/>
        <v>226.9</v>
      </c>
    </row>
    <row r="394" ht="20" hidden="1" customHeight="1" spans="1:24">
      <c r="A394" s="36">
        <f t="shared" ref="A394:A403" si="179">ROW()-3</f>
        <v>391</v>
      </c>
      <c r="B394" s="39"/>
      <c r="C394" s="40" t="s">
        <v>710</v>
      </c>
      <c r="D394" s="11" t="s">
        <v>711</v>
      </c>
      <c r="E394" s="11" t="s">
        <v>758</v>
      </c>
      <c r="F394" s="11">
        <v>2837</v>
      </c>
      <c r="G394" s="13">
        <v>4990.25</v>
      </c>
      <c r="H394" s="11">
        <f t="shared" si="168"/>
        <v>51.05</v>
      </c>
      <c r="I394" s="11">
        <f t="shared" si="169"/>
        <v>453.792</v>
      </c>
      <c r="J394" s="11">
        <f t="shared" si="170"/>
        <v>19.859</v>
      </c>
      <c r="K394" s="13">
        <f t="shared" si="171"/>
        <v>424.17</v>
      </c>
      <c r="L394" s="13">
        <f t="shared" si="172"/>
        <v>948.871</v>
      </c>
      <c r="M394" s="11">
        <v>0</v>
      </c>
      <c r="N394" s="11">
        <f t="shared" si="173"/>
        <v>226.9</v>
      </c>
      <c r="O394" s="11">
        <f t="shared" si="174"/>
        <v>8.51</v>
      </c>
      <c r="P394" s="13">
        <f t="shared" si="175"/>
        <v>99.81</v>
      </c>
      <c r="Q394" s="11">
        <f t="shared" si="176"/>
        <v>335.22</v>
      </c>
      <c r="R394" s="11">
        <f t="shared" si="177"/>
        <v>1284.091</v>
      </c>
      <c r="S394" s="11"/>
      <c r="W394">
        <f>VLOOKUP(C394,'[5]6月养老保险明细导'!$B$1:$R$500,17,0)</f>
        <v>0</v>
      </c>
      <c r="X394">
        <f t="shared" si="178"/>
        <v>226.9</v>
      </c>
    </row>
    <row r="395" ht="20" hidden="1" customHeight="1" spans="1:24">
      <c r="A395" s="36">
        <f t="shared" si="179"/>
        <v>392</v>
      </c>
      <c r="B395" s="39"/>
      <c r="C395" s="40" t="s">
        <v>827</v>
      </c>
      <c r="D395" s="11" t="s">
        <v>828</v>
      </c>
      <c r="E395" s="11">
        <v>3042.05</v>
      </c>
      <c r="F395" s="11">
        <v>3043</v>
      </c>
      <c r="G395" s="13">
        <v>4990.25</v>
      </c>
      <c r="H395" s="11">
        <f t="shared" si="168"/>
        <v>54.76</v>
      </c>
      <c r="I395" s="11">
        <f t="shared" si="169"/>
        <v>486.728</v>
      </c>
      <c r="J395" s="11">
        <f t="shared" si="170"/>
        <v>21.301</v>
      </c>
      <c r="K395" s="13">
        <f t="shared" si="171"/>
        <v>424.17</v>
      </c>
      <c r="L395" s="13">
        <f t="shared" si="172"/>
        <v>986.959</v>
      </c>
      <c r="M395" s="11">
        <v>0</v>
      </c>
      <c r="N395" s="11">
        <f t="shared" si="173"/>
        <v>243.36</v>
      </c>
      <c r="O395" s="11">
        <f t="shared" si="174"/>
        <v>9.13</v>
      </c>
      <c r="P395" s="13">
        <f t="shared" si="175"/>
        <v>99.81</v>
      </c>
      <c r="Q395" s="11">
        <f t="shared" si="176"/>
        <v>352.3</v>
      </c>
      <c r="R395" s="11">
        <f t="shared" si="177"/>
        <v>1339.259</v>
      </c>
      <c r="S395" s="11"/>
      <c r="W395">
        <f>VLOOKUP(C395,'[5]6月养老保险明细导'!$B$1:$R$500,17,0)</f>
        <v>0</v>
      </c>
      <c r="X395">
        <f t="shared" si="178"/>
        <v>243.36</v>
      </c>
    </row>
    <row r="396" ht="20" hidden="1" customHeight="1" spans="1:24">
      <c r="A396" s="36">
        <f t="shared" si="179"/>
        <v>393</v>
      </c>
      <c r="B396" s="39"/>
      <c r="C396" s="40" t="s">
        <v>829</v>
      </c>
      <c r="D396" s="11" t="s">
        <v>830</v>
      </c>
      <c r="E396" s="11">
        <v>3042.05</v>
      </c>
      <c r="F396" s="11">
        <v>3043</v>
      </c>
      <c r="G396" s="13">
        <v>4990.25</v>
      </c>
      <c r="H396" s="11">
        <f t="shared" si="168"/>
        <v>54.76</v>
      </c>
      <c r="I396" s="11">
        <f t="shared" si="169"/>
        <v>486.728</v>
      </c>
      <c r="J396" s="11">
        <f t="shared" si="170"/>
        <v>21.301</v>
      </c>
      <c r="K396" s="13">
        <f t="shared" si="171"/>
        <v>424.17</v>
      </c>
      <c r="L396" s="13">
        <f t="shared" si="172"/>
        <v>986.959</v>
      </c>
      <c r="M396" s="11">
        <v>0</v>
      </c>
      <c r="N396" s="11">
        <f t="shared" si="173"/>
        <v>243.36</v>
      </c>
      <c r="O396" s="11">
        <f t="shared" si="174"/>
        <v>9.13</v>
      </c>
      <c r="P396" s="13">
        <f t="shared" si="175"/>
        <v>99.81</v>
      </c>
      <c r="Q396" s="11">
        <f t="shared" si="176"/>
        <v>352.3</v>
      </c>
      <c r="R396" s="11">
        <f t="shared" si="177"/>
        <v>1339.259</v>
      </c>
      <c r="S396" s="11"/>
      <c r="W396">
        <f>VLOOKUP(C396,'[5]6月养老保险明细导'!$B$1:$R$500,17,0)</f>
        <v>0</v>
      </c>
      <c r="X396">
        <f t="shared" si="178"/>
        <v>243.36</v>
      </c>
    </row>
    <row r="397" ht="20" hidden="1" customHeight="1" spans="1:24">
      <c r="A397" s="36">
        <f t="shared" si="179"/>
        <v>394</v>
      </c>
      <c r="B397" s="39"/>
      <c r="C397" s="40" t="s">
        <v>831</v>
      </c>
      <c r="D397" s="11" t="s">
        <v>832</v>
      </c>
      <c r="E397" s="11">
        <v>3042.05</v>
      </c>
      <c r="F397" s="11">
        <v>3043</v>
      </c>
      <c r="G397" s="13">
        <v>4990.25</v>
      </c>
      <c r="H397" s="11">
        <f t="shared" si="168"/>
        <v>54.76</v>
      </c>
      <c r="I397" s="11">
        <f t="shared" si="169"/>
        <v>486.728</v>
      </c>
      <c r="J397" s="11">
        <f t="shared" si="170"/>
        <v>21.301</v>
      </c>
      <c r="K397" s="13">
        <f t="shared" si="171"/>
        <v>424.17</v>
      </c>
      <c r="L397" s="13">
        <f t="shared" si="172"/>
        <v>986.959</v>
      </c>
      <c r="M397" s="11">
        <v>0</v>
      </c>
      <c r="N397" s="11">
        <f t="shared" si="173"/>
        <v>243.36</v>
      </c>
      <c r="O397" s="11">
        <f t="shared" si="174"/>
        <v>9.13</v>
      </c>
      <c r="P397" s="13">
        <f t="shared" si="175"/>
        <v>99.81</v>
      </c>
      <c r="Q397" s="11">
        <f t="shared" si="176"/>
        <v>352.3</v>
      </c>
      <c r="R397" s="11">
        <f t="shared" si="177"/>
        <v>1339.259</v>
      </c>
      <c r="S397" s="11"/>
      <c r="W397">
        <f>VLOOKUP(C397,'[5]6月养老保险明细导'!$B$1:$R$500,17,0)</f>
        <v>0</v>
      </c>
      <c r="X397">
        <f t="shared" si="178"/>
        <v>243.36</v>
      </c>
    </row>
    <row r="398" ht="20" hidden="1" customHeight="1" spans="1:24">
      <c r="A398" s="36">
        <f t="shared" si="179"/>
        <v>395</v>
      </c>
      <c r="B398" s="39"/>
      <c r="C398" s="40" t="s">
        <v>833</v>
      </c>
      <c r="D398" s="11" t="s">
        <v>834</v>
      </c>
      <c r="E398" s="11">
        <v>3042.05</v>
      </c>
      <c r="F398" s="11">
        <v>3043</v>
      </c>
      <c r="G398" s="13">
        <v>4990.25</v>
      </c>
      <c r="H398" s="11">
        <f t="shared" si="168"/>
        <v>54.76</v>
      </c>
      <c r="I398" s="11">
        <f t="shared" si="169"/>
        <v>486.728</v>
      </c>
      <c r="J398" s="11">
        <f t="shared" si="170"/>
        <v>21.301</v>
      </c>
      <c r="K398" s="13">
        <f t="shared" si="171"/>
        <v>424.17</v>
      </c>
      <c r="L398" s="13">
        <f t="shared" si="172"/>
        <v>986.959</v>
      </c>
      <c r="M398" s="11">
        <v>0</v>
      </c>
      <c r="N398" s="11">
        <f t="shared" si="173"/>
        <v>243.36</v>
      </c>
      <c r="O398" s="11">
        <f t="shared" si="174"/>
        <v>9.13</v>
      </c>
      <c r="P398" s="13">
        <f t="shared" si="175"/>
        <v>99.81</v>
      </c>
      <c r="Q398" s="11">
        <f t="shared" si="176"/>
        <v>352.3</v>
      </c>
      <c r="R398" s="11">
        <f t="shared" si="177"/>
        <v>1339.259</v>
      </c>
      <c r="S398" s="11"/>
      <c r="W398">
        <f>VLOOKUP(C398,'[5]6月养老保险明细导'!$B$1:$R$500,17,0)</f>
        <v>0</v>
      </c>
      <c r="X398">
        <f t="shared" si="178"/>
        <v>243.36</v>
      </c>
    </row>
    <row r="399" ht="20" hidden="1" customHeight="1" spans="1:24">
      <c r="A399" s="36">
        <f t="shared" si="179"/>
        <v>396</v>
      </c>
      <c r="B399" s="39"/>
      <c r="C399" s="40" t="s">
        <v>904</v>
      </c>
      <c r="D399" s="11" t="s">
        <v>905</v>
      </c>
      <c r="E399" s="11">
        <v>3042.05</v>
      </c>
      <c r="F399" s="11">
        <v>3043</v>
      </c>
      <c r="G399" s="13">
        <v>4990.25</v>
      </c>
      <c r="H399" s="11">
        <f t="shared" si="168"/>
        <v>54.76</v>
      </c>
      <c r="I399" s="11">
        <f t="shared" si="169"/>
        <v>486.728</v>
      </c>
      <c r="J399" s="11">
        <f t="shared" si="170"/>
        <v>21.301</v>
      </c>
      <c r="K399" s="13">
        <f t="shared" si="171"/>
        <v>424.17</v>
      </c>
      <c r="L399" s="13">
        <f t="shared" si="172"/>
        <v>986.959</v>
      </c>
      <c r="M399" s="11">
        <v>0</v>
      </c>
      <c r="N399" s="11">
        <f t="shared" si="173"/>
        <v>243.36</v>
      </c>
      <c r="O399" s="11">
        <f t="shared" si="174"/>
        <v>9.13</v>
      </c>
      <c r="P399" s="13">
        <f t="shared" si="175"/>
        <v>99.81</v>
      </c>
      <c r="Q399" s="11">
        <f t="shared" si="176"/>
        <v>352.3</v>
      </c>
      <c r="R399" s="11">
        <f t="shared" si="177"/>
        <v>1339.259</v>
      </c>
      <c r="S399" s="11"/>
      <c r="W399">
        <f>VLOOKUP(C399,'[5]6月养老保险明细导'!$B$1:$R$500,17,0)</f>
        <v>0</v>
      </c>
      <c r="X399">
        <f t="shared" si="178"/>
        <v>243.36</v>
      </c>
    </row>
    <row r="400" ht="20" hidden="1" customHeight="1" spans="1:24">
      <c r="A400" s="36">
        <f t="shared" si="179"/>
        <v>397</v>
      </c>
      <c r="B400" s="39"/>
      <c r="C400" s="42" t="s">
        <v>906</v>
      </c>
      <c r="D400" s="11" t="s">
        <v>907</v>
      </c>
      <c r="E400" s="11">
        <v>3042.05</v>
      </c>
      <c r="F400" s="11">
        <v>3043</v>
      </c>
      <c r="G400" s="13">
        <v>4990.25</v>
      </c>
      <c r="H400" s="11">
        <f t="shared" si="168"/>
        <v>54.76</v>
      </c>
      <c r="I400" s="11">
        <f t="shared" si="169"/>
        <v>486.728</v>
      </c>
      <c r="J400" s="11">
        <f t="shared" ref="J400:J415" si="180">F400*0.007</f>
        <v>21.301</v>
      </c>
      <c r="K400" s="13">
        <f t="shared" si="171"/>
        <v>424.17</v>
      </c>
      <c r="L400" s="13">
        <f t="shared" si="172"/>
        <v>986.959</v>
      </c>
      <c r="M400" s="11">
        <v>0</v>
      </c>
      <c r="N400" s="11">
        <f t="shared" si="173"/>
        <v>243.36</v>
      </c>
      <c r="O400" s="11">
        <f t="shared" si="174"/>
        <v>9.13</v>
      </c>
      <c r="P400" s="13">
        <f t="shared" si="175"/>
        <v>99.81</v>
      </c>
      <c r="Q400" s="11">
        <f t="shared" si="176"/>
        <v>352.3</v>
      </c>
      <c r="R400" s="11">
        <f t="shared" si="177"/>
        <v>1339.259</v>
      </c>
      <c r="S400" s="11"/>
      <c r="W400">
        <f>VLOOKUP(C400,'[5]6月养老保险明细导'!$B$1:$R$500,17,0)</f>
        <v>0</v>
      </c>
      <c r="X400">
        <f t="shared" si="178"/>
        <v>243.36</v>
      </c>
    </row>
    <row r="401" ht="20" hidden="1" customHeight="1" spans="1:24">
      <c r="A401" s="36">
        <f t="shared" si="179"/>
        <v>398</v>
      </c>
      <c r="B401" s="39"/>
      <c r="C401" s="42" t="s">
        <v>908</v>
      </c>
      <c r="D401" s="11" t="s">
        <v>909</v>
      </c>
      <c r="E401" s="11">
        <v>3042.05</v>
      </c>
      <c r="F401" s="11">
        <v>3043</v>
      </c>
      <c r="G401" s="13">
        <v>4990.25</v>
      </c>
      <c r="H401" s="11">
        <f t="shared" si="168"/>
        <v>54.76</v>
      </c>
      <c r="I401" s="11">
        <f t="shared" si="169"/>
        <v>486.728</v>
      </c>
      <c r="J401" s="11">
        <f t="shared" si="180"/>
        <v>21.301</v>
      </c>
      <c r="K401" s="13">
        <f t="shared" si="171"/>
        <v>424.17</v>
      </c>
      <c r="L401" s="13">
        <f t="shared" si="172"/>
        <v>986.959</v>
      </c>
      <c r="M401" s="11">
        <v>0</v>
      </c>
      <c r="N401" s="11">
        <f t="shared" si="173"/>
        <v>243.36</v>
      </c>
      <c r="O401" s="11">
        <f t="shared" si="174"/>
        <v>9.13</v>
      </c>
      <c r="P401" s="13">
        <f t="shared" si="175"/>
        <v>99.81</v>
      </c>
      <c r="Q401" s="11">
        <f t="shared" si="176"/>
        <v>352.3</v>
      </c>
      <c r="R401" s="11">
        <f t="shared" si="177"/>
        <v>1339.259</v>
      </c>
      <c r="S401" s="11"/>
      <c r="W401">
        <f>VLOOKUP(C401,'[5]6月养老保险明细导'!$B$1:$R$500,17,0)</f>
        <v>0</v>
      </c>
      <c r="X401">
        <f t="shared" si="178"/>
        <v>243.36</v>
      </c>
    </row>
    <row r="402" customFormat="1" ht="20" customHeight="1" spans="1:24">
      <c r="A402" s="36">
        <f t="shared" si="179"/>
        <v>399</v>
      </c>
      <c r="B402" s="39"/>
      <c r="C402" s="43" t="s">
        <v>1058</v>
      </c>
      <c r="D402" s="44" t="s">
        <v>1059</v>
      </c>
      <c r="E402" s="45">
        <v>3042.05</v>
      </c>
      <c r="F402" s="45">
        <v>3043</v>
      </c>
      <c r="G402" s="45">
        <v>4990.25</v>
      </c>
      <c r="H402" s="11">
        <f t="shared" ref="H402:H415" si="181">ROUND(E402*0.018,2)</f>
        <v>54.76</v>
      </c>
      <c r="I402" s="11">
        <f t="shared" ref="I402:I415" si="182">E402*0.16</f>
        <v>486.728</v>
      </c>
      <c r="J402" s="11">
        <f t="shared" si="180"/>
        <v>21.301</v>
      </c>
      <c r="K402" s="13">
        <f t="shared" ref="K402:K415" si="183">ROUND(G402*0.085,2)</f>
        <v>424.17</v>
      </c>
      <c r="L402" s="13">
        <f t="shared" ref="L402:L415" si="184">SUM(H402:K402)</f>
        <v>986.959</v>
      </c>
      <c r="M402" s="11">
        <v>0</v>
      </c>
      <c r="N402" s="11">
        <f t="shared" ref="N402:N415" si="185">ROUND(E402*0.08,2)</f>
        <v>243.36</v>
      </c>
      <c r="O402" s="11">
        <f t="shared" ref="O402:O415" si="186">ROUND(F402*0.003,2)</f>
        <v>9.13</v>
      </c>
      <c r="P402" s="13">
        <f t="shared" ref="P402:P415" si="187">ROUND(G402*0.02,2)</f>
        <v>99.81</v>
      </c>
      <c r="Q402" s="11">
        <f t="shared" ref="Q402:Q415" si="188">SUM(M402:P402)</f>
        <v>352.3</v>
      </c>
      <c r="R402" s="11">
        <f t="shared" ref="R402:R415" si="189">L402+Q402</f>
        <v>1339.259</v>
      </c>
      <c r="S402" s="11" t="s">
        <v>50</v>
      </c>
      <c r="W402">
        <f>VLOOKUP(C402,'[5]6月养老保险明细导'!$B$1:$R$500,17,0)</f>
        <v>0</v>
      </c>
      <c r="X402">
        <f t="shared" si="178"/>
        <v>243.36</v>
      </c>
    </row>
    <row r="403" customFormat="1" ht="20" customHeight="1" spans="1:24">
      <c r="A403" s="36">
        <f t="shared" si="179"/>
        <v>400</v>
      </c>
      <c r="B403" s="39"/>
      <c r="C403" s="43" t="s">
        <v>1060</v>
      </c>
      <c r="D403" s="44" t="s">
        <v>1061</v>
      </c>
      <c r="E403" s="45">
        <v>3042.05</v>
      </c>
      <c r="F403" s="45">
        <v>3043</v>
      </c>
      <c r="G403" s="45">
        <v>4990.25</v>
      </c>
      <c r="H403" s="11">
        <f t="shared" si="181"/>
        <v>54.76</v>
      </c>
      <c r="I403" s="11">
        <f t="shared" si="182"/>
        <v>486.728</v>
      </c>
      <c r="J403" s="11">
        <f t="shared" si="180"/>
        <v>21.301</v>
      </c>
      <c r="K403" s="13">
        <f t="shared" si="183"/>
        <v>424.17</v>
      </c>
      <c r="L403" s="13">
        <f t="shared" si="184"/>
        <v>986.959</v>
      </c>
      <c r="M403" s="11">
        <v>0</v>
      </c>
      <c r="N403" s="11">
        <f t="shared" si="185"/>
        <v>243.36</v>
      </c>
      <c r="O403" s="11">
        <f t="shared" si="186"/>
        <v>9.13</v>
      </c>
      <c r="P403" s="13">
        <f t="shared" si="187"/>
        <v>99.81</v>
      </c>
      <c r="Q403" s="11">
        <f t="shared" si="188"/>
        <v>352.3</v>
      </c>
      <c r="R403" s="11">
        <f t="shared" si="189"/>
        <v>1339.259</v>
      </c>
      <c r="S403" s="11" t="s">
        <v>50</v>
      </c>
      <c r="W403">
        <f>VLOOKUP(C403,'[5]6月养老保险明细导'!$B$1:$R$500,17,0)</f>
        <v>0</v>
      </c>
      <c r="X403">
        <f t="shared" si="178"/>
        <v>243.36</v>
      </c>
    </row>
    <row r="404" customFormat="1" ht="20" hidden="1" customHeight="1" spans="1:24">
      <c r="A404" s="36">
        <f t="shared" ref="A404:A415" si="190">ROW()-3</f>
        <v>401</v>
      </c>
      <c r="B404" s="39"/>
      <c r="C404" s="46" t="s">
        <v>1062</v>
      </c>
      <c r="D404" s="47" t="s">
        <v>1063</v>
      </c>
      <c r="E404" s="45">
        <v>3042.05</v>
      </c>
      <c r="F404" s="45">
        <v>0</v>
      </c>
      <c r="G404" s="45">
        <v>0</v>
      </c>
      <c r="H404" s="11">
        <f t="shared" si="181"/>
        <v>54.76</v>
      </c>
      <c r="I404" s="11">
        <v>0</v>
      </c>
      <c r="J404" s="11">
        <f t="shared" si="180"/>
        <v>0</v>
      </c>
      <c r="K404" s="13">
        <f t="shared" si="183"/>
        <v>0</v>
      </c>
      <c r="L404" s="13">
        <f t="shared" si="184"/>
        <v>54.76</v>
      </c>
      <c r="M404" s="11">
        <v>0</v>
      </c>
      <c r="N404" s="11">
        <v>0</v>
      </c>
      <c r="O404" s="11">
        <f t="shared" si="186"/>
        <v>0</v>
      </c>
      <c r="P404" s="13">
        <f t="shared" si="187"/>
        <v>0</v>
      </c>
      <c r="Q404" s="11">
        <f t="shared" si="188"/>
        <v>0</v>
      </c>
      <c r="R404" s="11">
        <f t="shared" si="189"/>
        <v>54.76</v>
      </c>
      <c r="S404" s="11" t="s">
        <v>50</v>
      </c>
      <c r="W404" t="e">
        <f>VLOOKUP(C404,'[5]6月养老保险明细导'!$B$1:$R$500,17,0)</f>
        <v>#N/A</v>
      </c>
      <c r="X404" t="e">
        <f t="shared" si="178"/>
        <v>#N/A</v>
      </c>
    </row>
    <row r="405" customFormat="1" ht="20" customHeight="1" spans="1:24">
      <c r="A405" s="36">
        <f t="shared" si="190"/>
        <v>402</v>
      </c>
      <c r="B405" s="39"/>
      <c r="C405" s="43" t="s">
        <v>1064</v>
      </c>
      <c r="D405" s="44" t="s">
        <v>1065</v>
      </c>
      <c r="E405" s="45">
        <v>3042.05</v>
      </c>
      <c r="F405" s="45">
        <v>3043</v>
      </c>
      <c r="G405" s="45">
        <v>4990.25</v>
      </c>
      <c r="H405" s="11">
        <f t="shared" si="181"/>
        <v>54.76</v>
      </c>
      <c r="I405" s="11">
        <f t="shared" si="182"/>
        <v>486.728</v>
      </c>
      <c r="J405" s="11">
        <f t="shared" si="180"/>
        <v>21.301</v>
      </c>
      <c r="K405" s="13">
        <f t="shared" si="183"/>
        <v>424.17</v>
      </c>
      <c r="L405" s="13">
        <f t="shared" si="184"/>
        <v>986.959</v>
      </c>
      <c r="M405" s="11">
        <v>0</v>
      </c>
      <c r="N405" s="11">
        <f t="shared" si="185"/>
        <v>243.36</v>
      </c>
      <c r="O405" s="11">
        <f t="shared" si="186"/>
        <v>9.13</v>
      </c>
      <c r="P405" s="13">
        <f t="shared" si="187"/>
        <v>99.81</v>
      </c>
      <c r="Q405" s="11">
        <f t="shared" si="188"/>
        <v>352.3</v>
      </c>
      <c r="R405" s="11">
        <f t="shared" si="189"/>
        <v>1339.259</v>
      </c>
      <c r="S405" s="11" t="s">
        <v>50</v>
      </c>
      <c r="W405">
        <f>VLOOKUP(C405,'[5]6月养老保险明细导'!$B$1:$R$500,17,0)</f>
        <v>0</v>
      </c>
      <c r="X405">
        <f t="shared" si="178"/>
        <v>243.36</v>
      </c>
    </row>
    <row r="406" customFormat="1" ht="20" customHeight="1" spans="1:24">
      <c r="A406" s="36">
        <f t="shared" si="190"/>
        <v>403</v>
      </c>
      <c r="B406" s="39"/>
      <c r="C406" s="43" t="s">
        <v>1066</v>
      </c>
      <c r="D406" s="44" t="s">
        <v>1067</v>
      </c>
      <c r="E406" s="45">
        <v>3042.05</v>
      </c>
      <c r="F406" s="45">
        <v>3043</v>
      </c>
      <c r="G406" s="45">
        <v>4990.25</v>
      </c>
      <c r="H406" s="11">
        <f t="shared" si="181"/>
        <v>54.76</v>
      </c>
      <c r="I406" s="11">
        <f t="shared" si="182"/>
        <v>486.728</v>
      </c>
      <c r="J406" s="11">
        <f t="shared" si="180"/>
        <v>21.301</v>
      </c>
      <c r="K406" s="13">
        <f t="shared" si="183"/>
        <v>424.17</v>
      </c>
      <c r="L406" s="13">
        <f t="shared" si="184"/>
        <v>986.959</v>
      </c>
      <c r="M406" s="11">
        <v>0</v>
      </c>
      <c r="N406" s="11">
        <f t="shared" si="185"/>
        <v>243.36</v>
      </c>
      <c r="O406" s="11">
        <f t="shared" si="186"/>
        <v>9.13</v>
      </c>
      <c r="P406" s="13">
        <f t="shared" si="187"/>
        <v>99.81</v>
      </c>
      <c r="Q406" s="11">
        <f t="shared" si="188"/>
        <v>352.3</v>
      </c>
      <c r="R406" s="11">
        <f t="shared" si="189"/>
        <v>1339.259</v>
      </c>
      <c r="S406" s="11" t="s">
        <v>50</v>
      </c>
      <c r="W406">
        <f>VLOOKUP(C406,'[5]6月养老保险明细导'!$B$1:$R$500,17,0)</f>
        <v>0</v>
      </c>
      <c r="X406">
        <f t="shared" si="178"/>
        <v>243.36</v>
      </c>
    </row>
    <row r="407" customFormat="1" ht="20" customHeight="1" spans="1:24">
      <c r="A407" s="36">
        <f t="shared" si="190"/>
        <v>404</v>
      </c>
      <c r="B407" s="39"/>
      <c r="C407" s="43" t="s">
        <v>1068</v>
      </c>
      <c r="D407" s="44" t="s">
        <v>1069</v>
      </c>
      <c r="E407" s="45">
        <v>3042.05</v>
      </c>
      <c r="F407" s="45">
        <v>3043</v>
      </c>
      <c r="G407" s="45">
        <v>4990.25</v>
      </c>
      <c r="H407" s="11">
        <f t="shared" si="181"/>
        <v>54.76</v>
      </c>
      <c r="I407" s="11">
        <f t="shared" si="182"/>
        <v>486.728</v>
      </c>
      <c r="J407" s="11">
        <f t="shared" si="180"/>
        <v>21.301</v>
      </c>
      <c r="K407" s="13">
        <f t="shared" si="183"/>
        <v>424.17</v>
      </c>
      <c r="L407" s="13">
        <f t="shared" si="184"/>
        <v>986.959</v>
      </c>
      <c r="M407" s="11">
        <v>0</v>
      </c>
      <c r="N407" s="11">
        <f t="shared" si="185"/>
        <v>243.36</v>
      </c>
      <c r="O407" s="11">
        <f t="shared" si="186"/>
        <v>9.13</v>
      </c>
      <c r="P407" s="13">
        <f t="shared" si="187"/>
        <v>99.81</v>
      </c>
      <c r="Q407" s="11">
        <f t="shared" si="188"/>
        <v>352.3</v>
      </c>
      <c r="R407" s="11">
        <f t="shared" si="189"/>
        <v>1339.259</v>
      </c>
      <c r="S407" s="11" t="s">
        <v>50</v>
      </c>
      <c r="W407">
        <f>VLOOKUP(C407,'[5]6月养老保险明细导'!$B$1:$R$500,17,0)</f>
        <v>0</v>
      </c>
      <c r="X407">
        <f t="shared" si="178"/>
        <v>243.36</v>
      </c>
    </row>
    <row r="408" customFormat="1" ht="20" customHeight="1" spans="1:24">
      <c r="A408" s="36">
        <f t="shared" si="190"/>
        <v>405</v>
      </c>
      <c r="B408" s="39"/>
      <c r="C408" s="43" t="s">
        <v>1070</v>
      </c>
      <c r="D408" s="44" t="s">
        <v>1071</v>
      </c>
      <c r="E408" s="45">
        <v>3042.05</v>
      </c>
      <c r="F408" s="45">
        <v>3043</v>
      </c>
      <c r="G408" s="45">
        <v>4990.25</v>
      </c>
      <c r="H408" s="11">
        <f t="shared" si="181"/>
        <v>54.76</v>
      </c>
      <c r="I408" s="11">
        <f t="shared" si="182"/>
        <v>486.728</v>
      </c>
      <c r="J408" s="11">
        <f t="shared" si="180"/>
        <v>21.301</v>
      </c>
      <c r="K408" s="13">
        <f t="shared" si="183"/>
        <v>424.17</v>
      </c>
      <c r="L408" s="13">
        <f t="shared" si="184"/>
        <v>986.959</v>
      </c>
      <c r="M408" s="11">
        <v>0</v>
      </c>
      <c r="N408" s="11">
        <f t="shared" si="185"/>
        <v>243.36</v>
      </c>
      <c r="O408" s="11">
        <f t="shared" si="186"/>
        <v>9.13</v>
      </c>
      <c r="P408" s="13">
        <f t="shared" si="187"/>
        <v>99.81</v>
      </c>
      <c r="Q408" s="11">
        <f t="shared" si="188"/>
        <v>352.3</v>
      </c>
      <c r="R408" s="11">
        <f t="shared" si="189"/>
        <v>1339.259</v>
      </c>
      <c r="S408" s="11" t="s">
        <v>50</v>
      </c>
      <c r="W408">
        <f>VLOOKUP(C408,'[5]6月养老保险明细导'!$B$1:$R$500,17,0)</f>
        <v>0</v>
      </c>
      <c r="X408">
        <f t="shared" si="178"/>
        <v>243.36</v>
      </c>
    </row>
    <row r="409" customFormat="1" ht="20" customHeight="1" spans="1:24">
      <c r="A409" s="36">
        <f t="shared" si="190"/>
        <v>406</v>
      </c>
      <c r="B409" s="39"/>
      <c r="C409" s="43" t="s">
        <v>1072</v>
      </c>
      <c r="D409" s="44" t="s">
        <v>1073</v>
      </c>
      <c r="E409" s="45">
        <v>3042.05</v>
      </c>
      <c r="F409" s="45">
        <v>3043</v>
      </c>
      <c r="G409" s="45">
        <v>4990.25</v>
      </c>
      <c r="H409" s="11">
        <f t="shared" si="181"/>
        <v>54.76</v>
      </c>
      <c r="I409" s="11">
        <f t="shared" si="182"/>
        <v>486.728</v>
      </c>
      <c r="J409" s="11">
        <f t="shared" si="180"/>
        <v>21.301</v>
      </c>
      <c r="K409" s="13">
        <f t="shared" si="183"/>
        <v>424.17</v>
      </c>
      <c r="L409" s="13">
        <f t="shared" si="184"/>
        <v>986.959</v>
      </c>
      <c r="M409" s="11">
        <v>0</v>
      </c>
      <c r="N409" s="11">
        <f t="shared" si="185"/>
        <v>243.36</v>
      </c>
      <c r="O409" s="11">
        <f t="shared" si="186"/>
        <v>9.13</v>
      </c>
      <c r="P409" s="13">
        <f t="shared" si="187"/>
        <v>99.81</v>
      </c>
      <c r="Q409" s="11">
        <f t="shared" si="188"/>
        <v>352.3</v>
      </c>
      <c r="R409" s="11">
        <f t="shared" si="189"/>
        <v>1339.259</v>
      </c>
      <c r="S409" s="11" t="s">
        <v>50</v>
      </c>
      <c r="W409">
        <f>VLOOKUP(C409,'[5]6月养老保险明细导'!$B$1:$R$500,17,0)</f>
        <v>0</v>
      </c>
      <c r="X409">
        <f t="shared" si="178"/>
        <v>243.36</v>
      </c>
    </row>
    <row r="410" customFormat="1" ht="20" customHeight="1" spans="1:24">
      <c r="A410" s="36">
        <f t="shared" si="190"/>
        <v>407</v>
      </c>
      <c r="B410" s="39"/>
      <c r="C410" s="43" t="s">
        <v>1074</v>
      </c>
      <c r="D410" s="48" t="s">
        <v>1075</v>
      </c>
      <c r="E410" s="45">
        <v>3042.05</v>
      </c>
      <c r="F410" s="45">
        <v>3043</v>
      </c>
      <c r="G410" s="45">
        <v>4990.25</v>
      </c>
      <c r="H410" s="11">
        <f t="shared" si="181"/>
        <v>54.76</v>
      </c>
      <c r="I410" s="11">
        <f t="shared" si="182"/>
        <v>486.728</v>
      </c>
      <c r="J410" s="11">
        <f t="shared" si="180"/>
        <v>21.301</v>
      </c>
      <c r="K410" s="13">
        <f t="shared" si="183"/>
        <v>424.17</v>
      </c>
      <c r="L410" s="13">
        <f t="shared" si="184"/>
        <v>986.959</v>
      </c>
      <c r="M410" s="11">
        <v>0</v>
      </c>
      <c r="N410" s="11">
        <f t="shared" si="185"/>
        <v>243.36</v>
      </c>
      <c r="O410" s="11">
        <f t="shared" si="186"/>
        <v>9.13</v>
      </c>
      <c r="P410" s="13">
        <f t="shared" si="187"/>
        <v>99.81</v>
      </c>
      <c r="Q410" s="11">
        <f t="shared" si="188"/>
        <v>352.3</v>
      </c>
      <c r="R410" s="11">
        <f t="shared" si="189"/>
        <v>1339.259</v>
      </c>
      <c r="S410" s="11" t="s">
        <v>50</v>
      </c>
      <c r="W410">
        <f>VLOOKUP(C410,'[5]6月养老保险明细导'!$B$1:$R$500,17,0)</f>
        <v>0</v>
      </c>
      <c r="X410">
        <f t="shared" si="178"/>
        <v>243.36</v>
      </c>
    </row>
    <row r="411" customFormat="1" ht="20" customHeight="1" spans="1:24">
      <c r="A411" s="36">
        <f t="shared" si="190"/>
        <v>408</v>
      </c>
      <c r="B411" s="39"/>
      <c r="C411" s="49" t="s">
        <v>1076</v>
      </c>
      <c r="D411" s="50" t="s">
        <v>1077</v>
      </c>
      <c r="E411" s="45">
        <v>3042.05</v>
      </c>
      <c r="F411" s="45">
        <v>3043</v>
      </c>
      <c r="G411" s="45">
        <v>4990.25</v>
      </c>
      <c r="H411" s="11">
        <f t="shared" si="181"/>
        <v>54.76</v>
      </c>
      <c r="I411" s="11">
        <f t="shared" si="182"/>
        <v>486.728</v>
      </c>
      <c r="J411" s="11">
        <f t="shared" si="180"/>
        <v>21.301</v>
      </c>
      <c r="K411" s="13">
        <f t="shared" si="183"/>
        <v>424.17</v>
      </c>
      <c r="L411" s="13">
        <f t="shared" si="184"/>
        <v>986.959</v>
      </c>
      <c r="M411" s="11">
        <v>0</v>
      </c>
      <c r="N411" s="11">
        <f t="shared" si="185"/>
        <v>243.36</v>
      </c>
      <c r="O411" s="11">
        <f t="shared" si="186"/>
        <v>9.13</v>
      </c>
      <c r="P411" s="13">
        <f t="shared" si="187"/>
        <v>99.81</v>
      </c>
      <c r="Q411" s="11">
        <f t="shared" si="188"/>
        <v>352.3</v>
      </c>
      <c r="R411" s="11">
        <f t="shared" si="189"/>
        <v>1339.259</v>
      </c>
      <c r="S411" s="11" t="s">
        <v>50</v>
      </c>
      <c r="W411">
        <f>VLOOKUP(C411,'[5]6月养老保险明细导'!$B$1:$R$500,17,0)</f>
        <v>0</v>
      </c>
      <c r="X411">
        <f t="shared" si="178"/>
        <v>243.36</v>
      </c>
    </row>
    <row r="412" customFormat="1" ht="20" customHeight="1" spans="1:24">
      <c r="A412" s="36">
        <f t="shared" si="190"/>
        <v>409</v>
      </c>
      <c r="B412" s="39"/>
      <c r="C412" s="49" t="s">
        <v>1078</v>
      </c>
      <c r="D412" s="50" t="s">
        <v>1079</v>
      </c>
      <c r="E412" s="45">
        <v>3042.05</v>
      </c>
      <c r="F412" s="45">
        <v>3043</v>
      </c>
      <c r="G412" s="45">
        <v>4990.25</v>
      </c>
      <c r="H412" s="11">
        <f t="shared" si="181"/>
        <v>54.76</v>
      </c>
      <c r="I412" s="11">
        <f t="shared" si="182"/>
        <v>486.728</v>
      </c>
      <c r="J412" s="11">
        <f t="shared" si="180"/>
        <v>21.301</v>
      </c>
      <c r="K412" s="13">
        <f t="shared" si="183"/>
        <v>424.17</v>
      </c>
      <c r="L412" s="13">
        <f t="shared" si="184"/>
        <v>986.959</v>
      </c>
      <c r="M412" s="11">
        <v>0</v>
      </c>
      <c r="N412" s="11">
        <f t="shared" si="185"/>
        <v>243.36</v>
      </c>
      <c r="O412" s="11">
        <f t="shared" si="186"/>
        <v>9.13</v>
      </c>
      <c r="P412" s="13">
        <f t="shared" si="187"/>
        <v>99.81</v>
      </c>
      <c r="Q412" s="11">
        <f t="shared" si="188"/>
        <v>352.3</v>
      </c>
      <c r="R412" s="11">
        <f t="shared" si="189"/>
        <v>1339.259</v>
      </c>
      <c r="S412" s="11" t="s">
        <v>50</v>
      </c>
      <c r="W412">
        <f>VLOOKUP(C412,'[5]6月养老保险明细导'!$B$1:$R$500,17,0)</f>
        <v>0</v>
      </c>
      <c r="X412">
        <f t="shared" si="178"/>
        <v>243.36</v>
      </c>
    </row>
    <row r="413" customFormat="1" ht="20" customHeight="1" spans="1:24">
      <c r="A413" s="36">
        <f t="shared" si="190"/>
        <v>410</v>
      </c>
      <c r="B413" s="39"/>
      <c r="C413" s="49" t="s">
        <v>1080</v>
      </c>
      <c r="D413" s="50" t="s">
        <v>1081</v>
      </c>
      <c r="E413" s="45">
        <v>3042.05</v>
      </c>
      <c r="F413" s="45">
        <v>3043</v>
      </c>
      <c r="G413" s="45">
        <v>4990.25</v>
      </c>
      <c r="H413" s="11">
        <f t="shared" si="181"/>
        <v>54.76</v>
      </c>
      <c r="I413" s="11">
        <f t="shared" si="182"/>
        <v>486.728</v>
      </c>
      <c r="J413" s="11">
        <f t="shared" si="180"/>
        <v>21.301</v>
      </c>
      <c r="K413" s="13">
        <f t="shared" si="183"/>
        <v>424.17</v>
      </c>
      <c r="L413" s="13">
        <f t="shared" si="184"/>
        <v>986.959</v>
      </c>
      <c r="M413" s="11">
        <v>0</v>
      </c>
      <c r="N413" s="11">
        <f t="shared" si="185"/>
        <v>243.36</v>
      </c>
      <c r="O413" s="11">
        <f t="shared" si="186"/>
        <v>9.13</v>
      </c>
      <c r="P413" s="13">
        <f t="shared" si="187"/>
        <v>99.81</v>
      </c>
      <c r="Q413" s="11">
        <f t="shared" si="188"/>
        <v>352.3</v>
      </c>
      <c r="R413" s="11">
        <f t="shared" si="189"/>
        <v>1339.259</v>
      </c>
      <c r="S413" s="11" t="s">
        <v>50</v>
      </c>
      <c r="W413">
        <f>VLOOKUP(C413,'[5]6月养老保险明细导'!$B$1:$R$500,17,0)</f>
        <v>0</v>
      </c>
      <c r="X413">
        <f t="shared" si="178"/>
        <v>243.36</v>
      </c>
    </row>
    <row r="414" customFormat="1" ht="20" customHeight="1" spans="1:24">
      <c r="A414" s="36">
        <f t="shared" si="190"/>
        <v>411</v>
      </c>
      <c r="B414" s="39"/>
      <c r="C414" s="49" t="s">
        <v>1082</v>
      </c>
      <c r="D414" s="50" t="s">
        <v>1083</v>
      </c>
      <c r="E414" s="45">
        <v>3042.05</v>
      </c>
      <c r="F414" s="45">
        <v>3043</v>
      </c>
      <c r="G414" s="45">
        <v>4990.25</v>
      </c>
      <c r="H414" s="11">
        <f t="shared" si="181"/>
        <v>54.76</v>
      </c>
      <c r="I414" s="11">
        <f t="shared" si="182"/>
        <v>486.728</v>
      </c>
      <c r="J414" s="11">
        <f t="shared" si="180"/>
        <v>21.301</v>
      </c>
      <c r="K414" s="13">
        <f t="shared" si="183"/>
        <v>424.17</v>
      </c>
      <c r="L414" s="13">
        <f t="shared" si="184"/>
        <v>986.959</v>
      </c>
      <c r="M414" s="11">
        <v>0</v>
      </c>
      <c r="N414" s="11">
        <f t="shared" si="185"/>
        <v>243.36</v>
      </c>
      <c r="O414" s="11">
        <f t="shared" si="186"/>
        <v>9.13</v>
      </c>
      <c r="P414" s="13">
        <f t="shared" si="187"/>
        <v>99.81</v>
      </c>
      <c r="Q414" s="11">
        <f t="shared" si="188"/>
        <v>352.3</v>
      </c>
      <c r="R414" s="11">
        <f t="shared" si="189"/>
        <v>1339.259</v>
      </c>
      <c r="S414" s="11" t="s">
        <v>50</v>
      </c>
      <c r="W414">
        <f>VLOOKUP(C414,'[5]6月养老保险明细导'!$B$1:$R$500,17,0)</f>
        <v>0</v>
      </c>
      <c r="X414">
        <f t="shared" si="178"/>
        <v>243.36</v>
      </c>
    </row>
    <row r="415" customFormat="1" ht="20" customHeight="1" spans="1:24">
      <c r="A415" s="36">
        <f t="shared" si="190"/>
        <v>412</v>
      </c>
      <c r="B415" s="51"/>
      <c r="C415" s="49" t="s">
        <v>1084</v>
      </c>
      <c r="D415" s="50" t="s">
        <v>1085</v>
      </c>
      <c r="E415" s="45">
        <v>3042.05</v>
      </c>
      <c r="F415" s="45">
        <v>3043</v>
      </c>
      <c r="G415" s="45">
        <v>4990.25</v>
      </c>
      <c r="H415" s="11">
        <f t="shared" si="181"/>
        <v>54.76</v>
      </c>
      <c r="I415" s="11">
        <f t="shared" si="182"/>
        <v>486.728</v>
      </c>
      <c r="J415" s="11">
        <f t="shared" si="180"/>
        <v>21.301</v>
      </c>
      <c r="K415" s="13">
        <f t="shared" si="183"/>
        <v>424.17</v>
      </c>
      <c r="L415" s="13">
        <f t="shared" si="184"/>
        <v>986.959</v>
      </c>
      <c r="M415" s="11">
        <v>0</v>
      </c>
      <c r="N415" s="11">
        <f t="shared" si="185"/>
        <v>243.36</v>
      </c>
      <c r="O415" s="11">
        <f t="shared" si="186"/>
        <v>9.13</v>
      </c>
      <c r="P415" s="13">
        <f t="shared" si="187"/>
        <v>99.81</v>
      </c>
      <c r="Q415" s="11">
        <f t="shared" si="188"/>
        <v>352.3</v>
      </c>
      <c r="R415" s="11">
        <f t="shared" si="189"/>
        <v>1339.259</v>
      </c>
      <c r="S415" s="11" t="s">
        <v>50</v>
      </c>
      <c r="W415">
        <f>VLOOKUP(C415,'[5]6月养老保险明细导'!$B$1:$R$500,17,0)</f>
        <v>0</v>
      </c>
      <c r="X415">
        <f t="shared" si="178"/>
        <v>243.36</v>
      </c>
    </row>
    <row r="416" s="3" customFormat="1" hidden="1" spans="1:21">
      <c r="A416" s="30" t="s">
        <v>16</v>
      </c>
      <c r="B416" s="52" t="s">
        <v>1086</v>
      </c>
      <c r="C416" s="53"/>
      <c r="D416" s="54"/>
      <c r="E416" s="55">
        <f>SUM(E4:E415)</f>
        <v>1068794.28</v>
      </c>
      <c r="F416" s="55">
        <f t="shared" ref="F416:R416" si="191">SUM(F4:F415)</f>
        <v>1215541.23</v>
      </c>
      <c r="G416" s="55">
        <f t="shared" si="191"/>
        <v>2050992.75</v>
      </c>
      <c r="H416" s="55">
        <f t="shared" si="191"/>
        <v>21928.5499999998</v>
      </c>
      <c r="I416" s="55">
        <f t="shared" si="191"/>
        <v>174963.2368</v>
      </c>
      <c r="J416" s="55">
        <f t="shared" si="191"/>
        <v>7656.74861000006</v>
      </c>
      <c r="K416" s="55">
        <f t="shared" si="191"/>
        <v>157367.07</v>
      </c>
      <c r="L416" s="55">
        <f t="shared" si="191"/>
        <v>361915.60541</v>
      </c>
      <c r="M416" s="55">
        <f t="shared" si="191"/>
        <v>0</v>
      </c>
      <c r="N416" s="55">
        <f t="shared" si="191"/>
        <v>87482.04</v>
      </c>
      <c r="O416" s="55">
        <f t="shared" si="191"/>
        <v>3281.36000000003</v>
      </c>
      <c r="P416" s="55">
        <f t="shared" si="191"/>
        <v>37029.5100000001</v>
      </c>
      <c r="Q416" s="55">
        <f t="shared" si="191"/>
        <v>127792.91</v>
      </c>
      <c r="R416" s="55">
        <f t="shared" si="191"/>
        <v>489708.515410002</v>
      </c>
      <c r="S416" s="68"/>
      <c r="T416"/>
      <c r="U416"/>
    </row>
    <row r="417" spans="1:4">
      <c r="A417" s="56"/>
      <c r="B417" s="56"/>
      <c r="C417" s="57"/>
      <c r="D417" s="56"/>
    </row>
    <row r="418" spans="1:6">
      <c r="A418" s="58" t="s">
        <v>713</v>
      </c>
      <c r="B418" s="58"/>
      <c r="C418" s="59">
        <f>H416</f>
        <v>21928.5499999998</v>
      </c>
      <c r="D418" s="58"/>
      <c r="E418" s="4" t="s">
        <v>1087</v>
      </c>
      <c r="F418" s="4">
        <f>C418+H442+H443+H444+H445+H446</f>
        <v>22194.9299999998</v>
      </c>
    </row>
    <row r="419" spans="1:4">
      <c r="A419" s="58" t="s">
        <v>714</v>
      </c>
      <c r="B419" s="58"/>
      <c r="C419" s="59">
        <f>I416+N416</f>
        <v>262445.2768</v>
      </c>
      <c r="D419" s="58"/>
    </row>
    <row r="420" spans="1:4">
      <c r="A420" s="58" t="s">
        <v>715</v>
      </c>
      <c r="B420" s="58"/>
      <c r="C420" s="59">
        <f>J416+O416</f>
        <v>10938.1086100001</v>
      </c>
      <c r="D420" s="58"/>
    </row>
    <row r="421" spans="1:4">
      <c r="A421" s="60" t="s">
        <v>716</v>
      </c>
      <c r="B421" s="60"/>
      <c r="C421" s="61">
        <f>K416+P416</f>
        <v>194396.58</v>
      </c>
      <c r="D421" s="60"/>
    </row>
    <row r="424" spans="1:18">
      <c r="A424" s="62" t="s">
        <v>717</v>
      </c>
      <c r="B424" s="62"/>
      <c r="C424" s="63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  <c r="Q424" s="62"/>
      <c r="R424" s="62"/>
    </row>
    <row r="425" spans="1:18">
      <c r="A425" s="62"/>
      <c r="B425" s="62"/>
      <c r="C425" s="63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  <c r="Q425" s="62"/>
      <c r="R425" s="62"/>
    </row>
    <row r="426" spans="1:18">
      <c r="A426" s="62"/>
      <c r="B426" s="62"/>
      <c r="C426" s="63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  <c r="Q426" s="62"/>
      <c r="R426" s="62"/>
    </row>
    <row r="427" spans="1:18">
      <c r="A427" s="62"/>
      <c r="B427" s="62"/>
      <c r="C427" s="63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  <c r="Q427" s="62"/>
      <c r="R427" s="62"/>
    </row>
    <row r="428" spans="1:18">
      <c r="A428" s="62"/>
      <c r="B428" s="62"/>
      <c r="C428" s="63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  <c r="Q428" s="62"/>
      <c r="R428" s="62"/>
    </row>
    <row r="434" spans="1:2">
      <c r="A434" s="64" t="s">
        <v>1088</v>
      </c>
      <c r="B434" s="64"/>
    </row>
    <row r="435" ht="20" customHeight="1" spans="1:19">
      <c r="A435" s="10"/>
      <c r="B435" s="11">
        <v>1</v>
      </c>
      <c r="C435" s="12" t="s">
        <v>127</v>
      </c>
      <c r="D435" s="11" t="s">
        <v>128</v>
      </c>
      <c r="E435" s="11">
        <v>3042.05</v>
      </c>
      <c r="F435" s="11">
        <v>3043</v>
      </c>
      <c r="G435" s="13">
        <v>4990.25</v>
      </c>
      <c r="H435" s="11">
        <f t="shared" ref="H435:H438" si="192">ROUND(E435*0.018,2)</f>
        <v>54.76</v>
      </c>
      <c r="I435" s="11">
        <f t="shared" ref="I435:I438" si="193">E435*0.16</f>
        <v>486.728</v>
      </c>
      <c r="J435" s="11">
        <f t="shared" ref="J435:J438" si="194">F435*0.007</f>
        <v>21.301</v>
      </c>
      <c r="K435" s="13">
        <f t="shared" ref="K435:K438" si="195">ROUND(G435*0.085,2)</f>
        <v>424.17</v>
      </c>
      <c r="L435" s="13">
        <f t="shared" ref="L435:L438" si="196">SUM(H435:K435)</f>
        <v>986.959</v>
      </c>
      <c r="M435" s="11">
        <v>0</v>
      </c>
      <c r="N435" s="11">
        <f t="shared" ref="N435:N438" si="197">ROUND(E435*0.08,2)</f>
        <v>243.36</v>
      </c>
      <c r="O435" s="11">
        <f t="shared" ref="O435:O438" si="198">ROUND(F435*0.003,2)</f>
        <v>9.13</v>
      </c>
      <c r="P435" s="13">
        <f t="shared" ref="P435:P438" si="199">ROUND(G435*0.02,2)</f>
        <v>99.81</v>
      </c>
      <c r="Q435" s="11">
        <f t="shared" ref="Q435:Q438" si="200">SUM(M435:P435)</f>
        <v>352.3</v>
      </c>
      <c r="R435" s="11">
        <f t="shared" ref="R435:R438" si="201">L435+Q435</f>
        <v>1339.259</v>
      </c>
      <c r="S435" s="11"/>
    </row>
    <row r="436" ht="20" customHeight="1" spans="1:19">
      <c r="A436" s="10"/>
      <c r="B436" s="11">
        <v>2</v>
      </c>
      <c r="C436" s="12" t="s">
        <v>76</v>
      </c>
      <c r="D436" s="11" t="s">
        <v>77</v>
      </c>
      <c r="E436" s="11">
        <v>2836.2</v>
      </c>
      <c r="F436" s="11">
        <v>2837</v>
      </c>
      <c r="G436" s="13">
        <v>4990.25</v>
      </c>
      <c r="H436" s="11">
        <f t="shared" si="192"/>
        <v>51.05</v>
      </c>
      <c r="I436" s="11">
        <f t="shared" si="193"/>
        <v>453.792</v>
      </c>
      <c r="J436" s="11">
        <f t="shared" si="194"/>
        <v>19.859</v>
      </c>
      <c r="K436" s="13">
        <f t="shared" si="195"/>
        <v>424.17</v>
      </c>
      <c r="L436" s="13">
        <f t="shared" si="196"/>
        <v>948.871</v>
      </c>
      <c r="M436" s="11">
        <v>0</v>
      </c>
      <c r="N436" s="11">
        <f t="shared" si="197"/>
        <v>226.9</v>
      </c>
      <c r="O436" s="11">
        <f t="shared" si="198"/>
        <v>8.51</v>
      </c>
      <c r="P436" s="13">
        <f t="shared" si="199"/>
        <v>99.81</v>
      </c>
      <c r="Q436" s="11">
        <f t="shared" si="200"/>
        <v>335.22</v>
      </c>
      <c r="R436" s="11">
        <f t="shared" si="201"/>
        <v>1284.091</v>
      </c>
      <c r="S436" s="11"/>
    </row>
    <row r="437" ht="20" customHeight="1" spans="1:19">
      <c r="A437" s="10"/>
      <c r="B437" s="11">
        <v>3</v>
      </c>
      <c r="C437" s="12" t="s">
        <v>86</v>
      </c>
      <c r="D437" s="11" t="s">
        <v>87</v>
      </c>
      <c r="E437" s="11">
        <v>2836.2</v>
      </c>
      <c r="F437" s="11">
        <v>2837</v>
      </c>
      <c r="G437" s="13">
        <v>4990.25</v>
      </c>
      <c r="H437" s="11">
        <f t="shared" si="192"/>
        <v>51.05</v>
      </c>
      <c r="I437" s="11">
        <f t="shared" si="193"/>
        <v>453.792</v>
      </c>
      <c r="J437" s="11">
        <f t="shared" si="194"/>
        <v>19.859</v>
      </c>
      <c r="K437" s="13">
        <f t="shared" si="195"/>
        <v>424.17</v>
      </c>
      <c r="L437" s="13">
        <f t="shared" si="196"/>
        <v>948.871</v>
      </c>
      <c r="M437" s="11">
        <v>0</v>
      </c>
      <c r="N437" s="11">
        <f t="shared" si="197"/>
        <v>226.9</v>
      </c>
      <c r="O437" s="11">
        <f t="shared" si="198"/>
        <v>8.51</v>
      </c>
      <c r="P437" s="13">
        <f t="shared" si="199"/>
        <v>99.81</v>
      </c>
      <c r="Q437" s="11">
        <f t="shared" si="200"/>
        <v>335.22</v>
      </c>
      <c r="R437" s="11">
        <f t="shared" si="201"/>
        <v>1284.091</v>
      </c>
      <c r="S437" s="11"/>
    </row>
    <row r="438" ht="20" customHeight="1" spans="1:19">
      <c r="A438" s="10"/>
      <c r="B438" s="11">
        <v>4</v>
      </c>
      <c r="C438" s="12" t="s">
        <v>254</v>
      </c>
      <c r="D438" s="11" t="s">
        <v>255</v>
      </c>
      <c r="E438" s="11">
        <v>2836.2</v>
      </c>
      <c r="F438" s="11">
        <v>2837</v>
      </c>
      <c r="G438" s="13">
        <v>4990.25</v>
      </c>
      <c r="H438" s="11">
        <f t="shared" si="192"/>
        <v>51.05</v>
      </c>
      <c r="I438" s="11">
        <f t="shared" si="193"/>
        <v>453.792</v>
      </c>
      <c r="J438" s="11">
        <f t="shared" si="194"/>
        <v>19.859</v>
      </c>
      <c r="K438" s="13">
        <f t="shared" si="195"/>
        <v>424.17</v>
      </c>
      <c r="L438" s="13">
        <f t="shared" si="196"/>
        <v>948.871</v>
      </c>
      <c r="M438" s="11">
        <v>0</v>
      </c>
      <c r="N438" s="11">
        <f t="shared" si="197"/>
        <v>226.9</v>
      </c>
      <c r="O438" s="11">
        <f t="shared" si="198"/>
        <v>8.51</v>
      </c>
      <c r="P438" s="13">
        <f t="shared" si="199"/>
        <v>99.81</v>
      </c>
      <c r="Q438" s="11">
        <f t="shared" si="200"/>
        <v>335.22</v>
      </c>
      <c r="R438" s="11">
        <f t="shared" si="201"/>
        <v>1284.091</v>
      </c>
      <c r="S438" s="11"/>
    </row>
    <row r="439" ht="20" customHeight="1" spans="1:19">
      <c r="A439" s="10"/>
      <c r="B439" s="11">
        <v>5</v>
      </c>
      <c r="C439" s="12" t="s">
        <v>448</v>
      </c>
      <c r="D439" s="11" t="s">
        <v>449</v>
      </c>
      <c r="E439" s="11">
        <v>2836.2</v>
      </c>
      <c r="F439" s="11">
        <v>2837</v>
      </c>
      <c r="G439" s="13">
        <v>4990.25</v>
      </c>
      <c r="H439" s="11">
        <f t="shared" ref="H439:H446" si="202">ROUND(E439*0.018,2)</f>
        <v>51.05</v>
      </c>
      <c r="I439" s="11">
        <f t="shared" ref="I439:I445" si="203">E439*0.16</f>
        <v>453.792</v>
      </c>
      <c r="J439" s="11">
        <f t="shared" ref="J439:J445" si="204">F439*0.007</f>
        <v>19.859</v>
      </c>
      <c r="K439" s="13">
        <f t="shared" ref="K439:K445" si="205">ROUND(G439*0.085,2)</f>
        <v>424.17</v>
      </c>
      <c r="L439" s="13">
        <f t="shared" ref="L439:L446" si="206">SUM(H439:K439)</f>
        <v>948.871</v>
      </c>
      <c r="M439" s="11">
        <v>0</v>
      </c>
      <c r="N439" s="11">
        <f t="shared" ref="N439:N445" si="207">ROUND(E439*0.08,2)</f>
        <v>226.9</v>
      </c>
      <c r="O439" s="11">
        <f t="shared" ref="O439:O445" si="208">ROUND(F439*0.003,2)</f>
        <v>8.51</v>
      </c>
      <c r="P439" s="13">
        <f t="shared" ref="P439:P445" si="209">ROUND(G439*0.02,2)</f>
        <v>99.81</v>
      </c>
      <c r="Q439" s="11">
        <f t="shared" ref="Q439:Q445" si="210">SUM(M439:P439)</f>
        <v>335.22</v>
      </c>
      <c r="R439" s="11">
        <f t="shared" ref="R439:R446" si="211">L439+Q439</f>
        <v>1284.091</v>
      </c>
      <c r="S439" s="11"/>
    </row>
    <row r="440" ht="20" customHeight="1" spans="1:19">
      <c r="A440" s="10"/>
      <c r="B440" s="11">
        <v>6</v>
      </c>
      <c r="C440" s="12" t="s">
        <v>318</v>
      </c>
      <c r="D440" s="11" t="s">
        <v>319</v>
      </c>
      <c r="E440" s="11">
        <v>2836.2</v>
      </c>
      <c r="F440" s="11">
        <v>2837</v>
      </c>
      <c r="G440" s="13">
        <v>4990.25</v>
      </c>
      <c r="H440" s="11">
        <f t="shared" si="202"/>
        <v>51.05</v>
      </c>
      <c r="I440" s="11">
        <f t="shared" si="203"/>
        <v>453.792</v>
      </c>
      <c r="J440" s="11">
        <f t="shared" si="204"/>
        <v>19.859</v>
      </c>
      <c r="K440" s="13">
        <f t="shared" si="205"/>
        <v>424.17</v>
      </c>
      <c r="L440" s="13">
        <f t="shared" si="206"/>
        <v>948.871</v>
      </c>
      <c r="M440" s="11">
        <v>0</v>
      </c>
      <c r="N440" s="11">
        <f t="shared" si="207"/>
        <v>226.9</v>
      </c>
      <c r="O440" s="11">
        <f t="shared" si="208"/>
        <v>8.51</v>
      </c>
      <c r="P440" s="13">
        <f t="shared" si="209"/>
        <v>99.81</v>
      </c>
      <c r="Q440" s="11">
        <f t="shared" si="210"/>
        <v>335.22</v>
      </c>
      <c r="R440" s="11">
        <f t="shared" si="211"/>
        <v>1284.091</v>
      </c>
      <c r="S440" s="11"/>
    </row>
    <row r="441" ht="20" customHeight="1" spans="1:19">
      <c r="A441" s="10"/>
      <c r="B441" s="11">
        <v>7</v>
      </c>
      <c r="C441" s="12" t="s">
        <v>454</v>
      </c>
      <c r="D441" s="11" t="s">
        <v>455</v>
      </c>
      <c r="E441" s="11">
        <v>2836.2</v>
      </c>
      <c r="F441" s="11">
        <v>2837</v>
      </c>
      <c r="G441" s="13">
        <v>4990.25</v>
      </c>
      <c r="H441" s="11">
        <f t="shared" si="202"/>
        <v>51.05</v>
      </c>
      <c r="I441" s="11">
        <f t="shared" si="203"/>
        <v>453.792</v>
      </c>
      <c r="J441" s="11">
        <f t="shared" si="204"/>
        <v>19.859</v>
      </c>
      <c r="K441" s="13">
        <f t="shared" si="205"/>
        <v>424.17</v>
      </c>
      <c r="L441" s="13">
        <f t="shared" si="206"/>
        <v>948.871</v>
      </c>
      <c r="M441" s="11">
        <v>0</v>
      </c>
      <c r="N441" s="11">
        <f t="shared" si="207"/>
        <v>226.9</v>
      </c>
      <c r="O441" s="11">
        <f t="shared" si="208"/>
        <v>8.51</v>
      </c>
      <c r="P441" s="13">
        <f t="shared" si="209"/>
        <v>99.81</v>
      </c>
      <c r="Q441" s="11">
        <f t="shared" si="210"/>
        <v>335.22</v>
      </c>
      <c r="R441" s="11">
        <f t="shared" si="211"/>
        <v>1284.091</v>
      </c>
      <c r="S441" s="11"/>
    </row>
    <row r="442" s="1" customFormat="1" ht="20" customHeight="1" spans="1:19">
      <c r="A442" s="31"/>
      <c r="B442" s="20">
        <v>8</v>
      </c>
      <c r="C442" s="20" t="s">
        <v>123</v>
      </c>
      <c r="D442" s="20" t="s">
        <v>124</v>
      </c>
      <c r="E442" s="20">
        <v>2836.2</v>
      </c>
      <c r="F442" s="20">
        <v>2837</v>
      </c>
      <c r="G442" s="21">
        <v>4990.25</v>
      </c>
      <c r="H442" s="20">
        <f t="shared" si="202"/>
        <v>51.05</v>
      </c>
      <c r="I442" s="20">
        <f t="shared" si="203"/>
        <v>453.792</v>
      </c>
      <c r="J442" s="20">
        <f t="shared" si="204"/>
        <v>19.859</v>
      </c>
      <c r="K442" s="21">
        <f t="shared" si="205"/>
        <v>424.17</v>
      </c>
      <c r="L442" s="21">
        <f t="shared" si="206"/>
        <v>948.871</v>
      </c>
      <c r="M442" s="20">
        <v>0</v>
      </c>
      <c r="N442" s="20">
        <f t="shared" si="207"/>
        <v>226.9</v>
      </c>
      <c r="O442" s="20">
        <f t="shared" si="208"/>
        <v>8.51</v>
      </c>
      <c r="P442" s="21">
        <f t="shared" si="209"/>
        <v>99.81</v>
      </c>
      <c r="Q442" s="20">
        <f t="shared" si="210"/>
        <v>335.22</v>
      </c>
      <c r="R442" s="20">
        <f t="shared" si="211"/>
        <v>1284.091</v>
      </c>
      <c r="S442" s="69" t="s">
        <v>1089</v>
      </c>
    </row>
    <row r="443" s="1" customFormat="1" ht="20" customHeight="1" spans="1:19">
      <c r="A443" s="31"/>
      <c r="B443" s="20">
        <v>9</v>
      </c>
      <c r="C443" s="20" t="s">
        <v>864</v>
      </c>
      <c r="D443" s="20" t="s">
        <v>865</v>
      </c>
      <c r="E443" s="20">
        <v>3042.05</v>
      </c>
      <c r="F443" s="20">
        <v>3043</v>
      </c>
      <c r="G443" s="21">
        <v>4990.25</v>
      </c>
      <c r="H443" s="20">
        <f t="shared" si="202"/>
        <v>54.76</v>
      </c>
      <c r="I443" s="20">
        <f t="shared" si="203"/>
        <v>486.728</v>
      </c>
      <c r="J443" s="20">
        <f t="shared" si="204"/>
        <v>21.301</v>
      </c>
      <c r="K443" s="21">
        <f t="shared" si="205"/>
        <v>424.17</v>
      </c>
      <c r="L443" s="21">
        <f t="shared" si="206"/>
        <v>986.959</v>
      </c>
      <c r="M443" s="20">
        <v>0</v>
      </c>
      <c r="N443" s="20">
        <f t="shared" si="207"/>
        <v>243.36</v>
      </c>
      <c r="O443" s="20">
        <f t="shared" si="208"/>
        <v>9.13</v>
      </c>
      <c r="P443" s="21">
        <f t="shared" si="209"/>
        <v>99.81</v>
      </c>
      <c r="Q443" s="20">
        <f t="shared" si="210"/>
        <v>352.3</v>
      </c>
      <c r="R443" s="20">
        <f t="shared" si="211"/>
        <v>1339.259</v>
      </c>
      <c r="S443" s="17"/>
    </row>
    <row r="444" s="1" customFormat="1" ht="20" customHeight="1" spans="1:19">
      <c r="A444" s="31"/>
      <c r="B444" s="20">
        <v>10</v>
      </c>
      <c r="C444" s="20" t="s">
        <v>860</v>
      </c>
      <c r="D444" s="20" t="s">
        <v>861</v>
      </c>
      <c r="E444" s="20">
        <v>3042.05</v>
      </c>
      <c r="F444" s="20">
        <v>3043</v>
      </c>
      <c r="G444" s="21">
        <v>4990.25</v>
      </c>
      <c r="H444" s="20">
        <f t="shared" si="202"/>
        <v>54.76</v>
      </c>
      <c r="I444" s="20">
        <f t="shared" si="203"/>
        <v>486.728</v>
      </c>
      <c r="J444" s="20">
        <f t="shared" si="204"/>
        <v>21.301</v>
      </c>
      <c r="K444" s="21">
        <f t="shared" si="205"/>
        <v>424.17</v>
      </c>
      <c r="L444" s="21">
        <f t="shared" si="206"/>
        <v>986.959</v>
      </c>
      <c r="M444" s="20">
        <v>0</v>
      </c>
      <c r="N444" s="20">
        <f t="shared" si="207"/>
        <v>243.36</v>
      </c>
      <c r="O444" s="20">
        <f t="shared" si="208"/>
        <v>9.13</v>
      </c>
      <c r="P444" s="21">
        <f t="shared" si="209"/>
        <v>99.81</v>
      </c>
      <c r="Q444" s="20">
        <f t="shared" si="210"/>
        <v>352.3</v>
      </c>
      <c r="R444" s="20">
        <f t="shared" si="211"/>
        <v>1339.259</v>
      </c>
      <c r="S444" s="17"/>
    </row>
    <row r="445" s="1" customFormat="1" ht="20" customHeight="1" spans="1:19">
      <c r="A445" s="31"/>
      <c r="B445" s="20">
        <v>11</v>
      </c>
      <c r="C445" s="20" t="s">
        <v>638</v>
      </c>
      <c r="D445" s="20" t="s">
        <v>639</v>
      </c>
      <c r="E445" s="20">
        <v>2836.2</v>
      </c>
      <c r="F445" s="20">
        <v>2837</v>
      </c>
      <c r="G445" s="21">
        <v>4990.25</v>
      </c>
      <c r="H445" s="20">
        <f t="shared" si="202"/>
        <v>51.05</v>
      </c>
      <c r="I445" s="20">
        <f t="shared" si="203"/>
        <v>453.792</v>
      </c>
      <c r="J445" s="20">
        <f t="shared" si="204"/>
        <v>19.859</v>
      </c>
      <c r="K445" s="21">
        <f t="shared" si="205"/>
        <v>424.17</v>
      </c>
      <c r="L445" s="21">
        <f t="shared" si="206"/>
        <v>948.871</v>
      </c>
      <c r="M445" s="20">
        <v>0</v>
      </c>
      <c r="N445" s="20">
        <f t="shared" si="207"/>
        <v>226.9</v>
      </c>
      <c r="O445" s="20">
        <f t="shared" si="208"/>
        <v>8.51</v>
      </c>
      <c r="P445" s="21">
        <f t="shared" si="209"/>
        <v>99.81</v>
      </c>
      <c r="Q445" s="20">
        <f t="shared" si="210"/>
        <v>335.22</v>
      </c>
      <c r="R445" s="20">
        <f t="shared" si="211"/>
        <v>1284.091</v>
      </c>
      <c r="S445" s="17"/>
    </row>
    <row r="446" s="1" customFormat="1" ht="20" customHeight="1" spans="1:19">
      <c r="A446" s="31"/>
      <c r="B446" s="20">
        <v>12</v>
      </c>
      <c r="C446" s="20" t="s">
        <v>1090</v>
      </c>
      <c r="D446" s="20" t="s">
        <v>1091</v>
      </c>
      <c r="E446" s="20">
        <v>3042.05</v>
      </c>
      <c r="F446" s="20">
        <v>3043</v>
      </c>
      <c r="G446" s="21">
        <v>4990.25</v>
      </c>
      <c r="H446" s="20">
        <f t="shared" si="202"/>
        <v>54.76</v>
      </c>
      <c r="I446" s="20">
        <v>0</v>
      </c>
      <c r="J446" s="20">
        <v>0</v>
      </c>
      <c r="K446" s="21">
        <v>0</v>
      </c>
      <c r="L446" s="21">
        <f t="shared" si="206"/>
        <v>54.76</v>
      </c>
      <c r="M446" s="20">
        <v>0</v>
      </c>
      <c r="N446" s="20">
        <v>0</v>
      </c>
      <c r="O446" s="20">
        <v>0</v>
      </c>
      <c r="P446" s="21">
        <v>0</v>
      </c>
      <c r="Q446" s="20">
        <v>0</v>
      </c>
      <c r="R446" s="20">
        <f t="shared" si="211"/>
        <v>54.76</v>
      </c>
      <c r="S446" s="32"/>
    </row>
    <row r="447" ht="20" customHeight="1" spans="1:19">
      <c r="A447" s="10"/>
      <c r="B447" s="11"/>
      <c r="C447" s="65"/>
      <c r="D447" s="66"/>
      <c r="E447" s="11"/>
      <c r="F447" s="11"/>
      <c r="G447" s="13"/>
      <c r="H447" s="11"/>
      <c r="I447" s="11"/>
      <c r="J447" s="11"/>
      <c r="K447" s="13"/>
      <c r="L447" s="13"/>
      <c r="M447" s="11"/>
      <c r="N447" s="11"/>
      <c r="O447" s="11"/>
      <c r="P447" s="13"/>
      <c r="Q447" s="11"/>
      <c r="R447" s="68"/>
      <c r="S447" s="68"/>
    </row>
    <row r="448" ht="20" customHeight="1" spans="1:19">
      <c r="A448" s="67"/>
      <c r="B448" s="11"/>
      <c r="C448" s="12"/>
      <c r="D448" s="11"/>
      <c r="E448" s="11"/>
      <c r="F448" s="11"/>
      <c r="G448" s="13"/>
      <c r="H448" s="11"/>
      <c r="I448" s="11"/>
      <c r="J448" s="11"/>
      <c r="K448" s="13"/>
      <c r="L448" s="13"/>
      <c r="M448" s="11"/>
      <c r="N448" s="11"/>
      <c r="O448" s="11"/>
      <c r="P448" s="13"/>
      <c r="Q448" s="11"/>
      <c r="R448" s="68"/>
      <c r="S448" s="68"/>
    </row>
  </sheetData>
  <autoFilter ref="A3:X416">
    <filterColumn colId="15">
      <customFilters>
        <customFilter operator="equal" val="99.81"/>
      </customFilters>
    </filterColumn>
    <filterColumn colId="18">
      <customFilters>
        <customFilter operator="equal" val="新增"/>
      </customFilters>
    </filterColumn>
    <extLst/>
  </autoFilter>
  <mergeCells count="47">
    <mergeCell ref="A1:R1"/>
    <mergeCell ref="H2:L2"/>
    <mergeCell ref="M2:Q2"/>
    <mergeCell ref="B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34:C434"/>
    <mergeCell ref="A2:A3"/>
    <mergeCell ref="B2:B3"/>
    <mergeCell ref="B5:B7"/>
    <mergeCell ref="B8:B18"/>
    <mergeCell ref="B19:B23"/>
    <mergeCell ref="B24:B28"/>
    <mergeCell ref="B29:B41"/>
    <mergeCell ref="B42:B46"/>
    <mergeCell ref="B47:B52"/>
    <mergeCell ref="B53:B63"/>
    <mergeCell ref="B64:B72"/>
    <mergeCell ref="B73:B75"/>
    <mergeCell ref="B76:B115"/>
    <mergeCell ref="B116:B124"/>
    <mergeCell ref="B125:B130"/>
    <mergeCell ref="B131:B146"/>
    <mergeCell ref="B147:B198"/>
    <mergeCell ref="B199:B229"/>
    <mergeCell ref="B230:B236"/>
    <mergeCell ref="B237:B246"/>
    <mergeCell ref="B247:B275"/>
    <mergeCell ref="B276:B340"/>
    <mergeCell ref="B341:B415"/>
    <mergeCell ref="C2:C3"/>
    <mergeCell ref="D2:D3"/>
    <mergeCell ref="E2:E3"/>
    <mergeCell ref="F2:F3"/>
    <mergeCell ref="G2:G3"/>
    <mergeCell ref="R2:R3"/>
    <mergeCell ref="S2:S3"/>
    <mergeCell ref="S442:S446"/>
    <mergeCell ref="A424:R428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2021.02</vt:lpstr>
      <vt:lpstr>2021.03</vt:lpstr>
      <vt:lpstr>2021.04</vt:lpstr>
      <vt:lpstr>2021.05</vt:lpstr>
      <vt:lpstr>2021.06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WangMengna</cp:lastModifiedBy>
  <dcterms:created xsi:type="dcterms:W3CDTF">2020-03-27T06:59:00Z</dcterms:created>
  <dcterms:modified xsi:type="dcterms:W3CDTF">2021-06-28T10:01:03Z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