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F70E26F7-E1DD-4B69-A2BC-B39B6D3BE0EA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23" i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  <c r="I23" i="1"/>
  <c r="I22" i="1"/>
  <c r="J11" i="1"/>
  <c r="J12" i="1"/>
  <c r="J13" i="1"/>
  <c r="J14" i="1"/>
  <c r="J15" i="1"/>
  <c r="J16" i="1"/>
  <c r="J17" i="1"/>
  <c r="J18" i="1"/>
  <c r="J19" i="1"/>
  <c r="J20" i="1"/>
  <c r="J21" i="1"/>
  <c r="J22" i="1"/>
  <c r="J10" i="1"/>
  <c r="I31" i="1"/>
  <c r="I30" i="1"/>
  <c r="I29" i="1"/>
  <c r="I28" i="1"/>
  <c r="I27" i="1"/>
  <c r="I26" i="1"/>
  <c r="I25" i="1"/>
  <c r="I24" i="1"/>
  <c r="L22" i="1"/>
  <c r="I21" i="1"/>
  <c r="L20" i="1"/>
  <c r="I20" i="1"/>
  <c r="I19" i="1"/>
  <c r="L18" i="1"/>
  <c r="I18" i="1"/>
  <c r="I17" i="1"/>
  <c r="L16" i="1"/>
  <c r="I16" i="1"/>
  <c r="I15" i="1"/>
  <c r="L14" i="1"/>
  <c r="I14" i="1"/>
  <c r="I13" i="1"/>
  <c r="I12" i="1"/>
  <c r="L11" i="1"/>
  <c r="I11" i="1"/>
  <c r="L10" i="1"/>
  <c r="I10" i="1"/>
</calcChain>
</file>

<file path=xl/sharedStrings.xml><?xml version="1.0" encoding="utf-8"?>
<sst xmlns="http://schemas.openxmlformats.org/spreadsheetml/2006/main" count="116" uniqueCount="70">
  <si>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</si>
  <si>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>北京瑞隆祥模具有限公司</t>
    </r>
    <r>
      <rPr>
        <sz val="12"/>
        <rFont val="楷体_GB2312"/>
        <charset val="134"/>
      </rPr>
      <t xml:space="preserve"> 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</si>
  <si>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</si>
  <si>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</si>
  <si>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</si>
  <si>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</si>
  <si>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</si>
  <si>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</si>
  <si>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</si>
  <si>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t>SHT0013001</t>
    <phoneticPr fontId="5" type="noConversion"/>
  </si>
  <si>
    <t>可回位机构弹簧座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</si>
  <si>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</si>
  <si>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</si>
  <si>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外部棘爪滚轮</t>
  </si>
  <si>
    <t>SHT0013003</t>
  </si>
  <si>
    <t>外部棘爪底座</t>
  </si>
  <si>
    <t>SHT0013004</t>
  </si>
  <si>
    <t>外部棘爪盖板</t>
  </si>
  <si>
    <t>SHT0012891</t>
  </si>
  <si>
    <t>左升降调节手柄</t>
  </si>
  <si>
    <t>SHT0012897</t>
  </si>
  <si>
    <t>右升降调节手柄</t>
  </si>
  <si>
    <t>SHT0012892</t>
  </si>
  <si>
    <t>左升降调节手柄底座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</si>
  <si>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</si>
  <si>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</si>
  <si>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</si>
  <si>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</si>
  <si>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</si>
  <si>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</si>
  <si>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</si>
  <si>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阻尼调节手柄</t>
  </si>
  <si>
    <t>SHT0012901</t>
  </si>
  <si>
    <t>阻尼调节底座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</si>
  <si>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</si>
  <si>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</si>
  <si>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</si>
  <si>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</si>
  <si>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</si>
  <si>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</si>
  <si>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</si>
  <si>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SHT0011975</t>
  </si>
  <si>
    <t>加热通风底座</t>
  </si>
  <si>
    <t>SHT0011976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</si>
  <si>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</si>
  <si>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</si>
  <si>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</si>
  <si>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</si>
  <si>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</si>
  <si>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</si>
  <si>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零部件临时采购价格协议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</si>
  <si>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</si>
  <si>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</si>
  <si>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</si>
  <si>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</si>
  <si>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SHT0013187</t>
    <phoneticPr fontId="5" type="noConversion"/>
  </si>
  <si>
    <t>阻尼器调节手柄</t>
    <phoneticPr fontId="5" type="noConversion"/>
  </si>
  <si>
    <t>SHT0011977</t>
    <phoneticPr fontId="5" type="noConversion"/>
  </si>
  <si>
    <t>SHT0013068</t>
    <phoneticPr fontId="5" type="noConversion"/>
  </si>
  <si>
    <t>气囊下盖</t>
    <phoneticPr fontId="5" type="noConversion"/>
  </si>
  <si>
    <t>SHT0002189</t>
    <phoneticPr fontId="5" type="noConversion"/>
  </si>
  <si>
    <t>H4气囊下盖</t>
    <phoneticPr fontId="5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</si>
  <si>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4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21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5" type="noConversion"/>
  </si>
  <si>
    <t>含税价格（含模摊）</t>
    <phoneticPr fontId="5" type="noConversion"/>
  </si>
  <si>
    <t>含税价格（不含模摊）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</si>
  <si>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</si>
  <si>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</si>
  <si>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</si>
  <si>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</si>
  <si>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t>SHT0013002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</si>
</sst>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7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180" fontId="10" fillId="2" borderId="2" xfId="1" applyNumberFormat="1" applyFont="1" applyFill="1" applyBorder="1" applyAlignment="1">
      <alignment horizontal="center" vertical="center"/>
    </xf>
    <xf numFmtId="180" fontId="10" fillId="2" borderId="3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S21" sqref="S21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7.75" customWidth="1"/>
    <col min="11" max="11" width="9.75" customWidth="1"/>
    <col min="13" max="13" width="10.125" customWidth="1"/>
    <col min="14" max="14" width="0" hidden="1" customWidth="1"/>
  </cols>
  <sheetData>
    <row r="1" spans="1:14" ht="22.5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4" ht="14.25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ht="14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4" ht="14.25">
      <c r="A6" s="45" t="s">
        <v>67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56" t="s">
        <v>3</v>
      </c>
      <c r="B8" s="39" t="s">
        <v>4</v>
      </c>
      <c r="C8" s="40" t="s">
        <v>5</v>
      </c>
      <c r="D8" s="40" t="s">
        <v>6</v>
      </c>
      <c r="E8" s="41" t="s">
        <v>7</v>
      </c>
      <c r="F8" s="53" t="s">
        <v>68</v>
      </c>
      <c r="G8" s="53"/>
      <c r="H8" s="53"/>
      <c r="I8" s="47" t="s">
        <v>65</v>
      </c>
      <c r="J8" s="47" t="s">
        <v>63</v>
      </c>
      <c r="K8" s="47" t="s">
        <v>64</v>
      </c>
      <c r="L8" s="47" t="s">
        <v>51</v>
      </c>
      <c r="M8" s="54" t="s">
        <v>8</v>
      </c>
    </row>
    <row r="9" spans="1:14" ht="33">
      <c r="A9" s="56"/>
      <c r="B9" s="39"/>
      <c r="C9" s="40"/>
      <c r="D9" s="40"/>
      <c r="E9" s="41"/>
      <c r="F9" s="9" t="s">
        <v>52</v>
      </c>
      <c r="G9" s="9" t="s">
        <v>53</v>
      </c>
      <c r="H9" s="9" t="s">
        <v>54</v>
      </c>
      <c r="I9" s="48"/>
      <c r="J9" s="48"/>
      <c r="K9" s="48"/>
      <c r="L9" s="48"/>
      <c r="M9" s="54"/>
      <c r="N9" s="38" t="s">
        <v>66</v>
      </c>
    </row>
    <row r="10" spans="1:14">
      <c r="A10" s="10">
        <v>1</v>
      </c>
      <c r="B10" s="11" t="s">
        <v>9</v>
      </c>
      <c r="C10" s="12" t="s">
        <v>10</v>
      </c>
      <c r="D10" s="13"/>
      <c r="E10" s="14" t="s">
        <v>11</v>
      </c>
      <c r="F10" s="15">
        <v>1.29</v>
      </c>
      <c r="G10" s="15">
        <v>1.9710000000000001</v>
      </c>
      <c r="H10" s="16">
        <v>50000</v>
      </c>
      <c r="I10" s="15">
        <f>G10*0.13</f>
        <v>0.25623000000000001</v>
      </c>
      <c r="J10" s="35">
        <f>G10+I10</f>
        <v>2.22723</v>
      </c>
      <c r="K10" s="35"/>
      <c r="L10" s="17">
        <f>38500/1.13</f>
        <v>34070.796460176993</v>
      </c>
      <c r="M10" s="18" t="s">
        <v>12</v>
      </c>
      <c r="N10" s="37">
        <f>(G10-F10)*H10</f>
        <v>34050</v>
      </c>
    </row>
    <row r="11" spans="1:14">
      <c r="A11" s="10">
        <v>2</v>
      </c>
      <c r="B11" s="11" t="s">
        <v>69</v>
      </c>
      <c r="C11" s="12" t="s">
        <v>13</v>
      </c>
      <c r="D11" s="13"/>
      <c r="E11" s="14" t="s">
        <v>11</v>
      </c>
      <c r="F11" s="15">
        <v>0.22</v>
      </c>
      <c r="G11" s="15">
        <v>0.435</v>
      </c>
      <c r="H11" s="16">
        <v>50000</v>
      </c>
      <c r="I11" s="15">
        <f t="shared" ref="I11:I21" si="0">G11*0.13</f>
        <v>5.6550000000000003E-2</v>
      </c>
      <c r="J11" s="35">
        <f t="shared" ref="J11:J22" si="1">G11+I11</f>
        <v>0.49154999999999999</v>
      </c>
      <c r="K11" s="35"/>
      <c r="L11" s="49">
        <f>36500/1.13</f>
        <v>32300.884955752215</v>
      </c>
      <c r="M11" s="18" t="s">
        <v>12</v>
      </c>
      <c r="N11" s="37">
        <f t="shared" ref="N11:N22" si="2">(G11-F11)*H11</f>
        <v>10750</v>
      </c>
    </row>
    <row r="12" spans="1:14">
      <c r="A12" s="10">
        <v>3</v>
      </c>
      <c r="B12" s="11" t="s">
        <v>14</v>
      </c>
      <c r="C12" s="12" t="s">
        <v>15</v>
      </c>
      <c r="D12" s="13"/>
      <c r="E12" s="14" t="s">
        <v>11</v>
      </c>
      <c r="F12" s="15">
        <v>0.19</v>
      </c>
      <c r="G12" s="15">
        <v>0.40500000000000003</v>
      </c>
      <c r="H12" s="16">
        <v>50000</v>
      </c>
      <c r="I12" s="15">
        <f t="shared" si="0"/>
        <v>5.2650000000000002E-2</v>
      </c>
      <c r="J12" s="35">
        <f t="shared" si="1"/>
        <v>0.45765</v>
      </c>
      <c r="K12" s="35"/>
      <c r="L12" s="55"/>
      <c r="M12" s="18" t="s">
        <v>12</v>
      </c>
      <c r="N12" s="37">
        <f t="shared" si="2"/>
        <v>10750.000000000002</v>
      </c>
    </row>
    <row r="13" spans="1:14">
      <c r="A13" s="10">
        <v>4</v>
      </c>
      <c r="B13" s="11" t="s">
        <v>16</v>
      </c>
      <c r="C13" s="12" t="s">
        <v>17</v>
      </c>
      <c r="D13" s="13"/>
      <c r="E13" s="14" t="s">
        <v>11</v>
      </c>
      <c r="F13" s="15">
        <v>0.22</v>
      </c>
      <c r="G13" s="15">
        <v>0.435</v>
      </c>
      <c r="H13" s="16">
        <v>50000</v>
      </c>
      <c r="I13" s="15">
        <f t="shared" si="0"/>
        <v>5.6550000000000003E-2</v>
      </c>
      <c r="J13" s="35">
        <f t="shared" si="1"/>
        <v>0.49154999999999999</v>
      </c>
      <c r="K13" s="35"/>
      <c r="L13" s="50"/>
      <c r="M13" s="18" t="s">
        <v>12</v>
      </c>
      <c r="N13" s="37">
        <f t="shared" si="2"/>
        <v>10750</v>
      </c>
    </row>
    <row r="14" spans="1:14">
      <c r="A14" s="10">
        <v>5</v>
      </c>
      <c r="B14" s="11" t="s">
        <v>18</v>
      </c>
      <c r="C14" s="12" t="s">
        <v>19</v>
      </c>
      <c r="D14" s="13"/>
      <c r="E14" s="14" t="s">
        <v>11</v>
      </c>
      <c r="F14" s="15">
        <v>3.5</v>
      </c>
      <c r="G14" s="15">
        <v>3.92</v>
      </c>
      <c r="H14" s="16">
        <v>50000</v>
      </c>
      <c r="I14" s="15">
        <f t="shared" si="0"/>
        <v>0.50960000000000005</v>
      </c>
      <c r="J14" s="35">
        <f t="shared" si="1"/>
        <v>4.4295999999999998</v>
      </c>
      <c r="K14" s="35"/>
      <c r="L14" s="49">
        <f>47500/1.13</f>
        <v>42035.398230088496</v>
      </c>
      <c r="M14" s="18" t="s">
        <v>12</v>
      </c>
      <c r="N14" s="37">
        <f t="shared" si="2"/>
        <v>20999.999999999996</v>
      </c>
    </row>
    <row r="15" spans="1:14">
      <c r="A15" s="10">
        <v>6</v>
      </c>
      <c r="B15" s="11" t="s">
        <v>20</v>
      </c>
      <c r="C15" s="12" t="s">
        <v>21</v>
      </c>
      <c r="D15" s="13"/>
      <c r="E15" s="14" t="s">
        <v>11</v>
      </c>
      <c r="F15" s="15">
        <v>3.5</v>
      </c>
      <c r="G15" s="15">
        <v>3.92</v>
      </c>
      <c r="H15" s="16">
        <v>50000</v>
      </c>
      <c r="I15" s="15">
        <f t="shared" si="0"/>
        <v>0.50960000000000005</v>
      </c>
      <c r="J15" s="35">
        <f t="shared" si="1"/>
        <v>4.4295999999999998</v>
      </c>
      <c r="K15" s="35"/>
      <c r="L15" s="50"/>
      <c r="M15" s="18" t="s">
        <v>12</v>
      </c>
      <c r="N15" s="37">
        <f t="shared" si="2"/>
        <v>20999.999999999996</v>
      </c>
    </row>
    <row r="16" spans="1:14">
      <c r="A16" s="10">
        <v>7</v>
      </c>
      <c r="B16" s="11" t="s">
        <v>22</v>
      </c>
      <c r="C16" s="12" t="s">
        <v>23</v>
      </c>
      <c r="D16" s="13"/>
      <c r="E16" s="14" t="s">
        <v>11</v>
      </c>
      <c r="F16" s="15">
        <v>3.68</v>
      </c>
      <c r="G16" s="15">
        <v>4.0469999999999997</v>
      </c>
      <c r="H16" s="16">
        <v>50000</v>
      </c>
      <c r="I16" s="15">
        <f t="shared" si="0"/>
        <v>0.52610999999999997</v>
      </c>
      <c r="J16" s="35">
        <f t="shared" si="1"/>
        <v>4.5731099999999998</v>
      </c>
      <c r="K16" s="35"/>
      <c r="L16" s="49">
        <f>41500/1.13</f>
        <v>36725.663716814161</v>
      </c>
      <c r="M16" s="18" t="s">
        <v>12</v>
      </c>
      <c r="N16" s="37">
        <f t="shared" si="2"/>
        <v>18349.999999999978</v>
      </c>
    </row>
    <row r="17" spans="1:14">
      <c r="A17" s="10">
        <v>8</v>
      </c>
      <c r="B17" s="11" t="s">
        <v>24</v>
      </c>
      <c r="C17" s="12" t="s">
        <v>25</v>
      </c>
      <c r="D17" s="13"/>
      <c r="E17" s="14" t="s">
        <v>11</v>
      </c>
      <c r="F17" s="15">
        <v>3.68</v>
      </c>
      <c r="G17" s="15">
        <v>4.0469999999999997</v>
      </c>
      <c r="H17" s="16">
        <v>50000</v>
      </c>
      <c r="I17" s="15">
        <f t="shared" si="0"/>
        <v>0.52610999999999997</v>
      </c>
      <c r="J17" s="35">
        <f t="shared" si="1"/>
        <v>4.5731099999999998</v>
      </c>
      <c r="K17" s="35"/>
      <c r="L17" s="50"/>
      <c r="M17" s="18" t="s">
        <v>12</v>
      </c>
      <c r="N17" s="37">
        <f t="shared" si="2"/>
        <v>18349.999999999978</v>
      </c>
    </row>
    <row r="18" spans="1:14">
      <c r="A18" s="10">
        <v>9</v>
      </c>
      <c r="B18" s="11" t="s">
        <v>26</v>
      </c>
      <c r="C18" s="12" t="s">
        <v>27</v>
      </c>
      <c r="D18" s="13"/>
      <c r="E18" s="14" t="s">
        <v>11</v>
      </c>
      <c r="F18" s="15">
        <v>2.8</v>
      </c>
      <c r="G18" s="15">
        <v>3.101</v>
      </c>
      <c r="H18" s="16">
        <v>50000</v>
      </c>
      <c r="I18" s="15">
        <f t="shared" si="0"/>
        <v>0.40312999999999999</v>
      </c>
      <c r="J18" s="35">
        <f t="shared" si="1"/>
        <v>3.50413</v>
      </c>
      <c r="K18" s="35"/>
      <c r="L18" s="49">
        <f>34000/1.13</f>
        <v>30088.495575221241</v>
      </c>
      <c r="M18" s="18" t="s">
        <v>12</v>
      </c>
      <c r="N18" s="37">
        <f t="shared" si="2"/>
        <v>15050.000000000007</v>
      </c>
    </row>
    <row r="19" spans="1:14">
      <c r="A19" s="10">
        <v>10</v>
      </c>
      <c r="B19" s="11" t="s">
        <v>28</v>
      </c>
      <c r="C19" s="12" t="s">
        <v>29</v>
      </c>
      <c r="D19" s="13"/>
      <c r="E19" s="14" t="s">
        <v>11</v>
      </c>
      <c r="F19" s="15">
        <v>2.8</v>
      </c>
      <c r="G19" s="15">
        <v>3.101</v>
      </c>
      <c r="H19" s="16">
        <v>50000</v>
      </c>
      <c r="I19" s="15">
        <f t="shared" si="0"/>
        <v>0.40312999999999999</v>
      </c>
      <c r="J19" s="35">
        <f t="shared" si="1"/>
        <v>3.50413</v>
      </c>
      <c r="K19" s="35"/>
      <c r="L19" s="50"/>
      <c r="M19" s="18" t="s">
        <v>12</v>
      </c>
      <c r="N19" s="37">
        <f t="shared" si="2"/>
        <v>15050.000000000007</v>
      </c>
    </row>
    <row r="20" spans="1:14">
      <c r="A20" s="10">
        <v>11</v>
      </c>
      <c r="B20" s="11" t="s">
        <v>30</v>
      </c>
      <c r="C20" s="12" t="s">
        <v>31</v>
      </c>
      <c r="D20" s="13"/>
      <c r="E20" s="14" t="s">
        <v>11</v>
      </c>
      <c r="F20" s="15">
        <v>3.2</v>
      </c>
      <c r="G20" s="15">
        <v>4.0410000000000004</v>
      </c>
      <c r="H20" s="16">
        <v>25000</v>
      </c>
      <c r="I20" s="15">
        <f t="shared" si="0"/>
        <v>0.52533000000000007</v>
      </c>
      <c r="J20" s="35">
        <f t="shared" si="1"/>
        <v>4.5663300000000007</v>
      </c>
      <c r="K20" s="35"/>
      <c r="L20" s="49">
        <f>47500/1.13</f>
        <v>42035.398230088496</v>
      </c>
      <c r="M20" s="18" t="s">
        <v>12</v>
      </c>
      <c r="N20" s="37">
        <f t="shared" si="2"/>
        <v>21025.000000000004</v>
      </c>
    </row>
    <row r="21" spans="1:14">
      <c r="A21" s="10">
        <v>12</v>
      </c>
      <c r="B21" s="11" t="s">
        <v>55</v>
      </c>
      <c r="C21" s="12" t="s">
        <v>56</v>
      </c>
      <c r="D21" s="13"/>
      <c r="E21" s="14" t="s">
        <v>11</v>
      </c>
      <c r="F21" s="15">
        <v>3.2</v>
      </c>
      <c r="G21" s="15">
        <v>4.0410000000000004</v>
      </c>
      <c r="H21" s="16">
        <v>25000</v>
      </c>
      <c r="I21" s="15">
        <f t="shared" si="0"/>
        <v>0.52533000000000007</v>
      </c>
      <c r="J21" s="35">
        <f t="shared" si="1"/>
        <v>4.5663300000000007</v>
      </c>
      <c r="K21" s="35"/>
      <c r="L21" s="50"/>
      <c r="M21" s="18" t="s">
        <v>12</v>
      </c>
      <c r="N21" s="37">
        <f t="shared" si="2"/>
        <v>21025.000000000004</v>
      </c>
    </row>
    <row r="22" spans="1:14">
      <c r="A22" s="10">
        <v>13</v>
      </c>
      <c r="B22" s="19" t="s">
        <v>32</v>
      </c>
      <c r="C22" s="12" t="s">
        <v>33</v>
      </c>
      <c r="D22" s="20"/>
      <c r="E22" s="14" t="s">
        <v>11</v>
      </c>
      <c r="F22" s="15">
        <v>1.45</v>
      </c>
      <c r="G22" s="15">
        <v>2.14</v>
      </c>
      <c r="H22" s="16">
        <v>50000</v>
      </c>
      <c r="I22" s="15">
        <f>G22*0.13</f>
        <v>0.2782</v>
      </c>
      <c r="J22" s="35">
        <f t="shared" si="1"/>
        <v>2.4182000000000001</v>
      </c>
      <c r="K22" s="35"/>
      <c r="L22" s="17">
        <f>39000/1.13</f>
        <v>34513.27433628319</v>
      </c>
      <c r="M22" s="18" t="s">
        <v>12</v>
      </c>
      <c r="N22" s="37">
        <f t="shared" si="2"/>
        <v>34500.000000000007</v>
      </c>
    </row>
    <row r="23" spans="1:14">
      <c r="A23" s="10">
        <v>14</v>
      </c>
      <c r="B23" s="20" t="s">
        <v>34</v>
      </c>
      <c r="C23" s="12" t="s">
        <v>35</v>
      </c>
      <c r="D23" s="20"/>
      <c r="E23" s="14" t="s">
        <v>11</v>
      </c>
      <c r="F23" s="15">
        <v>3.82</v>
      </c>
      <c r="G23" s="15"/>
      <c r="H23" s="15"/>
      <c r="I23" s="15">
        <f>F23*0.13</f>
        <v>0.49659999999999999</v>
      </c>
      <c r="J23" s="36"/>
      <c r="K23" s="35">
        <f>F23+I23</f>
        <v>4.3166000000000002</v>
      </c>
      <c r="L23" s="17"/>
      <c r="M23" s="18" t="s">
        <v>12</v>
      </c>
    </row>
    <row r="24" spans="1:14">
      <c r="A24" s="10">
        <v>15</v>
      </c>
      <c r="B24" s="20" t="s">
        <v>36</v>
      </c>
      <c r="C24" s="12" t="s">
        <v>31</v>
      </c>
      <c r="D24" s="20"/>
      <c r="E24" s="14" t="s">
        <v>11</v>
      </c>
      <c r="F24" s="15">
        <v>3.3</v>
      </c>
      <c r="G24" s="15"/>
      <c r="H24" s="15"/>
      <c r="I24" s="15">
        <f t="shared" ref="I24:I31" si="3">F24*0.13</f>
        <v>0.42899999999999999</v>
      </c>
      <c r="J24" s="36"/>
      <c r="K24" s="35">
        <f t="shared" ref="K24:K31" si="4">F24+I24</f>
        <v>3.7289999999999996</v>
      </c>
      <c r="L24" s="17"/>
      <c r="M24" s="18" t="s">
        <v>12</v>
      </c>
    </row>
    <row r="25" spans="1:14">
      <c r="A25" s="10">
        <v>16</v>
      </c>
      <c r="B25" s="20" t="s">
        <v>37</v>
      </c>
      <c r="C25" s="12" t="s">
        <v>38</v>
      </c>
      <c r="D25" s="20"/>
      <c r="E25" s="14" t="s">
        <v>11</v>
      </c>
      <c r="F25" s="15">
        <v>1.22</v>
      </c>
      <c r="G25" s="15"/>
      <c r="H25" s="15"/>
      <c r="I25" s="15">
        <f t="shared" si="3"/>
        <v>0.15859999999999999</v>
      </c>
      <c r="J25" s="36"/>
      <c r="K25" s="35">
        <f t="shared" si="4"/>
        <v>1.3786</v>
      </c>
      <c r="L25" s="17"/>
      <c r="M25" s="18" t="s">
        <v>12</v>
      </c>
    </row>
    <row r="26" spans="1:14">
      <c r="A26" s="10">
        <v>17</v>
      </c>
      <c r="B26" s="20" t="s">
        <v>39</v>
      </c>
      <c r="C26" s="12" t="s">
        <v>40</v>
      </c>
      <c r="D26" s="20"/>
      <c r="E26" s="14" t="s">
        <v>11</v>
      </c>
      <c r="F26" s="15">
        <v>1.37</v>
      </c>
      <c r="G26" s="15"/>
      <c r="H26" s="15"/>
      <c r="I26" s="15">
        <f t="shared" si="3"/>
        <v>0.17810000000000001</v>
      </c>
      <c r="J26" s="36"/>
      <c r="K26" s="35">
        <f t="shared" si="4"/>
        <v>1.5481</v>
      </c>
      <c r="L26" s="17"/>
      <c r="M26" s="18" t="s">
        <v>12</v>
      </c>
    </row>
    <row r="27" spans="1:14">
      <c r="A27" s="10">
        <v>18</v>
      </c>
      <c r="B27" s="20" t="s">
        <v>41</v>
      </c>
      <c r="C27" s="12" t="s">
        <v>42</v>
      </c>
      <c r="D27" s="20"/>
      <c r="E27" s="14" t="s">
        <v>11</v>
      </c>
      <c r="F27" s="15">
        <v>1.58</v>
      </c>
      <c r="G27" s="15"/>
      <c r="H27" s="15"/>
      <c r="I27" s="15">
        <f t="shared" si="3"/>
        <v>0.20540000000000003</v>
      </c>
      <c r="J27" s="36"/>
      <c r="K27" s="35">
        <f t="shared" si="4"/>
        <v>1.7854000000000001</v>
      </c>
      <c r="L27" s="17"/>
      <c r="M27" s="18" t="s">
        <v>12</v>
      </c>
    </row>
    <row r="28" spans="1:14">
      <c r="A28" s="10">
        <v>19</v>
      </c>
      <c r="B28" s="20" t="s">
        <v>43</v>
      </c>
      <c r="C28" s="12" t="s">
        <v>42</v>
      </c>
      <c r="D28" s="20"/>
      <c r="E28" s="14" t="s">
        <v>11</v>
      </c>
      <c r="F28" s="15">
        <v>1.58</v>
      </c>
      <c r="G28" s="15"/>
      <c r="H28" s="15"/>
      <c r="I28" s="15">
        <f t="shared" si="3"/>
        <v>0.20540000000000003</v>
      </c>
      <c r="J28" s="36"/>
      <c r="K28" s="35">
        <f t="shared" si="4"/>
        <v>1.7854000000000001</v>
      </c>
      <c r="L28" s="17"/>
      <c r="M28" s="18" t="s">
        <v>12</v>
      </c>
    </row>
    <row r="29" spans="1:14">
      <c r="A29" s="10">
        <v>20</v>
      </c>
      <c r="B29" s="20" t="s">
        <v>57</v>
      </c>
      <c r="C29" s="12" t="s">
        <v>42</v>
      </c>
      <c r="D29" s="20"/>
      <c r="E29" s="14" t="s">
        <v>11</v>
      </c>
      <c r="F29" s="15">
        <v>1.58</v>
      </c>
      <c r="G29" s="15"/>
      <c r="H29" s="15"/>
      <c r="I29" s="15">
        <f t="shared" si="3"/>
        <v>0.20540000000000003</v>
      </c>
      <c r="J29" s="36"/>
      <c r="K29" s="35">
        <f t="shared" si="4"/>
        <v>1.7854000000000001</v>
      </c>
      <c r="L29" s="17"/>
      <c r="M29" s="18" t="s">
        <v>12</v>
      </c>
    </row>
    <row r="30" spans="1:14" ht="24" customHeight="1">
      <c r="A30" s="10">
        <v>21</v>
      </c>
      <c r="B30" s="20" t="s">
        <v>58</v>
      </c>
      <c r="C30" s="12" t="s">
        <v>59</v>
      </c>
      <c r="D30" s="20"/>
      <c r="E30" s="14" t="s">
        <v>11</v>
      </c>
      <c r="F30" s="15">
        <v>9.9</v>
      </c>
      <c r="G30" s="15"/>
      <c r="H30" s="15"/>
      <c r="I30" s="15">
        <f t="shared" si="3"/>
        <v>1.2870000000000001</v>
      </c>
      <c r="J30" s="36"/>
      <c r="K30" s="35">
        <f t="shared" si="4"/>
        <v>11.187000000000001</v>
      </c>
      <c r="L30" s="17"/>
      <c r="M30" s="18" t="s">
        <v>12</v>
      </c>
    </row>
    <row r="31" spans="1:14" ht="24" customHeight="1">
      <c r="A31" s="10">
        <v>22</v>
      </c>
      <c r="B31" s="20" t="s">
        <v>60</v>
      </c>
      <c r="C31" s="12" t="s">
        <v>61</v>
      </c>
      <c r="D31" s="20"/>
      <c r="E31" s="14" t="s">
        <v>11</v>
      </c>
      <c r="F31" s="15">
        <v>5.8</v>
      </c>
      <c r="G31" s="15"/>
      <c r="H31" s="15"/>
      <c r="I31" s="15">
        <f t="shared" si="3"/>
        <v>0.754</v>
      </c>
      <c r="J31" s="36"/>
      <c r="K31" s="35">
        <f t="shared" si="4"/>
        <v>6.5540000000000003</v>
      </c>
      <c r="L31" s="17"/>
      <c r="M31" s="18" t="s">
        <v>12</v>
      </c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51" t="s">
        <v>44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4.25">
      <c r="A36" s="52" t="s">
        <v>62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29.25" customHeight="1">
      <c r="A37" s="52" t="s">
        <v>45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ht="14.25">
      <c r="A38" s="46" t="s">
        <v>46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47</v>
      </c>
      <c r="B40" s="31"/>
      <c r="C40" s="32"/>
      <c r="D40" s="33" t="s">
        <v>48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49</v>
      </c>
      <c r="B42" s="30"/>
      <c r="C42" s="28"/>
      <c r="D42" s="30" t="s">
        <v>49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5">
    <mergeCell ref="A38:M38"/>
    <mergeCell ref="J8:J9"/>
    <mergeCell ref="K8:K9"/>
    <mergeCell ref="L16:L17"/>
    <mergeCell ref="L18:L19"/>
    <mergeCell ref="L20:L21"/>
    <mergeCell ref="A35:M35"/>
    <mergeCell ref="A36:M36"/>
    <mergeCell ref="A37:M37"/>
    <mergeCell ref="F8:H8"/>
    <mergeCell ref="I8:I9"/>
    <mergeCell ref="L8:L9"/>
    <mergeCell ref="M8:M9"/>
    <mergeCell ref="L11:L13"/>
    <mergeCell ref="L14:L15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5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2021-08-24T02:29:59Z</dcterms:modified>
</cp:coreProperties>
</file>