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C4B8811C-1D28-408E-B44A-744F30394B2B}" xr6:coauthVersionLast="47" xr6:coauthVersionMax="47" xr10:uidLastSave="{00000000-0000-0000-0000-000000000000}"/>
  <bookViews>
    <workbookView xWindow="-108" yWindow="-108" windowWidth="23256" windowHeight="12576" tabRatio="860" firstSheet="5" activeTab="10" xr2:uid="{00000000-000D-0000-FFFF-FFFF00000000}"/>
  </bookViews>
  <sheets>
    <sheet name="现金" sheetId="36" state="hidden" r:id="rId1"/>
    <sheet name="GR-61-07-01加工装配环节测算数据" sheetId="55" r:id="rId2"/>
    <sheet name="GR-61-07-02建设及投资清单" sheetId="56" r:id="rId3"/>
    <sheet name="GR-61-07-03技术开发费用清单" sheetId="57" r:id="rId4"/>
    <sheet name="GR-61-07-04运费测算表" sheetId="58" r:id="rId5"/>
    <sheet name="GR-61-07-05包装费用测算表" sheetId="59" r:id="rId6"/>
    <sheet name="GR-61-07-06报价输入表" sheetId="52" r:id="rId7"/>
    <sheet name="GR-61-07-07产品量价信息表" sheetId="31" r:id="rId8"/>
    <sheet name="GR-61-07-08报价价格方案汇总表" sheetId="60" r:id="rId9"/>
    <sheet name="GR-61-00-06零件清单" sheetId="53" r:id="rId10"/>
    <sheet name="GR-61-00-06附表 差异件清单" sheetId="54" r:id="rId11"/>
  </sheets>
  <externalReferences>
    <externalReference r:id="rId12"/>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60" l="1"/>
  <c r="K18" i="60"/>
  <c r="L18" i="60"/>
  <c r="M18" i="60"/>
  <c r="J18" i="60"/>
  <c r="I17" i="60"/>
  <c r="H17" i="60"/>
  <c r="G17" i="60"/>
  <c r="F17" i="60"/>
  <c r="I16" i="60"/>
  <c r="H16" i="60"/>
  <c r="G16" i="60"/>
  <c r="F16" i="60"/>
  <c r="I15" i="60"/>
  <c r="H15" i="60"/>
  <c r="G15" i="60"/>
  <c r="F15" i="60"/>
  <c r="I14" i="60"/>
  <c r="H14" i="60"/>
  <c r="G14" i="60"/>
  <c r="F14" i="60"/>
  <c r="I13" i="60"/>
  <c r="H13" i="60"/>
  <c r="G13" i="60"/>
  <c r="F13" i="60"/>
  <c r="I12" i="60"/>
  <c r="H12" i="60"/>
  <c r="G12" i="60"/>
  <c r="F12" i="60"/>
  <c r="I11" i="60"/>
  <c r="H11" i="60"/>
  <c r="G11" i="60"/>
  <c r="F11" i="60"/>
  <c r="I10" i="60"/>
  <c r="H10" i="60"/>
  <c r="G10" i="60"/>
  <c r="F10" i="60"/>
  <c r="I9" i="60"/>
  <c r="H9" i="60"/>
  <c r="G9" i="60"/>
  <c r="G18" i="60" s="1"/>
  <c r="F9" i="60"/>
  <c r="H18" i="60" l="1"/>
  <c r="F18" i="60"/>
  <c r="I18" i="60"/>
  <c r="I30" i="58"/>
  <c r="I29" i="58"/>
  <c r="I28" i="58"/>
  <c r="I27" i="58"/>
  <c r="I26" i="58"/>
  <c r="I25" i="58"/>
  <c r="I24" i="58"/>
  <c r="I23" i="58"/>
  <c r="I22" i="58"/>
  <c r="I21" i="58"/>
  <c r="I20" i="58"/>
  <c r="I19" i="58"/>
  <c r="I18" i="58"/>
  <c r="I17" i="58"/>
  <c r="I16" i="58"/>
  <c r="I15" i="58"/>
  <c r="I14" i="58"/>
  <c r="I13" i="58"/>
  <c r="I12" i="58"/>
  <c r="I11" i="58"/>
  <c r="I10" i="58"/>
  <c r="I9" i="58"/>
  <c r="I8" i="58"/>
  <c r="M22" i="56"/>
  <c r="N22" i="56" s="1"/>
  <c r="M21" i="56"/>
  <c r="N21" i="56" s="1"/>
  <c r="M20" i="56"/>
  <c r="N20" i="56" s="1"/>
  <c r="M19" i="56"/>
  <c r="N19" i="56" s="1"/>
  <c r="M18" i="56"/>
  <c r="N18" i="56" s="1"/>
  <c r="M17" i="56"/>
  <c r="N17" i="56" s="1"/>
  <c r="M16" i="56"/>
  <c r="N16" i="56" s="1"/>
  <c r="M15" i="56"/>
  <c r="N15" i="56" s="1"/>
  <c r="M14" i="56"/>
  <c r="N14" i="56" s="1"/>
  <c r="M13" i="56"/>
  <c r="N13" i="56" s="1"/>
  <c r="M12" i="56"/>
  <c r="N12" i="56" s="1"/>
  <c r="M11" i="56"/>
  <c r="M10" i="56"/>
  <c r="L14" i="31"/>
  <c r="H8" i="55"/>
  <c r="N16" i="59"/>
  <c r="F15" i="59"/>
  <c r="N10" i="56"/>
  <c r="J26" i="57"/>
  <c r="H26" i="57"/>
  <c r="J16" i="57"/>
  <c r="H16" i="57"/>
  <c r="M9" i="56" l="1"/>
  <c r="N11" i="56"/>
  <c r="N9" i="56" s="1"/>
  <c r="J27" i="57"/>
  <c r="H27" i="57"/>
  <c r="F21" i="59"/>
  <c r="N19" i="59"/>
  <c r="M8" i="56"/>
  <c r="N8" i="56" s="1"/>
  <c r="M7" i="56"/>
  <c r="N7" i="56" s="1"/>
  <c r="N28" i="55"/>
  <c r="H28" i="55"/>
  <c r="O28" i="55" s="1"/>
  <c r="O27" i="55"/>
  <c r="N27" i="55"/>
  <c r="H27" i="55"/>
  <c r="N26" i="55"/>
  <c r="H26" i="55"/>
  <c r="O26" i="55" s="1"/>
  <c r="O25" i="55"/>
  <c r="N25" i="55"/>
  <c r="H25" i="55"/>
  <c r="N24" i="55"/>
  <c r="H24" i="55"/>
  <c r="O24" i="55" s="1"/>
  <c r="O23" i="55"/>
  <c r="N23" i="55"/>
  <c r="H23" i="55"/>
  <c r="N22" i="55"/>
  <c r="H22" i="55"/>
  <c r="O22" i="55" s="1"/>
  <c r="O21" i="55"/>
  <c r="N21" i="55"/>
  <c r="H21" i="55"/>
  <c r="N20" i="55"/>
  <c r="H20" i="55"/>
  <c r="O20" i="55" s="1"/>
  <c r="O19" i="55"/>
  <c r="N19" i="55"/>
  <c r="H19" i="55"/>
  <c r="N18" i="55"/>
  <c r="H18" i="55"/>
  <c r="O18" i="55" s="1"/>
  <c r="O17" i="55"/>
  <c r="N17" i="55"/>
  <c r="H17" i="55"/>
  <c r="N16" i="55"/>
  <c r="H16" i="55"/>
  <c r="O16" i="55" s="1"/>
  <c r="O15" i="55"/>
  <c r="N15" i="55"/>
  <c r="H15" i="55"/>
  <c r="N14" i="55"/>
  <c r="H14" i="55"/>
  <c r="O14" i="55" s="1"/>
  <c r="O13" i="55"/>
  <c r="N13" i="55"/>
  <c r="H13" i="55"/>
  <c r="N12" i="55"/>
  <c r="H12" i="55"/>
  <c r="O12" i="55" s="1"/>
  <c r="O11" i="55"/>
  <c r="N11" i="55"/>
  <c r="H11" i="55"/>
  <c r="N10" i="55"/>
  <c r="H10" i="55"/>
  <c r="O10" i="55" s="1"/>
  <c r="O9" i="55"/>
  <c r="N9" i="55"/>
  <c r="H9" i="55"/>
  <c r="N8" i="55"/>
  <c r="N29" i="55" s="1"/>
  <c r="H29" i="55"/>
  <c r="O8" i="55" l="1"/>
  <c r="N23" i="56"/>
  <c r="M23" i="56"/>
  <c r="N8" i="31"/>
  <c r="N9" i="31"/>
  <c r="N10" i="31"/>
  <c r="N11" i="31"/>
  <c r="N12" i="31"/>
  <c r="N13" i="31"/>
  <c r="I14" i="31"/>
  <c r="J14" i="31"/>
  <c r="K14" i="31"/>
  <c r="M14" i="31"/>
  <c r="H14" i="31"/>
  <c r="N14" i="31" l="1"/>
  <c r="D4" i="36"/>
  <c r="E4" i="36" s="1"/>
  <c r="F4" i="36" s="1"/>
  <c r="G4" i="36" s="1"/>
  <c r="H4" i="36" s="1"/>
  <c r="I4" i="36" s="1"/>
  <c r="J4" i="36" s="1"/>
  <c r="K4" i="36" s="1"/>
  <c r="L4" i="36" s="1"/>
  <c r="J7" i="36"/>
  <c r="K7" i="36"/>
  <c r="L7" i="36"/>
  <c r="J11" i="36"/>
  <c r="K11" i="36"/>
  <c r="L11" i="36"/>
  <c r="J14" i="36"/>
  <c r="K14" i="36"/>
  <c r="L14" i="36"/>
  <c r="J15" i="36"/>
  <c r="K15" i="36"/>
  <c r="L15" i="36"/>
  <c r="R23" i="36"/>
  <c r="M16" i="36"/>
  <c r="I15" i="36"/>
  <c r="H15" i="36"/>
  <c r="G15" i="36"/>
  <c r="F15" i="36"/>
  <c r="E15" i="36"/>
  <c r="D15" i="36"/>
  <c r="C15" i="36"/>
  <c r="I14" i="36"/>
  <c r="H14" i="36"/>
  <c r="G14" i="36"/>
  <c r="F14" i="36"/>
  <c r="E14" i="36"/>
  <c r="D14" i="36"/>
  <c r="C14" i="36"/>
  <c r="I11" i="36"/>
  <c r="H11" i="36"/>
  <c r="G11" i="36"/>
  <c r="F11" i="36"/>
  <c r="E11" i="36"/>
  <c r="M9" i="36"/>
  <c r="I7" i="36"/>
  <c r="H7" i="36"/>
  <c r="G7" i="36"/>
  <c r="F7" i="36"/>
  <c r="E7" i="36"/>
  <c r="D5" i="36"/>
  <c r="M14" i="36" l="1"/>
  <c r="M15" i="36"/>
  <c r="C5" i="36"/>
  <c r="M7" i="36"/>
  <c r="K6" i="36" l="1"/>
  <c r="K5" i="36" s="1"/>
  <c r="G6" i="36"/>
  <c r="G5" i="36" s="1"/>
  <c r="J6" i="36"/>
  <c r="J5" i="36" s="1"/>
  <c r="H6" i="36" l="1"/>
  <c r="H5" i="36" s="1"/>
  <c r="I6" i="36"/>
  <c r="I5" i="36" s="1"/>
  <c r="F6" i="36" l="1"/>
  <c r="F5" i="36" s="1"/>
  <c r="E6" i="36" l="1"/>
  <c r="L6" i="36" l="1"/>
  <c r="L5" i="36" s="1"/>
  <c r="E5" i="36"/>
  <c r="M5" i="36" s="1"/>
  <c r="M6" i="36" l="1"/>
  <c r="M8" i="36" l="1"/>
  <c r="D12" i="36"/>
  <c r="D13" i="36"/>
  <c r="E13" i="36"/>
  <c r="F13" i="36"/>
  <c r="K12" i="36"/>
  <c r="G13" i="36"/>
  <c r="G12" i="36"/>
  <c r="H13" i="36"/>
  <c r="L12" i="36"/>
  <c r="E12" i="36"/>
  <c r="J13" i="36"/>
  <c r="C12" i="36"/>
  <c r="D11" i="36"/>
  <c r="L13" i="36"/>
  <c r="I13" i="36"/>
  <c r="J12" i="36"/>
  <c r="C13" i="36"/>
  <c r="K13" i="36"/>
  <c r="F12" i="36"/>
  <c r="I12" i="36"/>
  <c r="H12" i="36"/>
  <c r="C11" i="36"/>
  <c r="M11" i="36" s="1"/>
  <c r="J10" i="36" l="1"/>
  <c r="J17" i="36" s="1"/>
  <c r="J19" i="36" s="1"/>
  <c r="I10" i="36"/>
  <c r="I17" i="36" s="1"/>
  <c r="I19" i="36" s="1"/>
  <c r="E10" i="36"/>
  <c r="E17" i="36" s="1"/>
  <c r="E19" i="36" s="1"/>
  <c r="H10" i="36"/>
  <c r="H17" i="36" s="1"/>
  <c r="H19" i="36" s="1"/>
  <c r="F10" i="36"/>
  <c r="F17" i="36" s="1"/>
  <c r="F19" i="36" s="1"/>
  <c r="M13" i="36"/>
  <c r="D10" i="36"/>
  <c r="D17" i="36" s="1"/>
  <c r="D19" i="36" s="1"/>
  <c r="G10" i="36"/>
  <c r="G17" i="36" s="1"/>
  <c r="G19" i="36" s="1"/>
  <c r="C10" i="36"/>
  <c r="C17" i="36" s="1"/>
  <c r="M12" i="36"/>
  <c r="L10" i="36"/>
  <c r="L17" i="36" s="1"/>
  <c r="L19" i="36" s="1"/>
  <c r="K10" i="36"/>
  <c r="K17" i="36" s="1"/>
  <c r="K19" i="36" s="1"/>
  <c r="M10" i="36" l="1"/>
  <c r="M17" i="36"/>
  <c r="C19" i="36"/>
  <c r="E22" i="36"/>
  <c r="E23" i="36"/>
  <c r="C18" i="36"/>
  <c r="D18" i="36" s="1"/>
  <c r="E18" i="36" s="1"/>
  <c r="F18" i="36" s="1"/>
  <c r="G18" i="36" s="1"/>
  <c r="H18" i="36" s="1"/>
  <c r="E24" i="36" l="1"/>
  <c r="I18" i="36"/>
  <c r="J18" i="36" s="1"/>
  <c r="K18" i="36" s="1"/>
  <c r="L18" i="36" s="1"/>
  <c r="I22" i="36"/>
  <c r="I23" i="36"/>
  <c r="M19" i="36"/>
  <c r="C20" i="36"/>
  <c r="D20" i="36" s="1"/>
  <c r="E20" i="36" s="1"/>
  <c r="F20" i="36" s="1"/>
  <c r="G20" i="36" s="1"/>
  <c r="H20" i="36" s="1"/>
  <c r="I24" i="36" l="1"/>
  <c r="I20" i="36"/>
  <c r="J20" i="36" s="1"/>
  <c r="K20" i="36" s="1"/>
  <c r="L20" i="3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O6" authorId="0" shapeId="0" xr:uid="{00000000-0006-0000-0100-000001000000}">
      <text>
        <r>
          <rPr>
            <b/>
            <sz val="9"/>
            <rFont val="Tahoma"/>
            <family val="2"/>
          </rPr>
          <t>自动地计算装配总费用加上直接员工装配费用的总和。</t>
        </r>
      </text>
    </comment>
    <comment ref="A7" authorId="0" shapeId="0" xr:uid="{00000000-0006-0000-0100-000002000000}">
      <text>
        <r>
          <rPr>
            <b/>
            <sz val="9"/>
            <rFont val="Tahoma"/>
            <family val="2"/>
          </rPr>
          <t>按件号顺序输入每列涉及的件号。这些件号要能够与下面装配区域中的采购来的零件相链接。</t>
        </r>
      </text>
    </comment>
    <comment ref="B7" authorId="0" shapeId="0" xr:uid="{00000000-0006-0000-0100-000003000000}">
      <text>
        <r>
          <rPr>
            <b/>
            <sz val="9"/>
            <rFont val="Tahoma"/>
            <family val="2"/>
          </rPr>
          <t>操作号码要按每个所输入的生产线项目分配好。这也要和模具细目上的操作号码想匹配。
例子：操作#10, #20…</t>
        </r>
      </text>
    </comment>
    <comment ref="C7" authorId="0" shapeId="0" xr:uid="{00000000-0006-0000-0100-000004000000}">
      <text>
        <r>
          <rPr>
            <b/>
            <sz val="9"/>
            <rFont val="Tahoma"/>
            <family val="2"/>
          </rPr>
          <t>输入装配程序步骤 (操作) 的说明
例子： 装配马达到(反射)镜护盖上，装配信息处理器到电路板上，等等。</t>
        </r>
      </text>
    </comment>
    <comment ref="D7" authorId="0" shapeId="0" xr:uid="{00000000-0006-0000-0100-000005000000}">
      <text>
        <r>
          <rPr>
            <b/>
            <sz val="9"/>
            <rFont val="Tahoma"/>
            <family val="2"/>
          </rPr>
          <t>例子: 描述机器和它的能力的类型和吨位或相应的尺寸。
例子: 1500 吨传送压力，1000 吨注(射)模(塑)机, 等等。</t>
        </r>
      </text>
    </comment>
    <comment ref="E7" authorId="0" shapeId="0" xr:uid="{00000000-0006-0000-0100-000006000000}">
      <text>
        <r>
          <rPr>
            <b/>
            <sz val="9"/>
            <rFont val="Tahoma"/>
            <family val="2"/>
          </rPr>
          <t>被用于这一个步骤的总机器投资费用(不包括模具、夹检具)</t>
        </r>
      </text>
    </comment>
    <comment ref="F7" authorId="0" shapeId="0" xr:uid="{00000000-0006-0000-0100-000007000000}">
      <text>
        <r>
          <rPr>
            <b/>
            <sz val="9"/>
            <rFont val="Tahoma"/>
            <family val="2"/>
          </rPr>
          <t>包含设备折旧费，不包含工厂管理费和直接人工每分钟费用。</t>
        </r>
      </text>
    </comment>
    <comment ref="H7" authorId="0" shapeId="0" xr:uid="{00000000-0006-0000-0100-000008000000}">
      <text>
        <r>
          <rPr>
            <b/>
            <sz val="9"/>
            <rFont val="Tahoma"/>
            <family val="2"/>
          </rPr>
          <t>自动计算:
设备折旧费用*机械运转时间 (分钟) / 每周期生产件数*单件用量</t>
        </r>
      </text>
    </comment>
    <comment ref="I7" authorId="0" shapeId="0" xr:uid="{00000000-0006-0000-0100-000009000000}">
      <text>
        <r>
          <rPr>
            <b/>
            <sz val="9"/>
            <rFont val="Tahoma"/>
            <family val="2"/>
          </rPr>
          <t>生产一件所需时间。</t>
        </r>
      </text>
    </comment>
    <comment ref="J7" authorId="0" shapeId="0" xr:uid="{00000000-0006-0000-0100-00000A000000}">
      <text>
        <r>
          <rPr>
            <b/>
            <sz val="9"/>
            <rFont val="Tahoma"/>
            <family val="2"/>
          </rPr>
          <t>在一个周期内生产的件数。</t>
        </r>
      </text>
    </comment>
    <comment ref="K7" authorId="0" shapeId="0" xr:uid="{00000000-0006-0000-0100-00000B000000}">
      <text>
        <r>
          <rPr>
            <b/>
            <sz val="9"/>
            <rFont val="Tahoma"/>
            <family val="2"/>
          </rPr>
          <t>输入每个组立件所需元件数量。
例子：每个组立件需2个元件，等等。如果2个或更多个提及的号码被用在同一个生产线上，那么每个组立件上总的元件数量必须和以上原材料区域内的原材料数量相等。</t>
        </r>
      </text>
    </comment>
    <comment ref="L7" authorId="0" shapeId="0" xr:uid="{00000000-0006-0000-0100-00000C000000}">
      <text>
        <r>
          <rPr>
            <b/>
            <sz val="9"/>
            <rFont val="Tahoma"/>
            <family val="2"/>
          </rPr>
          <t>包含附加福利的每分钟直接员工费用。</t>
        </r>
      </text>
    </comment>
    <comment ref="M7" authorId="0" shapeId="0" xr:uid="{00000000-0006-0000-0100-00000D000000}">
      <text>
        <r>
          <rPr>
            <b/>
            <sz val="9"/>
            <rFont val="Tahoma"/>
            <family val="2"/>
          </rPr>
          <t>该操作所需的直接员工人数(应该在十进位的同等物中被陈述)。
例子:.5(1个人操作2部机器),2(2个人操作1部机器)</t>
        </r>
      </text>
    </comment>
    <comment ref="N7" authorId="0" shapeId="0" xr:uid="{00000000-0006-0000-0100-00000E000000}">
      <text>
        <r>
          <rPr>
            <b/>
            <sz val="9"/>
            <rFont val="Tahoma"/>
            <family val="2"/>
          </rPr>
          <t>自动地计算：
（人工费用*作业人数*时间）/每周期生产件数*单件用量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N6" authorId="0" shapeId="0" xr:uid="{00000000-0006-0000-0200-000001000000}">
      <text>
        <r>
          <rPr>
            <sz val="9"/>
            <color indexed="81"/>
            <rFont val="宋体"/>
            <family val="3"/>
            <charset val="134"/>
          </rPr>
          <t xml:space="preserve">注意：当前税率为13%，不同税率需要更改公式。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I6" authorId="0" shapeId="0" xr:uid="{00000000-0006-0000-0400-000001000000}">
      <text>
        <r>
          <rPr>
            <b/>
            <sz val="9"/>
            <color indexed="81"/>
            <rFont val="宋体"/>
            <family val="3"/>
            <charset val="134"/>
          </rPr>
          <t>公式为路程</t>
        </r>
        <r>
          <rPr>
            <b/>
            <sz val="9"/>
            <color indexed="81"/>
            <rFont val="Tahoma"/>
            <family val="2"/>
          </rPr>
          <t>/</t>
        </r>
        <r>
          <rPr>
            <b/>
            <sz val="9"/>
            <color indexed="81"/>
            <rFont val="宋体"/>
            <family val="3"/>
            <charset val="134"/>
          </rPr>
          <t>运费为实际运费；反之，直接填写则为估算运费。</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E8" authorId="0" shapeId="0" xr:uid="{00000000-0006-0000-0600-000001000000}">
      <text>
        <r>
          <rPr>
            <b/>
            <sz val="9"/>
            <color indexed="81"/>
            <rFont val="宋体"/>
            <family val="3"/>
            <charset val="134"/>
          </rPr>
          <t>我方在客户处代码</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T8" authorId="0" shapeId="0" xr:uid="{00000000-0006-0000-0900-000001000000}">
      <text>
        <r>
          <rPr>
            <b/>
            <sz val="9"/>
            <color indexed="81"/>
            <rFont val="宋体"/>
            <family val="3"/>
            <charset val="134"/>
          </rPr>
          <t>作者:</t>
        </r>
        <r>
          <rPr>
            <sz val="9"/>
            <color indexed="81"/>
            <rFont val="宋体"/>
            <family val="3"/>
            <charset val="134"/>
          </rPr>
          <t xml:space="preserve">
标绿色是已经签完价格协议的，标黄色是还在签批中的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作者</author>
  </authors>
  <commentList>
    <comment ref="AT22" authorId="0" shapeId="0" xr:uid="{00000000-0006-0000-0A00-000001000000}">
      <text>
        <r>
          <rPr>
            <b/>
            <sz val="9"/>
            <color indexed="81"/>
            <rFont val="宋体"/>
            <family val="3"/>
            <charset val="134"/>
          </rPr>
          <t>作者:</t>
        </r>
        <r>
          <rPr>
            <sz val="9"/>
            <color indexed="81"/>
            <rFont val="宋体"/>
            <family val="3"/>
            <charset val="134"/>
          </rPr>
          <t xml:space="preserve">
标绿色是已经签完价格协议的，标黄色是还在签批中的</t>
        </r>
      </text>
    </comment>
  </commentList>
</comments>
</file>

<file path=xl/sharedStrings.xml><?xml version="1.0" encoding="utf-8"?>
<sst xmlns="http://schemas.openxmlformats.org/spreadsheetml/2006/main" count="534" uniqueCount="393">
  <si>
    <t>序号</t>
  </si>
  <si>
    <t>2022年</t>
  </si>
  <si>
    <t>财务现金流量表</t>
    <phoneticPr fontId="3" type="noConversion"/>
  </si>
  <si>
    <t>附表10</t>
    <phoneticPr fontId="3" type="noConversion"/>
  </si>
  <si>
    <t xml:space="preserve">   年    份</t>
  </si>
  <si>
    <t>建设期</t>
    <phoneticPr fontId="3" type="noConversion"/>
  </si>
  <si>
    <t>运营期</t>
  </si>
  <si>
    <t xml:space="preserve">    项    目</t>
  </si>
  <si>
    <t>合 计</t>
  </si>
  <si>
    <t>现金流入</t>
  </si>
  <si>
    <t>销售收入</t>
    <phoneticPr fontId="3" type="noConversion"/>
  </si>
  <si>
    <t>回收固定资产和无形资产余值</t>
  </si>
  <si>
    <t>回收流动资金</t>
  </si>
  <si>
    <t xml:space="preserve"> </t>
  </si>
  <si>
    <t>其他收入</t>
  </si>
  <si>
    <t>现金流出</t>
  </si>
  <si>
    <t>建设投资</t>
    <phoneticPr fontId="3" type="noConversion"/>
  </si>
  <si>
    <t>流动资金</t>
  </si>
  <si>
    <t>经营成本</t>
  </si>
  <si>
    <t>销售税金及附加</t>
  </si>
  <si>
    <t>所得税</t>
  </si>
  <si>
    <t>其他</t>
  </si>
  <si>
    <t>净现金流量</t>
  </si>
  <si>
    <t>累计净现金流量</t>
  </si>
  <si>
    <t>所得税前净现金流量</t>
  </si>
  <si>
    <t>所得税前累计净现金流量</t>
  </si>
  <si>
    <t>计算指标:</t>
  </si>
  <si>
    <t>所得税后</t>
  </si>
  <si>
    <t>所得税前</t>
  </si>
  <si>
    <t>财务内部收益率(%):</t>
  </si>
  <si>
    <t xml:space="preserve">     </t>
  </si>
  <si>
    <t>财务净现值(ic=12%)(万元):</t>
    <phoneticPr fontId="3" type="noConversion"/>
  </si>
  <si>
    <t>投资回收期(年):</t>
  </si>
  <si>
    <t>2023年</t>
  </si>
  <si>
    <t>配置</t>
  </si>
  <si>
    <t>合计</t>
    <phoneticPr fontId="1" type="noConversion"/>
  </si>
  <si>
    <t>一、销量、售价</t>
    <phoneticPr fontId="1" type="noConversion"/>
  </si>
  <si>
    <t xml:space="preserve"> </t>
    <phoneticPr fontId="1" type="noConversion"/>
  </si>
  <si>
    <t>合计</t>
    <phoneticPr fontId="1" type="noConversion"/>
  </si>
  <si>
    <t>2024年</t>
  </si>
  <si>
    <t>2025年</t>
  </si>
  <si>
    <t xml:space="preserve">销售价格
（元，未税）  </t>
    <phoneticPr fontId="1" type="noConversion"/>
  </si>
  <si>
    <t>新开发产品</t>
    <phoneticPr fontId="1" type="noConversion"/>
  </si>
  <si>
    <t>产品名称</t>
    <phoneticPr fontId="1" type="noConversion"/>
  </si>
  <si>
    <t>产品图号</t>
    <phoneticPr fontId="1" type="noConversion"/>
  </si>
  <si>
    <t>内容</t>
    <phoneticPr fontId="1" type="noConversion"/>
  </si>
  <si>
    <t>生产地点</t>
    <phoneticPr fontId="1" type="noConversion"/>
  </si>
  <si>
    <t>客户付款方式</t>
    <phoneticPr fontId="1" type="noConversion"/>
  </si>
  <si>
    <t>说明</t>
    <phoneticPr fontId="1" type="noConversion"/>
  </si>
  <si>
    <t>项    目</t>
    <phoneticPr fontId="1" type="noConversion"/>
  </si>
  <si>
    <t>预计销价年降</t>
    <phoneticPr fontId="1" type="noConversion"/>
  </si>
  <si>
    <t>2021年</t>
    <phoneticPr fontId="1" type="noConversion"/>
  </si>
  <si>
    <t>技术可行性分析</t>
  </si>
  <si>
    <t>备注：</t>
  </si>
  <si>
    <t>1.该报价需求由销售部门或项目部门组织相关人员填写；进行技术可行性分析后再移交财务部门；</t>
  </si>
  <si>
    <t>2.产品目标成本：有预计销售价格时可由财务部门填写；否则，由项目部门填写；</t>
  </si>
  <si>
    <t>客户供应商编码</t>
    <phoneticPr fontId="1" type="noConversion"/>
  </si>
  <si>
    <t>单车用量</t>
    <phoneticPr fontId="1" type="noConversion"/>
  </si>
  <si>
    <t>报价模板（若有，提供附件）</t>
    <phoneticPr fontId="1" type="noConversion"/>
  </si>
  <si>
    <t xml:space="preserve">提报时间 </t>
    <phoneticPr fontId="1" type="noConversion"/>
  </si>
  <si>
    <t>3.本表一式三份，销售部门、财务部门、项目部门各一份。</t>
    <phoneticPr fontId="1" type="noConversion"/>
  </si>
  <si>
    <t xml:space="preserve">材料成本
（元，未税）  </t>
    <phoneticPr fontId="1" type="noConversion"/>
  </si>
  <si>
    <t>竞争对手及竞品信息（能力、供货份额、年使用量及不含税销售价格）</t>
    <phoneticPr fontId="1" type="noConversion"/>
  </si>
  <si>
    <t>填报人及联系电话</t>
  </si>
  <si>
    <t xml:space="preserve">        年      %</t>
    <phoneticPr fontId="1" type="noConversion"/>
  </si>
  <si>
    <t>产品类别</t>
    <phoneticPr fontId="1" type="noConversion"/>
  </si>
  <si>
    <t>利润要求</t>
    <phoneticPr fontId="1" type="noConversion"/>
  </si>
  <si>
    <t>其他</t>
    <phoneticPr fontId="1" type="noConversion"/>
  </si>
  <si>
    <t>产品描述及特殊要求（与哪种具体产品类似）</t>
    <phoneticPr fontId="1" type="noConversion"/>
  </si>
  <si>
    <t>委外加工情况</t>
    <phoneticPr fontId="1" type="noConversion"/>
  </si>
  <si>
    <t>2026年</t>
  </si>
  <si>
    <t>销量（件，一般3-5年）</t>
    <phoneticPr fontId="1" type="noConversion"/>
  </si>
  <si>
    <t>研发费、模具等支付/分摊信息</t>
    <phoneticPr fontId="1" type="noConversion"/>
  </si>
  <si>
    <t>报价是否上传系统</t>
    <phoneticPr fontId="1" type="noConversion"/>
  </si>
  <si>
    <t xml:space="preserve">     其它（            ）</t>
    <phoneticPr fontId="1" type="noConversion"/>
  </si>
  <si>
    <t xml:space="preserve"> 后视镜</t>
    <phoneticPr fontId="1" type="noConversion"/>
  </si>
  <si>
    <t xml:space="preserve">座椅        </t>
    <phoneticPr fontId="1" type="noConversion"/>
  </si>
  <si>
    <r>
      <rPr>
        <b/>
        <sz val="14"/>
        <rFont val="宋体"/>
        <family val="3"/>
        <charset val="134"/>
      </rPr>
      <t>设计</t>
    </r>
    <r>
      <rPr>
        <b/>
        <sz val="14"/>
        <rFont val="Arial"/>
        <family val="2"/>
      </rPr>
      <t>:</t>
    </r>
  </si>
  <si>
    <t>校核：</t>
  </si>
  <si>
    <t>标准化：</t>
  </si>
  <si>
    <t>XXXX项目设计/工艺BOM(零件清单)</t>
    <phoneticPr fontId="3" type="noConversion"/>
  </si>
  <si>
    <t>零件号</t>
  </si>
  <si>
    <t>会签：</t>
  </si>
  <si>
    <t>中文名称</t>
  </si>
  <si>
    <r>
      <rPr>
        <b/>
        <sz val="14"/>
        <rFont val="宋体"/>
        <family val="3"/>
        <charset val="134"/>
      </rPr>
      <t>批准</t>
    </r>
    <r>
      <rPr>
        <b/>
        <sz val="14"/>
        <rFont val="Arial"/>
        <family val="2"/>
      </rPr>
      <t xml:space="preserve">: </t>
    </r>
  </si>
  <si>
    <t>日期：</t>
  </si>
  <si>
    <t>规格型号</t>
  </si>
  <si>
    <t>版本：</t>
    <phoneticPr fontId="3" type="noConversion"/>
  </si>
  <si>
    <t>车型配置</t>
  </si>
  <si>
    <t>说明：</t>
  </si>
  <si>
    <t>装配等级</t>
  </si>
  <si>
    <t>QAD号</t>
    <phoneticPr fontId="3" type="noConversion"/>
  </si>
  <si>
    <t>零件描述</t>
  </si>
  <si>
    <t>重要度</t>
  </si>
  <si>
    <t>单位</t>
  </si>
  <si>
    <t>图示</t>
  </si>
  <si>
    <t>数据版本</t>
  </si>
  <si>
    <t>图纸号</t>
  </si>
  <si>
    <t>图纸版本</t>
  </si>
  <si>
    <t>是否申请新零件号</t>
  </si>
  <si>
    <r>
      <rPr>
        <sz val="11"/>
        <rFont val="宋体"/>
        <family val="3"/>
        <charset val="134"/>
      </rPr>
      <t>沿用件</t>
    </r>
    <r>
      <rPr>
        <sz val="11"/>
        <rFont val="Arial"/>
        <family val="2"/>
      </rPr>
      <t xml:space="preserve">            Y/N</t>
    </r>
  </si>
  <si>
    <t>零件类别</t>
  </si>
  <si>
    <t>材料</t>
  </si>
  <si>
    <t>材料标准</t>
  </si>
  <si>
    <t>轮廓尺寸
(长*宽*高)</t>
  </si>
  <si>
    <t>重量
（Kg）</t>
  </si>
  <si>
    <t>表面处理</t>
  </si>
  <si>
    <t>工艺方式</t>
  </si>
  <si>
    <t>工艺规格</t>
  </si>
  <si>
    <t>工艺用量(kg)</t>
  </si>
  <si>
    <t>材料利用率</t>
  </si>
  <si>
    <t>焊接长度(cm)</t>
  </si>
  <si>
    <t>涂装面积(㎡)</t>
  </si>
  <si>
    <t>工序数</t>
  </si>
  <si>
    <t>模具工序</t>
  </si>
  <si>
    <t>工序设备/T</t>
  </si>
  <si>
    <t>模具价格(未税)</t>
  </si>
  <si>
    <t>工序价格(未税)</t>
  </si>
  <si>
    <t>工时(min)</t>
  </si>
  <si>
    <t>人数</t>
  </si>
  <si>
    <t>外购</t>
    <phoneticPr fontId="3" type="noConversion"/>
  </si>
  <si>
    <t>供应商</t>
  </si>
  <si>
    <t>定点</t>
  </si>
  <si>
    <t>采购状态</t>
  </si>
  <si>
    <t>备注</t>
  </si>
  <si>
    <t>用量</t>
  </si>
  <si>
    <t>长</t>
  </si>
  <si>
    <t>宽</t>
  </si>
  <si>
    <t>高</t>
  </si>
  <si>
    <t>自制</t>
  </si>
  <si>
    <t>N</t>
    <phoneticPr fontId="3" type="noConversion"/>
  </si>
  <si>
    <t>差异件清单</t>
    <phoneticPr fontId="3" type="noConversion"/>
  </si>
  <si>
    <t>基础产品</t>
    <phoneticPr fontId="3" type="noConversion"/>
  </si>
  <si>
    <t>序号</t>
    <phoneticPr fontId="3" type="noConversion"/>
  </si>
  <si>
    <t>减少物料</t>
    <phoneticPr fontId="3" type="noConversion"/>
  </si>
  <si>
    <t>新增物料</t>
    <phoneticPr fontId="3" type="noConversion"/>
  </si>
  <si>
    <t>XXXX项目设计/工艺BOM(增加部分)</t>
    <phoneticPr fontId="3" type="noConversion"/>
  </si>
  <si>
    <t>N</t>
    <phoneticPr fontId="3" type="noConversion"/>
  </si>
  <si>
    <t>裁
决</t>
  </si>
  <si>
    <t>编制</t>
  </si>
  <si>
    <t>审 核</t>
  </si>
  <si>
    <t>批 准</t>
  </si>
  <si>
    <t xml:space="preserve">单位：元      </t>
    <phoneticPr fontId="3" type="noConversion"/>
  </si>
  <si>
    <t>工序</t>
    <phoneticPr fontId="3" type="noConversion"/>
  </si>
  <si>
    <r>
      <rPr>
        <b/>
        <sz val="9"/>
        <rFont val="宋体"/>
        <family val="3"/>
        <charset val="134"/>
      </rPr>
      <t>设备折旧</t>
    </r>
    <r>
      <rPr>
        <b/>
        <sz val="9"/>
        <rFont val="Arial"/>
        <family val="2"/>
      </rPr>
      <t>&amp;</t>
    </r>
    <r>
      <rPr>
        <b/>
        <sz val="9"/>
        <rFont val="宋体"/>
        <family val="3"/>
        <charset val="134"/>
      </rPr>
      <t>损耗</t>
    </r>
  </si>
  <si>
    <t>定额</t>
    <phoneticPr fontId="3" type="noConversion"/>
  </si>
  <si>
    <t>直接人工费用</t>
  </si>
  <si>
    <t>装配总成本</t>
  </si>
  <si>
    <t>编号</t>
  </si>
  <si>
    <r>
      <rPr>
        <sz val="9"/>
        <rFont val="宋体"/>
        <family val="3"/>
        <charset val="134"/>
      </rPr>
      <t>操作号码</t>
    </r>
    <r>
      <rPr>
        <sz val="9"/>
        <rFont val="Arial"/>
        <family val="2"/>
      </rPr>
      <t xml:space="preserve"> </t>
    </r>
  </si>
  <si>
    <r>
      <rPr>
        <sz val="9"/>
        <rFont val="宋体"/>
        <family val="3"/>
        <charset val="134"/>
      </rPr>
      <t>操作</t>
    </r>
    <r>
      <rPr>
        <sz val="9"/>
        <rFont val="Arial"/>
        <family val="2"/>
      </rPr>
      <t>/</t>
    </r>
    <r>
      <rPr>
        <sz val="9"/>
        <rFont val="宋体"/>
        <family val="3"/>
        <charset val="134"/>
      </rPr>
      <t>程序说明</t>
    </r>
  </si>
  <si>
    <t>机器
大小和类型</t>
  </si>
  <si>
    <r>
      <rPr>
        <sz val="9"/>
        <rFont val="宋体"/>
        <family val="3"/>
        <charset val="134"/>
      </rPr>
      <t>机械投资费用</t>
    </r>
    <r>
      <rPr>
        <sz val="9"/>
        <rFont val="Arial"/>
        <family val="2"/>
      </rPr>
      <t xml:space="preserve"> (</t>
    </r>
    <r>
      <rPr>
        <sz val="9"/>
        <rFont val="宋体"/>
        <family val="3"/>
        <charset val="134"/>
      </rPr>
      <t>备忘</t>
    </r>
    <r>
      <rPr>
        <sz val="9"/>
        <rFont val="Arial"/>
        <family val="2"/>
      </rPr>
      <t>)</t>
    </r>
  </si>
  <si>
    <r>
      <rPr>
        <sz val="9"/>
        <rFont val="宋体"/>
        <family val="3"/>
        <charset val="134"/>
      </rPr>
      <t xml:space="preserve">机械设备折旧
</t>
    </r>
    <r>
      <rPr>
        <sz val="9"/>
        <rFont val="Arial"/>
        <family val="2"/>
      </rPr>
      <t>(</t>
    </r>
    <r>
      <rPr>
        <sz val="9"/>
        <rFont val="宋体"/>
        <family val="3"/>
        <charset val="134"/>
      </rPr>
      <t>费用</t>
    </r>
    <r>
      <rPr>
        <sz val="9"/>
        <rFont val="Arial"/>
        <family val="2"/>
      </rPr>
      <t>/</t>
    </r>
    <r>
      <rPr>
        <sz val="9"/>
        <rFont val="宋体"/>
        <family val="3"/>
        <charset val="134"/>
      </rPr>
      <t>分钟</t>
    </r>
    <r>
      <rPr>
        <sz val="9"/>
        <rFont val="Arial"/>
        <family val="2"/>
      </rPr>
      <t xml:space="preserve">)
</t>
    </r>
    <r>
      <rPr>
        <b/>
        <sz val="9"/>
        <color indexed="10"/>
        <rFont val="Arial"/>
        <family val="2"/>
      </rPr>
      <t>A</t>
    </r>
  </si>
  <si>
    <r>
      <rPr>
        <sz val="9"/>
        <rFont val="宋体"/>
        <family val="3"/>
        <charset val="134"/>
      </rPr>
      <t xml:space="preserve">机器每次运转的费用
</t>
    </r>
    <r>
      <rPr>
        <b/>
        <sz val="8"/>
        <rFont val="Arial"/>
        <family val="2"/>
      </rPr>
      <t>(</t>
    </r>
    <r>
      <rPr>
        <b/>
        <sz val="8"/>
        <color indexed="56"/>
        <rFont val="Arial"/>
        <family val="2"/>
      </rPr>
      <t>A+B)*C*(E/D)</t>
    </r>
  </si>
  <si>
    <r>
      <rPr>
        <sz val="9"/>
        <rFont val="宋体"/>
        <family val="3"/>
        <charset val="134"/>
      </rPr>
      <t xml:space="preserve">工时
</t>
    </r>
    <r>
      <rPr>
        <sz val="9"/>
        <rFont val="Arial"/>
        <family val="2"/>
      </rPr>
      <t>(</t>
    </r>
    <r>
      <rPr>
        <sz val="9"/>
        <rFont val="宋体"/>
        <family val="3"/>
        <charset val="134"/>
      </rPr>
      <t>分钟</t>
    </r>
    <r>
      <rPr>
        <sz val="9"/>
        <rFont val="Arial"/>
        <family val="2"/>
      </rPr>
      <t xml:space="preserve">)
</t>
    </r>
    <r>
      <rPr>
        <b/>
        <sz val="9"/>
        <color indexed="10"/>
        <rFont val="Arial"/>
        <family val="2"/>
      </rPr>
      <t>C</t>
    </r>
  </si>
  <si>
    <r>
      <rPr>
        <sz val="9"/>
        <rFont val="宋体"/>
        <family val="3"/>
        <charset val="134"/>
      </rPr>
      <t xml:space="preserve">每周期
生产件数
</t>
    </r>
    <r>
      <rPr>
        <b/>
        <sz val="9"/>
        <color indexed="10"/>
        <rFont val="Arial"/>
        <family val="2"/>
      </rPr>
      <t>D</t>
    </r>
  </si>
  <si>
    <r>
      <rPr>
        <sz val="9"/>
        <rFont val="宋体"/>
        <family val="3"/>
        <charset val="134"/>
      </rPr>
      <t xml:space="preserve">单件用量
</t>
    </r>
    <r>
      <rPr>
        <b/>
        <sz val="9"/>
        <color indexed="10"/>
        <rFont val="Arial"/>
        <family val="2"/>
      </rPr>
      <t>E</t>
    </r>
  </si>
  <si>
    <r>
      <rPr>
        <sz val="9"/>
        <rFont val="宋体"/>
        <family val="3"/>
        <charset val="134"/>
      </rPr>
      <t xml:space="preserve">人工
</t>
    </r>
    <r>
      <rPr>
        <sz val="9"/>
        <rFont val="Arial"/>
        <family val="2"/>
      </rPr>
      <t>(</t>
    </r>
    <r>
      <rPr>
        <sz val="9"/>
        <rFont val="宋体"/>
        <family val="3"/>
        <charset val="134"/>
      </rPr>
      <t>费用</t>
    </r>
    <r>
      <rPr>
        <sz val="9"/>
        <rFont val="Arial"/>
        <family val="2"/>
      </rPr>
      <t>/</t>
    </r>
    <r>
      <rPr>
        <sz val="9"/>
        <rFont val="宋体"/>
        <family val="3"/>
        <charset val="134"/>
      </rPr>
      <t>分钟人</t>
    </r>
    <r>
      <rPr>
        <sz val="9"/>
        <rFont val="Arial"/>
        <family val="2"/>
      </rPr>
      <t xml:space="preserve">)
</t>
    </r>
    <r>
      <rPr>
        <b/>
        <sz val="9"/>
        <color indexed="10"/>
        <rFont val="Arial"/>
        <family val="2"/>
      </rPr>
      <t>F</t>
    </r>
  </si>
  <si>
    <r>
      <rPr>
        <sz val="9"/>
        <rFont val="宋体"/>
        <family val="3"/>
        <charset val="134"/>
      </rPr>
      <t xml:space="preserve">作业人数
</t>
    </r>
    <r>
      <rPr>
        <b/>
        <sz val="9"/>
        <color indexed="10"/>
        <rFont val="Arial"/>
        <family val="2"/>
      </rPr>
      <t>G</t>
    </r>
  </si>
  <si>
    <r>
      <rPr>
        <sz val="9"/>
        <rFont val="宋体"/>
        <family val="3"/>
        <charset val="134"/>
      </rPr>
      <t xml:space="preserve">直接员工每个操作的费用
</t>
    </r>
    <r>
      <rPr>
        <b/>
        <sz val="9"/>
        <color indexed="56"/>
        <rFont val="Arial"/>
        <family val="2"/>
      </rPr>
      <t>F*G*C*(E/D)</t>
    </r>
  </si>
  <si>
    <t>组装</t>
  </si>
  <si>
    <t>注塑</t>
    <phoneticPr fontId="3" type="noConversion"/>
  </si>
  <si>
    <t>缝纫</t>
    <phoneticPr fontId="3" type="noConversion"/>
  </si>
  <si>
    <t>裁剪</t>
    <phoneticPr fontId="3" type="noConversion"/>
  </si>
  <si>
    <t>发泡</t>
    <phoneticPr fontId="3" type="noConversion"/>
  </si>
  <si>
    <t>…</t>
    <phoneticPr fontId="3" type="noConversion"/>
  </si>
  <si>
    <r>
      <rPr>
        <b/>
        <sz val="10"/>
        <rFont val="宋体"/>
        <family val="3"/>
        <charset val="134"/>
      </rPr>
      <t>设备折旧</t>
    </r>
    <r>
      <rPr>
        <b/>
        <sz val="10"/>
        <rFont val="Arial"/>
        <family val="2"/>
      </rPr>
      <t>&amp;</t>
    </r>
    <r>
      <rPr>
        <b/>
        <sz val="10"/>
        <rFont val="宋体"/>
        <family val="3"/>
        <charset val="134"/>
      </rPr>
      <t>损耗</t>
    </r>
    <r>
      <rPr>
        <b/>
        <sz val="10"/>
        <rFont val="Arial"/>
        <family val="2"/>
      </rPr>
      <t xml:space="preserve">:  </t>
    </r>
  </si>
  <si>
    <t>直接人工:</t>
  </si>
  <si>
    <t>光华荣昌</t>
  </si>
  <si>
    <t>A4(210mm×297mm)</t>
  </si>
  <si>
    <t xml:space="preserve">                                                                                                     单位：元</t>
    <phoneticPr fontId="3" type="noConversion"/>
  </si>
  <si>
    <t>序号</t>
    <phoneticPr fontId="3" type="noConversion"/>
  </si>
  <si>
    <t>项目</t>
    <phoneticPr fontId="3" type="noConversion"/>
  </si>
  <si>
    <t>资产名称</t>
    <phoneticPr fontId="3" type="noConversion"/>
  </si>
  <si>
    <t>数量 (套)</t>
  </si>
  <si>
    <t>设计费</t>
  </si>
  <si>
    <t>管理费用</t>
  </si>
  <si>
    <t>利润</t>
  </si>
  <si>
    <t>对应产品零件号</t>
    <phoneticPr fontId="3" type="noConversion"/>
  </si>
  <si>
    <t>对应零件名称</t>
    <phoneticPr fontId="3" type="noConversion"/>
  </si>
  <si>
    <t>不含税</t>
    <phoneticPr fontId="3" type="noConversion"/>
  </si>
  <si>
    <t>含税</t>
    <phoneticPr fontId="3" type="noConversion"/>
  </si>
  <si>
    <t>土地</t>
    <phoneticPr fontId="3" type="noConversion"/>
  </si>
  <si>
    <t>建设工程投资</t>
    <phoneticPr fontId="3" type="noConversion"/>
  </si>
  <si>
    <t>设备投资</t>
    <phoneticPr fontId="3" type="noConversion"/>
  </si>
  <si>
    <t>其中：新购置</t>
    <phoneticPr fontId="3" type="noConversion"/>
  </si>
  <si>
    <r>
      <t xml:space="preserve">          </t>
    </r>
    <r>
      <rPr>
        <sz val="10"/>
        <rFont val="宋体"/>
        <family val="3"/>
        <charset val="134"/>
      </rPr>
      <t>改造</t>
    </r>
    <phoneticPr fontId="3" type="noConversion"/>
  </si>
  <si>
    <t>其他</t>
    <phoneticPr fontId="3" type="noConversion"/>
  </si>
  <si>
    <r>
      <rPr>
        <sz val="10"/>
        <rFont val="宋体"/>
        <family val="3"/>
        <charset val="134"/>
      </rPr>
      <t>合计</t>
    </r>
    <r>
      <rPr>
        <sz val="10"/>
        <rFont val="Arial"/>
        <family val="2"/>
      </rPr>
      <t>Total</t>
    </r>
    <r>
      <rPr>
        <sz val="10"/>
        <rFont val="宋体"/>
        <family val="3"/>
        <charset val="134"/>
      </rPr>
      <t>：</t>
    </r>
  </si>
  <si>
    <r>
      <rPr>
        <b/>
        <u/>
        <sz val="24"/>
        <color indexed="8"/>
        <rFont val="宋体"/>
        <family val="3"/>
        <charset val="134"/>
      </rPr>
      <t xml:space="preserve">      </t>
    </r>
    <r>
      <rPr>
        <b/>
        <sz val="24"/>
        <color indexed="8"/>
        <rFont val="宋体"/>
        <family val="3"/>
        <charset val="134"/>
      </rPr>
      <t>项目技术开发费用清单</t>
    </r>
    <phoneticPr fontId="3" type="noConversion"/>
  </si>
  <si>
    <t>裁
决</t>
    <phoneticPr fontId="3" type="noConversion"/>
  </si>
  <si>
    <t>编制</t>
    <phoneticPr fontId="3" type="noConversion"/>
  </si>
  <si>
    <t>审 核</t>
    <phoneticPr fontId="3" type="noConversion"/>
  </si>
  <si>
    <t>批 准</t>
    <phoneticPr fontId="3" type="noConversion"/>
  </si>
  <si>
    <t>产品名称</t>
    <phoneticPr fontId="3" type="noConversion"/>
  </si>
  <si>
    <t>车型</t>
    <phoneticPr fontId="3" type="noConversion"/>
  </si>
  <si>
    <t>产品开发费</t>
    <phoneticPr fontId="3" type="noConversion"/>
  </si>
  <si>
    <t>人力成本</t>
  </si>
  <si>
    <t>差旅费</t>
  </si>
  <si>
    <t>邮寄费</t>
  </si>
  <si>
    <t>运费</t>
  </si>
  <si>
    <t>样品费</t>
  </si>
  <si>
    <t>试验费</t>
  </si>
  <si>
    <t>维修费</t>
  </si>
  <si>
    <t>小计</t>
    <phoneticPr fontId="3" type="noConversion"/>
  </si>
  <si>
    <t>小计</t>
    <phoneticPr fontId="3" type="noConversion"/>
  </si>
  <si>
    <t>产品零部件号</t>
    <phoneticPr fontId="3" type="noConversion"/>
  </si>
  <si>
    <t>零部件名称</t>
    <phoneticPr fontId="3" type="noConversion"/>
  </si>
  <si>
    <t>工模夹检名称</t>
    <phoneticPr fontId="3" type="noConversion"/>
  </si>
  <si>
    <t>工序</t>
    <phoneticPr fontId="3" type="noConversion"/>
  </si>
  <si>
    <t>工模夹检数量</t>
    <phoneticPr fontId="3" type="noConversion"/>
  </si>
  <si>
    <t>不含税</t>
  </si>
  <si>
    <t>含税</t>
  </si>
  <si>
    <r>
      <t>XX</t>
    </r>
    <r>
      <rPr>
        <sz val="10"/>
        <rFont val="宋体"/>
        <family val="3"/>
        <charset val="134"/>
      </rPr>
      <t>注塑模具</t>
    </r>
    <phoneticPr fontId="3" type="noConversion"/>
  </si>
  <si>
    <r>
      <t>XX</t>
    </r>
    <r>
      <rPr>
        <sz val="10"/>
        <rFont val="宋体"/>
        <family val="3"/>
        <charset val="134"/>
      </rPr>
      <t>冲压模具</t>
    </r>
    <phoneticPr fontId="3" type="noConversion"/>
  </si>
  <si>
    <r>
      <t>XX</t>
    </r>
    <r>
      <rPr>
        <sz val="10"/>
        <rFont val="宋体"/>
        <family val="3"/>
        <charset val="134"/>
      </rPr>
      <t>发泡模具</t>
    </r>
    <phoneticPr fontId="3" type="noConversion"/>
  </si>
  <si>
    <r>
      <t>XX</t>
    </r>
    <r>
      <rPr>
        <sz val="10"/>
        <rFont val="宋体"/>
        <family val="3"/>
        <charset val="134"/>
      </rPr>
      <t>压铸模具</t>
    </r>
    <phoneticPr fontId="3" type="noConversion"/>
  </si>
  <si>
    <r>
      <t>XX</t>
    </r>
    <r>
      <rPr>
        <sz val="10"/>
        <rFont val="宋体"/>
        <family val="3"/>
        <charset val="134"/>
      </rPr>
      <t>夹具</t>
    </r>
    <phoneticPr fontId="3" type="noConversion"/>
  </si>
  <si>
    <r>
      <t>XX</t>
    </r>
    <r>
      <rPr>
        <sz val="10"/>
        <rFont val="宋体"/>
        <family val="3"/>
        <charset val="134"/>
      </rPr>
      <t>检具</t>
    </r>
    <phoneticPr fontId="3" type="noConversion"/>
  </si>
  <si>
    <r>
      <t>XX</t>
    </r>
    <r>
      <rPr>
        <sz val="10"/>
        <rFont val="宋体"/>
        <family val="3"/>
        <charset val="134"/>
      </rPr>
      <t>工装</t>
    </r>
    <phoneticPr fontId="3" type="noConversion"/>
  </si>
  <si>
    <r>
      <t>合计</t>
    </r>
    <r>
      <rPr>
        <sz val="10"/>
        <rFont val="Arial"/>
        <family val="2"/>
      </rPr>
      <t>Total</t>
    </r>
    <r>
      <rPr>
        <sz val="10"/>
        <rFont val="宋体"/>
        <family val="3"/>
        <charset val="134"/>
      </rPr>
      <t>：</t>
    </r>
    <phoneticPr fontId="3" type="noConversion"/>
  </si>
  <si>
    <t>光华荣昌</t>
    <phoneticPr fontId="3" type="noConversion"/>
  </si>
  <si>
    <t>A4(210mm×297mm)</t>
    <phoneticPr fontId="3" type="noConversion"/>
  </si>
  <si>
    <t>裁
决</t>
    <phoneticPr fontId="3" type="noConversion"/>
  </si>
  <si>
    <t>编制</t>
    <phoneticPr fontId="3" type="noConversion"/>
  </si>
  <si>
    <t>审 核</t>
    <phoneticPr fontId="3" type="noConversion"/>
  </si>
  <si>
    <t>批 准</t>
    <phoneticPr fontId="3" type="noConversion"/>
  </si>
  <si>
    <t>总成图号</t>
    <phoneticPr fontId="3" type="noConversion"/>
  </si>
  <si>
    <t>总成名称</t>
    <phoneticPr fontId="3" type="noConversion"/>
  </si>
  <si>
    <t>生产地址</t>
    <phoneticPr fontId="3" type="noConversion"/>
  </si>
  <si>
    <t>目的地</t>
    <phoneticPr fontId="3" type="noConversion"/>
  </si>
  <si>
    <t>路程km</t>
    <phoneticPr fontId="3" type="noConversion"/>
  </si>
  <si>
    <t>运费/元</t>
    <phoneticPr fontId="3" type="noConversion"/>
  </si>
  <si>
    <t>元/公里</t>
    <phoneticPr fontId="3" type="noConversion"/>
  </si>
  <si>
    <t>车身m</t>
    <phoneticPr fontId="3" type="noConversion"/>
  </si>
  <si>
    <t>取整m</t>
    <phoneticPr fontId="3" type="noConversion"/>
  </si>
  <si>
    <t>整车件数</t>
    <phoneticPr fontId="3" type="noConversion"/>
  </si>
  <si>
    <t>每件
摊销运费</t>
    <phoneticPr fontId="3" type="noConversion"/>
  </si>
  <si>
    <t>属性</t>
    <phoneticPr fontId="3" type="noConversion"/>
  </si>
  <si>
    <t>长</t>
    <phoneticPr fontId="3" type="noConversion"/>
  </si>
  <si>
    <t>宽</t>
    <phoneticPr fontId="3" type="noConversion"/>
  </si>
  <si>
    <t>高</t>
    <phoneticPr fontId="3" type="noConversion"/>
  </si>
  <si>
    <t>光华荣昌</t>
    <phoneticPr fontId="3" type="noConversion"/>
  </si>
  <si>
    <t>A4(210mm×297mm)</t>
    <phoneticPr fontId="3" type="noConversion"/>
  </si>
  <si>
    <t>裁
决</t>
    <phoneticPr fontId="3" type="noConversion"/>
  </si>
  <si>
    <t>项目</t>
  </si>
  <si>
    <t>制造商</t>
  </si>
  <si>
    <t>地址</t>
  </si>
  <si>
    <t>采购时间</t>
  </si>
  <si>
    <t>2、/木箱包装或托盘/</t>
  </si>
  <si>
    <t>木箱或托盘材料的规格</t>
  </si>
  <si>
    <t>报价输入表</t>
    <phoneticPr fontId="1" type="noConversion"/>
  </si>
  <si>
    <t>物料号</t>
    <phoneticPr fontId="1" type="noConversion"/>
  </si>
  <si>
    <t>图号</t>
    <phoneticPr fontId="1" type="noConversion"/>
  </si>
  <si>
    <t>销价（未税）</t>
    <phoneticPr fontId="1" type="noConversion"/>
  </si>
  <si>
    <t>原材料成本（未税）</t>
    <phoneticPr fontId="1" type="noConversion"/>
  </si>
  <si>
    <t>。。</t>
    <phoneticPr fontId="1" type="noConversion"/>
  </si>
  <si>
    <t>采购/制造</t>
  </si>
  <si>
    <t>每件需求量</t>
  </si>
  <si>
    <t>工序</t>
  </si>
  <si>
    <t>结构类型</t>
  </si>
  <si>
    <t>生效日期</t>
  </si>
  <si>
    <t>结束有效日</t>
  </si>
  <si>
    <t>发票单价（未税）</t>
    <phoneticPr fontId="1" type="noConversion"/>
  </si>
  <si>
    <t>金额（未税）</t>
    <phoneticPr fontId="1" type="noConversion"/>
  </si>
  <si>
    <r>
      <t xml:space="preserve">          </t>
    </r>
    <r>
      <rPr>
        <sz val="10"/>
        <rFont val="宋体"/>
        <family val="3"/>
        <charset val="134"/>
      </rPr>
      <t>新购置</t>
    </r>
    <phoneticPr fontId="3" type="noConversion"/>
  </si>
  <si>
    <t>设计费（未税）</t>
    <phoneticPr fontId="1" type="noConversion"/>
  </si>
  <si>
    <t>长mm</t>
    <phoneticPr fontId="1" type="noConversion"/>
  </si>
  <si>
    <t>宽mm</t>
    <phoneticPr fontId="1" type="noConversion"/>
  </si>
  <si>
    <t>高mm</t>
    <phoneticPr fontId="1" type="noConversion"/>
  </si>
  <si>
    <t>纸箱包装的长mm*宽mm*高mm</t>
    <phoneticPr fontId="1" type="noConversion"/>
  </si>
  <si>
    <t>纸箱材料的规格</t>
    <phoneticPr fontId="1" type="noConversion"/>
  </si>
  <si>
    <r>
      <t>XX</t>
    </r>
    <r>
      <rPr>
        <sz val="10"/>
        <rFont val="宋体"/>
        <family val="3"/>
        <charset val="134"/>
      </rPr>
      <t>运输工装</t>
    </r>
    <phoneticPr fontId="3" type="noConversion"/>
  </si>
  <si>
    <r>
      <t xml:space="preserve">设备额定功率
（kw/h）
</t>
    </r>
    <r>
      <rPr>
        <sz val="9"/>
        <color rgb="FFFF0000"/>
        <rFont val="宋体"/>
        <family val="3"/>
        <charset val="134"/>
      </rPr>
      <t>B</t>
    </r>
    <phoneticPr fontId="3" type="noConversion"/>
  </si>
  <si>
    <t>购置费（未税）</t>
    <phoneticPr fontId="1" type="noConversion"/>
  </si>
  <si>
    <t>工装/包装箱型号</t>
    <phoneticPr fontId="3" type="noConversion"/>
  </si>
  <si>
    <t>数量/工装或箱</t>
    <phoneticPr fontId="3" type="noConversion"/>
  </si>
  <si>
    <t>工装/纸箱m</t>
    <phoneticPr fontId="3" type="noConversion"/>
  </si>
  <si>
    <t>图号</t>
    <phoneticPr fontId="53" type="noConversion"/>
  </si>
  <si>
    <t>配置</t>
    <phoneticPr fontId="53" type="noConversion"/>
  </si>
  <si>
    <t>夹具</t>
    <phoneticPr fontId="53" type="noConversion"/>
  </si>
  <si>
    <t>检具</t>
    <phoneticPr fontId="53" type="noConversion"/>
  </si>
  <si>
    <t>开发费</t>
    <phoneticPr fontId="53" type="noConversion"/>
  </si>
  <si>
    <t>说明</t>
    <phoneticPr fontId="53" type="noConversion"/>
  </si>
  <si>
    <t>序号</t>
    <phoneticPr fontId="53" type="noConversion"/>
  </si>
  <si>
    <t>附加值率25%</t>
    <phoneticPr fontId="53" type="noConversion"/>
  </si>
  <si>
    <t>附加值率30%</t>
    <phoneticPr fontId="53" type="noConversion"/>
  </si>
  <si>
    <t>附加值率35%</t>
    <phoneticPr fontId="53" type="noConversion"/>
  </si>
  <si>
    <t>附加值率40%</t>
    <phoneticPr fontId="53" type="noConversion"/>
  </si>
  <si>
    <t>模具</t>
    <phoneticPr fontId="53" type="noConversion"/>
  </si>
  <si>
    <t>报价方案</t>
    <phoneticPr fontId="1" type="noConversion"/>
  </si>
  <si>
    <t>材料成本（未税）</t>
    <phoneticPr fontId="53" type="noConversion"/>
  </si>
  <si>
    <t>小计</t>
    <phoneticPr fontId="1" type="noConversion"/>
  </si>
  <si>
    <t xml:space="preserve">                                                                                         单位：元</t>
    <phoneticPr fontId="3" type="noConversion"/>
  </si>
  <si>
    <t>单位：元</t>
    <phoneticPr fontId="1" type="noConversion"/>
  </si>
  <si>
    <t>研发费支付方式：</t>
    <phoneticPr fontId="1" type="noConversion"/>
  </si>
  <si>
    <t>销售根据市场选定按方案   报价</t>
    <phoneticPr fontId="1" type="noConversion"/>
  </si>
  <si>
    <t>方案1</t>
    <phoneticPr fontId="1" type="noConversion"/>
  </si>
  <si>
    <t>方案2</t>
  </si>
  <si>
    <t>方案3</t>
  </si>
  <si>
    <t>方案4</t>
  </si>
  <si>
    <t>产品总成名称</t>
    <phoneticPr fontId="1" type="noConversion"/>
  </si>
  <si>
    <t>产品总成名称</t>
    <phoneticPr fontId="53" type="noConversion"/>
  </si>
  <si>
    <t>表单NO.GR-61-07-05（A/1）</t>
    <phoneticPr fontId="3" type="noConversion"/>
  </si>
  <si>
    <t>可回收包装的材料及规格</t>
    <phoneticPr fontId="1" type="noConversion"/>
  </si>
  <si>
    <t>表单NO.GR-61-07-04（A/1）</t>
    <phoneticPr fontId="3" type="noConversion"/>
  </si>
  <si>
    <t>表单NO.GR-61-07-03（A/1）</t>
    <phoneticPr fontId="3" type="noConversion"/>
  </si>
  <si>
    <t>表单NO.GR-61-07-02（A/1）</t>
    <phoneticPr fontId="1" type="noConversion"/>
  </si>
  <si>
    <t xml:space="preserve">表单NO.GR-61-07-01（A/1）  </t>
    <phoneticPr fontId="1" type="noConversion"/>
  </si>
  <si>
    <t xml:space="preserve">表单NO.GR-61-00-06B（A/0）  </t>
    <phoneticPr fontId="1" type="noConversion"/>
  </si>
  <si>
    <t xml:space="preserve">表单NO.GR-61-00-06（A/0）  </t>
    <phoneticPr fontId="1" type="noConversion"/>
  </si>
  <si>
    <t xml:space="preserve">表单NO.GR-61-07-06（A/1）  </t>
    <phoneticPr fontId="1" type="noConversion"/>
  </si>
  <si>
    <t>光华荣昌</t>
    <phoneticPr fontId="1" type="noConversion"/>
  </si>
  <si>
    <t>开发商是否客户指定</t>
    <phoneticPr fontId="3" type="noConversion"/>
  </si>
  <si>
    <t>开发商名称</t>
    <phoneticPr fontId="3" type="noConversion"/>
  </si>
  <si>
    <t>物料名称（描述）</t>
    <phoneticPr fontId="1" type="noConversion"/>
  </si>
  <si>
    <t>规格型号（描述）</t>
    <phoneticPr fontId="1" type="noConversion"/>
  </si>
  <si>
    <t>父级物料（QAD号）</t>
    <phoneticPr fontId="1" type="noConversion"/>
  </si>
  <si>
    <t>组件（QAD号）</t>
    <phoneticPr fontId="1" type="noConversion"/>
  </si>
  <si>
    <t>QAD代码</t>
    <phoneticPr fontId="1" type="noConversion"/>
  </si>
  <si>
    <t>1、/纸箱包装/</t>
    <phoneticPr fontId="1" type="noConversion"/>
  </si>
  <si>
    <t>3、/可重复使用包装/</t>
    <phoneticPr fontId="1" type="noConversion"/>
  </si>
  <si>
    <r>
      <t>一个纸箱的成本（元）</t>
    </r>
    <r>
      <rPr>
        <sz val="10"/>
        <color rgb="FFFF0000"/>
        <rFont val="宋体"/>
        <family val="3"/>
        <charset val="134"/>
        <scheme val="minor"/>
      </rPr>
      <t>A</t>
    </r>
    <phoneticPr fontId="1" type="noConversion"/>
  </si>
  <si>
    <r>
      <t>每箱零件数</t>
    </r>
    <r>
      <rPr>
        <sz val="10"/>
        <color rgb="FFFF0000"/>
        <rFont val="宋体"/>
        <family val="3"/>
        <charset val="134"/>
        <scheme val="minor"/>
      </rPr>
      <t>B</t>
    </r>
    <phoneticPr fontId="1" type="noConversion"/>
  </si>
  <si>
    <r>
      <rPr>
        <sz val="10"/>
        <color indexed="8"/>
        <rFont val="宋体"/>
        <family val="3"/>
        <charset val="134"/>
        <scheme val="minor"/>
      </rPr>
      <t>可回收包装的总数量（件）</t>
    </r>
    <r>
      <rPr>
        <sz val="10"/>
        <color indexed="10"/>
        <rFont val="宋体"/>
        <family val="3"/>
        <charset val="134"/>
        <scheme val="minor"/>
      </rPr>
      <t>G</t>
    </r>
  </si>
  <si>
    <r>
      <t>零件纸箱包装单价（元）</t>
    </r>
    <r>
      <rPr>
        <sz val="10"/>
        <color rgb="FFFF0000"/>
        <rFont val="宋体"/>
        <family val="3"/>
        <charset val="134"/>
        <scheme val="minor"/>
      </rPr>
      <t>C=A/B</t>
    </r>
    <phoneticPr fontId="1" type="noConversion"/>
  </si>
  <si>
    <r>
      <rPr>
        <sz val="10"/>
        <color indexed="8"/>
        <rFont val="宋体"/>
        <family val="3"/>
        <charset val="134"/>
        <scheme val="minor"/>
      </rPr>
      <t>可回收包装的总成本（元）</t>
    </r>
    <r>
      <rPr>
        <sz val="10"/>
        <color indexed="10"/>
        <rFont val="宋体"/>
        <family val="3"/>
        <charset val="134"/>
        <scheme val="minor"/>
      </rPr>
      <t>H</t>
    </r>
  </si>
  <si>
    <r>
      <rPr>
        <sz val="10"/>
        <color indexed="8"/>
        <rFont val="宋体"/>
        <family val="3"/>
        <charset val="134"/>
        <scheme val="minor"/>
      </rPr>
      <t>每个可回收包装的成本(元)</t>
    </r>
    <r>
      <rPr>
        <sz val="10"/>
        <color indexed="10"/>
        <rFont val="宋体"/>
        <family val="3"/>
        <charset val="134"/>
        <scheme val="minor"/>
      </rPr>
      <t>I=H/G</t>
    </r>
    <phoneticPr fontId="1" type="noConversion"/>
  </si>
  <si>
    <r>
      <t>长</t>
    </r>
    <r>
      <rPr>
        <sz val="10"/>
        <color indexed="8"/>
        <rFont val="宋体"/>
        <family val="3"/>
        <charset val="134"/>
        <scheme val="minor"/>
      </rPr>
      <t>x宽x高</t>
    </r>
  </si>
  <si>
    <r>
      <t>每个包装的零件数</t>
    </r>
    <r>
      <rPr>
        <sz val="10"/>
        <color rgb="FFFF0000"/>
        <rFont val="宋体"/>
        <family val="3"/>
        <charset val="134"/>
        <scheme val="minor"/>
      </rPr>
      <t>J</t>
    </r>
    <phoneticPr fontId="1" type="noConversion"/>
  </si>
  <si>
    <r>
      <rPr>
        <sz val="10"/>
        <color indexed="8"/>
        <rFont val="宋体"/>
        <family val="3"/>
        <charset val="134"/>
        <scheme val="minor"/>
      </rPr>
      <t>每个包装的可循环使用寿命(次)</t>
    </r>
    <r>
      <rPr>
        <sz val="10"/>
        <color indexed="10"/>
        <rFont val="宋体"/>
        <family val="3"/>
        <charset val="134"/>
        <scheme val="minor"/>
      </rPr>
      <t>K</t>
    </r>
    <phoneticPr fontId="1" type="noConversion"/>
  </si>
  <si>
    <r>
      <t>一个木箱或托盘的总价（元）</t>
    </r>
    <r>
      <rPr>
        <sz val="10"/>
        <color rgb="FFFF0000"/>
        <rFont val="宋体"/>
        <family val="3"/>
        <charset val="134"/>
        <scheme val="minor"/>
      </rPr>
      <t>D</t>
    </r>
    <phoneticPr fontId="1" type="noConversion"/>
  </si>
  <si>
    <r>
      <rPr>
        <sz val="10"/>
        <color indexed="8"/>
        <rFont val="宋体"/>
        <family val="3"/>
        <charset val="134"/>
        <scheme val="minor"/>
      </rPr>
      <t>每个零件的包装成本（元）</t>
    </r>
    <r>
      <rPr>
        <sz val="10"/>
        <color rgb="FFFF0000"/>
        <rFont val="宋体"/>
        <family val="3"/>
        <charset val="134"/>
        <scheme val="minor"/>
      </rPr>
      <t>L=I</t>
    </r>
    <r>
      <rPr>
        <sz val="10"/>
        <color indexed="10"/>
        <rFont val="宋体"/>
        <family val="3"/>
        <charset val="134"/>
        <scheme val="minor"/>
      </rPr>
      <t>/(J*K)</t>
    </r>
    <phoneticPr fontId="1" type="noConversion"/>
  </si>
  <si>
    <r>
      <t>每箱零件数</t>
    </r>
    <r>
      <rPr>
        <sz val="10"/>
        <color rgb="FFFF0000"/>
        <rFont val="宋体"/>
        <family val="3"/>
        <charset val="134"/>
        <scheme val="minor"/>
      </rPr>
      <t>E</t>
    </r>
    <phoneticPr fontId="1" type="noConversion"/>
  </si>
  <si>
    <r>
      <t>零件包装单价（元）</t>
    </r>
    <r>
      <rPr>
        <sz val="10"/>
        <color rgb="FFFF0000"/>
        <rFont val="宋体"/>
        <family val="3"/>
        <charset val="134"/>
        <scheme val="minor"/>
      </rPr>
      <t>F=D/E</t>
    </r>
    <phoneticPr fontId="1" type="noConversion"/>
  </si>
  <si>
    <t>序号</t>
    <phoneticPr fontId="1" type="noConversion"/>
  </si>
  <si>
    <t>数据</t>
    <phoneticPr fontId="1" type="noConversion"/>
  </si>
  <si>
    <t>光华荣昌</t>
    <phoneticPr fontId="1" type="noConversion"/>
  </si>
  <si>
    <t>涉及车型</t>
    <phoneticPr fontId="1" type="noConversion"/>
  </si>
  <si>
    <t xml:space="preserve">预计市场前景              </t>
    <phoneticPr fontId="1" type="noConversion"/>
  </si>
  <si>
    <t>客户联系人及联系方式</t>
    <phoneticPr fontId="1" type="noConversion"/>
  </si>
  <si>
    <t>是否第一次布点</t>
    <phoneticPr fontId="1" type="noConversion"/>
  </si>
  <si>
    <t>报价时间要求</t>
    <phoneticPr fontId="1" type="noConversion"/>
  </si>
  <si>
    <t>如非第一次报价，历次报价时间及客户反馈信息</t>
    <phoneticPr fontId="1" type="noConversion"/>
  </si>
  <si>
    <t>物流包装要求</t>
    <phoneticPr fontId="1" type="noConversion"/>
  </si>
  <si>
    <t>客户是否指定客供方及其结算方式，如是，具体信息是</t>
    <phoneticPr fontId="1" type="noConversion"/>
  </si>
  <si>
    <t>产品特殊特性</t>
    <phoneticPr fontId="1" type="noConversion"/>
  </si>
  <si>
    <t>喷涂件生产地点</t>
    <phoneticPr fontId="1" type="noConversion"/>
  </si>
  <si>
    <t xml:space="preserve">提报人                                     </t>
    <phoneticPr fontId="1" type="noConversion"/>
  </si>
  <si>
    <t>是                          否</t>
    <phoneticPr fontId="1" type="noConversion"/>
  </si>
  <si>
    <t>是           否</t>
    <phoneticPr fontId="1" type="noConversion"/>
  </si>
  <si>
    <r>
      <rPr>
        <sz val="11"/>
        <color theme="1"/>
        <rFont val="Wingdings 2"/>
        <family val="1"/>
        <charset val="2"/>
      </rPr>
      <t xml:space="preserve">  </t>
    </r>
    <r>
      <rPr>
        <sz val="11"/>
        <color theme="1"/>
        <rFont val="微软雅黑"/>
        <family val="2"/>
        <charset val="134"/>
      </rPr>
      <t>微利      公司平均水平</t>
    </r>
    <r>
      <rPr>
        <sz val="11"/>
        <color theme="1"/>
        <rFont val="Wingdings 2"/>
        <family val="1"/>
        <charset val="2"/>
      </rPr>
      <t xml:space="preserve">  </t>
    </r>
    <r>
      <rPr>
        <sz val="11"/>
        <color theme="1"/>
        <rFont val="微软雅黑"/>
        <family val="2"/>
        <charset val="134"/>
      </rPr>
      <t xml:space="preserve"> 高利润</t>
    </r>
    <r>
      <rPr>
        <sz val="11"/>
        <color theme="1"/>
        <rFont val="Wingdings 2"/>
        <family val="1"/>
        <charset val="2"/>
      </rPr>
      <t xml:space="preserve">  </t>
    </r>
    <r>
      <rPr>
        <sz val="11"/>
        <color theme="1"/>
        <rFont val="微软雅黑"/>
        <family val="2"/>
        <charset val="134"/>
      </rPr>
      <t xml:space="preserve"> 持平</t>
    </r>
    <r>
      <rPr>
        <sz val="11"/>
        <color theme="1"/>
        <rFont val="Wingdings 2"/>
        <family val="1"/>
        <charset val="2"/>
      </rPr>
      <t xml:space="preserve">  </t>
    </r>
    <r>
      <rPr>
        <sz val="11"/>
        <color theme="1"/>
        <rFont val="微软雅黑"/>
        <family val="2"/>
        <charset val="134"/>
      </rPr>
      <t xml:space="preserve"> 其他（           ）</t>
    </r>
    <phoneticPr fontId="1" type="noConversion"/>
  </si>
  <si>
    <t>提报人及联系电话</t>
    <phoneticPr fontId="1" type="noConversion"/>
  </si>
  <si>
    <t>规格/尺寸（如有）</t>
    <phoneticPr fontId="1" type="noConversion"/>
  </si>
  <si>
    <t>面料是否指定供应商、面料价格</t>
    <phoneticPr fontId="1" type="noConversion"/>
  </si>
  <si>
    <t>客供件、备件、随车件客户要求</t>
    <phoneticPr fontId="1" type="noConversion"/>
  </si>
  <si>
    <t xml:space="preserve">主机厂全称                </t>
    <phoneticPr fontId="1" type="noConversion"/>
  </si>
  <si>
    <t>供货地点</t>
    <phoneticPr fontId="1" type="noConversion"/>
  </si>
  <si>
    <t>客户现场服务要求，是否指定第三方服务，如指定，其收费标准是</t>
    <phoneticPr fontId="1" type="noConversion"/>
  </si>
  <si>
    <r>
      <t xml:space="preserve">      </t>
    </r>
    <r>
      <rPr>
        <b/>
        <u/>
        <sz val="20"/>
        <color indexed="8"/>
        <rFont val="宋体"/>
        <family val="3"/>
        <charset val="134"/>
      </rPr>
      <t xml:space="preserve">      </t>
    </r>
    <r>
      <rPr>
        <b/>
        <sz val="20"/>
        <color indexed="8"/>
        <rFont val="宋体"/>
        <family val="3"/>
        <charset val="134"/>
      </rPr>
      <t>产品加工装配环节测算数据</t>
    </r>
    <phoneticPr fontId="3" type="noConversion"/>
  </si>
  <si>
    <r>
      <rPr>
        <b/>
        <u/>
        <sz val="24"/>
        <color indexed="8"/>
        <rFont val="宋体"/>
        <family val="3"/>
        <charset val="134"/>
      </rPr>
      <t xml:space="preserve">      </t>
    </r>
    <r>
      <rPr>
        <b/>
        <sz val="24"/>
        <color indexed="8"/>
        <rFont val="宋体"/>
        <family val="3"/>
        <charset val="134"/>
      </rPr>
      <t>项目建设及投资清单</t>
    </r>
    <phoneticPr fontId="3" type="noConversion"/>
  </si>
  <si>
    <r>
      <rPr>
        <u/>
        <sz val="24"/>
        <color indexed="8"/>
        <rFont val="宋体"/>
        <family val="3"/>
        <charset val="134"/>
      </rPr>
      <t xml:space="preserve">       </t>
    </r>
    <r>
      <rPr>
        <b/>
        <sz val="24"/>
        <color indexed="8"/>
        <rFont val="宋体"/>
        <family val="3"/>
        <charset val="134"/>
      </rPr>
      <t>产品运费测算表</t>
    </r>
    <phoneticPr fontId="3" type="noConversion"/>
  </si>
  <si>
    <r>
      <rPr>
        <b/>
        <u/>
        <sz val="24"/>
        <color theme="1"/>
        <rFont val="宋体"/>
        <family val="3"/>
        <charset val="134"/>
        <scheme val="minor"/>
      </rPr>
      <t xml:space="preserve">     </t>
    </r>
    <r>
      <rPr>
        <b/>
        <sz val="24"/>
        <color theme="1"/>
        <rFont val="宋体"/>
        <family val="3"/>
        <charset val="134"/>
        <scheme val="minor"/>
      </rPr>
      <t>产品包装费用测算表</t>
    </r>
    <phoneticPr fontId="3" type="noConversion"/>
  </si>
  <si>
    <r>
      <rPr>
        <b/>
        <u/>
        <sz val="24"/>
        <color theme="1"/>
        <rFont val="宋体"/>
        <family val="3"/>
        <charset val="134"/>
        <scheme val="minor"/>
      </rPr>
      <t xml:space="preserve">      </t>
    </r>
    <r>
      <rPr>
        <b/>
        <sz val="24"/>
        <color theme="1"/>
        <rFont val="宋体"/>
        <family val="3"/>
        <charset val="134"/>
        <scheme val="minor"/>
      </rPr>
      <t>产品报价价格方案汇总表</t>
    </r>
    <phoneticPr fontId="53" type="noConversion"/>
  </si>
  <si>
    <t xml:space="preserve">表单NO.GR-61-07-07（A/1）  </t>
    <phoneticPr fontId="1" type="noConversion"/>
  </si>
  <si>
    <t>表单NO.GR-61-07-08（A/1）</t>
    <phoneticPr fontId="3" type="noConversion"/>
  </si>
  <si>
    <t>产品具体配置、定额、销量、销价、成本等信息详见：GR-61-07-07产品量价信息</t>
    <phoneticPr fontId="1" type="noConversion"/>
  </si>
  <si>
    <t>产品量价信息表</t>
    <phoneticPr fontId="1" type="noConversion"/>
  </si>
  <si>
    <t>REM0003357</t>
    <phoneticPr fontId="1" type="noConversion"/>
  </si>
  <si>
    <r>
      <t xml:space="preserve">316-1 </t>
    </r>
    <r>
      <rPr>
        <sz val="10"/>
        <rFont val="宋体"/>
        <family val="2"/>
        <charset val="134"/>
      </rPr>
      <t>高配后视镜总成</t>
    </r>
    <phoneticPr fontId="1" type="noConversion"/>
  </si>
  <si>
    <t>REM0003347</t>
    <phoneticPr fontId="1" type="noConversion"/>
  </si>
  <si>
    <t>铝制金属三角座</t>
    <phoneticPr fontId="1" type="noConversion"/>
  </si>
  <si>
    <r>
      <t>AlSi12Cu1</t>
    </r>
    <r>
      <rPr>
        <sz val="10"/>
        <rFont val="宋体"/>
        <family val="2"/>
        <charset val="134"/>
      </rPr>
      <t>（</t>
    </r>
    <r>
      <rPr>
        <sz val="10"/>
        <rFont val="Arial"/>
        <family val="2"/>
      </rPr>
      <t>Fe</t>
    </r>
    <r>
      <rPr>
        <sz val="10"/>
        <rFont val="宋体"/>
        <family val="2"/>
        <charset val="134"/>
      </rPr>
      <t>）</t>
    </r>
    <phoneticPr fontId="1" type="noConversion"/>
  </si>
  <si>
    <t>采购</t>
    <phoneticPr fontId="1" type="noConversion"/>
  </si>
  <si>
    <t>压铸</t>
    <phoneticPr fontId="1" type="noConversion"/>
  </si>
  <si>
    <t>塑料三角座</t>
    <phoneticPr fontId="1" type="noConversion"/>
  </si>
  <si>
    <t>是</t>
    <phoneticPr fontId="1" type="noConversion"/>
  </si>
  <si>
    <t>PA6+GF50</t>
    <phoneticPr fontId="1" type="noConversion"/>
  </si>
  <si>
    <t>宏丰 5060HP-YP</t>
    <phoneticPr fontId="1" type="noConversion"/>
  </si>
  <si>
    <t>注塑件+铜螺母嵌件注塑</t>
    <phoneticPr fontId="1" type="noConversion"/>
  </si>
  <si>
    <t>注塑</t>
    <phoneticPr fontId="1" type="noConversion"/>
  </si>
  <si>
    <t>宏丰 19.9rmb/kg</t>
    <phoneticPr fontId="1" type="noConversion"/>
  </si>
  <si>
    <t>铜螺母</t>
    <phoneticPr fontId="1" type="noConversion"/>
  </si>
  <si>
    <t>否</t>
    <phoneticPr fontId="1" type="noConversion"/>
  </si>
  <si>
    <t>Y</t>
    <phoneticPr fontId="1" type="noConversion"/>
  </si>
  <si>
    <t>Cu</t>
    <phoneticPr fontId="1" type="noConversion"/>
  </si>
  <si>
    <t>新开模具</t>
    <phoneticPr fontId="1" type="noConversion"/>
  </si>
  <si>
    <t>沿用</t>
    <phoneticPr fontId="1" type="noConversion"/>
  </si>
  <si>
    <t>外购</t>
  </si>
  <si>
    <t>温州万福 1.1Rrmb/个</t>
    <phoneticPr fontId="1" type="noConversion"/>
  </si>
  <si>
    <t>新采购</t>
    <phoneticPr fontId="1" type="noConversion"/>
  </si>
  <si>
    <t>稳定采购</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</si>
</sst>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76" formatCode="_ * #,##0_ ;_ * \-#,##0_ ;_ * &quot;-&quot;??_ ;_ @_ "/>
    <numFmt numFmtId="177" formatCode="&quot;$&quot;#,##0.00_);[Red]\(&quot;$&quot;#,##0.00\)"/>
    <numFmt numFmtId="178" formatCode="0.0000_);[Red]\(0.0000\)"/>
    <numFmt numFmtId="179" formatCode="0.00_);[Red]\(0.00\)"/>
    <numFmt numFmtId="180" formatCode="0_);[Red]\(0\)"/>
    <numFmt numFmtId="181" formatCode="##,##0.0000"/>
    <numFmt numFmtId="182" formatCode="&quot;€&quot;\ #,##0.0000"/>
    <numFmt numFmtId="183" formatCode="#,##0.00_ ;\-#,##0.00_ ;\-\ "/>
    <numFmt numFmtId="184" formatCode="#,##0_ ;\-#,##0_ ;\-\ "/>
    <numFmt numFmtId="185" formatCode="0.0"/>
    <numFmt numFmtId="186" formatCode="&quot;$&quot;#,##0.0000"/>
    <numFmt numFmtId="187" formatCode="0_ "/>
    <numFmt numFmtId="188" formatCode="0.00_ "/>
    <numFmt numFmtId="189" formatCode="yyyy\-mm\-dd;@"/>
  </numFmts>
  <fonts count="64">
    <font>
      <sz val="11"/>
      <color theme="1"/>
      <name val="宋体"/>
      <family val="2"/>
      <charset val="134"/>
      <scheme val="minor"/>
    </font>
    <font>
      <sz val="9"/>
      <name val="宋体"/>
      <family val="2"/>
      <charset val="134"/>
      <scheme val="minor"/>
    </font>
    <font>
      <sz val="10"/>
      <name val="MS Sans Serif"/>
      <family val="2"/>
    </font>
    <font>
      <sz val="9"/>
      <name val="宋体"/>
      <family val="3"/>
      <charset val="134"/>
    </font>
    <font>
      <b/>
      <sz val="12"/>
      <name val="仿宋体"/>
      <charset val="134"/>
    </font>
    <font>
      <sz val="11"/>
      <color theme="1"/>
      <name val="宋体"/>
      <family val="2"/>
      <charset val="134"/>
      <scheme val="minor"/>
    </font>
    <font>
      <sz val="11"/>
      <color theme="1"/>
      <name val="微软雅黑"/>
      <family val="2"/>
      <charset val="134"/>
    </font>
    <font>
      <sz val="12"/>
      <name val="宋体"/>
      <family val="3"/>
      <charset val="134"/>
    </font>
    <font>
      <sz val="10"/>
      <name val="宋体"/>
      <family val="3"/>
      <charset val="134"/>
    </font>
    <font>
      <sz val="10"/>
      <color indexed="8"/>
      <name val="宋体"/>
      <family val="3"/>
      <charset val="134"/>
    </font>
    <font>
      <sz val="14"/>
      <name val="宋体"/>
      <family val="3"/>
      <charset val="134"/>
    </font>
    <font>
      <b/>
      <sz val="9"/>
      <color indexed="81"/>
      <name val="宋体"/>
      <family val="3"/>
      <charset val="134"/>
    </font>
    <font>
      <sz val="9"/>
      <color indexed="81"/>
      <name val="宋体"/>
      <family val="3"/>
      <charset val="134"/>
    </font>
    <font>
      <sz val="11"/>
      <color theme="1"/>
      <name val="宋体"/>
      <family val="3"/>
      <charset val="134"/>
      <scheme val="minor"/>
    </font>
    <font>
      <sz val="11"/>
      <color indexed="8"/>
      <name val="宋体"/>
      <family val="3"/>
      <charset val="134"/>
    </font>
    <font>
      <b/>
      <sz val="18"/>
      <color theme="1"/>
      <name val="微软雅黑"/>
      <family val="2"/>
      <charset val="134"/>
    </font>
    <font>
      <b/>
      <sz val="11"/>
      <color rgb="FFFF0000"/>
      <name val="微软雅黑"/>
      <family val="2"/>
      <charset val="134"/>
    </font>
    <font>
      <sz val="11"/>
      <color theme="1"/>
      <name val="Wingdings 2"/>
      <family val="1"/>
      <charset val="2"/>
    </font>
    <font>
      <sz val="11"/>
      <name val="Arial"/>
      <family val="2"/>
    </font>
    <font>
      <b/>
      <sz val="14"/>
      <name val="宋体"/>
      <family val="3"/>
      <charset val="134"/>
    </font>
    <font>
      <b/>
      <sz val="14"/>
      <name val="Arial"/>
      <family val="2"/>
    </font>
    <font>
      <b/>
      <sz val="20"/>
      <name val="宋体"/>
      <family val="3"/>
      <charset val="134"/>
    </font>
    <font>
      <sz val="11"/>
      <name val="宋体"/>
      <family val="3"/>
      <charset val="134"/>
    </font>
    <font>
      <sz val="9"/>
      <name val="Arial"/>
      <family val="2"/>
    </font>
    <font>
      <sz val="11"/>
      <color theme="1"/>
      <name val="Tahoma"/>
      <family val="2"/>
    </font>
    <font>
      <sz val="10"/>
      <color theme="1"/>
      <name val="宋体"/>
      <family val="3"/>
      <charset val="134"/>
      <scheme val="minor"/>
    </font>
    <font>
      <sz val="10"/>
      <name val="宋体"/>
      <family val="3"/>
      <charset val="134"/>
      <scheme val="minor"/>
    </font>
    <font>
      <b/>
      <sz val="18"/>
      <name val="宋体"/>
      <family val="3"/>
      <charset val="134"/>
    </font>
    <font>
      <b/>
      <sz val="20"/>
      <color theme="1"/>
      <name val="宋体"/>
      <family val="3"/>
      <charset val="134"/>
      <scheme val="minor"/>
    </font>
    <font>
      <b/>
      <u/>
      <sz val="20"/>
      <color indexed="8"/>
      <name val="宋体"/>
      <family val="3"/>
      <charset val="134"/>
    </font>
    <font>
      <b/>
      <sz val="20"/>
      <color indexed="8"/>
      <name val="宋体"/>
      <family val="3"/>
      <charset val="134"/>
    </font>
    <font>
      <b/>
      <sz val="11"/>
      <color theme="1"/>
      <name val="宋体"/>
      <family val="3"/>
      <charset val="134"/>
      <scheme val="minor"/>
    </font>
    <font>
      <sz val="10"/>
      <name val="Arial"/>
      <family val="2"/>
    </font>
    <font>
      <b/>
      <sz val="9"/>
      <name val="宋体"/>
      <family val="3"/>
      <charset val="134"/>
    </font>
    <font>
      <b/>
      <sz val="9"/>
      <name val="Arial"/>
      <family val="2"/>
    </font>
    <font>
      <b/>
      <sz val="9"/>
      <color indexed="10"/>
      <name val="Arial"/>
      <family val="2"/>
    </font>
    <font>
      <b/>
      <sz val="8"/>
      <name val="Arial"/>
      <family val="2"/>
    </font>
    <font>
      <b/>
      <sz val="8"/>
      <color indexed="56"/>
      <name val="Arial"/>
      <family val="2"/>
    </font>
    <font>
      <b/>
      <sz val="9"/>
      <color indexed="56"/>
      <name val="Arial"/>
      <family val="2"/>
    </font>
    <font>
      <sz val="11"/>
      <name val="宋体"/>
      <family val="3"/>
      <charset val="134"/>
      <scheme val="minor"/>
    </font>
    <font>
      <sz val="8"/>
      <name val="Arial"/>
      <family val="2"/>
    </font>
    <font>
      <b/>
      <sz val="10"/>
      <name val="Arial"/>
      <family val="2"/>
    </font>
    <font>
      <b/>
      <sz val="10"/>
      <name val="宋体"/>
      <family val="3"/>
      <charset val="134"/>
    </font>
    <font>
      <b/>
      <sz val="9"/>
      <name val="Tahoma"/>
      <family val="2"/>
    </font>
    <font>
      <b/>
      <sz val="24"/>
      <color theme="1"/>
      <name val="宋体"/>
      <family val="3"/>
      <charset val="134"/>
      <scheme val="minor"/>
    </font>
    <font>
      <b/>
      <u/>
      <sz val="24"/>
      <color indexed="8"/>
      <name val="宋体"/>
      <family val="3"/>
      <charset val="134"/>
    </font>
    <font>
      <b/>
      <sz val="24"/>
      <color indexed="8"/>
      <name val="宋体"/>
      <family val="3"/>
      <charset val="134"/>
    </font>
    <font>
      <u/>
      <sz val="24"/>
      <color indexed="8"/>
      <name val="宋体"/>
      <family val="3"/>
      <charset val="134"/>
    </font>
    <font>
      <b/>
      <sz val="12"/>
      <color theme="1"/>
      <name val="宋体"/>
      <family val="3"/>
      <charset val="134"/>
      <scheme val="minor"/>
    </font>
    <font>
      <b/>
      <sz val="9"/>
      <color indexed="81"/>
      <name val="Tahoma"/>
      <family val="2"/>
    </font>
    <font>
      <b/>
      <u/>
      <sz val="24"/>
      <color theme="1"/>
      <name val="宋体"/>
      <family val="3"/>
      <charset val="134"/>
      <scheme val="minor"/>
    </font>
    <font>
      <sz val="9"/>
      <color rgb="FFFF0000"/>
      <name val="宋体"/>
      <family val="3"/>
      <charset val="134"/>
    </font>
    <font>
      <b/>
      <sz val="14"/>
      <color theme="1"/>
      <name val="宋体"/>
      <family val="3"/>
      <charset val="134"/>
      <scheme val="minor"/>
    </font>
    <font>
      <sz val="9"/>
      <name val="宋体"/>
      <family val="3"/>
      <charset val="134"/>
      <scheme val="minor"/>
    </font>
    <font>
      <b/>
      <sz val="10"/>
      <color theme="1"/>
      <name val="宋体"/>
      <family val="3"/>
      <charset val="134"/>
      <scheme val="minor"/>
    </font>
    <font>
      <sz val="10"/>
      <color theme="1"/>
      <name val="宋体"/>
      <family val="2"/>
      <charset val="134"/>
      <scheme val="minor"/>
    </font>
    <font>
      <b/>
      <sz val="10"/>
      <color rgb="FF000000"/>
      <name val="宋体"/>
      <family val="3"/>
      <charset val="134"/>
      <scheme val="minor"/>
    </font>
    <font>
      <sz val="10"/>
      <color rgb="FF000000"/>
      <name val="宋体"/>
      <family val="3"/>
      <charset val="134"/>
      <scheme val="minor"/>
    </font>
    <font>
      <sz val="10"/>
      <color rgb="FFFF0000"/>
      <name val="宋体"/>
      <family val="3"/>
      <charset val="134"/>
      <scheme val="minor"/>
    </font>
    <font>
      <sz val="10"/>
      <color indexed="8"/>
      <name val="宋体"/>
      <family val="3"/>
      <charset val="134"/>
      <scheme val="minor"/>
    </font>
    <font>
      <sz val="10"/>
      <color indexed="10"/>
      <name val="宋体"/>
      <family val="3"/>
      <charset val="134"/>
      <scheme val="minor"/>
    </font>
    <font>
      <b/>
      <sz val="10"/>
      <name val="宋体"/>
      <family val="3"/>
      <charset val="134"/>
      <scheme val="minor"/>
    </font>
    <font>
      <sz val="10"/>
      <color rgb="FF000000"/>
      <name val="Calibri"/>
      <family val="2"/>
    </font>
    <font>
      <sz val="10"/>
      <name val="宋体"/>
      <family val="2"/>
      <charset val="134"/>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0000"/>
        <bgColor indexed="64"/>
      </patternFill>
    </fill>
    <fill>
      <patternFill patternType="solid">
        <fgColor rgb="FFFFFFFF"/>
      </patternFill>
    </fill>
    <fill>
      <patternFill patternType="solid">
        <fgColor rgb="FF92D050"/>
      </patternFill>
    </fill>
    <fill>
      <patternFill patternType="solid">
        <fgColor theme="4" tint="0.59999389629810485"/>
        <bgColor indexed="64"/>
      </patternFill>
    </fill>
    <fill>
      <patternFill patternType="solid">
        <fgColor rgb="FF92D050"/>
        <bgColor indexed="64"/>
      </patternFill>
    </fill>
  </fills>
  <borders count="9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medium">
        <color indexed="64"/>
      </top>
      <bottom/>
      <diagonal/>
    </border>
    <border>
      <left style="medium">
        <color indexed="64"/>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top/>
      <bottom style="thin">
        <color rgb="FF000000"/>
      </bottom>
      <diagonal/>
    </border>
    <border>
      <left/>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bottom style="thin">
        <color rgb="FF000000"/>
      </bottom>
      <diagonal/>
    </border>
    <border>
      <left style="medium">
        <color indexed="64"/>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15">
    <xf numFmtId="0" fontId="0" fillId="0" borderId="0">
      <alignment vertical="center"/>
    </xf>
    <xf numFmtId="0" fontId="2" fillId="0" borderId="0"/>
    <xf numFmtId="1" fontId="4" fillId="0" borderId="1" applyBorder="0"/>
    <xf numFmtId="43" fontId="5" fillId="0" borderId="0" applyFont="0" applyFill="0" applyBorder="0" applyAlignment="0" applyProtection="0">
      <alignment vertical="center"/>
    </xf>
    <xf numFmtId="0" fontId="7" fillId="0" borderId="0"/>
    <xf numFmtId="0" fontId="13" fillId="0" borderId="0">
      <alignment vertical="center"/>
    </xf>
    <xf numFmtId="43" fontId="14" fillId="0" borderId="0" applyFont="0" applyFill="0" applyBorder="0" applyAlignment="0" applyProtection="0">
      <alignment vertical="center"/>
    </xf>
    <xf numFmtId="0" fontId="7" fillId="0" borderId="0"/>
    <xf numFmtId="0" fontId="23" fillId="0" borderId="1" applyNumberFormat="0" applyFill="0" applyBorder="0" applyAlignment="0" applyProtection="0">
      <alignment vertical="center"/>
    </xf>
    <xf numFmtId="0" fontId="24" fillId="0" borderId="0"/>
    <xf numFmtId="0" fontId="32" fillId="0" borderId="0"/>
    <xf numFmtId="0" fontId="32" fillId="0" borderId="0"/>
    <xf numFmtId="185" fontId="32" fillId="0" borderId="0" applyFont="0" applyFill="0" applyBorder="0" applyAlignment="0" applyProtection="0"/>
    <xf numFmtId="0" fontId="13" fillId="0" borderId="0">
      <alignment vertical="center"/>
    </xf>
    <xf numFmtId="0" fontId="32" fillId="0" borderId="0"/>
  </cellStyleXfs>
  <cellXfs count="597">
    <xf numFmtId="0" fontId="0" fillId="0" borderId="0" xfId="0">
      <alignment vertical="center"/>
    </xf>
    <xf numFmtId="0" fontId="6" fillId="0" borderId="0" xfId="0" applyFont="1">
      <alignment vertical="center"/>
    </xf>
    <xf numFmtId="0" fontId="6" fillId="2" borderId="0" xfId="0" applyFont="1" applyFill="1">
      <alignment vertical="center"/>
    </xf>
    <xf numFmtId="43" fontId="6" fillId="0" borderId="0" xfId="0" applyNumberFormat="1" applyFont="1">
      <alignment vertical="center"/>
    </xf>
    <xf numFmtId="0" fontId="10" fillId="4" borderId="0" xfId="1" applyFont="1" applyFill="1" applyAlignment="1" applyProtection="1">
      <alignment horizontal="centerContinuous"/>
    </xf>
    <xf numFmtId="0" fontId="8" fillId="4" borderId="0" xfId="1" applyFont="1" applyFill="1" applyAlignment="1">
      <alignment horizontal="centerContinuous"/>
    </xf>
    <xf numFmtId="0" fontId="8" fillId="4" borderId="0" xfId="1" applyFont="1" applyFill="1" applyAlignment="1" applyProtection="1">
      <alignment horizontal="centerContinuous"/>
    </xf>
    <xf numFmtId="0" fontId="8" fillId="4" borderId="0" xfId="1" applyFont="1" applyFill="1" applyProtection="1"/>
    <xf numFmtId="9" fontId="8" fillId="4" borderId="0" xfId="1" applyNumberFormat="1" applyFont="1" applyFill="1" applyProtection="1"/>
    <xf numFmtId="0" fontId="8" fillId="4" borderId="6" xfId="1" applyFont="1" applyFill="1" applyBorder="1" applyAlignment="1" applyProtection="1">
      <alignment horizontal="center"/>
    </xf>
    <xf numFmtId="0" fontId="9" fillId="4" borderId="5" xfId="1" applyFont="1" applyFill="1" applyBorder="1" applyAlignment="1" applyProtection="1">
      <alignment horizontal="center"/>
    </xf>
    <xf numFmtId="1" fontId="9" fillId="4" borderId="5" xfId="2" applyFont="1" applyFill="1" applyBorder="1"/>
    <xf numFmtId="1" fontId="8" fillId="4" borderId="5" xfId="2" applyFont="1" applyFill="1" applyBorder="1"/>
    <xf numFmtId="0" fontId="8" fillId="4" borderId="2" xfId="1" applyFont="1" applyFill="1" applyBorder="1"/>
    <xf numFmtId="0" fontId="8" fillId="4" borderId="7" xfId="1" applyFont="1" applyFill="1" applyBorder="1" applyProtection="1"/>
    <xf numFmtId="0" fontId="9" fillId="4" borderId="1" xfId="1" applyFont="1" applyFill="1" applyBorder="1" applyAlignment="1" applyProtection="1">
      <alignment horizontal="center"/>
    </xf>
    <xf numFmtId="0" fontId="8" fillId="4" borderId="1" xfId="1" applyFont="1" applyFill="1" applyBorder="1" applyAlignment="1" applyProtection="1">
      <alignment horizontal="center"/>
    </xf>
    <xf numFmtId="1" fontId="8" fillId="4" borderId="7" xfId="2" applyFont="1" applyFill="1" applyBorder="1" applyAlignment="1">
      <alignment horizontal="center"/>
    </xf>
    <xf numFmtId="0" fontId="8" fillId="4" borderId="1" xfId="1" applyFont="1" applyFill="1" applyBorder="1" applyAlignment="1" applyProtection="1">
      <alignment horizontal="left"/>
    </xf>
    <xf numFmtId="0" fontId="8" fillId="4" borderId="1" xfId="1" applyFont="1" applyFill="1" applyBorder="1" applyProtection="1"/>
    <xf numFmtId="1" fontId="8" fillId="4" borderId="1" xfId="1" applyNumberFormat="1" applyFont="1" applyFill="1" applyBorder="1" applyProtection="1"/>
    <xf numFmtId="0" fontId="8" fillId="4" borderId="1" xfId="1" applyNumberFormat="1" applyFont="1" applyFill="1" applyBorder="1" applyAlignment="1" applyProtection="1">
      <alignment horizontal="left"/>
    </xf>
    <xf numFmtId="1" fontId="8" fillId="4" borderId="0" xfId="1" applyNumberFormat="1" applyFont="1" applyFill="1" applyProtection="1"/>
    <xf numFmtId="1" fontId="8" fillId="4" borderId="1" xfId="1" applyNumberFormat="1" applyFont="1" applyFill="1" applyBorder="1" applyAlignment="1" applyProtection="1">
      <alignment horizontal="left"/>
    </xf>
    <xf numFmtId="0" fontId="8" fillId="4" borderId="8" xfId="1" applyFont="1" applyFill="1" applyBorder="1" applyProtection="1"/>
    <xf numFmtId="0" fontId="8" fillId="4" borderId="9" xfId="1" applyFont="1" applyFill="1" applyBorder="1" applyProtection="1"/>
    <xf numFmtId="0" fontId="8" fillId="4" borderId="10" xfId="1" applyFont="1" applyFill="1" applyBorder="1" applyProtection="1"/>
    <xf numFmtId="0" fontId="8" fillId="4" borderId="11" xfId="1" applyFont="1" applyFill="1" applyBorder="1" applyProtection="1"/>
    <xf numFmtId="0" fontId="8" fillId="4" borderId="0" xfId="1" applyFont="1" applyFill="1" applyBorder="1" applyProtection="1"/>
    <xf numFmtId="177" fontId="8" fillId="4" borderId="0" xfId="1" applyNumberFormat="1" applyFont="1" applyFill="1" applyBorder="1" applyProtection="1"/>
    <xf numFmtId="10" fontId="8" fillId="4" borderId="0" xfId="1" applyNumberFormat="1" applyFont="1" applyFill="1" applyBorder="1" applyProtection="1"/>
    <xf numFmtId="0" fontId="8" fillId="4" borderId="12" xfId="1" applyFont="1" applyFill="1" applyBorder="1" applyProtection="1"/>
    <xf numFmtId="1" fontId="8" fillId="4" borderId="0" xfId="1" applyNumberFormat="1" applyFont="1" applyFill="1" applyBorder="1" applyProtection="1"/>
    <xf numFmtId="0" fontId="8" fillId="4" borderId="13" xfId="1" applyFont="1" applyFill="1" applyBorder="1" applyProtection="1"/>
    <xf numFmtId="0" fontId="8" fillId="4" borderId="3" xfId="1" applyFont="1" applyFill="1" applyBorder="1" applyProtection="1"/>
    <xf numFmtId="2" fontId="8" fillId="4" borderId="3" xfId="1" applyNumberFormat="1" applyFont="1" applyFill="1" applyBorder="1" applyProtection="1"/>
    <xf numFmtId="0" fontId="8" fillId="4" borderId="14" xfId="1" applyFont="1" applyFill="1" applyBorder="1" applyProtection="1"/>
    <xf numFmtId="0" fontId="8" fillId="3" borderId="1" xfId="1" applyFont="1" applyFill="1" applyBorder="1" applyProtection="1"/>
    <xf numFmtId="176" fontId="8" fillId="4" borderId="1" xfId="3" applyNumberFormat="1" applyFont="1" applyFill="1" applyBorder="1" applyAlignment="1" applyProtection="1"/>
    <xf numFmtId="176" fontId="8" fillId="3" borderId="1" xfId="3" applyNumberFormat="1" applyFont="1" applyFill="1" applyBorder="1" applyAlignment="1" applyProtection="1"/>
    <xf numFmtId="0" fontId="6" fillId="2" borderId="0" xfId="0" applyFont="1" applyFill="1" applyAlignment="1">
      <alignment vertical="center" wrapText="1"/>
    </xf>
    <xf numFmtId="43" fontId="6" fillId="0" borderId="0" xfId="3" applyFont="1">
      <alignment vertical="center"/>
    </xf>
    <xf numFmtId="0" fontId="0" fillId="0" borderId="0" xfId="0" applyAlignment="1">
      <alignment horizontal="center" vertical="center"/>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5" borderId="5" xfId="0" applyFont="1" applyFill="1" applyBorder="1" applyAlignment="1">
      <alignment vertical="center" wrapText="1"/>
    </xf>
    <xf numFmtId="0" fontId="18" fillId="0" borderId="0" xfId="7" applyNumberFormat="1" applyFont="1" applyFill="1" applyBorder="1" applyAlignment="1" applyProtection="1">
      <alignment horizontal="center" vertical="center" wrapText="1"/>
      <protection locked="0"/>
    </xf>
    <xf numFmtId="0" fontId="13" fillId="0" borderId="0" xfId="5">
      <alignment vertical="center"/>
    </xf>
    <xf numFmtId="0" fontId="19" fillId="0" borderId="17" xfId="7" applyFont="1" applyFill="1" applyBorder="1" applyAlignment="1" applyProtection="1">
      <alignment horizontal="center" vertical="center"/>
      <protection locked="0"/>
    </xf>
    <xf numFmtId="0" fontId="22" fillId="0" borderId="17" xfId="7" applyNumberFormat="1" applyFont="1" applyFill="1" applyBorder="1" applyAlignment="1" applyProtection="1">
      <alignment horizontal="center" vertical="center" wrapText="1"/>
      <protection locked="0"/>
    </xf>
    <xf numFmtId="0" fontId="8" fillId="0" borderId="17" xfId="5" applyFont="1" applyFill="1" applyBorder="1" applyAlignment="1">
      <alignment horizontal="center" vertical="center" wrapText="1"/>
    </xf>
    <xf numFmtId="0" fontId="8" fillId="0" borderId="18" xfId="5" applyFont="1" applyFill="1" applyBorder="1" applyAlignment="1">
      <alignment horizontal="center" vertical="center" wrapText="1"/>
    </xf>
    <xf numFmtId="0" fontId="22" fillId="0" borderId="1" xfId="7" applyNumberFormat="1" applyFont="1" applyFill="1" applyBorder="1" applyAlignment="1" applyProtection="1">
      <alignment horizontal="center" vertical="center" wrapText="1"/>
      <protection locked="0"/>
    </xf>
    <xf numFmtId="0" fontId="8" fillId="0" borderId="1" xfId="5" applyFont="1" applyFill="1" applyBorder="1" applyAlignment="1">
      <alignment horizontal="center" vertical="center" wrapText="1"/>
    </xf>
    <xf numFmtId="0" fontId="8" fillId="0" borderId="20" xfId="5" applyFont="1" applyFill="1" applyBorder="1" applyAlignment="1">
      <alignment horizontal="center" vertical="center" wrapText="1"/>
    </xf>
    <xf numFmtId="0" fontId="20" fillId="0" borderId="1" xfId="7" applyFont="1" applyFill="1" applyBorder="1" applyAlignment="1" applyProtection="1">
      <alignment horizontal="center" vertical="center" wrapText="1"/>
      <protection locked="0"/>
    </xf>
    <xf numFmtId="0" fontId="22" fillId="0" borderId="1" xfId="7" applyFont="1" applyFill="1" applyBorder="1" applyAlignment="1" applyProtection="1">
      <alignment horizontal="center" vertical="center"/>
      <protection locked="0"/>
    </xf>
    <xf numFmtId="0" fontId="13" fillId="0" borderId="0" xfId="5" applyFill="1">
      <alignment vertical="center"/>
    </xf>
    <xf numFmtId="0" fontId="26" fillId="0" borderId="27" xfId="7" applyFont="1" applyFill="1" applyBorder="1" applyAlignment="1" applyProtection="1">
      <alignment horizontal="center" vertical="center" wrapText="1"/>
      <protection locked="0"/>
    </xf>
    <xf numFmtId="0" fontId="26" fillId="0" borderId="27" xfId="8" applyNumberFormat="1" applyFont="1" applyFill="1" applyBorder="1" applyAlignment="1" applyProtection="1">
      <alignment horizontal="center" vertical="center" wrapText="1"/>
      <protection locked="0"/>
    </xf>
    <xf numFmtId="180" fontId="25" fillId="0" borderId="27" xfId="9" applyNumberFormat="1" applyFont="1" applyFill="1" applyBorder="1" applyAlignment="1">
      <alignment horizontal="center" vertical="center" wrapText="1"/>
    </xf>
    <xf numFmtId="0" fontId="13" fillId="0" borderId="1" xfId="5" applyBorder="1" applyAlignment="1">
      <alignment horizontal="center" vertical="center"/>
    </xf>
    <xf numFmtId="0" fontId="13" fillId="0" borderId="17" xfId="5" applyBorder="1">
      <alignment vertical="center"/>
    </xf>
    <xf numFmtId="0" fontId="13" fillId="0" borderId="17" xfId="5" applyFont="1" applyBorder="1">
      <alignment vertical="center"/>
    </xf>
    <xf numFmtId="0" fontId="13" fillId="0" borderId="18" xfId="5" applyBorder="1">
      <alignment vertical="center"/>
    </xf>
    <xf numFmtId="0" fontId="13" fillId="0" borderId="1" xfId="5" applyBorder="1">
      <alignment vertical="center"/>
    </xf>
    <xf numFmtId="0" fontId="13" fillId="0" borderId="20" xfId="5" applyBorder="1">
      <alignment vertical="center"/>
    </xf>
    <xf numFmtId="0" fontId="13" fillId="0" borderId="0" xfId="5" applyFont="1">
      <alignment vertical="center"/>
    </xf>
    <xf numFmtId="0" fontId="13" fillId="0" borderId="27" xfId="5" applyBorder="1">
      <alignment vertical="center"/>
    </xf>
    <xf numFmtId="0" fontId="13" fillId="0" borderId="31" xfId="5" applyBorder="1">
      <alignment vertical="center"/>
    </xf>
    <xf numFmtId="0" fontId="22" fillId="7" borderId="0" xfId="7" applyNumberFormat="1" applyFont="1" applyFill="1" applyBorder="1" applyAlignment="1" applyProtection="1">
      <alignment horizontal="center" vertical="center" wrapText="1"/>
      <protection locked="0"/>
    </xf>
    <xf numFmtId="178" fontId="18" fillId="0" borderId="0" xfId="7" applyNumberFormat="1" applyFont="1" applyFill="1" applyBorder="1" applyAlignment="1" applyProtection="1">
      <alignment horizontal="center" vertical="center" wrapText="1"/>
      <protection locked="0"/>
    </xf>
    <xf numFmtId="49" fontId="3" fillId="0" borderId="39" xfId="10" applyNumberFormat="1" applyFont="1" applyFill="1" applyBorder="1" applyAlignment="1" applyProtection="1">
      <alignment horizontal="center" vertical="center"/>
      <protection locked="0"/>
    </xf>
    <xf numFmtId="0" fontId="23" fillId="0" borderId="40" xfId="11" applyFont="1" applyFill="1" applyBorder="1" applyAlignment="1" applyProtection="1">
      <alignment horizontal="center" vertical="center" wrapText="1"/>
      <protection locked="0"/>
    </xf>
    <xf numFmtId="182" fontId="23" fillId="0" borderId="41" xfId="10" applyNumberFormat="1" applyFont="1" applyFill="1" applyBorder="1" applyAlignment="1" applyProtection="1">
      <alignment vertical="center" wrapText="1"/>
      <protection locked="0"/>
    </xf>
    <xf numFmtId="0" fontId="23" fillId="0" borderId="43" xfId="11" applyFont="1" applyFill="1" applyBorder="1" applyAlignment="1" applyProtection="1">
      <alignment horizontal="center" vertical="center" wrapText="1"/>
      <protection locked="0"/>
    </xf>
    <xf numFmtId="0" fontId="13" fillId="0" borderId="46" xfId="10" applyNumberFormat="1" applyFont="1" applyFill="1" applyBorder="1" applyAlignment="1" applyProtection="1">
      <alignment horizontal="center" vertical="center"/>
      <protection locked="0"/>
    </xf>
    <xf numFmtId="0" fontId="32" fillId="0" borderId="7" xfId="11" applyFont="1" applyFill="1" applyBorder="1" applyAlignment="1" applyProtection="1">
      <alignment horizontal="center" vertical="center"/>
      <protection locked="0"/>
    </xf>
    <xf numFmtId="49" fontId="13" fillId="0" borderId="47" xfId="10" applyNumberFormat="1" applyFont="1" applyFill="1" applyBorder="1" applyAlignment="1" applyProtection="1">
      <alignment vertical="center"/>
      <protection locked="0"/>
    </xf>
    <xf numFmtId="0" fontId="32" fillId="0" borderId="7" xfId="11" applyFont="1" applyFill="1" applyBorder="1" applyAlignment="1" applyProtection="1">
      <alignment vertical="center"/>
      <protection locked="0"/>
    </xf>
    <xf numFmtId="183" fontId="32" fillId="0" borderId="7" xfId="10" applyNumberFormat="1" applyFont="1" applyFill="1" applyBorder="1" applyAlignment="1" applyProtection="1">
      <alignment horizontal="right" vertical="center"/>
      <protection locked="0"/>
    </xf>
    <xf numFmtId="0" fontId="39" fillId="0" borderId="19" xfId="10" applyNumberFormat="1" applyFont="1" applyFill="1" applyBorder="1" applyAlignment="1" applyProtection="1">
      <alignment horizontal="center" vertical="center"/>
      <protection locked="0"/>
    </xf>
    <xf numFmtId="0" fontId="32" fillId="0" borderId="1" xfId="11" applyFont="1" applyFill="1" applyBorder="1" applyAlignment="1" applyProtection="1">
      <alignment horizontal="center" vertical="center"/>
      <protection locked="0"/>
    </xf>
    <xf numFmtId="49" fontId="22" fillId="0" borderId="4" xfId="10" applyNumberFormat="1" applyFont="1" applyFill="1" applyBorder="1" applyAlignment="1" applyProtection="1">
      <alignment vertical="center"/>
      <protection locked="0"/>
    </xf>
    <xf numFmtId="0" fontId="32" fillId="0" borderId="1" xfId="11" applyFont="1" applyFill="1" applyBorder="1" applyAlignment="1" applyProtection="1">
      <alignment vertical="center"/>
      <protection locked="0"/>
    </xf>
    <xf numFmtId="183" fontId="32" fillId="0" borderId="1" xfId="10" applyNumberFormat="1" applyFont="1" applyFill="1" applyBorder="1" applyAlignment="1" applyProtection="1">
      <alignment horizontal="right" vertical="center"/>
      <protection locked="0"/>
    </xf>
    <xf numFmtId="0" fontId="13" fillId="0" borderId="19" xfId="10" applyNumberFormat="1" applyFont="1" applyFill="1" applyBorder="1" applyAlignment="1" applyProtection="1">
      <alignment horizontal="center" vertical="center"/>
      <protection locked="0"/>
    </xf>
    <xf numFmtId="0" fontId="13" fillId="0" borderId="1" xfId="10" applyNumberFormat="1" applyFont="1" applyFill="1" applyBorder="1" applyAlignment="1" applyProtection="1">
      <alignment horizontal="center" vertical="center"/>
      <protection locked="0"/>
    </xf>
    <xf numFmtId="49" fontId="13" fillId="0" borderId="4" xfId="10" applyNumberFormat="1" applyFont="1" applyFill="1" applyBorder="1" applyAlignment="1" applyProtection="1">
      <alignment vertical="center"/>
      <protection locked="0"/>
    </xf>
    <xf numFmtId="0" fontId="32" fillId="0" borderId="1" xfId="10" applyNumberFormat="1" applyFont="1" applyFill="1" applyBorder="1" applyAlignment="1" applyProtection="1">
      <alignment horizontal="center" vertical="center"/>
      <protection locked="0"/>
    </xf>
    <xf numFmtId="49" fontId="18" fillId="0" borderId="4" xfId="10" applyNumberFormat="1" applyFont="1" applyFill="1" applyBorder="1" applyAlignment="1" applyProtection="1">
      <alignment vertical="center"/>
      <protection locked="0"/>
    </xf>
    <xf numFmtId="49" fontId="32" fillId="0" borderId="4" xfId="10" applyNumberFormat="1" applyFont="1" applyFill="1" applyBorder="1" applyAlignment="1" applyProtection="1">
      <alignment vertical="center"/>
      <protection locked="0"/>
    </xf>
    <xf numFmtId="0" fontId="13" fillId="0" borderId="33" xfId="10" applyNumberFormat="1" applyFont="1" applyFill="1" applyBorder="1" applyAlignment="1" applyProtection="1">
      <alignment horizontal="center" vertical="center"/>
      <protection locked="0"/>
    </xf>
    <xf numFmtId="0" fontId="32" fillId="0" borderId="27" xfId="11" applyFont="1" applyFill="1" applyBorder="1" applyAlignment="1" applyProtection="1">
      <alignment horizontal="center" vertical="center"/>
      <protection locked="0"/>
    </xf>
    <xf numFmtId="49" fontId="13" fillId="0" borderId="31" xfId="10" applyNumberFormat="1" applyFont="1" applyFill="1" applyBorder="1" applyAlignment="1" applyProtection="1">
      <alignment vertical="center"/>
      <protection locked="0"/>
    </xf>
    <xf numFmtId="1" fontId="40" fillId="0" borderId="50" xfId="10" applyNumberFormat="1" applyFont="1" applyFill="1" applyBorder="1" applyAlignment="1" applyProtection="1">
      <alignment horizontal="centerContinuous" vertical="center"/>
      <protection locked="0"/>
    </xf>
    <xf numFmtId="0" fontId="32" fillId="0" borderId="34" xfId="11" applyFont="1" applyFill="1" applyBorder="1" applyAlignment="1" applyProtection="1">
      <alignment vertical="center"/>
      <protection locked="0"/>
    </xf>
    <xf numFmtId="49" fontId="13" fillId="0" borderId="34" xfId="10" applyNumberFormat="1" applyFont="1" applyFill="1" applyBorder="1" applyAlignment="1" applyProtection="1">
      <alignment vertical="center"/>
      <protection locked="0"/>
    </xf>
    <xf numFmtId="0" fontId="13" fillId="0" borderId="50" xfId="10" applyNumberFormat="1" applyFont="1" applyFill="1" applyBorder="1" applyAlignment="1" applyProtection="1">
      <alignment vertical="center"/>
      <protection locked="0"/>
    </xf>
    <xf numFmtId="49" fontId="41" fillId="0" borderId="34" xfId="10" applyNumberFormat="1" applyFont="1" applyFill="1" applyBorder="1" applyAlignment="1" applyProtection="1">
      <alignment horizontal="right" vertical="center"/>
      <protection locked="0"/>
    </xf>
    <xf numFmtId="0" fontId="41" fillId="0" borderId="34" xfId="11" applyFont="1" applyFill="1" applyBorder="1" applyAlignment="1" applyProtection="1">
      <alignment horizontal="right" vertical="center"/>
      <protection locked="0"/>
    </xf>
    <xf numFmtId="0" fontId="32" fillId="0" borderId="50" xfId="11" applyFont="1" applyFill="1" applyBorder="1" applyAlignment="1" applyProtection="1">
      <alignment vertical="center"/>
      <protection locked="0"/>
    </xf>
    <xf numFmtId="0" fontId="8" fillId="0" borderId="54" xfId="5" applyFont="1" applyBorder="1" applyAlignment="1">
      <alignment horizontal="center" vertical="center"/>
    </xf>
    <xf numFmtId="0" fontId="8" fillId="0" borderId="17" xfId="5" applyFont="1" applyBorder="1" applyAlignment="1">
      <alignment horizontal="center" vertical="center" wrapText="1"/>
    </xf>
    <xf numFmtId="0" fontId="8" fillId="0" borderId="55" xfId="5" applyFont="1" applyBorder="1" applyAlignment="1">
      <alignment horizontal="center" vertical="center"/>
    </xf>
    <xf numFmtId="0" fontId="8" fillId="0" borderId="56" xfId="5" applyFont="1" applyBorder="1" applyAlignment="1">
      <alignment horizontal="center" vertical="center"/>
    </xf>
    <xf numFmtId="0" fontId="8" fillId="0" borderId="56" xfId="5" applyFont="1" applyBorder="1" applyAlignment="1">
      <alignment horizontal="center" vertical="center" wrapText="1"/>
    </xf>
    <xf numFmtId="0" fontId="8" fillId="0" borderId="57" xfId="5" applyFont="1" applyBorder="1" applyAlignment="1">
      <alignment horizontal="center" vertical="center" wrapText="1"/>
    </xf>
    <xf numFmtId="0" fontId="32" fillId="0" borderId="19" xfId="5" applyFont="1" applyBorder="1" applyAlignment="1">
      <alignment horizontal="center" vertical="center"/>
    </xf>
    <xf numFmtId="0" fontId="8" fillId="0" borderId="1" xfId="5" applyFont="1" applyBorder="1" applyAlignment="1">
      <alignment vertical="center"/>
    </xf>
    <xf numFmtId="0" fontId="32" fillId="0" borderId="1" xfId="5" applyFont="1" applyBorder="1" applyAlignment="1">
      <alignment horizontal="center" vertical="center"/>
    </xf>
    <xf numFmtId="0" fontId="32" fillId="0" borderId="1" xfId="5" applyFont="1" applyBorder="1" applyAlignment="1">
      <alignment horizontal="center" vertical="center" wrapText="1"/>
    </xf>
    <xf numFmtId="0" fontId="32" fillId="0" borderId="1" xfId="5" applyFont="1" applyBorder="1" applyAlignment="1">
      <alignment vertical="center"/>
    </xf>
    <xf numFmtId="0" fontId="8" fillId="0" borderId="58" xfId="5" applyFont="1" applyBorder="1" applyAlignment="1">
      <alignment vertical="center"/>
    </xf>
    <xf numFmtId="0" fontId="32" fillId="0" borderId="59" xfId="5" applyFont="1" applyBorder="1" applyAlignment="1">
      <alignment vertical="center"/>
    </xf>
    <xf numFmtId="0" fontId="32" fillId="0" borderId="59" xfId="5" applyFont="1" applyBorder="1" applyAlignment="1">
      <alignment horizontal="center" vertical="center"/>
    </xf>
    <xf numFmtId="0" fontId="32" fillId="0" borderId="59" xfId="5" applyFont="1" applyBorder="1" applyAlignment="1">
      <alignment vertical="center" wrapText="1"/>
    </xf>
    <xf numFmtId="0" fontId="8" fillId="0" borderId="59" xfId="5" applyFont="1" applyBorder="1" applyAlignment="1">
      <alignment horizontal="right" vertical="center" wrapText="1"/>
    </xf>
    <xf numFmtId="0" fontId="25" fillId="0" borderId="0" xfId="5" applyFont="1" applyAlignment="1">
      <alignment vertical="center"/>
    </xf>
    <xf numFmtId="0" fontId="8" fillId="0" borderId="19" xfId="5" applyFont="1" applyBorder="1" applyAlignment="1">
      <alignment horizontal="center" vertical="center" wrapText="1"/>
    </xf>
    <xf numFmtId="0" fontId="8" fillId="0" borderId="1" xfId="5" applyFont="1" applyBorder="1" applyAlignment="1">
      <alignment horizontal="center" vertical="center" wrapText="1"/>
    </xf>
    <xf numFmtId="0" fontId="8" fillId="0" borderId="6" xfId="5" applyFont="1" applyBorder="1" applyAlignment="1">
      <alignment horizontal="center" vertical="center" wrapText="1"/>
    </xf>
    <xf numFmtId="0" fontId="32" fillId="0" borderId="1" xfId="5" applyFont="1" applyBorder="1" applyAlignment="1">
      <alignment vertical="center" wrapText="1"/>
    </xf>
    <xf numFmtId="0" fontId="13" fillId="0" borderId="0" xfId="5" applyAlignment="1">
      <alignment vertical="center"/>
    </xf>
    <xf numFmtId="0" fontId="13" fillId="0" borderId="1" xfId="13" applyFill="1" applyBorder="1" applyAlignment="1">
      <alignment horizontal="center" vertical="center"/>
    </xf>
    <xf numFmtId="0" fontId="13" fillId="0" borderId="19" xfId="13" applyFill="1" applyBorder="1" applyAlignment="1">
      <alignment horizontal="center" vertical="center"/>
    </xf>
    <xf numFmtId="187" fontId="13" fillId="0" borderId="1" xfId="13" applyNumberFormat="1" applyFill="1" applyBorder="1" applyAlignment="1">
      <alignment horizontal="center" vertical="center"/>
    </xf>
    <xf numFmtId="188" fontId="13" fillId="0" borderId="1" xfId="13" applyNumberFormat="1" applyFill="1" applyBorder="1" applyAlignment="1">
      <alignment horizontal="center" vertical="center"/>
    </xf>
    <xf numFmtId="0" fontId="13" fillId="0" borderId="20" xfId="13" applyFill="1" applyBorder="1" applyAlignment="1">
      <alignment horizontal="center" vertical="center"/>
    </xf>
    <xf numFmtId="0" fontId="13" fillId="0" borderId="20" xfId="13" applyFill="1" applyBorder="1">
      <alignment vertical="center"/>
    </xf>
    <xf numFmtId="0" fontId="13" fillId="0" borderId="33" xfId="13" applyFill="1" applyBorder="1">
      <alignment vertical="center"/>
    </xf>
    <xf numFmtId="0" fontId="13" fillId="0" borderId="27" xfId="13" applyFill="1" applyBorder="1">
      <alignment vertical="center"/>
    </xf>
    <xf numFmtId="0" fontId="13" fillId="0" borderId="27" xfId="13" applyFill="1" applyBorder="1" applyAlignment="1">
      <alignment horizontal="center" vertical="center"/>
    </xf>
    <xf numFmtId="187" fontId="13" fillId="0" borderId="27" xfId="13" applyNumberFormat="1" applyFill="1" applyBorder="1" applyAlignment="1">
      <alignment horizontal="center" vertical="center"/>
    </xf>
    <xf numFmtId="188" fontId="13" fillId="0" borderId="27" xfId="13" applyNumberFormat="1" applyFill="1" applyBorder="1" applyAlignment="1">
      <alignment horizontal="center" vertical="center"/>
    </xf>
    <xf numFmtId="0" fontId="13" fillId="0" borderId="31" xfId="13" applyFill="1" applyBorder="1">
      <alignment vertical="center"/>
    </xf>
    <xf numFmtId="0" fontId="13" fillId="0" borderId="0" xfId="13" applyFill="1" applyBorder="1" applyAlignment="1">
      <alignment horizontal="center" vertical="center"/>
    </xf>
    <xf numFmtId="187" fontId="13" fillId="0" borderId="0" xfId="13" applyNumberFormat="1" applyFill="1" applyBorder="1" applyAlignment="1">
      <alignment horizontal="center" vertical="center"/>
    </xf>
    <xf numFmtId="188" fontId="13" fillId="0" borderId="0" xfId="13" applyNumberFormat="1" applyFill="1" applyBorder="1" applyAlignment="1">
      <alignment horizontal="center" vertical="center"/>
    </xf>
    <xf numFmtId="0" fontId="8" fillId="0" borderId="69" xfId="13" applyFont="1" applyFill="1" applyBorder="1" applyAlignment="1">
      <alignment horizontal="center" vertical="center" wrapText="1"/>
    </xf>
    <xf numFmtId="0" fontId="8" fillId="0" borderId="52" xfId="13" applyFont="1" applyFill="1" applyBorder="1" applyAlignment="1">
      <alignment horizontal="center" vertical="center" wrapText="1"/>
    </xf>
    <xf numFmtId="188" fontId="8" fillId="0" borderId="52" xfId="13" applyNumberFormat="1" applyFont="1" applyFill="1" applyBorder="1" applyAlignment="1">
      <alignment horizontal="center" vertical="center" wrapText="1"/>
    </xf>
    <xf numFmtId="0" fontId="8" fillId="0" borderId="52" xfId="13" applyFont="1" applyFill="1" applyBorder="1" applyAlignment="1">
      <alignment horizontal="center" vertical="center"/>
    </xf>
    <xf numFmtId="49" fontId="8" fillId="0" borderId="52" xfId="13" applyNumberFormat="1" applyFont="1" applyFill="1" applyBorder="1" applyAlignment="1">
      <alignment horizontal="center" vertical="center" wrapText="1"/>
    </xf>
    <xf numFmtId="188" fontId="8" fillId="0" borderId="52" xfId="13" applyNumberFormat="1" applyFont="1" applyFill="1" applyBorder="1" applyAlignment="1">
      <alignment horizontal="center" vertical="center"/>
    </xf>
    <xf numFmtId="0" fontId="8" fillId="0" borderId="70" xfId="13" applyFont="1" applyFill="1" applyBorder="1" applyAlignment="1">
      <alignment horizontal="center" vertical="center" wrapText="1"/>
    </xf>
    <xf numFmtId="0" fontId="25" fillId="0" borderId="0" xfId="5" applyFont="1" applyBorder="1" applyAlignment="1">
      <alignment vertical="center"/>
    </xf>
    <xf numFmtId="0" fontId="8" fillId="5" borderId="22" xfId="5" applyFont="1" applyFill="1" applyBorder="1" applyAlignment="1">
      <alignment vertical="center"/>
    </xf>
    <xf numFmtId="0" fontId="32" fillId="5" borderId="1" xfId="5" applyFont="1" applyFill="1" applyBorder="1" applyAlignment="1">
      <alignment horizontal="center" vertical="center"/>
    </xf>
    <xf numFmtId="0" fontId="32" fillId="5" borderId="1" xfId="5" applyFont="1" applyFill="1" applyBorder="1" applyAlignment="1">
      <alignment horizontal="center" vertical="center" wrapText="1"/>
    </xf>
    <xf numFmtId="0" fontId="32" fillId="5" borderId="1" xfId="5" applyFont="1" applyFill="1" applyBorder="1" applyAlignment="1">
      <alignment vertical="center"/>
    </xf>
    <xf numFmtId="0" fontId="32" fillId="10" borderId="1" xfId="5" applyFont="1" applyFill="1" applyBorder="1" applyAlignment="1">
      <alignment vertical="center" wrapText="1"/>
    </xf>
    <xf numFmtId="0" fontId="3" fillId="5" borderId="42" xfId="11" applyFont="1" applyFill="1" applyBorder="1" applyAlignment="1" applyProtection="1">
      <alignment horizontal="center" vertical="center" wrapText="1"/>
      <protection locked="0"/>
    </xf>
    <xf numFmtId="0" fontId="32" fillId="5" borderId="46" xfId="11" applyFont="1" applyFill="1" applyBorder="1" applyAlignment="1" applyProtection="1">
      <alignment vertical="center"/>
      <protection locked="0"/>
    </xf>
    <xf numFmtId="0" fontId="32" fillId="5" borderId="19" xfId="11" applyFont="1" applyFill="1" applyBorder="1" applyAlignment="1" applyProtection="1">
      <alignment vertical="center"/>
      <protection locked="0"/>
    </xf>
    <xf numFmtId="0" fontId="3" fillId="5" borderId="40" xfId="11" applyFont="1" applyFill="1" applyBorder="1" applyAlignment="1" applyProtection="1">
      <alignment horizontal="center" vertical="top" wrapText="1"/>
      <protection locked="0"/>
    </xf>
    <xf numFmtId="183" fontId="32" fillId="5" borderId="1" xfId="10" applyNumberFormat="1" applyFont="1" applyFill="1" applyBorder="1" applyAlignment="1" applyProtection="1">
      <alignment horizontal="right" vertical="center"/>
      <protection locked="0"/>
    </xf>
    <xf numFmtId="0" fontId="23" fillId="5" borderId="44" xfId="11" applyFont="1" applyFill="1" applyBorder="1" applyAlignment="1" applyProtection="1">
      <alignment horizontal="center" vertical="center" wrapText="1"/>
      <protection locked="0"/>
    </xf>
    <xf numFmtId="0" fontId="3" fillId="5" borderId="40" xfId="11" applyFont="1" applyFill="1" applyBorder="1" applyAlignment="1" applyProtection="1">
      <alignment horizontal="center" vertical="center" wrapText="1"/>
      <protection locked="0"/>
    </xf>
    <xf numFmtId="0" fontId="3" fillId="5" borderId="41" xfId="11" applyFont="1" applyFill="1" applyBorder="1" applyAlignment="1" applyProtection="1">
      <alignment horizontal="center" vertical="center" wrapText="1"/>
      <protection locked="0"/>
    </xf>
    <xf numFmtId="0" fontId="23" fillId="5" borderId="42" xfId="11" applyFont="1" applyFill="1" applyBorder="1" applyAlignment="1" applyProtection="1">
      <alignment horizontal="center" vertical="center" wrapText="1"/>
      <protection locked="0"/>
    </xf>
    <xf numFmtId="183" fontId="32" fillId="5" borderId="7" xfId="10" applyNumberFormat="1" applyFont="1" applyFill="1" applyBorder="1" applyAlignment="1" applyProtection="1">
      <alignment horizontal="right" vertical="center"/>
      <protection locked="0"/>
    </xf>
    <xf numFmtId="184" fontId="32" fillId="5" borderId="7" xfId="10" applyNumberFormat="1" applyFont="1" applyFill="1" applyBorder="1" applyAlignment="1" applyProtection="1">
      <alignment horizontal="right" vertical="center"/>
      <protection locked="0"/>
    </xf>
    <xf numFmtId="183" fontId="32" fillId="5" borderId="46" xfId="12" applyNumberFormat="1" applyFont="1" applyFill="1" applyBorder="1" applyAlignment="1" applyProtection="1">
      <alignment horizontal="right" vertical="center"/>
      <protection locked="0"/>
    </xf>
    <xf numFmtId="183" fontId="32" fillId="5" borderId="19" xfId="12" applyNumberFormat="1" applyFont="1" applyFill="1" applyBorder="1" applyAlignment="1" applyProtection="1">
      <alignment horizontal="right" vertical="center"/>
      <protection locked="0"/>
    </xf>
    <xf numFmtId="4" fontId="41" fillId="11" borderId="30" xfId="11" applyNumberFormat="1" applyFont="1" applyFill="1" applyBorder="1" applyAlignment="1" applyProtection="1">
      <alignment horizontal="right" vertical="center"/>
    </xf>
    <xf numFmtId="183" fontId="32" fillId="11" borderId="24" xfId="11" applyNumberFormat="1" applyFont="1" applyFill="1" applyBorder="1" applyAlignment="1" applyProtection="1">
      <alignment horizontal="right" vertical="center"/>
    </xf>
    <xf numFmtId="183" fontId="13" fillId="11" borderId="24" xfId="10" applyNumberFormat="1" applyFont="1" applyFill="1" applyBorder="1" applyAlignment="1" applyProtection="1">
      <alignment horizontal="right" vertical="center"/>
    </xf>
    <xf numFmtId="183" fontId="32" fillId="11" borderId="48" xfId="11" applyNumberFormat="1" applyFont="1" applyFill="1" applyBorder="1" applyAlignment="1" applyProtection="1">
      <alignment horizontal="right" vertical="center"/>
    </xf>
    <xf numFmtId="183" fontId="32" fillId="11" borderId="49" xfId="11" applyNumberFormat="1" applyFont="1" applyFill="1" applyBorder="1" applyAlignment="1" applyProtection="1">
      <alignment horizontal="right" vertical="center"/>
    </xf>
    <xf numFmtId="186" fontId="13" fillId="11" borderId="51" xfId="10" applyNumberFormat="1" applyFont="1" applyFill="1" applyBorder="1" applyAlignment="1" applyProtection="1">
      <alignment horizontal="right" vertical="center"/>
      <protection locked="0"/>
    </xf>
    <xf numFmtId="43" fontId="32" fillId="11" borderId="1" xfId="3" applyFont="1" applyFill="1" applyBorder="1" applyAlignment="1">
      <alignment horizontal="right" vertical="center" wrapText="1"/>
    </xf>
    <xf numFmtId="43" fontId="32" fillId="11" borderId="20" xfId="3" applyFont="1" applyFill="1" applyBorder="1" applyAlignment="1">
      <alignment horizontal="right" vertical="center" wrapText="1"/>
    </xf>
    <xf numFmtId="43" fontId="32" fillId="11" borderId="27" xfId="3" applyFont="1" applyFill="1" applyBorder="1" applyAlignment="1">
      <alignment horizontal="right" vertical="center" wrapText="1"/>
    </xf>
    <xf numFmtId="43" fontId="32" fillId="11" borderId="60" xfId="3" applyFont="1" applyFill="1" applyBorder="1" applyAlignment="1">
      <alignment horizontal="right" vertical="center" wrapText="1"/>
    </xf>
    <xf numFmtId="0" fontId="8" fillId="0" borderId="2" xfId="5" applyFont="1" applyFill="1" applyBorder="1" applyAlignment="1">
      <alignment horizontal="center" vertical="center" wrapText="1"/>
    </xf>
    <xf numFmtId="0" fontId="8" fillId="0" borderId="6" xfId="5" applyFont="1" applyFill="1" applyBorder="1" applyAlignment="1">
      <alignment horizontal="center" vertical="center" wrapText="1"/>
    </xf>
    <xf numFmtId="0" fontId="8" fillId="0" borderId="19" xfId="5" applyFont="1" applyFill="1" applyBorder="1" applyAlignment="1">
      <alignment horizontal="center" vertical="center" wrapText="1"/>
    </xf>
    <xf numFmtId="188" fontId="13" fillId="11" borderId="1" xfId="13" applyNumberFormat="1" applyFill="1" applyBorder="1" applyAlignment="1">
      <alignment horizontal="center" vertical="center"/>
    </xf>
    <xf numFmtId="188" fontId="13" fillId="11" borderId="27" xfId="13" applyNumberForma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0" borderId="89" xfId="0" applyBorder="1" applyAlignment="1">
      <alignment horizontal="center" vertical="center"/>
    </xf>
    <xf numFmtId="0" fontId="52" fillId="0" borderId="89" xfId="0" applyFont="1" applyBorder="1" applyAlignment="1">
      <alignment vertical="center"/>
    </xf>
    <xf numFmtId="0" fontId="25" fillId="0" borderId="89" xfId="0" applyFont="1" applyBorder="1" applyAlignment="1">
      <alignment vertical="center"/>
    </xf>
    <xf numFmtId="0" fontId="13" fillId="0" borderId="52" xfId="5" applyFill="1" applyBorder="1" applyAlignment="1">
      <alignment vertical="center"/>
    </xf>
    <xf numFmtId="0" fontId="25" fillId="0" borderId="52" xfId="5" applyFont="1" applyBorder="1" applyAlignment="1">
      <alignment horizontal="left" vertical="center"/>
    </xf>
    <xf numFmtId="0" fontId="25" fillId="0" borderId="0" xfId="5" applyFont="1" applyAlignment="1">
      <alignment horizontal="left" vertical="center"/>
    </xf>
    <xf numFmtId="183" fontId="32" fillId="5" borderId="33" xfId="10" applyNumberFormat="1" applyFont="1" applyFill="1" applyBorder="1" applyAlignment="1" applyProtection="1">
      <alignment horizontal="right" vertical="center"/>
      <protection locked="0"/>
    </xf>
    <xf numFmtId="184" fontId="32" fillId="5" borderId="27" xfId="10" applyNumberFormat="1" applyFont="1" applyFill="1" applyBorder="1" applyAlignment="1" applyProtection="1">
      <alignment horizontal="right" vertical="center"/>
      <protection locked="0"/>
    </xf>
    <xf numFmtId="184" fontId="32" fillId="5" borderId="31" xfId="10" applyNumberFormat="1" applyFont="1" applyFill="1" applyBorder="1" applyAlignment="1" applyProtection="1">
      <alignment horizontal="right" vertical="center"/>
      <protection locked="0"/>
    </xf>
    <xf numFmtId="0" fontId="32" fillId="5" borderId="33" xfId="11" applyFont="1" applyFill="1" applyBorder="1" applyAlignment="1" applyProtection="1">
      <alignment vertical="center"/>
      <protection locked="0"/>
    </xf>
    <xf numFmtId="0" fontId="32" fillId="0" borderId="27" xfId="11" applyFont="1" applyFill="1" applyBorder="1" applyAlignment="1" applyProtection="1">
      <alignment vertical="center"/>
      <protection locked="0"/>
    </xf>
    <xf numFmtId="183" fontId="32" fillId="0" borderId="27" xfId="10" applyNumberFormat="1" applyFont="1" applyFill="1" applyBorder="1" applyAlignment="1" applyProtection="1">
      <alignment horizontal="right" vertical="center"/>
      <protection locked="0"/>
    </xf>
    <xf numFmtId="183" fontId="32" fillId="5" borderId="27" xfId="10" applyNumberFormat="1" applyFont="1" applyFill="1" applyBorder="1" applyAlignment="1" applyProtection="1">
      <alignment horizontal="right" vertical="center"/>
      <protection locked="0"/>
    </xf>
    <xf numFmtId="183" fontId="32" fillId="11" borderId="31" xfId="11" applyNumberFormat="1" applyFont="1" applyFill="1" applyBorder="1" applyAlignment="1" applyProtection="1">
      <alignment horizontal="right" vertical="center"/>
    </xf>
    <xf numFmtId="183" fontId="32" fillId="5" borderId="33" xfId="12" applyNumberFormat="1" applyFont="1" applyFill="1" applyBorder="1" applyAlignment="1" applyProtection="1">
      <alignment horizontal="right" vertical="center"/>
      <protection locked="0"/>
    </xf>
    <xf numFmtId="183" fontId="13" fillId="11" borderId="31" xfId="10" applyNumberFormat="1" applyFont="1" applyFill="1" applyBorder="1" applyAlignment="1" applyProtection="1">
      <alignment horizontal="right" vertical="center"/>
    </xf>
    <xf numFmtId="183" fontId="32" fillId="11" borderId="88" xfId="11" applyNumberFormat="1" applyFont="1" applyFill="1" applyBorder="1" applyAlignment="1" applyProtection="1">
      <alignment horizontal="right" vertical="center"/>
    </xf>
    <xf numFmtId="0" fontId="25" fillId="0" borderId="7"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9" xfId="0" applyFont="1" applyBorder="1" applyAlignment="1">
      <alignment horizontal="center" vertical="center"/>
    </xf>
    <xf numFmtId="0" fontId="25" fillId="0" borderId="1" xfId="0" applyFont="1" applyBorder="1" applyAlignment="1">
      <alignment vertical="center"/>
    </xf>
    <xf numFmtId="43" fontId="25" fillId="0" borderId="1" xfId="3" applyFont="1" applyBorder="1" applyAlignment="1">
      <alignment vertical="center"/>
    </xf>
    <xf numFmtId="43" fontId="25" fillId="11" borderId="1" xfId="3" applyFont="1" applyFill="1" applyBorder="1" applyAlignment="1">
      <alignment vertical="center"/>
    </xf>
    <xf numFmtId="176" fontId="25" fillId="0" borderId="1" xfId="3" applyNumberFormat="1" applyFont="1" applyBorder="1" applyAlignment="1">
      <alignment vertical="center"/>
    </xf>
    <xf numFmtId="0" fontId="25" fillId="0" borderId="20" xfId="0" applyFont="1" applyBorder="1" applyAlignment="1">
      <alignment vertical="center"/>
    </xf>
    <xf numFmtId="0" fontId="54" fillId="0" borderId="1" xfId="0" applyFont="1" applyBorder="1" applyAlignment="1">
      <alignment horizontal="center" vertical="center"/>
    </xf>
    <xf numFmtId="176" fontId="25" fillId="11" borderId="1" xfId="3" applyNumberFormat="1" applyFont="1" applyFill="1" applyBorder="1" applyAlignment="1">
      <alignment vertical="center"/>
    </xf>
    <xf numFmtId="0" fontId="25" fillId="0" borderId="33" xfId="0" applyFont="1" applyBorder="1" applyAlignment="1">
      <alignment horizontal="center" vertical="center"/>
    </xf>
    <xf numFmtId="0" fontId="25" fillId="0" borderId="27" xfId="0" applyFont="1" applyBorder="1" applyAlignment="1">
      <alignment vertical="center"/>
    </xf>
    <xf numFmtId="0" fontId="25" fillId="0" borderId="31" xfId="0" applyFont="1" applyBorder="1" applyAlignment="1">
      <alignment vertical="center"/>
    </xf>
    <xf numFmtId="0" fontId="25" fillId="0" borderId="0" xfId="5" applyFont="1" applyBorder="1">
      <alignment vertical="center"/>
    </xf>
    <xf numFmtId="0" fontId="25" fillId="0" borderId="73" xfId="5" applyFont="1" applyBorder="1">
      <alignment vertical="center"/>
    </xf>
    <xf numFmtId="0" fontId="25" fillId="0" borderId="34" xfId="5" applyFont="1" applyBorder="1">
      <alignment vertical="center"/>
    </xf>
    <xf numFmtId="0" fontId="25" fillId="0" borderId="51" xfId="5" applyFont="1" applyBorder="1">
      <alignment vertical="center"/>
    </xf>
    <xf numFmtId="0" fontId="25" fillId="8" borderId="80" xfId="5" applyNumberFormat="1" applyFont="1" applyFill="1" applyBorder="1" applyAlignment="1">
      <alignment horizontal="center" vertical="center"/>
    </xf>
    <xf numFmtId="0" fontId="57" fillId="8" borderId="75" xfId="5" applyNumberFormat="1" applyFont="1" applyFill="1" applyBorder="1" applyAlignment="1">
      <alignment horizontal="center" vertical="center"/>
    </xf>
    <xf numFmtId="0" fontId="57" fillId="8" borderId="79" xfId="5" applyNumberFormat="1" applyFont="1" applyFill="1" applyBorder="1" applyAlignment="1" applyProtection="1">
      <alignment horizontal="center" vertical="center"/>
      <protection locked="0"/>
    </xf>
    <xf numFmtId="0" fontId="57" fillId="8" borderId="75" xfId="14" applyNumberFormat="1" applyFont="1" applyFill="1" applyBorder="1" applyAlignment="1">
      <alignment horizontal="center" vertical="center"/>
    </xf>
    <xf numFmtId="0" fontId="57" fillId="8" borderId="80" xfId="14" applyNumberFormat="1" applyFont="1" applyFill="1" applyBorder="1" applyAlignment="1">
      <alignment horizontal="center" vertical="center"/>
    </xf>
    <xf numFmtId="189" fontId="57" fillId="8" borderId="79" xfId="5" applyNumberFormat="1" applyFont="1" applyFill="1" applyBorder="1" applyAlignment="1" applyProtection="1">
      <alignment horizontal="center" vertical="center"/>
      <protection locked="0"/>
    </xf>
    <xf numFmtId="179" fontId="57" fillId="8" borderId="79" xfId="5" applyNumberFormat="1" applyFont="1" applyFill="1" applyBorder="1" applyAlignment="1" applyProtection="1">
      <alignment horizontal="center" vertical="center"/>
      <protection locked="0"/>
    </xf>
    <xf numFmtId="0" fontId="57" fillId="8" borderId="76" xfId="14" applyNumberFormat="1" applyFont="1" applyFill="1" applyBorder="1" applyAlignment="1">
      <alignment vertical="center"/>
    </xf>
    <xf numFmtId="0" fontId="57" fillId="8" borderId="82" xfId="14" applyNumberFormat="1" applyFont="1" applyFill="1" applyBorder="1" applyAlignment="1">
      <alignment vertical="center"/>
    </xf>
    <xf numFmtId="0" fontId="57" fillId="8" borderId="81" xfId="14" applyNumberFormat="1" applyFont="1" applyFill="1" applyBorder="1" applyAlignment="1">
      <alignment vertical="center"/>
    </xf>
    <xf numFmtId="178" fontId="57" fillId="8" borderId="79" xfId="5" applyNumberFormat="1" applyFont="1" applyFill="1" applyBorder="1" applyAlignment="1" applyProtection="1">
      <alignment horizontal="center" vertical="center"/>
      <protection locked="0"/>
    </xf>
    <xf numFmtId="0" fontId="56" fillId="8" borderId="83" xfId="14" applyNumberFormat="1" applyFont="1" applyFill="1" applyBorder="1" applyAlignment="1">
      <alignment horizontal="left" vertical="center"/>
    </xf>
    <xf numFmtId="0" fontId="56" fillId="8" borderId="84" xfId="14" applyNumberFormat="1" applyFont="1" applyFill="1" applyBorder="1" applyAlignment="1">
      <alignment horizontal="left" vertical="center"/>
    </xf>
    <xf numFmtId="0" fontId="57" fillId="8" borderId="0" xfId="14" applyNumberFormat="1" applyFont="1" applyFill="1" applyBorder="1" applyAlignment="1">
      <alignment horizontal="left" vertical="center"/>
    </xf>
    <xf numFmtId="0" fontId="57" fillId="8" borderId="73" xfId="14" applyNumberFormat="1" applyFont="1" applyFill="1" applyBorder="1" applyAlignment="1">
      <alignment vertical="center"/>
    </xf>
    <xf numFmtId="43" fontId="57" fillId="11" borderId="79" xfId="3" applyFont="1" applyFill="1" applyBorder="1" applyAlignment="1">
      <alignment horizontal="center" vertical="center"/>
    </xf>
    <xf numFmtId="0" fontId="57" fillId="8" borderId="85" xfId="5" applyNumberFormat="1" applyFont="1" applyFill="1" applyBorder="1" applyAlignment="1">
      <alignment horizontal="center" vertical="center"/>
    </xf>
    <xf numFmtId="43" fontId="56" fillId="9" borderId="87" xfId="3" applyFont="1" applyFill="1" applyBorder="1" applyAlignment="1">
      <alignment horizontal="center" vertical="center"/>
    </xf>
    <xf numFmtId="0" fontId="57" fillId="8" borderId="85" xfId="14" applyNumberFormat="1" applyFont="1" applyFill="1" applyBorder="1" applyAlignment="1">
      <alignment horizontal="center" vertical="center"/>
    </xf>
    <xf numFmtId="0" fontId="56" fillId="8" borderId="72" xfId="14" applyNumberFormat="1" applyFont="1" applyFill="1" applyBorder="1" applyAlignment="1">
      <alignment horizontal="left" vertical="center"/>
    </xf>
    <xf numFmtId="0" fontId="26" fillId="8" borderId="0" xfId="14" applyNumberFormat="1" applyFont="1" applyFill="1" applyBorder="1" applyAlignment="1">
      <alignment vertical="center"/>
    </xf>
    <xf numFmtId="0" fontId="56" fillId="8" borderId="0" xfId="14" applyNumberFormat="1" applyFont="1" applyFill="1" applyBorder="1" applyAlignment="1">
      <alignment horizontal="left" vertical="center"/>
    </xf>
    <xf numFmtId="0" fontId="56" fillId="8" borderId="73" xfId="14" applyNumberFormat="1" applyFont="1" applyFill="1" applyBorder="1" applyAlignment="1">
      <alignment vertical="center"/>
    </xf>
    <xf numFmtId="0" fontId="56" fillId="8" borderId="90" xfId="14" applyNumberFormat="1" applyFont="1" applyFill="1" applyBorder="1" applyAlignment="1">
      <alignment horizontal="left" vertical="center"/>
    </xf>
    <xf numFmtId="0" fontId="56" fillId="8" borderId="91" xfId="14" applyNumberFormat="1" applyFont="1" applyFill="1" applyBorder="1" applyAlignment="1">
      <alignment horizontal="center" vertical="center" wrapText="1"/>
    </xf>
    <xf numFmtId="0" fontId="56" fillId="8" borderId="95" xfId="14" applyNumberFormat="1" applyFont="1" applyFill="1" applyBorder="1" applyAlignment="1">
      <alignment horizontal="center" vertical="center" wrapText="1"/>
    </xf>
    <xf numFmtId="0" fontId="8" fillId="0" borderId="1" xfId="7" applyNumberFormat="1" applyFont="1" applyFill="1" applyBorder="1" applyAlignment="1" applyProtection="1">
      <alignment horizontal="center" vertical="center" wrapText="1"/>
      <protection locked="0"/>
    </xf>
    <xf numFmtId="0" fontId="32" fillId="0" borderId="1" xfId="7" applyNumberFormat="1" applyFont="1" applyFill="1" applyBorder="1" applyAlignment="1" applyProtection="1">
      <alignment horizontal="center" vertical="center" wrapText="1"/>
      <protection locked="0"/>
    </xf>
    <xf numFmtId="0" fontId="32" fillId="5" borderId="1" xfId="7" applyNumberFormat="1" applyFont="1" applyFill="1" applyBorder="1" applyAlignment="1" applyProtection="1">
      <alignment horizontal="center" vertical="center" wrapText="1"/>
      <protection locked="0"/>
    </xf>
    <xf numFmtId="0" fontId="54" fillId="0" borderId="0" xfId="0" applyFont="1" applyAlignment="1">
      <alignment vertical="center"/>
    </xf>
    <xf numFmtId="0" fontId="25" fillId="0" borderId="0" xfId="0" applyFont="1">
      <alignment vertical="center"/>
    </xf>
    <xf numFmtId="0" fontId="25" fillId="5" borderId="0" xfId="0" applyFont="1" applyFill="1">
      <alignment vertical="center"/>
    </xf>
    <xf numFmtId="176" fontId="25" fillId="0" borderId="0" xfId="3" applyNumberFormat="1" applyFont="1">
      <alignment vertical="center"/>
    </xf>
    <xf numFmtId="0" fontId="61" fillId="0" borderId="1" xfId="0" applyFont="1" applyBorder="1" applyAlignment="1">
      <alignment horizontal="center" vertical="center" wrapText="1"/>
    </xf>
    <xf numFmtId="0" fontId="57" fillId="2" borderId="1" xfId="0" applyFont="1" applyFill="1" applyBorder="1" applyAlignment="1">
      <alignment horizontal="center" vertical="center" wrapText="1" readingOrder="1"/>
    </xf>
    <xf numFmtId="0" fontId="25" fillId="0" borderId="1" xfId="0" applyFont="1" applyBorder="1" applyAlignment="1">
      <alignment horizontal="center" vertical="center"/>
    </xf>
    <xf numFmtId="0" fontId="25" fillId="5" borderId="1" xfId="0" applyFont="1" applyFill="1" applyBorder="1" applyAlignment="1">
      <alignment horizontal="center" vertical="center" wrapText="1"/>
    </xf>
    <xf numFmtId="0" fontId="57" fillId="5" borderId="1" xfId="0" applyFont="1" applyFill="1" applyBorder="1" applyAlignment="1">
      <alignment horizontal="center" vertical="center" wrapText="1" readingOrder="1"/>
    </xf>
    <xf numFmtId="0" fontId="25" fillId="5" borderId="1" xfId="0" applyFont="1" applyFill="1" applyBorder="1">
      <alignment vertical="center"/>
    </xf>
    <xf numFmtId="43" fontId="25" fillId="5" borderId="1" xfId="3" applyFont="1" applyFill="1" applyBorder="1">
      <alignment vertical="center"/>
    </xf>
    <xf numFmtId="0" fontId="57" fillId="5" borderId="15" xfId="0" applyFont="1" applyFill="1" applyBorder="1" applyAlignment="1">
      <alignment horizontal="center" vertical="center" wrapText="1" readingOrder="1"/>
    </xf>
    <xf numFmtId="0" fontId="13" fillId="0" borderId="0" xfId="5" applyFill="1" applyBorder="1" applyAlignment="1">
      <alignment vertical="center"/>
    </xf>
    <xf numFmtId="0" fontId="57" fillId="2" borderId="0" xfId="0" applyFont="1" applyFill="1" applyBorder="1" applyAlignment="1">
      <alignment vertical="center" wrapText="1" readingOrder="1"/>
    </xf>
    <xf numFmtId="0" fontId="61" fillId="0" borderId="19" xfId="0" applyFont="1" applyBorder="1" applyAlignment="1">
      <alignment horizontal="center" vertical="center" wrapText="1"/>
    </xf>
    <xf numFmtId="0" fontId="25" fillId="5" borderId="25" xfId="0" applyFont="1" applyFill="1" applyBorder="1" applyAlignment="1">
      <alignment horizontal="center" vertical="center" wrapText="1"/>
    </xf>
    <xf numFmtId="176" fontId="57" fillId="11" borderId="20" xfId="0" applyNumberFormat="1" applyFont="1" applyFill="1" applyBorder="1" applyAlignment="1">
      <alignment horizontal="center" wrapText="1" readingOrder="1"/>
    </xf>
    <xf numFmtId="0" fontId="57" fillId="5" borderId="25" xfId="0" applyFont="1" applyFill="1" applyBorder="1" applyAlignment="1">
      <alignment vertical="center" wrapText="1" readingOrder="1"/>
    </xf>
    <xf numFmtId="176" fontId="57" fillId="11" borderId="27" xfId="3" applyNumberFormat="1" applyFont="1" applyFill="1" applyBorder="1" applyAlignment="1">
      <alignment horizontal="center" vertical="center" wrapText="1" readingOrder="1"/>
    </xf>
    <xf numFmtId="176" fontId="57" fillId="11" borderId="31" xfId="0" applyNumberFormat="1" applyFont="1" applyFill="1" applyBorder="1" applyAlignment="1">
      <alignment horizontal="center" wrapText="1" readingOrder="1"/>
    </xf>
    <xf numFmtId="0" fontId="6" fillId="0" borderId="0" xfId="0" applyFont="1" applyAlignment="1">
      <alignment horizontal="center" vertical="center" wrapText="1"/>
    </xf>
    <xf numFmtId="0" fontId="6" fillId="0" borderId="1" xfId="0" applyFont="1" applyFill="1" applyBorder="1" applyAlignment="1">
      <alignment horizontal="center" vertical="center" wrapText="1"/>
    </xf>
    <xf numFmtId="0" fontId="6" fillId="5" borderId="66" xfId="0" applyFont="1" applyFill="1" applyBorder="1" applyAlignment="1">
      <alignment vertical="center" wrapText="1"/>
    </xf>
    <xf numFmtId="0" fontId="9" fillId="4" borderId="1" xfId="1" applyFont="1" applyFill="1" applyBorder="1" applyAlignment="1" applyProtection="1">
      <alignment horizontal="center"/>
    </xf>
    <xf numFmtId="0" fontId="13" fillId="0" borderId="52" xfId="5" applyFill="1" applyBorder="1" applyAlignment="1">
      <alignment horizontal="center" vertical="center"/>
    </xf>
    <xf numFmtId="0" fontId="13" fillId="0" borderId="34" xfId="5" applyFill="1" applyBorder="1" applyAlignment="1">
      <alignment horizontal="right" vertical="center"/>
    </xf>
    <xf numFmtId="0" fontId="33" fillId="0" borderId="35" xfId="10" applyFont="1" applyFill="1" applyBorder="1" applyAlignment="1" applyProtection="1">
      <alignment horizontal="center" vertical="center"/>
      <protection locked="0"/>
    </xf>
    <xf numFmtId="0" fontId="34" fillId="0" borderId="36" xfId="10" applyFont="1" applyFill="1" applyBorder="1" applyAlignment="1" applyProtection="1">
      <alignment horizontal="center" vertical="center"/>
      <protection locked="0"/>
    </xf>
    <xf numFmtId="0" fontId="34" fillId="0" borderId="37" xfId="10" applyFont="1" applyFill="1" applyBorder="1" applyAlignment="1" applyProtection="1">
      <alignment horizontal="center" vertical="center"/>
      <protection locked="0"/>
    </xf>
    <xf numFmtId="0" fontId="34" fillId="0" borderId="35" xfId="11" applyFont="1" applyFill="1" applyBorder="1" applyAlignment="1" applyProtection="1">
      <alignment horizontal="center" vertical="center"/>
      <protection locked="0"/>
    </xf>
    <xf numFmtId="0" fontId="34" fillId="0" borderId="36" xfId="11" applyFont="1" applyFill="1" applyBorder="1" applyAlignment="1" applyProtection="1">
      <alignment horizontal="center" vertical="center"/>
      <protection locked="0"/>
    </xf>
    <xf numFmtId="0" fontId="34" fillId="0" borderId="37" xfId="11" applyFont="1" applyFill="1" applyBorder="1" applyAlignment="1" applyProtection="1">
      <alignment horizontal="center" vertical="center"/>
      <protection locked="0"/>
    </xf>
    <xf numFmtId="0" fontId="33" fillId="0" borderId="35" xfId="11" applyFont="1" applyFill="1" applyBorder="1" applyAlignment="1" applyProtection="1">
      <alignment horizontal="center" vertical="center"/>
      <protection locked="0"/>
    </xf>
    <xf numFmtId="0" fontId="33" fillId="0" borderId="36" xfId="11" applyFont="1" applyFill="1" applyBorder="1" applyAlignment="1" applyProtection="1">
      <alignment horizontal="center" vertical="center"/>
      <protection locked="0"/>
    </xf>
    <xf numFmtId="0" fontId="33" fillId="0" borderId="37" xfId="11" applyFont="1" applyFill="1" applyBorder="1" applyAlignment="1" applyProtection="1">
      <alignment horizontal="center" vertical="center"/>
      <protection locked="0"/>
    </xf>
    <xf numFmtId="181" fontId="3" fillId="0" borderId="38" xfId="10" applyNumberFormat="1" applyFont="1" applyFill="1" applyBorder="1" applyAlignment="1" applyProtection="1">
      <alignment horizontal="center" vertical="center" wrapText="1"/>
      <protection locked="0"/>
    </xf>
    <xf numFmtId="181" fontId="23" fillId="0" borderId="45" xfId="10" applyNumberFormat="1" applyFont="1" applyFill="1" applyBorder="1" applyAlignment="1" applyProtection="1">
      <alignment horizontal="center" vertical="center" wrapText="1"/>
      <protection locked="0"/>
    </xf>
    <xf numFmtId="0" fontId="31" fillId="0" borderId="18" xfId="5" applyFont="1" applyFill="1" applyBorder="1" applyAlignment="1">
      <alignment horizontal="center" vertical="center"/>
    </xf>
    <xf numFmtId="0" fontId="31" fillId="0" borderId="20" xfId="5" applyFont="1" applyFill="1" applyBorder="1" applyAlignment="1">
      <alignment horizontal="center" vertical="center"/>
    </xf>
    <xf numFmtId="0" fontId="13" fillId="0" borderId="1" xfId="5" applyFill="1" applyBorder="1" applyAlignment="1">
      <alignment horizontal="center" vertical="center"/>
    </xf>
    <xf numFmtId="0" fontId="13" fillId="0" borderId="27" xfId="5" applyFill="1" applyBorder="1" applyAlignment="1">
      <alignment horizontal="center" vertical="center"/>
    </xf>
    <xf numFmtId="0" fontId="13" fillId="0" borderId="20" xfId="5" applyFill="1" applyBorder="1" applyAlignment="1">
      <alignment horizontal="center" vertical="center"/>
    </xf>
    <xf numFmtId="0" fontId="13" fillId="0" borderId="31" xfId="5" applyFill="1" applyBorder="1" applyAlignment="1">
      <alignment horizontal="center" vertical="center"/>
    </xf>
    <xf numFmtId="0" fontId="13" fillId="0" borderId="16" xfId="5" applyFill="1" applyBorder="1" applyAlignment="1">
      <alignment horizontal="center" vertical="center"/>
    </xf>
    <xf numFmtId="0" fontId="13" fillId="0" borderId="17" xfId="5" applyFill="1" applyBorder="1" applyAlignment="1">
      <alignment horizontal="center" vertical="center"/>
    </xf>
    <xf numFmtId="0" fontId="13" fillId="0" borderId="19" xfId="5" applyFill="1" applyBorder="1" applyAlignment="1">
      <alignment horizontal="center" vertical="center"/>
    </xf>
    <xf numFmtId="0" fontId="13" fillId="0" borderId="33" xfId="5" applyFill="1" applyBorder="1" applyAlignment="1">
      <alignment horizontal="center" vertical="center"/>
    </xf>
    <xf numFmtId="0" fontId="28" fillId="0" borderId="17" xfId="5" applyFont="1" applyFill="1" applyBorder="1" applyAlignment="1">
      <alignment horizontal="center" vertical="center"/>
    </xf>
    <xf numFmtId="0" fontId="28" fillId="0" borderId="1" xfId="5" applyFont="1" applyFill="1" applyBorder="1" applyAlignment="1">
      <alignment horizontal="center" vertical="center"/>
    </xf>
    <xf numFmtId="0" fontId="28" fillId="0" borderId="27" xfId="5" applyFont="1" applyFill="1" applyBorder="1" applyAlignment="1">
      <alignment horizontal="center" vertical="center"/>
    </xf>
    <xf numFmtId="0" fontId="31" fillId="0" borderId="17" xfId="5" applyFont="1" applyFill="1" applyBorder="1" applyAlignment="1">
      <alignment horizontal="center" vertical="center" wrapText="1"/>
    </xf>
    <xf numFmtId="0" fontId="31" fillId="0" borderId="1" xfId="5" applyFont="1" applyFill="1" applyBorder="1" applyAlignment="1">
      <alignment horizontal="center" vertical="center"/>
    </xf>
    <xf numFmtId="0" fontId="31" fillId="0" borderId="27" xfId="5" applyFont="1" applyFill="1" applyBorder="1" applyAlignment="1">
      <alignment horizontal="center" vertical="center"/>
    </xf>
    <xf numFmtId="0" fontId="31" fillId="0" borderId="17" xfId="5" applyFont="1" applyFill="1" applyBorder="1" applyAlignment="1">
      <alignment horizontal="center" vertical="center"/>
    </xf>
    <xf numFmtId="0" fontId="25" fillId="0" borderId="52" xfId="5" applyFont="1" applyBorder="1" applyAlignment="1">
      <alignment horizontal="center" vertical="center"/>
    </xf>
    <xf numFmtId="0" fontId="13" fillId="0" borderId="16" xfId="5" applyBorder="1" applyAlignment="1">
      <alignment horizontal="center" vertical="center"/>
    </xf>
    <xf numFmtId="0" fontId="13" fillId="0" borderId="17" xfId="5" applyBorder="1" applyAlignment="1">
      <alignment horizontal="center" vertical="center"/>
    </xf>
    <xf numFmtId="0" fontId="13" fillId="0" borderId="19" xfId="5" applyBorder="1" applyAlignment="1">
      <alignment horizontal="center" vertical="center"/>
    </xf>
    <xf numFmtId="0" fontId="13" fillId="0" borderId="1" xfId="5" applyBorder="1" applyAlignment="1">
      <alignment horizontal="center" vertical="center"/>
    </xf>
    <xf numFmtId="0" fontId="13" fillId="0" borderId="33" xfId="5" applyBorder="1" applyAlignment="1">
      <alignment horizontal="center" vertical="center"/>
    </xf>
    <xf numFmtId="0" fontId="13" fillId="0" borderId="27" xfId="5" applyBorder="1" applyAlignment="1">
      <alignment horizontal="center" vertical="center"/>
    </xf>
    <xf numFmtId="0" fontId="46" fillId="0" borderId="17" xfId="5" applyFont="1" applyBorder="1" applyAlignment="1">
      <alignment horizontal="center" vertical="center"/>
    </xf>
    <xf numFmtId="0" fontId="44" fillId="0" borderId="17" xfId="5" applyFont="1" applyBorder="1" applyAlignment="1">
      <alignment horizontal="center" vertical="center"/>
    </xf>
    <xf numFmtId="0" fontId="44" fillId="0" borderId="1" xfId="5" applyFont="1" applyBorder="1" applyAlignment="1">
      <alignment horizontal="center" vertical="center"/>
    </xf>
    <xf numFmtId="0" fontId="44" fillId="0" borderId="27" xfId="5" applyFont="1" applyBorder="1" applyAlignment="1">
      <alignment horizontal="center" vertical="center"/>
    </xf>
    <xf numFmtId="0" fontId="31" fillId="0" borderId="53" xfId="5" applyFont="1" applyBorder="1" applyAlignment="1">
      <alignment horizontal="center" vertical="center" wrapText="1"/>
    </xf>
    <xf numFmtId="0" fontId="31" fillId="0" borderId="22" xfId="5" applyFont="1" applyBorder="1" applyAlignment="1">
      <alignment horizontal="center" vertical="center"/>
    </xf>
    <xf numFmtId="0" fontId="31" fillId="0" borderId="28" xfId="5" applyFont="1" applyBorder="1" applyAlignment="1">
      <alignment horizontal="center" vertical="center"/>
    </xf>
    <xf numFmtId="0" fontId="31" fillId="0" borderId="17" xfId="5" applyFont="1" applyBorder="1" applyAlignment="1">
      <alignment horizontal="center" vertical="center"/>
    </xf>
    <xf numFmtId="0" fontId="31" fillId="0" borderId="1" xfId="5" applyFont="1" applyBorder="1" applyAlignment="1">
      <alignment horizontal="center" vertical="center"/>
    </xf>
    <xf numFmtId="0" fontId="31" fillId="0" borderId="18" xfId="5" applyFont="1" applyBorder="1" applyAlignment="1">
      <alignment horizontal="center" vertical="center"/>
    </xf>
    <xf numFmtId="0" fontId="31" fillId="0" borderId="20" xfId="5" applyFont="1" applyBorder="1" applyAlignment="1">
      <alignment horizontal="center" vertical="center"/>
    </xf>
    <xf numFmtId="0" fontId="13" fillId="0" borderId="20" xfId="5" applyBorder="1" applyAlignment="1">
      <alignment horizontal="center" vertical="center"/>
    </xf>
    <xf numFmtId="0" fontId="13" fillId="0" borderId="31" xfId="5" applyBorder="1" applyAlignment="1">
      <alignment horizontal="center" vertical="center"/>
    </xf>
    <xf numFmtId="0" fontId="32" fillId="0" borderId="25" xfId="5" applyFont="1" applyBorder="1" applyAlignment="1">
      <alignment horizontal="center" vertical="center"/>
    </xf>
    <xf numFmtId="0" fontId="32" fillId="0" borderId="32" xfId="5" applyFont="1" applyBorder="1" applyAlignment="1">
      <alignment horizontal="center" vertical="center"/>
    </xf>
    <xf numFmtId="0" fontId="32" fillId="0" borderId="46" xfId="5" applyFont="1" applyBorder="1" applyAlignment="1">
      <alignment horizontal="center" vertical="center"/>
    </xf>
    <xf numFmtId="0" fontId="8" fillId="0" borderId="59" xfId="5" applyFont="1" applyBorder="1" applyAlignment="1">
      <alignment horizontal="center" vertical="center" wrapText="1"/>
    </xf>
    <xf numFmtId="0" fontId="8" fillId="0" borderId="67" xfId="5" applyFont="1" applyBorder="1" applyAlignment="1">
      <alignment horizontal="center" vertical="center" wrapText="1"/>
    </xf>
    <xf numFmtId="43" fontId="32" fillId="11" borderId="27" xfId="3" applyFont="1" applyFill="1" applyBorder="1" applyAlignment="1">
      <alignment horizontal="center" vertical="center" wrapText="1"/>
    </xf>
    <xf numFmtId="43" fontId="32" fillId="11" borderId="68" xfId="3" applyFont="1" applyFill="1" applyBorder="1" applyAlignment="1">
      <alignment horizontal="center" vertical="center" wrapText="1"/>
    </xf>
    <xf numFmtId="43" fontId="32" fillId="11" borderId="60" xfId="3" applyFont="1" applyFill="1" applyBorder="1" applyAlignment="1">
      <alignment horizontal="center" vertical="center" wrapText="1"/>
    </xf>
    <xf numFmtId="0" fontId="13" fillId="0" borderId="0" xfId="5" applyBorder="1" applyAlignment="1">
      <alignment horizontal="center" vertical="center"/>
    </xf>
    <xf numFmtId="0" fontId="8" fillId="0" borderId="1" xfId="5" applyFont="1" applyBorder="1" applyAlignment="1">
      <alignment horizontal="center" vertical="center" wrapText="1"/>
    </xf>
    <xf numFmtId="43" fontId="8" fillId="0" borderId="4" xfId="3" applyFont="1" applyBorder="1" applyAlignment="1">
      <alignment horizontal="center" vertical="center" wrapText="1"/>
    </xf>
    <xf numFmtId="43" fontId="8" fillId="0" borderId="2" xfId="3" applyFont="1" applyBorder="1" applyAlignment="1">
      <alignment horizontal="center" vertical="center" wrapText="1"/>
    </xf>
    <xf numFmtId="43" fontId="42" fillId="0" borderId="4" xfId="3" applyFont="1" applyBorder="1" applyAlignment="1">
      <alignment horizontal="center" vertical="center"/>
    </xf>
    <xf numFmtId="43" fontId="42" fillId="0" borderId="66" xfId="3" applyFont="1" applyBorder="1" applyAlignment="1">
      <alignment horizontal="center" vertical="center"/>
    </xf>
    <xf numFmtId="0" fontId="8" fillId="0" borderId="1" xfId="5" applyFont="1" applyFill="1" applyBorder="1" applyAlignment="1">
      <alignment horizontal="center" vertical="center" wrapText="1"/>
    </xf>
    <xf numFmtId="0" fontId="8" fillId="0" borderId="4" xfId="5" applyFont="1" applyFill="1" applyBorder="1" applyAlignment="1">
      <alignment horizontal="center" vertical="center" wrapText="1"/>
    </xf>
    <xf numFmtId="0" fontId="8" fillId="0" borderId="5" xfId="5" applyFont="1" applyFill="1" applyBorder="1" applyAlignment="1">
      <alignment horizontal="center" vertical="center" wrapText="1"/>
    </xf>
    <xf numFmtId="0" fontId="8" fillId="0" borderId="2" xfId="5" applyFont="1" applyFill="1" applyBorder="1" applyAlignment="1">
      <alignment horizontal="center" vertical="center" wrapText="1"/>
    </xf>
    <xf numFmtId="43" fontId="8" fillId="11" borderId="4" xfId="3" applyFont="1" applyFill="1" applyBorder="1" applyAlignment="1">
      <alignment horizontal="center" vertical="center" wrapText="1"/>
    </xf>
    <xf numFmtId="43" fontId="8" fillId="11" borderId="2" xfId="3" applyFont="1" applyFill="1" applyBorder="1" applyAlignment="1">
      <alignment horizontal="center" vertical="center" wrapText="1"/>
    </xf>
    <xf numFmtId="43" fontId="42" fillId="11" borderId="4" xfId="3" applyFont="1" applyFill="1" applyBorder="1" applyAlignment="1">
      <alignment horizontal="center" vertical="center"/>
    </xf>
    <xf numFmtId="43" fontId="42" fillId="11" borderId="66" xfId="3" applyFont="1" applyFill="1" applyBorder="1" applyAlignment="1">
      <alignment horizontal="center" vertical="center"/>
    </xf>
    <xf numFmtId="0" fontId="8" fillId="0" borderId="4" xfId="5" applyFont="1" applyBorder="1" applyAlignment="1">
      <alignment horizontal="center" vertical="center" wrapText="1"/>
    </xf>
    <xf numFmtId="0" fontId="8" fillId="0" borderId="2" xfId="5" applyFont="1" applyBorder="1" applyAlignment="1">
      <alignment horizontal="center" vertical="center" wrapText="1"/>
    </xf>
    <xf numFmtId="0" fontId="8" fillId="0" borderId="4" xfId="5" applyFont="1" applyBorder="1" applyAlignment="1">
      <alignment horizontal="center" vertical="center"/>
    </xf>
    <xf numFmtId="0" fontId="8" fillId="0" borderId="66" xfId="5" applyFont="1" applyBorder="1" applyAlignment="1">
      <alignment horizontal="center" vertical="center"/>
    </xf>
    <xf numFmtId="0" fontId="8" fillId="0" borderId="6" xfId="5" applyFont="1" applyBorder="1" applyAlignment="1">
      <alignment horizontal="center" vertical="center" wrapText="1"/>
    </xf>
    <xf numFmtId="0" fontId="32" fillId="0" borderId="4" xfId="5" applyFont="1" applyBorder="1" applyAlignment="1">
      <alignment horizontal="left" vertical="center" wrapText="1"/>
    </xf>
    <xf numFmtId="0" fontId="32" fillId="0" borderId="5" xfId="5" applyFont="1" applyBorder="1" applyAlignment="1">
      <alignment horizontal="left" vertical="center" wrapText="1"/>
    </xf>
    <xf numFmtId="0" fontId="32" fillId="0" borderId="2" xfId="5" applyFont="1" applyBorder="1" applyAlignment="1">
      <alignment horizontal="left" vertical="center" wrapText="1"/>
    </xf>
    <xf numFmtId="0" fontId="8" fillId="0" borderId="6" xfId="5" applyFont="1" applyFill="1" applyBorder="1" applyAlignment="1">
      <alignment horizontal="center" vertical="center" wrapText="1"/>
    </xf>
    <xf numFmtId="0" fontId="8" fillId="0" borderId="36" xfId="5" applyFont="1" applyBorder="1" applyAlignment="1">
      <alignment horizontal="center" vertical="center" wrapText="1"/>
    </xf>
    <xf numFmtId="0" fontId="8" fillId="0" borderId="64" xfId="5" applyFont="1" applyBorder="1" applyAlignment="1">
      <alignment horizontal="center" vertical="center" wrapText="1"/>
    </xf>
    <xf numFmtId="0" fontId="8" fillId="0" borderId="65" xfId="5" applyFont="1" applyBorder="1" applyAlignment="1">
      <alignment horizontal="center" vertical="center" wrapText="1"/>
    </xf>
    <xf numFmtId="0" fontId="8" fillId="0" borderId="65" xfId="5" applyFont="1" applyBorder="1" applyAlignment="1">
      <alignment horizontal="center" vertical="center"/>
    </xf>
    <xf numFmtId="0" fontId="8" fillId="0" borderId="37" xfId="5" applyFont="1" applyBorder="1" applyAlignment="1">
      <alignment horizontal="center" vertical="center"/>
    </xf>
    <xf numFmtId="0" fontId="31" fillId="0" borderId="62" xfId="5" applyFont="1" applyBorder="1" applyAlignment="1">
      <alignment horizontal="center" vertical="center"/>
    </xf>
    <xf numFmtId="0" fontId="31" fillId="0" borderId="24" xfId="5" applyFont="1" applyBorder="1" applyAlignment="1">
      <alignment horizontal="center" vertical="center"/>
    </xf>
    <xf numFmtId="0" fontId="13" fillId="0" borderId="6" xfId="5" applyBorder="1" applyAlignment="1">
      <alignment horizontal="center" vertical="center"/>
    </xf>
    <xf numFmtId="0" fontId="13" fillId="0" borderId="28" xfId="5" applyBorder="1" applyAlignment="1">
      <alignment horizontal="center" vertical="center"/>
    </xf>
    <xf numFmtId="0" fontId="13" fillId="0" borderId="21" xfId="5" applyBorder="1" applyAlignment="1">
      <alignment horizontal="center" vertical="center"/>
    </xf>
    <xf numFmtId="0" fontId="13" fillId="0" borderId="30" xfId="5" applyBorder="1" applyAlignment="1">
      <alignment horizontal="center" vertical="center"/>
    </xf>
    <xf numFmtId="0" fontId="44" fillId="0" borderId="61" xfId="5" applyFont="1" applyBorder="1" applyAlignment="1">
      <alignment horizontal="center" vertical="center"/>
    </xf>
    <xf numFmtId="0" fontId="44" fillId="0" borderId="52" xfId="5" applyFont="1" applyBorder="1" applyAlignment="1">
      <alignment horizontal="center" vertical="center"/>
    </xf>
    <xf numFmtId="0" fontId="44" fillId="0" borderId="11" xfId="5" applyFont="1" applyBorder="1" applyAlignment="1">
      <alignment horizontal="center" vertical="center"/>
    </xf>
    <xf numFmtId="0" fontId="44" fillId="0" borderId="0" xfId="5" applyFont="1" applyBorder="1" applyAlignment="1">
      <alignment horizontal="center" vertical="center"/>
    </xf>
    <xf numFmtId="0" fontId="44" fillId="0" borderId="63" xfId="5" applyFont="1" applyBorder="1" applyAlignment="1">
      <alignment horizontal="center" vertical="center"/>
    </xf>
    <xf numFmtId="0" fontId="44" fillId="0" borderId="34" xfId="5" applyFont="1" applyBorder="1" applyAlignment="1">
      <alignment horizontal="center" vertical="center"/>
    </xf>
    <xf numFmtId="0" fontId="31" fillId="0" borderId="53" xfId="5" applyFont="1" applyBorder="1" applyAlignment="1">
      <alignment horizontal="center" vertical="center"/>
    </xf>
    <xf numFmtId="0" fontId="31" fillId="0" borderId="7" xfId="5" applyFont="1" applyBorder="1" applyAlignment="1">
      <alignment horizontal="center" vertical="center"/>
    </xf>
    <xf numFmtId="0" fontId="13" fillId="0" borderId="0" xfId="13" applyFont="1" applyFill="1" applyBorder="1" applyAlignment="1">
      <alignment horizontal="center" vertical="center"/>
    </xf>
    <xf numFmtId="0" fontId="13" fillId="0" borderId="0" xfId="13" applyFill="1" applyBorder="1" applyAlignment="1">
      <alignment horizontal="center" vertical="center"/>
    </xf>
    <xf numFmtId="0" fontId="13" fillId="0" borderId="17" xfId="13" applyFill="1" applyBorder="1" applyAlignment="1">
      <alignment horizontal="center" vertical="center" wrapText="1"/>
    </xf>
    <xf numFmtId="0" fontId="13" fillId="0" borderId="17" xfId="13" applyFont="1" applyFill="1" applyBorder="1" applyAlignment="1">
      <alignment horizontal="center" vertical="center" wrapText="1"/>
    </xf>
    <xf numFmtId="0" fontId="13" fillId="0" borderId="17" xfId="13" applyFill="1" applyBorder="1" applyAlignment="1">
      <alignment horizontal="center" vertical="center"/>
    </xf>
    <xf numFmtId="0" fontId="13" fillId="0" borderId="1" xfId="13" applyFill="1" applyBorder="1" applyAlignment="1">
      <alignment horizontal="center" vertical="center"/>
    </xf>
    <xf numFmtId="188" fontId="13" fillId="0" borderId="17" xfId="13" applyNumberFormat="1" applyFont="1" applyFill="1" applyBorder="1" applyAlignment="1">
      <alignment horizontal="center" vertical="center" wrapText="1"/>
    </xf>
    <xf numFmtId="188" fontId="13" fillId="0" borderId="1" xfId="13" applyNumberFormat="1" applyFill="1" applyBorder="1" applyAlignment="1">
      <alignment horizontal="center" vertical="center"/>
    </xf>
    <xf numFmtId="0" fontId="13" fillId="0" borderId="18" xfId="13" applyFill="1" applyBorder="1" applyAlignment="1">
      <alignment horizontal="center" vertical="center"/>
    </xf>
    <xf numFmtId="0" fontId="13" fillId="0" borderId="20" xfId="13" applyFill="1" applyBorder="1" applyAlignment="1">
      <alignment horizontal="center" vertical="center"/>
    </xf>
    <xf numFmtId="0" fontId="13" fillId="0" borderId="36" xfId="5" applyBorder="1" applyAlignment="1">
      <alignment horizontal="center" vertical="center"/>
    </xf>
    <xf numFmtId="0" fontId="13" fillId="0" borderId="5" xfId="5" applyBorder="1" applyAlignment="1">
      <alignment horizontal="center" vertical="center"/>
    </xf>
    <xf numFmtId="0" fontId="13" fillId="0" borderId="59" xfId="5" applyBorder="1" applyAlignment="1">
      <alignment horizontal="center" vertical="center"/>
    </xf>
    <xf numFmtId="0" fontId="46" fillId="0" borderId="69" xfId="5" applyFont="1" applyBorder="1" applyAlignment="1">
      <alignment horizontal="center" vertical="center"/>
    </xf>
    <xf numFmtId="0" fontId="44" fillId="0" borderId="70" xfId="5" applyFont="1" applyBorder="1" applyAlignment="1">
      <alignment horizontal="center" vertical="center"/>
    </xf>
    <xf numFmtId="0" fontId="44" fillId="0" borderId="72" xfId="5" applyFont="1" applyBorder="1" applyAlignment="1">
      <alignment horizontal="center" vertical="center"/>
    </xf>
    <xf numFmtId="0" fontId="44" fillId="0" borderId="73" xfId="5" applyFont="1" applyBorder="1" applyAlignment="1">
      <alignment horizontal="center" vertical="center"/>
    </xf>
    <xf numFmtId="0" fontId="44" fillId="0" borderId="50" xfId="5" applyFont="1" applyBorder="1" applyAlignment="1">
      <alignment horizontal="center" vertical="center"/>
    </xf>
    <xf numFmtId="0" fontId="44" fillId="0" borderId="51" xfId="5" applyFont="1" applyBorder="1" applyAlignment="1">
      <alignment horizontal="center" vertical="center"/>
    </xf>
    <xf numFmtId="0" fontId="48" fillId="0" borderId="70" xfId="5" applyFont="1" applyBorder="1" applyAlignment="1">
      <alignment horizontal="center" vertical="center" wrapText="1"/>
    </xf>
    <xf numFmtId="0" fontId="48" fillId="0" borderId="73" xfId="5" applyFont="1" applyBorder="1" applyAlignment="1">
      <alignment horizontal="center" vertical="center"/>
    </xf>
    <xf numFmtId="0" fontId="48" fillId="0" borderId="51" xfId="5" applyFont="1" applyBorder="1" applyAlignment="1">
      <alignment horizontal="center" vertical="center"/>
    </xf>
    <xf numFmtId="0" fontId="31" fillId="0" borderId="71" xfId="5" applyFont="1" applyBorder="1" applyAlignment="1">
      <alignment horizontal="center" vertical="center"/>
    </xf>
    <xf numFmtId="0" fontId="31" fillId="0" borderId="46" xfId="5" applyFont="1" applyBorder="1" applyAlignment="1">
      <alignment horizontal="center" vertical="center"/>
    </xf>
    <xf numFmtId="0" fontId="13" fillId="0" borderId="25" xfId="5" applyBorder="1" applyAlignment="1">
      <alignment horizontal="center" vertical="center"/>
    </xf>
    <xf numFmtId="0" fontId="13" fillId="0" borderId="26" xfId="5" applyBorder="1" applyAlignment="1">
      <alignment horizontal="center" vertical="center"/>
    </xf>
    <xf numFmtId="0" fontId="13" fillId="0" borderId="52" xfId="13" applyFont="1" applyFill="1" applyBorder="1" applyAlignment="1">
      <alignment horizontal="center" vertical="center"/>
    </xf>
    <xf numFmtId="0" fontId="13" fillId="0" borderId="52" xfId="5" applyBorder="1" applyAlignment="1">
      <alignment horizontal="center" vertical="center"/>
    </xf>
    <xf numFmtId="0" fontId="13" fillId="0" borderId="16" xfId="13" applyFont="1" applyFill="1" applyBorder="1" applyAlignment="1">
      <alignment horizontal="center" vertical="center" wrapText="1"/>
    </xf>
    <xf numFmtId="0" fontId="13" fillId="0" borderId="19" xfId="13" applyFill="1" applyBorder="1" applyAlignment="1">
      <alignment horizontal="center" vertical="center" wrapText="1"/>
    </xf>
    <xf numFmtId="0" fontId="13" fillId="0" borderId="1" xfId="13" applyFill="1" applyBorder="1" applyAlignment="1">
      <alignment horizontal="center" vertical="center" wrapText="1"/>
    </xf>
    <xf numFmtId="0" fontId="13" fillId="0" borderId="17" xfId="13" applyFont="1" applyFill="1" applyBorder="1" applyAlignment="1">
      <alignment horizontal="center" vertical="center"/>
    </xf>
    <xf numFmtId="187" fontId="13" fillId="0" borderId="17" xfId="13" applyNumberFormat="1" applyFill="1" applyBorder="1" applyAlignment="1">
      <alignment horizontal="center" vertical="center"/>
    </xf>
    <xf numFmtId="187" fontId="13" fillId="0" borderId="1" xfId="13" applyNumberFormat="1" applyFill="1" applyBorder="1" applyAlignment="1">
      <alignment horizontal="center" vertical="center"/>
    </xf>
    <xf numFmtId="188" fontId="13" fillId="0" borderId="17" xfId="13" applyNumberFormat="1" applyFill="1" applyBorder="1" applyAlignment="1">
      <alignment horizontal="center" vertical="center"/>
    </xf>
    <xf numFmtId="0" fontId="13" fillId="0" borderId="0" xfId="13" applyFont="1" applyFill="1" applyBorder="1" applyAlignment="1">
      <alignment horizontal="left" vertical="center"/>
    </xf>
    <xf numFmtId="0" fontId="13" fillId="0" borderId="0" xfId="13" applyFill="1" applyBorder="1" applyAlignment="1">
      <alignment horizontal="left" vertical="center"/>
    </xf>
    <xf numFmtId="0" fontId="57" fillId="8" borderId="86" xfId="14" applyNumberFormat="1" applyFont="1" applyFill="1" applyBorder="1" applyAlignment="1">
      <alignment vertical="center"/>
    </xf>
    <xf numFmtId="43" fontId="56" fillId="9" borderId="86" xfId="3" applyFont="1" applyFill="1" applyBorder="1" applyAlignment="1">
      <alignment horizontal="center" vertical="center"/>
    </xf>
    <xf numFmtId="43" fontId="56" fillId="9" borderId="87" xfId="3" applyFont="1" applyFill="1" applyBorder="1" applyAlignment="1">
      <alignment horizontal="center" vertical="center"/>
    </xf>
    <xf numFmtId="0" fontId="25" fillId="0" borderId="0" xfId="5" applyFont="1" applyBorder="1" applyAlignment="1">
      <alignment horizontal="center" vertical="center"/>
    </xf>
    <xf numFmtId="0" fontId="59" fillId="4" borderId="5" xfId="14" applyFont="1" applyFill="1" applyBorder="1" applyAlignment="1">
      <alignment horizontal="center" vertical="center"/>
    </xf>
    <xf numFmtId="0" fontId="59" fillId="4" borderId="66" xfId="14" applyFont="1" applyFill="1" applyBorder="1" applyAlignment="1">
      <alignment horizontal="center" vertical="center"/>
    </xf>
    <xf numFmtId="0" fontId="57" fillId="0" borderId="78" xfId="5" applyNumberFormat="1" applyFont="1" applyBorder="1" applyAlignment="1">
      <alignment horizontal="left" vertical="center"/>
    </xf>
    <xf numFmtId="0" fontId="57" fillId="8" borderId="76" xfId="14" applyNumberFormat="1" applyFont="1" applyFill="1" applyBorder="1" applyAlignment="1">
      <alignment vertical="center"/>
    </xf>
    <xf numFmtId="0" fontId="57" fillId="8" borderId="82" xfId="14" applyNumberFormat="1" applyFont="1" applyFill="1" applyBorder="1" applyAlignment="1">
      <alignment vertical="center"/>
    </xf>
    <xf numFmtId="0" fontId="57" fillId="8" borderId="81" xfId="14" applyNumberFormat="1" applyFont="1" applyFill="1" applyBorder="1" applyAlignment="1">
      <alignment vertical="center"/>
    </xf>
    <xf numFmtId="0" fontId="57" fillId="8" borderId="86" xfId="5" applyNumberFormat="1" applyFont="1" applyFill="1" applyBorder="1" applyAlignment="1">
      <alignment horizontal="left" vertical="center"/>
    </xf>
    <xf numFmtId="43" fontId="56" fillId="9" borderId="76" xfId="3" applyFont="1" applyFill="1" applyBorder="1" applyAlignment="1">
      <alignment horizontal="center" vertical="center"/>
    </xf>
    <xf numFmtId="43" fontId="56" fillId="9" borderId="77" xfId="3" applyFont="1" applyFill="1" applyBorder="1" applyAlignment="1">
      <alignment horizontal="center" vertical="center"/>
    </xf>
    <xf numFmtId="0" fontId="57" fillId="8" borderId="78" xfId="5" applyNumberFormat="1" applyFont="1" applyFill="1" applyBorder="1" applyAlignment="1">
      <alignment horizontal="left" vertical="center"/>
    </xf>
    <xf numFmtId="0" fontId="25" fillId="8" borderId="78" xfId="5" applyNumberFormat="1" applyFont="1" applyFill="1" applyBorder="1" applyAlignment="1">
      <alignment horizontal="left" vertical="top"/>
    </xf>
    <xf numFmtId="0" fontId="57" fillId="0" borderId="81" xfId="5" applyNumberFormat="1" applyFont="1" applyFill="1" applyBorder="1" applyAlignment="1" applyProtection="1">
      <alignment horizontal="center" vertical="center"/>
      <protection locked="0"/>
    </xf>
    <xf numFmtId="0" fontId="57" fillId="0" borderId="77" xfId="5" applyNumberFormat="1" applyFont="1" applyFill="1" applyBorder="1" applyAlignment="1" applyProtection="1">
      <alignment horizontal="center" vertical="center"/>
      <protection locked="0"/>
    </xf>
    <xf numFmtId="189" fontId="57" fillId="0" borderId="81" xfId="5" applyNumberFormat="1" applyFont="1" applyFill="1" applyBorder="1" applyAlignment="1" applyProtection="1">
      <alignment horizontal="center" vertical="center"/>
      <protection locked="0"/>
    </xf>
    <xf numFmtId="189" fontId="57" fillId="0" borderId="77" xfId="5" applyNumberFormat="1" applyFont="1" applyFill="1" applyBorder="1" applyAlignment="1" applyProtection="1">
      <alignment horizontal="center" vertical="center"/>
      <protection locked="0"/>
    </xf>
    <xf numFmtId="0" fontId="56" fillId="8" borderId="92" xfId="14" applyNumberFormat="1" applyFont="1" applyFill="1" applyBorder="1" applyAlignment="1">
      <alignment horizontal="center" vertical="center" wrapText="1"/>
    </xf>
    <xf numFmtId="0" fontId="56" fillId="8" borderId="36" xfId="14" applyNumberFormat="1" applyFont="1" applyFill="1" applyBorder="1" applyAlignment="1">
      <alignment horizontal="center" vertical="center" wrapText="1"/>
    </xf>
    <xf numFmtId="0" fontId="56" fillId="8" borderId="93" xfId="14" applyNumberFormat="1" applyFont="1" applyFill="1" applyBorder="1" applyAlignment="1">
      <alignment horizontal="center" vertical="center" wrapText="1"/>
    </xf>
    <xf numFmtId="0" fontId="56" fillId="8" borderId="37" xfId="14" applyNumberFormat="1" applyFont="1" applyFill="1" applyBorder="1" applyAlignment="1">
      <alignment horizontal="center" vertical="center" wrapText="1"/>
    </xf>
    <xf numFmtId="0" fontId="56" fillId="8" borderId="94" xfId="14" applyNumberFormat="1" applyFont="1" applyFill="1" applyBorder="1" applyAlignment="1">
      <alignment horizontal="center" vertical="center" wrapText="1"/>
    </xf>
    <xf numFmtId="0" fontId="44" fillId="0" borderId="74" xfId="5" applyFont="1" applyBorder="1" applyAlignment="1">
      <alignment horizontal="center" vertical="center"/>
    </xf>
    <xf numFmtId="0" fontId="44" fillId="0" borderId="12" xfId="5" applyFont="1" applyBorder="1" applyAlignment="1">
      <alignment horizontal="center" vertical="center"/>
    </xf>
    <xf numFmtId="0" fontId="44" fillId="0" borderId="29" xfId="5" applyFont="1" applyBorder="1" applyAlignment="1">
      <alignment horizontal="center" vertical="center"/>
    </xf>
    <xf numFmtId="0" fontId="6" fillId="0" borderId="68" xfId="0" applyFont="1" applyBorder="1" applyAlignment="1">
      <alignment horizontal="center" vertical="center" wrapText="1"/>
    </xf>
    <xf numFmtId="0" fontId="6" fillId="0" borderId="67" xfId="0" applyFont="1" applyBorder="1" applyAlignment="1">
      <alignment horizontal="center" vertical="center" wrapText="1"/>
    </xf>
    <xf numFmtId="0" fontId="0" fillId="0" borderId="4" xfId="0" applyFill="1" applyBorder="1" applyAlignment="1">
      <alignment horizontal="center" vertical="center"/>
    </xf>
    <xf numFmtId="0" fontId="0" fillId="0" borderId="2" xfId="0" applyFill="1" applyBorder="1" applyAlignment="1">
      <alignment horizontal="center" vertical="center"/>
    </xf>
    <xf numFmtId="0" fontId="6" fillId="5" borderId="68" xfId="0" applyFont="1" applyFill="1" applyBorder="1" applyAlignment="1">
      <alignment horizontal="center" vertical="center" wrapText="1"/>
    </xf>
    <xf numFmtId="0" fontId="6" fillId="5" borderId="67" xfId="0" applyFont="1" applyFill="1" applyBorder="1" applyAlignment="1">
      <alignment horizontal="center" vertical="center" wrapText="1"/>
    </xf>
    <xf numFmtId="0" fontId="0" fillId="0" borderId="4" xfId="0" applyBorder="1" applyAlignment="1">
      <alignment horizontal="center" vertical="center"/>
    </xf>
    <xf numFmtId="0" fontId="0" fillId="0" borderId="2" xfId="0" applyBorder="1" applyAlignment="1">
      <alignment horizontal="center" vertical="center"/>
    </xf>
    <xf numFmtId="0" fontId="0" fillId="0" borderId="66" xfId="0" applyBorder="1" applyAlignment="1">
      <alignment horizontal="center" vertical="center"/>
    </xf>
    <xf numFmtId="0" fontId="6" fillId="5" borderId="60" xfId="0" applyFont="1" applyFill="1" applyBorder="1" applyAlignment="1">
      <alignment horizontal="center" vertical="center" wrapText="1"/>
    </xf>
    <xf numFmtId="0" fontId="15" fillId="0" borderId="53"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8" xfId="0" applyFont="1" applyBorder="1" applyAlignment="1">
      <alignment horizontal="center" vertical="center" wrapText="1"/>
    </xf>
    <xf numFmtId="0" fontId="6" fillId="5" borderId="4"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6" fillId="5" borderId="66"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36"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0" borderId="35" xfId="0" applyFont="1" applyBorder="1" applyAlignment="1">
      <alignment horizontal="center" vertical="center" wrapText="1"/>
    </xf>
    <xf numFmtId="0" fontId="6" fillId="0" borderId="64" xfId="0" applyFont="1" applyBorder="1" applyAlignment="1">
      <alignment horizontal="center" vertical="center" wrapText="1"/>
    </xf>
    <xf numFmtId="0" fontId="6" fillId="0" borderId="96" xfId="0" applyFont="1" applyBorder="1" applyAlignment="1">
      <alignment horizontal="center" vertical="center" wrapText="1"/>
    </xf>
    <xf numFmtId="0" fontId="6" fillId="0" borderId="7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26" xfId="0" applyFont="1" applyBorder="1" applyAlignment="1">
      <alignment horizontal="center" vertical="center" wrapText="1"/>
    </xf>
    <xf numFmtId="0" fontId="6" fillId="5" borderId="65" xfId="0" applyFont="1" applyFill="1" applyBorder="1" applyAlignment="1">
      <alignment horizontal="center" vertical="center" wrapText="1"/>
    </xf>
    <xf numFmtId="0" fontId="0" fillId="5" borderId="4" xfId="0" applyFill="1" applyBorder="1" applyAlignment="1">
      <alignment horizontal="center" vertical="center"/>
    </xf>
    <xf numFmtId="0" fontId="0" fillId="5" borderId="2" xfId="0" applyFill="1" applyBorder="1" applyAlignment="1">
      <alignment horizontal="center" vertical="center"/>
    </xf>
    <xf numFmtId="0" fontId="6" fillId="0" borderId="0" xfId="0" applyFont="1" applyBorder="1" applyAlignment="1">
      <alignment horizontal="left" vertical="center" wrapText="1"/>
    </xf>
    <xf numFmtId="0" fontId="0" fillId="0" borderId="96" xfId="0" applyBorder="1" applyAlignment="1">
      <alignment horizontal="center" vertical="center" wrapText="1"/>
    </xf>
    <xf numFmtId="0" fontId="0" fillId="0" borderId="2" xfId="0" applyBorder="1" applyAlignment="1">
      <alignment horizontal="center" vertical="center" wrapText="1"/>
    </xf>
    <xf numFmtId="0" fontId="0" fillId="0" borderId="58" xfId="0" applyBorder="1" applyAlignment="1">
      <alignment horizontal="center" vertical="center" wrapText="1"/>
    </xf>
    <xf numFmtId="0" fontId="0" fillId="0" borderId="67" xfId="0" applyBorder="1" applyAlignment="1">
      <alignment horizontal="center" vertical="center" wrapText="1"/>
    </xf>
    <xf numFmtId="0" fontId="6" fillId="0" borderId="97"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14"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16" fillId="0" borderId="9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6" xfId="0" applyFont="1" applyBorder="1" applyAlignment="1">
      <alignment horizontal="center" vertical="center" wrapText="1"/>
    </xf>
    <xf numFmtId="0" fontId="6" fillId="5" borderId="4" xfId="0" applyFont="1" applyFill="1" applyBorder="1" applyAlignment="1">
      <alignment horizontal="left" vertical="center" wrapText="1"/>
    </xf>
    <xf numFmtId="0" fontId="6" fillId="5" borderId="5" xfId="0" applyFont="1" applyFill="1" applyBorder="1" applyAlignment="1">
      <alignment horizontal="left" vertical="center" wrapText="1"/>
    </xf>
    <xf numFmtId="0" fontId="6" fillId="5" borderId="66" xfId="0" applyFont="1" applyFill="1" applyBorder="1" applyAlignment="1">
      <alignment horizontal="left" vertical="center" wrapText="1"/>
    </xf>
    <xf numFmtId="0" fontId="13" fillId="0" borderId="0" xfId="5" applyFill="1" applyBorder="1" applyAlignment="1">
      <alignment horizontal="center" vertical="center"/>
    </xf>
    <xf numFmtId="0" fontId="6" fillId="0" borderId="71" xfId="0" applyFont="1" applyBorder="1" applyAlignment="1">
      <alignment horizontal="center" vertical="center"/>
    </xf>
    <xf numFmtId="0" fontId="6" fillId="0" borderId="32" xfId="0" applyFont="1" applyBorder="1" applyAlignment="1">
      <alignment horizontal="center" vertical="center"/>
    </xf>
    <xf numFmtId="0" fontId="6" fillId="0" borderId="26" xfId="0" applyFont="1" applyBorder="1" applyAlignment="1">
      <alignment horizontal="center" vertical="center"/>
    </xf>
    <xf numFmtId="0" fontId="44" fillId="0" borderId="53" xfId="0" applyFont="1" applyBorder="1" applyAlignment="1">
      <alignment horizontal="center" vertical="center" wrapText="1"/>
    </xf>
    <xf numFmtId="0" fontId="44" fillId="0" borderId="22" xfId="0" applyFont="1" applyBorder="1" applyAlignment="1">
      <alignment horizontal="center" vertical="center" wrapText="1"/>
    </xf>
    <xf numFmtId="0" fontId="44" fillId="0" borderId="28" xfId="0" applyFont="1" applyBorder="1" applyAlignment="1">
      <alignment horizontal="center" vertical="center" wrapText="1"/>
    </xf>
    <xf numFmtId="0" fontId="25" fillId="5" borderId="0" xfId="0" applyFont="1" applyFill="1" applyBorder="1" applyAlignment="1">
      <alignment horizontal="center" vertical="center"/>
    </xf>
    <xf numFmtId="0" fontId="57" fillId="2" borderId="18" xfId="0" applyFont="1" applyFill="1" applyBorder="1" applyAlignment="1">
      <alignment horizontal="center" vertical="center" wrapText="1" readingOrder="1"/>
    </xf>
    <xf numFmtId="0" fontId="57" fillId="2" borderId="20" xfId="0" applyFont="1" applyFill="1" applyBorder="1" applyAlignment="1">
      <alignment horizontal="center" vertical="center" wrapText="1" readingOrder="1"/>
    </xf>
    <xf numFmtId="0" fontId="57" fillId="2" borderId="58" xfId="0" applyFont="1" applyFill="1" applyBorder="1" applyAlignment="1">
      <alignment horizontal="center" vertical="center" wrapText="1" readingOrder="1"/>
    </xf>
    <xf numFmtId="0" fontId="57" fillId="2" borderId="59" xfId="0" applyFont="1" applyFill="1" applyBorder="1" applyAlignment="1">
      <alignment horizontal="center" vertical="center" wrapText="1" readingOrder="1"/>
    </xf>
    <xf numFmtId="0" fontId="57" fillId="2" borderId="67" xfId="0" applyFont="1" applyFill="1" applyBorder="1" applyAlignment="1">
      <alignment horizontal="center" vertical="center" wrapText="1" readingOrder="1"/>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22" xfId="0" applyFont="1" applyBorder="1" applyAlignment="1">
      <alignment horizontal="center" vertical="center" wrapText="1"/>
    </xf>
    <xf numFmtId="0" fontId="25" fillId="0" borderId="7" xfId="0" applyFont="1" applyBorder="1" applyAlignment="1">
      <alignment horizontal="center" vertical="center" wrapText="1"/>
    </xf>
    <xf numFmtId="0" fontId="55" fillId="0" borderId="32" xfId="0" applyFont="1" applyBorder="1" applyAlignment="1">
      <alignment horizontal="center" vertical="center" wrapText="1"/>
    </xf>
    <xf numFmtId="0" fontId="25" fillId="0" borderId="46" xfId="0" applyFont="1" applyBorder="1" applyAlignment="1">
      <alignment horizontal="center" vertical="center" wrapText="1"/>
    </xf>
    <xf numFmtId="0" fontId="44" fillId="0" borderId="53" xfId="0" applyFont="1" applyBorder="1" applyAlignment="1">
      <alignment horizontal="center" vertical="center"/>
    </xf>
    <xf numFmtId="0" fontId="44" fillId="0" borderId="22" xfId="0" applyFont="1" applyBorder="1" applyAlignment="1">
      <alignment horizontal="center" vertical="center"/>
    </xf>
    <xf numFmtId="0" fontId="44" fillId="0" borderId="28" xfId="0" applyFont="1" applyBorder="1" applyAlignment="1">
      <alignment horizontal="center" vertical="center"/>
    </xf>
    <xf numFmtId="0" fontId="0" fillId="0" borderId="71" xfId="0" applyBorder="1" applyAlignment="1">
      <alignment horizontal="center" vertical="center"/>
    </xf>
    <xf numFmtId="0" fontId="0" fillId="0" borderId="53" xfId="0" applyBorder="1" applyAlignment="1">
      <alignment horizontal="center" vertical="center"/>
    </xf>
    <xf numFmtId="0" fontId="0" fillId="0" borderId="32" xfId="0" applyBorder="1" applyAlignment="1">
      <alignment horizontal="center" vertical="center"/>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0" fontId="25" fillId="0" borderId="68" xfId="0" applyFont="1" applyBorder="1" applyAlignment="1">
      <alignment horizontal="center" vertical="center"/>
    </xf>
    <xf numFmtId="0" fontId="25" fillId="0" borderId="59" xfId="0" applyFont="1" applyBorder="1" applyAlignment="1">
      <alignment horizontal="center" vertical="center"/>
    </xf>
    <xf numFmtId="0" fontId="25" fillId="0" borderId="67" xfId="0" applyFont="1" applyBorder="1" applyAlignment="1">
      <alignment horizontal="center" vertical="center"/>
    </xf>
    <xf numFmtId="0" fontId="25" fillId="0" borderId="68" xfId="0" applyFont="1" applyBorder="1" applyAlignment="1">
      <alignment horizontal="left" vertical="center"/>
    </xf>
    <xf numFmtId="0" fontId="25" fillId="0" borderId="59" xfId="0" applyFont="1" applyBorder="1" applyAlignment="1">
      <alignment horizontal="left" vertical="center"/>
    </xf>
    <xf numFmtId="0" fontId="25" fillId="0" borderId="67" xfId="0" applyFont="1" applyBorder="1" applyAlignment="1">
      <alignment horizontal="left" vertical="center"/>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2" fillId="0" borderId="21" xfId="7" applyNumberFormat="1" applyFont="1" applyFill="1" applyBorder="1" applyAlignment="1" applyProtection="1">
      <alignment horizontal="center" vertical="center" wrapText="1"/>
      <protection locked="0"/>
    </xf>
    <xf numFmtId="0" fontId="22" fillId="0" borderId="30" xfId="7" applyNumberFormat="1" applyFont="1" applyFill="1" applyBorder="1" applyAlignment="1" applyProtection="1">
      <alignment horizontal="center" vertical="center" wrapText="1"/>
      <protection locked="0"/>
    </xf>
    <xf numFmtId="179" fontId="25" fillId="0" borderId="6" xfId="9" applyNumberFormat="1" applyFont="1" applyFill="1" applyBorder="1" applyAlignment="1">
      <alignment horizontal="center" vertical="center" wrapText="1"/>
    </xf>
    <xf numFmtId="179" fontId="25" fillId="0" borderId="28" xfId="9" applyNumberFormat="1" applyFont="1" applyFill="1" applyBorder="1" applyAlignment="1">
      <alignment horizontal="center" vertical="center" wrapText="1"/>
    </xf>
    <xf numFmtId="180" fontId="25" fillId="0" borderId="6" xfId="9" applyNumberFormat="1" applyFont="1" applyFill="1" applyBorder="1" applyAlignment="1">
      <alignment horizontal="center" vertical="center" wrapText="1"/>
    </xf>
    <xf numFmtId="180" fontId="25" fillId="0" borderId="28" xfId="9" applyNumberFormat="1" applyFont="1" applyFill="1" applyBorder="1" applyAlignment="1">
      <alignment horizontal="center" vertical="center" wrapText="1"/>
    </xf>
    <xf numFmtId="0" fontId="22" fillId="0" borderId="6" xfId="7" applyFont="1" applyFill="1" applyBorder="1" applyAlignment="1" applyProtection="1">
      <alignment horizontal="center" vertical="center" wrapText="1"/>
      <protection locked="0"/>
    </xf>
    <xf numFmtId="0" fontId="18" fillId="0" borderId="28" xfId="7" applyFont="1" applyFill="1" applyBorder="1" applyAlignment="1" applyProtection="1">
      <alignment horizontal="center" vertical="center" wrapText="1"/>
      <protection locked="0"/>
    </xf>
    <xf numFmtId="0" fontId="22" fillId="0" borderId="6" xfId="8" applyFont="1" applyFill="1" applyBorder="1" applyAlignment="1" applyProtection="1">
      <alignment horizontal="center" vertical="center" wrapText="1" shrinkToFit="1"/>
      <protection locked="0"/>
    </xf>
    <xf numFmtId="0" fontId="18" fillId="0" borderId="28" xfId="8" applyFont="1" applyFill="1" applyBorder="1" applyAlignment="1" applyProtection="1">
      <alignment horizontal="center" vertical="center" wrapText="1" shrinkToFit="1"/>
      <protection locked="0"/>
    </xf>
    <xf numFmtId="0" fontId="22" fillId="0" borderId="6" xfId="7" applyNumberFormat="1" applyFont="1" applyFill="1" applyBorder="1" applyAlignment="1" applyProtection="1">
      <alignment horizontal="center" vertical="center" wrapText="1"/>
      <protection locked="0"/>
    </xf>
    <xf numFmtId="0" fontId="22" fillId="0" borderId="28" xfId="7" applyNumberFormat="1" applyFont="1" applyFill="1" applyBorder="1" applyAlignment="1" applyProtection="1">
      <alignment horizontal="center" vertical="center" wrapText="1"/>
      <protection locked="0"/>
    </xf>
    <xf numFmtId="10" fontId="25" fillId="0" borderId="6" xfId="9" applyNumberFormat="1" applyFont="1" applyFill="1" applyBorder="1" applyAlignment="1">
      <alignment horizontal="center" vertical="center" wrapText="1"/>
    </xf>
    <xf numFmtId="10" fontId="25" fillId="0" borderId="28" xfId="9" applyNumberFormat="1" applyFont="1" applyFill="1" applyBorder="1" applyAlignment="1">
      <alignment horizontal="center" vertical="center" wrapText="1"/>
    </xf>
    <xf numFmtId="178" fontId="25" fillId="0" borderId="6" xfId="9" applyNumberFormat="1" applyFont="1" applyFill="1" applyBorder="1" applyAlignment="1">
      <alignment horizontal="center" vertical="center" wrapText="1"/>
    </xf>
    <xf numFmtId="178" fontId="25" fillId="0" borderId="28" xfId="9" applyNumberFormat="1" applyFont="1" applyFill="1" applyBorder="1" applyAlignment="1">
      <alignment horizontal="center" vertical="center" wrapText="1"/>
    </xf>
    <xf numFmtId="178" fontId="22" fillId="0" borderId="6" xfId="7" applyNumberFormat="1" applyFont="1" applyFill="1" applyBorder="1" applyAlignment="1" applyProtection="1">
      <alignment horizontal="center" vertical="center" wrapText="1"/>
      <protection locked="0"/>
    </xf>
    <xf numFmtId="178" fontId="22" fillId="0" borderId="28" xfId="7" applyNumberFormat="1" applyFont="1" applyFill="1" applyBorder="1" applyAlignment="1" applyProtection="1">
      <alignment horizontal="center" vertical="center" wrapText="1"/>
      <protection locked="0"/>
    </xf>
    <xf numFmtId="180" fontId="25" fillId="0" borderId="8" xfId="9" applyNumberFormat="1" applyFont="1" applyFill="1" applyBorder="1" applyAlignment="1">
      <alignment horizontal="center" vertical="center" wrapText="1"/>
    </xf>
    <xf numFmtId="180" fontId="25" fillId="0" borderId="9" xfId="9" applyNumberFormat="1" applyFont="1" applyFill="1" applyBorder="1" applyAlignment="1">
      <alignment horizontal="center" vertical="center" wrapText="1"/>
    </xf>
    <xf numFmtId="180" fontId="25" fillId="0" borderId="10" xfId="9" applyNumberFormat="1" applyFont="1" applyFill="1" applyBorder="1" applyAlignment="1">
      <alignment horizontal="center" vertical="center" wrapText="1"/>
    </xf>
    <xf numFmtId="0" fontId="22" fillId="6" borderId="21" xfId="7" applyNumberFormat="1" applyFont="1" applyFill="1" applyBorder="1" applyAlignment="1" applyProtection="1">
      <alignment horizontal="center" vertical="center" wrapText="1"/>
      <protection locked="0"/>
    </xf>
    <xf numFmtId="0" fontId="22" fillId="6" borderId="23" xfId="7" applyNumberFormat="1" applyFont="1" applyFill="1" applyBorder="1" applyAlignment="1" applyProtection="1">
      <alignment horizontal="center" vertical="center" wrapText="1"/>
      <protection locked="0"/>
    </xf>
    <xf numFmtId="0" fontId="22" fillId="6" borderId="24" xfId="7" applyNumberFormat="1" applyFont="1" applyFill="1" applyBorder="1" applyAlignment="1" applyProtection="1">
      <alignment horizontal="center" vertical="center" wrapText="1"/>
      <protection locked="0"/>
    </xf>
    <xf numFmtId="0" fontId="19" fillId="0" borderId="19" xfId="7" applyFont="1" applyFill="1" applyBorder="1" applyAlignment="1" applyProtection="1">
      <alignment horizontal="left" vertical="top" wrapText="1"/>
      <protection locked="0"/>
    </xf>
    <xf numFmtId="0" fontId="19" fillId="0" borderId="1" xfId="7" applyFont="1" applyFill="1" applyBorder="1" applyAlignment="1" applyProtection="1">
      <alignment horizontal="left" vertical="top" wrapText="1"/>
      <protection locked="0"/>
    </xf>
    <xf numFmtId="0" fontId="19" fillId="0" borderId="1" xfId="7" applyFont="1" applyFill="1" applyBorder="1" applyAlignment="1" applyProtection="1">
      <alignment horizontal="center" vertical="top" wrapText="1"/>
      <protection locked="0"/>
    </xf>
    <xf numFmtId="49" fontId="22" fillId="0" borderId="6" xfId="8" applyNumberFormat="1" applyFont="1" applyFill="1" applyBorder="1" applyAlignment="1" applyProtection="1">
      <alignment horizontal="center" vertical="center" wrapText="1"/>
      <protection locked="0"/>
    </xf>
    <xf numFmtId="49" fontId="22" fillId="0" borderId="28" xfId="8" applyNumberFormat="1" applyFont="1" applyFill="1" applyBorder="1" applyAlignment="1" applyProtection="1">
      <alignment horizontal="center" vertical="center" wrapText="1"/>
      <protection locked="0"/>
    </xf>
    <xf numFmtId="49" fontId="22" fillId="0" borderId="6" xfId="7" applyNumberFormat="1" applyFont="1" applyFill="1" applyBorder="1" applyAlignment="1" applyProtection="1">
      <alignment horizontal="center" vertical="center" wrapText="1"/>
      <protection locked="0"/>
    </xf>
    <xf numFmtId="49" fontId="22" fillId="0" borderId="28" xfId="7" applyNumberFormat="1" applyFont="1" applyFill="1" applyBorder="1" applyAlignment="1" applyProtection="1">
      <alignment horizontal="center" vertical="center" wrapText="1"/>
      <protection locked="0"/>
    </xf>
    <xf numFmtId="0" fontId="18" fillId="0" borderId="28" xfId="7" applyNumberFormat="1" applyFont="1" applyFill="1" applyBorder="1" applyAlignment="1" applyProtection="1">
      <alignment horizontal="center" vertical="center" wrapText="1"/>
      <protection locked="0"/>
    </xf>
    <xf numFmtId="49" fontId="18" fillId="0" borderId="28" xfId="7" applyNumberFormat="1" applyFont="1" applyFill="1" applyBorder="1" applyAlignment="1" applyProtection="1">
      <alignment horizontal="center" vertical="center" wrapText="1"/>
      <protection locked="0"/>
    </xf>
    <xf numFmtId="49" fontId="22" fillId="0" borderId="10" xfId="8" applyNumberFormat="1" applyFont="1" applyFill="1" applyBorder="1" applyAlignment="1" applyProtection="1">
      <alignment horizontal="center" vertical="center" wrapText="1"/>
      <protection locked="0"/>
    </xf>
    <xf numFmtId="49" fontId="18" fillId="0" borderId="29" xfId="8" applyNumberFormat="1" applyFont="1" applyFill="1" applyBorder="1" applyAlignment="1" applyProtection="1">
      <alignment horizontal="center" vertical="center" wrapText="1"/>
      <protection locked="0"/>
    </xf>
    <xf numFmtId="0" fontId="22" fillId="0" borderId="25" xfId="8" applyNumberFormat="1" applyFont="1" applyFill="1" applyBorder="1" applyAlignment="1" applyProtection="1">
      <alignment horizontal="center" vertical="center" wrapText="1"/>
      <protection locked="0"/>
    </xf>
    <xf numFmtId="0" fontId="22" fillId="0" borderId="26" xfId="8" applyNumberFormat="1" applyFont="1" applyFill="1" applyBorder="1" applyAlignment="1" applyProtection="1">
      <alignment horizontal="center" vertical="center" wrapText="1"/>
      <protection locked="0"/>
    </xf>
    <xf numFmtId="0" fontId="22" fillId="0" borderId="4" xfId="7" applyNumberFormat="1" applyFont="1" applyFill="1" applyBorder="1" applyAlignment="1" applyProtection="1">
      <alignment horizontal="center" vertical="center" wrapText="1"/>
      <protection locked="0"/>
    </xf>
    <xf numFmtId="0" fontId="22" fillId="0" borderId="5" xfId="7" applyNumberFormat="1" applyFont="1" applyFill="1" applyBorder="1" applyAlignment="1" applyProtection="1">
      <alignment horizontal="center" vertical="center" wrapText="1"/>
      <protection locked="0"/>
    </xf>
    <xf numFmtId="0" fontId="22" fillId="0" borderId="2" xfId="7" applyNumberFormat="1" applyFont="1" applyFill="1" applyBorder="1" applyAlignment="1" applyProtection="1">
      <alignment horizontal="center" vertical="center" wrapText="1"/>
      <protection locked="0"/>
    </xf>
    <xf numFmtId="0" fontId="18" fillId="0" borderId="0" xfId="7" applyNumberFormat="1" applyFont="1" applyFill="1" applyBorder="1" applyAlignment="1" applyProtection="1">
      <alignment horizontal="center" vertical="center" wrapText="1"/>
      <protection locked="0"/>
    </xf>
    <xf numFmtId="178" fontId="18" fillId="0" borderId="0" xfId="7" applyNumberFormat="1" applyFont="1" applyFill="1" applyBorder="1" applyAlignment="1" applyProtection="1">
      <alignment horizontal="center" vertical="center" wrapText="1"/>
      <protection locked="0"/>
    </xf>
    <xf numFmtId="0" fontId="19" fillId="0" borderId="16" xfId="7" applyFont="1" applyFill="1" applyBorder="1" applyAlignment="1" applyProtection="1">
      <alignment horizontal="left" vertical="center"/>
      <protection locked="0"/>
    </xf>
    <xf numFmtId="0" fontId="20" fillId="0" borderId="17" xfId="7" applyFont="1" applyFill="1" applyBorder="1" applyAlignment="1" applyProtection="1">
      <alignment horizontal="left" vertical="center"/>
      <protection locked="0"/>
    </xf>
    <xf numFmtId="0" fontId="19" fillId="0" borderId="17" xfId="7" applyFont="1" applyFill="1" applyBorder="1" applyAlignment="1" applyProtection="1">
      <alignment horizontal="left" vertical="center"/>
      <protection locked="0"/>
    </xf>
    <xf numFmtId="0" fontId="19" fillId="0" borderId="17" xfId="7" applyFont="1" applyFill="1" applyBorder="1" applyAlignment="1" applyProtection="1">
      <alignment horizontal="center" vertical="center" wrapText="1"/>
      <protection locked="0"/>
    </xf>
    <xf numFmtId="0" fontId="20" fillId="0" borderId="17" xfId="7" applyFont="1" applyFill="1" applyBorder="1" applyAlignment="1" applyProtection="1">
      <alignment horizontal="left" vertical="center" wrapText="1"/>
      <protection locked="0"/>
    </xf>
    <xf numFmtId="0" fontId="21" fillId="0" borderId="17" xfId="7" applyNumberFormat="1" applyFont="1" applyFill="1" applyBorder="1" applyAlignment="1" applyProtection="1">
      <alignment horizontal="center" vertical="center" wrapText="1"/>
      <protection locked="0"/>
    </xf>
    <xf numFmtId="178" fontId="21" fillId="0" borderId="17" xfId="7" applyNumberFormat="1" applyFont="1" applyFill="1" applyBorder="1" applyAlignment="1" applyProtection="1">
      <alignment horizontal="center" vertical="center" wrapText="1"/>
      <protection locked="0"/>
    </xf>
    <xf numFmtId="0" fontId="21" fillId="0" borderId="1" xfId="7" applyNumberFormat="1" applyFont="1" applyFill="1" applyBorder="1" applyAlignment="1" applyProtection="1">
      <alignment horizontal="center" vertical="center" wrapText="1"/>
      <protection locked="0"/>
    </xf>
    <xf numFmtId="178" fontId="21" fillId="0" borderId="1" xfId="7" applyNumberFormat="1" applyFont="1" applyFill="1" applyBorder="1" applyAlignment="1" applyProtection="1">
      <alignment horizontal="center" vertical="center" wrapText="1"/>
      <protection locked="0"/>
    </xf>
    <xf numFmtId="0" fontId="19" fillId="0" borderId="19" xfId="7" applyFont="1" applyFill="1" applyBorder="1" applyAlignment="1" applyProtection="1">
      <alignment horizontal="left" vertical="center"/>
      <protection locked="0"/>
    </xf>
    <xf numFmtId="0" fontId="19" fillId="0" borderId="1" xfId="7" applyFont="1" applyFill="1" applyBorder="1" applyAlignment="1" applyProtection="1">
      <alignment horizontal="left" vertical="center"/>
      <protection locked="0"/>
    </xf>
    <xf numFmtId="0" fontId="19" fillId="0" borderId="1" xfId="7" applyFont="1" applyFill="1" applyBorder="1" applyAlignment="1" applyProtection="1">
      <alignment horizontal="center" vertical="center"/>
      <protection locked="0"/>
    </xf>
    <xf numFmtId="0" fontId="19" fillId="0" borderId="19" xfId="7" applyFont="1" applyFill="1" applyBorder="1" applyAlignment="1" applyProtection="1">
      <alignment horizontal="left" vertical="center" wrapText="1"/>
      <protection locked="0"/>
    </xf>
    <xf numFmtId="0" fontId="20" fillId="0" borderId="1" xfId="7" applyFont="1" applyFill="1" applyBorder="1" applyAlignment="1" applyProtection="1">
      <alignment horizontal="left" vertical="center" wrapText="1"/>
      <protection locked="0"/>
    </xf>
    <xf numFmtId="0" fontId="19" fillId="0" borderId="1" xfId="7" applyFont="1" applyFill="1" applyBorder="1" applyAlignment="1" applyProtection="1">
      <alignment horizontal="center" vertical="center" wrapText="1"/>
      <protection locked="0"/>
    </xf>
    <xf numFmtId="0" fontId="19" fillId="0" borderId="1" xfId="7" applyFont="1" applyFill="1" applyBorder="1" applyAlignment="1" applyProtection="1">
      <alignment horizontal="left" vertical="center" wrapText="1"/>
      <protection locked="0"/>
    </xf>
    <xf numFmtId="0" fontId="22" fillId="0" borderId="22" xfId="7" applyNumberFormat="1" applyFont="1" applyFill="1" applyBorder="1" applyAlignment="1" applyProtection="1">
      <alignment horizontal="center" vertical="center" wrapText="1"/>
      <protection locked="0"/>
    </xf>
    <xf numFmtId="0" fontId="22" fillId="0" borderId="7" xfId="7" applyNumberFormat="1" applyFont="1" applyFill="1" applyBorder="1" applyAlignment="1" applyProtection="1">
      <alignment horizontal="center" vertical="center" wrapText="1"/>
      <protection locked="0"/>
    </xf>
    <xf numFmtId="0" fontId="22" fillId="6" borderId="6" xfId="7" applyNumberFormat="1" applyFont="1" applyFill="1" applyBorder="1" applyAlignment="1" applyProtection="1">
      <alignment horizontal="center" vertical="center" wrapText="1"/>
      <protection locked="0"/>
    </xf>
    <xf numFmtId="0" fontId="22" fillId="6" borderId="22" xfId="7" applyNumberFormat="1" applyFont="1" applyFill="1" applyBorder="1" applyAlignment="1" applyProtection="1">
      <alignment horizontal="center" vertical="center" wrapText="1"/>
      <protection locked="0"/>
    </xf>
    <xf numFmtId="0" fontId="22" fillId="6" borderId="7" xfId="7" applyNumberFormat="1" applyFont="1" applyFill="1" applyBorder="1" applyAlignment="1" applyProtection="1">
      <alignment horizontal="center" vertical="center" wrapText="1"/>
      <protection locked="0"/>
    </xf>
    <xf numFmtId="0" fontId="22" fillId="0" borderId="32" xfId="8" applyNumberFormat="1" applyFont="1" applyFill="1" applyBorder="1" applyAlignment="1" applyProtection="1">
      <alignment horizontal="center" vertical="center" wrapText="1"/>
      <protection locked="0"/>
    </xf>
    <xf numFmtId="0" fontId="27" fillId="0" borderId="0" xfId="7" applyNumberFormat="1" applyFont="1" applyFill="1" applyBorder="1" applyAlignment="1" applyProtection="1">
      <alignment horizontal="left" vertical="center" wrapText="1"/>
      <protection locked="0"/>
    </xf>
    <xf numFmtId="0" fontId="18" fillId="0" borderId="0" xfId="7" applyNumberFormat="1" applyFont="1" applyFill="1" applyBorder="1" applyAlignment="1" applyProtection="1">
      <alignment horizontal="left" vertical="center" wrapText="1"/>
      <protection locked="0"/>
    </xf>
    <xf numFmtId="178" fontId="18" fillId="0" borderId="0" xfId="7" applyNumberFormat="1" applyFont="1" applyFill="1" applyBorder="1" applyAlignment="1" applyProtection="1">
      <alignment horizontal="left" vertical="center" wrapText="1"/>
      <protection locked="0"/>
    </xf>
    <xf numFmtId="0" fontId="8" fillId="5" borderId="4" xfId="7" applyNumberFormat="1" applyFont="1" applyFill="1" applyBorder="1" applyAlignment="1" applyProtection="1">
      <alignment horizontal="center" vertical="center" wrapText="1"/>
      <protection locked="0"/>
    </xf>
    <xf numFmtId="0" fontId="32" fillId="5" borderId="5" xfId="7" applyNumberFormat="1" applyFont="1" applyFill="1" applyBorder="1" applyAlignment="1" applyProtection="1">
      <alignment horizontal="center" vertical="center" wrapText="1"/>
      <protection locked="0"/>
    </xf>
    <xf numFmtId="0" fontId="32" fillId="5" borderId="2" xfId="7" applyNumberFormat="1" applyFont="1" applyFill="1" applyBorder="1" applyAlignment="1" applyProtection="1">
      <alignment horizontal="center" vertical="center" wrapText="1"/>
      <protection locked="0"/>
    </xf>
    <xf numFmtId="0" fontId="32" fillId="5" borderId="4" xfId="7" applyNumberFormat="1" applyFont="1" applyFill="1" applyBorder="1" applyAlignment="1" applyProtection="1">
      <alignment horizontal="center" vertical="center" wrapText="1"/>
      <protection locked="0"/>
    </xf>
    <xf numFmtId="0" fontId="8" fillId="0" borderId="1" xfId="7" applyNumberFormat="1" applyFont="1" applyFill="1" applyBorder="1" applyAlignment="1" applyProtection="1">
      <alignment horizontal="center" vertical="center" wrapText="1"/>
      <protection locked="0"/>
    </xf>
    <xf numFmtId="0" fontId="32" fillId="0" borderId="1" xfId="7" applyNumberFormat="1" applyFont="1" applyFill="1" applyBorder="1" applyAlignment="1" applyProtection="1">
      <alignment horizontal="center" vertical="center" wrapText="1"/>
      <protection locked="0"/>
    </xf>
    <xf numFmtId="0" fontId="8" fillId="5" borderId="1" xfId="7" applyNumberFormat="1" applyFont="1" applyFill="1" applyBorder="1" applyAlignment="1" applyProtection="1">
      <alignment horizontal="center" vertical="center" wrapText="1"/>
      <protection locked="0"/>
    </xf>
    <xf numFmtId="0" fontId="32" fillId="5" borderId="1" xfId="7" applyNumberFormat="1" applyFont="1" applyFill="1" applyBorder="1" applyAlignment="1" applyProtection="1">
      <alignment horizontal="center" vertical="center" wrapText="1"/>
      <protection locked="0"/>
    </xf>
    <xf numFmtId="0" fontId="63" fillId="5" borderId="1" xfId="7" applyNumberFormat="1" applyFont="1" applyFill="1" applyBorder="1" applyAlignment="1" applyProtection="1">
      <alignment horizontal="center" vertical="center" wrapText="1"/>
      <protection locked="0"/>
    </xf>
    <xf numFmtId="0" fontId="63" fillId="5" borderId="1" xfId="7" applyNumberFormat="1" applyFont="1" applyFill="1" applyBorder="1" applyAlignment="1" applyProtection="1">
      <alignment horizontal="center" vertical="center" wrapText="1"/>
      <protection locked="0"/>
    </xf>
    <xf numFmtId="0" fontId="63" fillId="0" borderId="1" xfId="7" applyNumberFormat="1" applyFont="1" applyFill="1" applyBorder="1" applyAlignment="1" applyProtection="1">
      <alignment horizontal="center" vertical="center" wrapText="1"/>
      <protection locked="0"/>
    </xf>
    <xf numFmtId="0" fontId="13" fillId="6" borderId="17" xfId="5" applyFill="1" applyBorder="1">
      <alignment vertical="center"/>
    </xf>
  </cellXfs>
  <cellStyles count="15">
    <cellStyle name="_x000a_mouse.drv=lm" xfId="1" xr:uid="{00000000-0005-0000-0000-000000000000}"/>
    <cellStyle name="BOM_Level_Below3" xfId="8" xr:uid="{00000000-0005-0000-0000-000001000000}"/>
    <cellStyle name="Normal_Schedule-A" xfId="10" xr:uid="{00000000-0005-0000-0000-000002000000}"/>
    <cellStyle name="常规" xfId="0" builtinId="0"/>
    <cellStyle name="常规 11 2" xfId="5" xr:uid="{00000000-0005-0000-0000-000004000000}"/>
    <cellStyle name="常规 2" xfId="4" xr:uid="{00000000-0005-0000-0000-000005000000}"/>
    <cellStyle name="常规 2 2" xfId="11" xr:uid="{00000000-0005-0000-0000-000006000000}"/>
    <cellStyle name="常规 2 4" xfId="13" xr:uid="{00000000-0005-0000-0000-000007000000}"/>
    <cellStyle name="常规 3" xfId="9" xr:uid="{00000000-0005-0000-0000-000008000000}"/>
    <cellStyle name="常规_包装报价表1" xfId="14" xr:uid="{00000000-0005-0000-0000-000009000000}"/>
    <cellStyle name="货币 2" xfId="12" xr:uid="{00000000-0005-0000-0000-00000A000000}"/>
    <cellStyle name="普通_销售收入.XLS" xfId="2" xr:uid="{00000000-0005-0000-0000-00000B000000}"/>
    <cellStyle name="千位分隔" xfId="3" builtinId="3"/>
    <cellStyle name="千位分隔 2 25" xfId="6" xr:uid="{00000000-0005-0000-0000-00000D000000}"/>
    <cellStyle name="样式 1" xfId="7"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checked="Checked" noThreeD="1"/>
</file>

<file path=xl/ctrlProps/ctrlProp14.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checked="Checked" noThreeD="1"/>
</file>

<file path=xl/ctrlProps/ctrlProp3.xml><?xml version="1.0" encoding="utf-8"?>
<formControlPr xmlns="http://schemas.microsoft.com/office/spreadsheetml/2009/9/main" objectType="CheckBox" checked="Checked" noThreeD="1"/>
</file>

<file path=xl/ctrlProps/ctrlProp4.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checked="Checked"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checked="Checked" noThreeD="1"/>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0</xdr:colOff>
      <xdr:row>4</xdr:row>
      <xdr:rowOff>0</xdr:rowOff>
    </xdr:to>
    <xdr:sp macro="" textlink="">
      <xdr:nvSpPr>
        <xdr:cNvPr id="2" name="Line 13">
          <a:extLst>
            <a:ext uri="{FF2B5EF4-FFF2-40B4-BE49-F238E27FC236}">
              <a16:creationId xmlns:a16="http://schemas.microsoft.com/office/drawing/2014/main" id="{00000000-0008-0000-0000-000002000000}"/>
            </a:ext>
          </a:extLst>
        </xdr:cNvPr>
        <xdr:cNvSpPr>
          <a:spLocks noChangeShapeType="1"/>
        </xdr:cNvSpPr>
      </xdr:nvSpPr>
      <xdr:spPr bwMode="auto">
        <a:xfrm>
          <a:off x="548640" y="426720"/>
          <a:ext cx="195072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macro="" textlink="">
      <xdr:nvSpPr>
        <xdr:cNvPr id="3" name="Line 14">
          <a:extLst>
            <a:ext uri="{FF2B5EF4-FFF2-40B4-BE49-F238E27FC236}">
              <a16:creationId xmlns:a16="http://schemas.microsoft.com/office/drawing/2014/main" id="{00000000-0008-0000-0000-000003000000}"/>
            </a:ext>
          </a:extLst>
        </xdr:cNvPr>
        <xdr:cNvSpPr>
          <a:spLocks noChangeShapeType="1"/>
        </xdr:cNvSpPr>
      </xdr:nvSpPr>
      <xdr:spPr bwMode="auto">
        <a:xfrm>
          <a:off x="1072896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macro="" textlink="">
      <xdr:nvSpPr>
        <xdr:cNvPr id="4" name="Line 15">
          <a:extLst>
            <a:ext uri="{FF2B5EF4-FFF2-40B4-BE49-F238E27FC236}">
              <a16:creationId xmlns:a16="http://schemas.microsoft.com/office/drawing/2014/main" id="{00000000-0008-0000-0000-000004000000}"/>
            </a:ext>
          </a:extLst>
        </xdr:cNvPr>
        <xdr:cNvSpPr>
          <a:spLocks noChangeShapeType="1"/>
        </xdr:cNvSpPr>
      </xdr:nvSpPr>
      <xdr:spPr bwMode="auto">
        <a:xfrm>
          <a:off x="1072896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xdr:row>
      <xdr:rowOff>0</xdr:rowOff>
    </xdr:from>
    <xdr:to>
      <xdr:col>13</xdr:col>
      <xdr:colOff>0</xdr:colOff>
      <xdr:row>4</xdr:row>
      <xdr:rowOff>0</xdr:rowOff>
    </xdr:to>
    <xdr:sp macro="" textlink="">
      <xdr:nvSpPr>
        <xdr:cNvPr id="5" name="Line 16">
          <a:extLst>
            <a:ext uri="{FF2B5EF4-FFF2-40B4-BE49-F238E27FC236}">
              <a16:creationId xmlns:a16="http://schemas.microsoft.com/office/drawing/2014/main" id="{00000000-0008-0000-0000-000005000000}"/>
            </a:ext>
          </a:extLst>
        </xdr:cNvPr>
        <xdr:cNvSpPr>
          <a:spLocks noChangeShapeType="1"/>
        </xdr:cNvSpPr>
      </xdr:nvSpPr>
      <xdr:spPr bwMode="auto">
        <a:xfrm>
          <a:off x="1072896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6" name="Line 20">
          <a:extLst>
            <a:ext uri="{FF2B5EF4-FFF2-40B4-BE49-F238E27FC236}">
              <a16:creationId xmlns:a16="http://schemas.microsoft.com/office/drawing/2014/main" id="{00000000-0008-0000-0000-000006000000}"/>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7" name="Line 21">
          <a:extLst>
            <a:ext uri="{FF2B5EF4-FFF2-40B4-BE49-F238E27FC236}">
              <a16:creationId xmlns:a16="http://schemas.microsoft.com/office/drawing/2014/main" id="{00000000-0008-0000-0000-000007000000}"/>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8" name="Line 22">
          <a:extLst>
            <a:ext uri="{FF2B5EF4-FFF2-40B4-BE49-F238E27FC236}">
              <a16:creationId xmlns:a16="http://schemas.microsoft.com/office/drawing/2014/main" id="{00000000-0008-0000-0000-000008000000}"/>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xdr:row>
      <xdr:rowOff>0</xdr:rowOff>
    </xdr:from>
    <xdr:to>
      <xdr:col>12</xdr:col>
      <xdr:colOff>0</xdr:colOff>
      <xdr:row>4</xdr:row>
      <xdr:rowOff>0</xdr:rowOff>
    </xdr:to>
    <xdr:sp macro="" textlink="">
      <xdr:nvSpPr>
        <xdr:cNvPr id="9" name="Line 23">
          <a:extLst>
            <a:ext uri="{FF2B5EF4-FFF2-40B4-BE49-F238E27FC236}">
              <a16:creationId xmlns:a16="http://schemas.microsoft.com/office/drawing/2014/main" id="{00000000-0008-0000-0000-000009000000}"/>
            </a:ext>
          </a:extLst>
        </xdr:cNvPr>
        <xdr:cNvSpPr>
          <a:spLocks noChangeShapeType="1"/>
        </xdr:cNvSpPr>
      </xdr:nvSpPr>
      <xdr:spPr bwMode="auto">
        <a:xfrm>
          <a:off x="9997440" y="426720"/>
          <a:ext cx="0" cy="51054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0" name="Line 24">
          <a:extLst>
            <a:ext uri="{FF2B5EF4-FFF2-40B4-BE49-F238E27FC236}">
              <a16:creationId xmlns:a16="http://schemas.microsoft.com/office/drawing/2014/main" id="{00000000-0008-0000-0000-00000A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1" name="Line 25">
          <a:extLst>
            <a:ext uri="{FF2B5EF4-FFF2-40B4-BE49-F238E27FC236}">
              <a16:creationId xmlns:a16="http://schemas.microsoft.com/office/drawing/2014/main" id="{00000000-0008-0000-0000-00000B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2" name="Line 26">
          <a:extLst>
            <a:ext uri="{FF2B5EF4-FFF2-40B4-BE49-F238E27FC236}">
              <a16:creationId xmlns:a16="http://schemas.microsoft.com/office/drawing/2014/main" id="{00000000-0008-0000-0000-00000C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3" name="Line 27">
          <a:extLst>
            <a:ext uri="{FF2B5EF4-FFF2-40B4-BE49-F238E27FC236}">
              <a16:creationId xmlns:a16="http://schemas.microsoft.com/office/drawing/2014/main" id="{00000000-0008-0000-0000-00000D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4" name="Line 40">
          <a:extLst>
            <a:ext uri="{FF2B5EF4-FFF2-40B4-BE49-F238E27FC236}">
              <a16:creationId xmlns:a16="http://schemas.microsoft.com/office/drawing/2014/main" id="{00000000-0008-0000-0000-00000E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5" name="Line 41">
          <a:extLst>
            <a:ext uri="{FF2B5EF4-FFF2-40B4-BE49-F238E27FC236}">
              <a16:creationId xmlns:a16="http://schemas.microsoft.com/office/drawing/2014/main" id="{00000000-0008-0000-0000-00000F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6" name="Line 42">
          <a:extLst>
            <a:ext uri="{FF2B5EF4-FFF2-40B4-BE49-F238E27FC236}">
              <a16:creationId xmlns:a16="http://schemas.microsoft.com/office/drawing/2014/main" id="{00000000-0008-0000-0000-000010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7" name="Line 43">
          <a:extLst>
            <a:ext uri="{FF2B5EF4-FFF2-40B4-BE49-F238E27FC236}">
              <a16:creationId xmlns:a16="http://schemas.microsoft.com/office/drawing/2014/main" id="{00000000-0008-0000-0000-000011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8" name="Line 54">
          <a:extLst>
            <a:ext uri="{FF2B5EF4-FFF2-40B4-BE49-F238E27FC236}">
              <a16:creationId xmlns:a16="http://schemas.microsoft.com/office/drawing/2014/main" id="{00000000-0008-0000-0000-000012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19" name="Line 55">
          <a:extLst>
            <a:ext uri="{FF2B5EF4-FFF2-40B4-BE49-F238E27FC236}">
              <a16:creationId xmlns:a16="http://schemas.microsoft.com/office/drawing/2014/main" id="{00000000-0008-0000-0000-000013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0" name="Line 56">
          <a:extLst>
            <a:ext uri="{FF2B5EF4-FFF2-40B4-BE49-F238E27FC236}">
              <a16:creationId xmlns:a16="http://schemas.microsoft.com/office/drawing/2014/main" id="{00000000-0008-0000-0000-000014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1" name="Line 57">
          <a:extLst>
            <a:ext uri="{FF2B5EF4-FFF2-40B4-BE49-F238E27FC236}">
              <a16:creationId xmlns:a16="http://schemas.microsoft.com/office/drawing/2014/main" id="{00000000-0008-0000-0000-000015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2" name="Line 58">
          <a:extLst>
            <a:ext uri="{FF2B5EF4-FFF2-40B4-BE49-F238E27FC236}">
              <a16:creationId xmlns:a16="http://schemas.microsoft.com/office/drawing/2014/main" id="{00000000-0008-0000-0000-000016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3" name="Line 59">
          <a:extLst>
            <a:ext uri="{FF2B5EF4-FFF2-40B4-BE49-F238E27FC236}">
              <a16:creationId xmlns:a16="http://schemas.microsoft.com/office/drawing/2014/main" id="{00000000-0008-0000-0000-000017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4" name="Line 60">
          <a:extLst>
            <a:ext uri="{FF2B5EF4-FFF2-40B4-BE49-F238E27FC236}">
              <a16:creationId xmlns:a16="http://schemas.microsoft.com/office/drawing/2014/main" id="{00000000-0008-0000-0000-000018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24</xdr:row>
      <xdr:rowOff>0</xdr:rowOff>
    </xdr:from>
    <xdr:to>
      <xdr:col>12</xdr:col>
      <xdr:colOff>0</xdr:colOff>
      <xdr:row>24</xdr:row>
      <xdr:rowOff>0</xdr:rowOff>
    </xdr:to>
    <xdr:sp macro="" textlink="">
      <xdr:nvSpPr>
        <xdr:cNvPr id="25" name="Line 61">
          <a:extLst>
            <a:ext uri="{FF2B5EF4-FFF2-40B4-BE49-F238E27FC236}">
              <a16:creationId xmlns:a16="http://schemas.microsoft.com/office/drawing/2014/main" id="{00000000-0008-0000-0000-000019000000}"/>
            </a:ext>
          </a:extLst>
        </xdr:cNvPr>
        <xdr:cNvSpPr>
          <a:spLocks noChangeShapeType="1"/>
        </xdr:cNvSpPr>
      </xdr:nvSpPr>
      <xdr:spPr bwMode="auto">
        <a:xfrm>
          <a:off x="9997440" y="520446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6" name="Line 62">
          <a:extLst>
            <a:ext uri="{FF2B5EF4-FFF2-40B4-BE49-F238E27FC236}">
              <a16:creationId xmlns:a16="http://schemas.microsoft.com/office/drawing/2014/main" id="{00000000-0008-0000-0000-00001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7" name="Line 63">
          <a:extLst>
            <a:ext uri="{FF2B5EF4-FFF2-40B4-BE49-F238E27FC236}">
              <a16:creationId xmlns:a16="http://schemas.microsoft.com/office/drawing/2014/main" id="{00000000-0008-0000-0000-00001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8" name="Line 74">
          <a:extLst>
            <a:ext uri="{FF2B5EF4-FFF2-40B4-BE49-F238E27FC236}">
              <a16:creationId xmlns:a16="http://schemas.microsoft.com/office/drawing/2014/main" id="{00000000-0008-0000-0000-00001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9" name="Line 75">
          <a:extLst>
            <a:ext uri="{FF2B5EF4-FFF2-40B4-BE49-F238E27FC236}">
              <a16:creationId xmlns:a16="http://schemas.microsoft.com/office/drawing/2014/main" id="{00000000-0008-0000-0000-00001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0" name="Line 76">
          <a:extLst>
            <a:ext uri="{FF2B5EF4-FFF2-40B4-BE49-F238E27FC236}">
              <a16:creationId xmlns:a16="http://schemas.microsoft.com/office/drawing/2014/main" id="{00000000-0008-0000-0000-00001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1" name="Line 77">
          <a:extLst>
            <a:ext uri="{FF2B5EF4-FFF2-40B4-BE49-F238E27FC236}">
              <a16:creationId xmlns:a16="http://schemas.microsoft.com/office/drawing/2014/main" id="{00000000-0008-0000-0000-00001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2" name="Line 78">
          <a:extLst>
            <a:ext uri="{FF2B5EF4-FFF2-40B4-BE49-F238E27FC236}">
              <a16:creationId xmlns:a16="http://schemas.microsoft.com/office/drawing/2014/main" id="{00000000-0008-0000-0000-00002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3" name="Line 79">
          <a:extLst>
            <a:ext uri="{FF2B5EF4-FFF2-40B4-BE49-F238E27FC236}">
              <a16:creationId xmlns:a16="http://schemas.microsoft.com/office/drawing/2014/main" id="{00000000-0008-0000-0000-00002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4" name="Line 80">
          <a:extLst>
            <a:ext uri="{FF2B5EF4-FFF2-40B4-BE49-F238E27FC236}">
              <a16:creationId xmlns:a16="http://schemas.microsoft.com/office/drawing/2014/main" id="{00000000-0008-0000-0000-00002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5" name="Line 81">
          <a:extLst>
            <a:ext uri="{FF2B5EF4-FFF2-40B4-BE49-F238E27FC236}">
              <a16:creationId xmlns:a16="http://schemas.microsoft.com/office/drawing/2014/main" id="{00000000-0008-0000-0000-00002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6" name="Line 82">
          <a:extLst>
            <a:ext uri="{FF2B5EF4-FFF2-40B4-BE49-F238E27FC236}">
              <a16:creationId xmlns:a16="http://schemas.microsoft.com/office/drawing/2014/main" id="{00000000-0008-0000-0000-00002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7" name="Line 83">
          <a:extLst>
            <a:ext uri="{FF2B5EF4-FFF2-40B4-BE49-F238E27FC236}">
              <a16:creationId xmlns:a16="http://schemas.microsoft.com/office/drawing/2014/main" id="{00000000-0008-0000-0000-00002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8" name="Line 84">
          <a:extLst>
            <a:ext uri="{FF2B5EF4-FFF2-40B4-BE49-F238E27FC236}">
              <a16:creationId xmlns:a16="http://schemas.microsoft.com/office/drawing/2014/main" id="{00000000-0008-0000-0000-00002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39" name="Line 85">
          <a:extLst>
            <a:ext uri="{FF2B5EF4-FFF2-40B4-BE49-F238E27FC236}">
              <a16:creationId xmlns:a16="http://schemas.microsoft.com/office/drawing/2014/main" id="{00000000-0008-0000-0000-00002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0" name="Line 86">
          <a:extLst>
            <a:ext uri="{FF2B5EF4-FFF2-40B4-BE49-F238E27FC236}">
              <a16:creationId xmlns:a16="http://schemas.microsoft.com/office/drawing/2014/main" id="{00000000-0008-0000-0000-00002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1" name="Line 87">
          <a:extLst>
            <a:ext uri="{FF2B5EF4-FFF2-40B4-BE49-F238E27FC236}">
              <a16:creationId xmlns:a16="http://schemas.microsoft.com/office/drawing/2014/main" id="{00000000-0008-0000-0000-00002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2" name="Line 88">
          <a:extLst>
            <a:ext uri="{FF2B5EF4-FFF2-40B4-BE49-F238E27FC236}">
              <a16:creationId xmlns:a16="http://schemas.microsoft.com/office/drawing/2014/main" id="{00000000-0008-0000-0000-00002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3" name="Line 89">
          <a:extLst>
            <a:ext uri="{FF2B5EF4-FFF2-40B4-BE49-F238E27FC236}">
              <a16:creationId xmlns:a16="http://schemas.microsoft.com/office/drawing/2014/main" id="{00000000-0008-0000-0000-00002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4" name="Line 90">
          <a:extLst>
            <a:ext uri="{FF2B5EF4-FFF2-40B4-BE49-F238E27FC236}">
              <a16:creationId xmlns:a16="http://schemas.microsoft.com/office/drawing/2014/main" id="{00000000-0008-0000-0000-00002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5" name="Line 91">
          <a:extLst>
            <a:ext uri="{FF2B5EF4-FFF2-40B4-BE49-F238E27FC236}">
              <a16:creationId xmlns:a16="http://schemas.microsoft.com/office/drawing/2014/main" id="{00000000-0008-0000-0000-00002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6" name="Line 92">
          <a:extLst>
            <a:ext uri="{FF2B5EF4-FFF2-40B4-BE49-F238E27FC236}">
              <a16:creationId xmlns:a16="http://schemas.microsoft.com/office/drawing/2014/main" id="{00000000-0008-0000-0000-00002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7" name="Line 93">
          <a:extLst>
            <a:ext uri="{FF2B5EF4-FFF2-40B4-BE49-F238E27FC236}">
              <a16:creationId xmlns:a16="http://schemas.microsoft.com/office/drawing/2014/main" id="{00000000-0008-0000-0000-00002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8" name="Line 94">
          <a:extLst>
            <a:ext uri="{FF2B5EF4-FFF2-40B4-BE49-F238E27FC236}">
              <a16:creationId xmlns:a16="http://schemas.microsoft.com/office/drawing/2014/main" id="{00000000-0008-0000-0000-00003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49" name="Line 95">
          <a:extLst>
            <a:ext uri="{FF2B5EF4-FFF2-40B4-BE49-F238E27FC236}">
              <a16:creationId xmlns:a16="http://schemas.microsoft.com/office/drawing/2014/main" id="{00000000-0008-0000-0000-00003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0" name="Line 96">
          <a:extLst>
            <a:ext uri="{FF2B5EF4-FFF2-40B4-BE49-F238E27FC236}">
              <a16:creationId xmlns:a16="http://schemas.microsoft.com/office/drawing/2014/main" id="{00000000-0008-0000-0000-00003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1" name="Line 97">
          <a:extLst>
            <a:ext uri="{FF2B5EF4-FFF2-40B4-BE49-F238E27FC236}">
              <a16:creationId xmlns:a16="http://schemas.microsoft.com/office/drawing/2014/main" id="{00000000-0008-0000-0000-00003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2" name="Line 98">
          <a:extLst>
            <a:ext uri="{FF2B5EF4-FFF2-40B4-BE49-F238E27FC236}">
              <a16:creationId xmlns:a16="http://schemas.microsoft.com/office/drawing/2014/main" id="{00000000-0008-0000-0000-00003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3" name="Line 99">
          <a:extLst>
            <a:ext uri="{FF2B5EF4-FFF2-40B4-BE49-F238E27FC236}">
              <a16:creationId xmlns:a16="http://schemas.microsoft.com/office/drawing/2014/main" id="{00000000-0008-0000-0000-00003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4" name="Line 100">
          <a:extLst>
            <a:ext uri="{FF2B5EF4-FFF2-40B4-BE49-F238E27FC236}">
              <a16:creationId xmlns:a16="http://schemas.microsoft.com/office/drawing/2014/main" id="{00000000-0008-0000-0000-00003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5" name="Line 101">
          <a:extLst>
            <a:ext uri="{FF2B5EF4-FFF2-40B4-BE49-F238E27FC236}">
              <a16:creationId xmlns:a16="http://schemas.microsoft.com/office/drawing/2014/main" id="{00000000-0008-0000-0000-00003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6" name="Line 102">
          <a:extLst>
            <a:ext uri="{FF2B5EF4-FFF2-40B4-BE49-F238E27FC236}">
              <a16:creationId xmlns:a16="http://schemas.microsoft.com/office/drawing/2014/main" id="{00000000-0008-0000-0000-00003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7" name="Line 103">
          <a:extLst>
            <a:ext uri="{FF2B5EF4-FFF2-40B4-BE49-F238E27FC236}">
              <a16:creationId xmlns:a16="http://schemas.microsoft.com/office/drawing/2014/main" id="{00000000-0008-0000-0000-00003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8" name="Line 104">
          <a:extLst>
            <a:ext uri="{FF2B5EF4-FFF2-40B4-BE49-F238E27FC236}">
              <a16:creationId xmlns:a16="http://schemas.microsoft.com/office/drawing/2014/main" id="{00000000-0008-0000-0000-00003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59" name="Line 105">
          <a:extLst>
            <a:ext uri="{FF2B5EF4-FFF2-40B4-BE49-F238E27FC236}">
              <a16:creationId xmlns:a16="http://schemas.microsoft.com/office/drawing/2014/main" id="{00000000-0008-0000-0000-00003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0" name="Line 106">
          <a:extLst>
            <a:ext uri="{FF2B5EF4-FFF2-40B4-BE49-F238E27FC236}">
              <a16:creationId xmlns:a16="http://schemas.microsoft.com/office/drawing/2014/main" id="{00000000-0008-0000-0000-00003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1" name="Line 107">
          <a:extLst>
            <a:ext uri="{FF2B5EF4-FFF2-40B4-BE49-F238E27FC236}">
              <a16:creationId xmlns:a16="http://schemas.microsoft.com/office/drawing/2014/main" id="{00000000-0008-0000-0000-00003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2" name="Line 108">
          <a:extLst>
            <a:ext uri="{FF2B5EF4-FFF2-40B4-BE49-F238E27FC236}">
              <a16:creationId xmlns:a16="http://schemas.microsoft.com/office/drawing/2014/main" id="{00000000-0008-0000-0000-00003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3" name="Line 109">
          <a:extLst>
            <a:ext uri="{FF2B5EF4-FFF2-40B4-BE49-F238E27FC236}">
              <a16:creationId xmlns:a16="http://schemas.microsoft.com/office/drawing/2014/main" id="{00000000-0008-0000-0000-00003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4" name="Line 110">
          <a:extLst>
            <a:ext uri="{FF2B5EF4-FFF2-40B4-BE49-F238E27FC236}">
              <a16:creationId xmlns:a16="http://schemas.microsoft.com/office/drawing/2014/main" id="{00000000-0008-0000-0000-00004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5" name="Line 111">
          <a:extLst>
            <a:ext uri="{FF2B5EF4-FFF2-40B4-BE49-F238E27FC236}">
              <a16:creationId xmlns:a16="http://schemas.microsoft.com/office/drawing/2014/main" id="{00000000-0008-0000-0000-00004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6" name="Line 112">
          <a:extLst>
            <a:ext uri="{FF2B5EF4-FFF2-40B4-BE49-F238E27FC236}">
              <a16:creationId xmlns:a16="http://schemas.microsoft.com/office/drawing/2014/main" id="{00000000-0008-0000-0000-00004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7" name="Line 113">
          <a:extLst>
            <a:ext uri="{FF2B5EF4-FFF2-40B4-BE49-F238E27FC236}">
              <a16:creationId xmlns:a16="http://schemas.microsoft.com/office/drawing/2014/main" id="{00000000-0008-0000-0000-00004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8" name="Line 114">
          <a:extLst>
            <a:ext uri="{FF2B5EF4-FFF2-40B4-BE49-F238E27FC236}">
              <a16:creationId xmlns:a16="http://schemas.microsoft.com/office/drawing/2014/main" id="{00000000-0008-0000-0000-00004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69" name="Line 115">
          <a:extLst>
            <a:ext uri="{FF2B5EF4-FFF2-40B4-BE49-F238E27FC236}">
              <a16:creationId xmlns:a16="http://schemas.microsoft.com/office/drawing/2014/main" id="{00000000-0008-0000-0000-00004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0" name="Line 116">
          <a:extLst>
            <a:ext uri="{FF2B5EF4-FFF2-40B4-BE49-F238E27FC236}">
              <a16:creationId xmlns:a16="http://schemas.microsoft.com/office/drawing/2014/main" id="{00000000-0008-0000-0000-00004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1" name="Line 117">
          <a:extLst>
            <a:ext uri="{FF2B5EF4-FFF2-40B4-BE49-F238E27FC236}">
              <a16:creationId xmlns:a16="http://schemas.microsoft.com/office/drawing/2014/main" id="{00000000-0008-0000-0000-00004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2" name="Line 118">
          <a:extLst>
            <a:ext uri="{FF2B5EF4-FFF2-40B4-BE49-F238E27FC236}">
              <a16:creationId xmlns:a16="http://schemas.microsoft.com/office/drawing/2014/main" id="{00000000-0008-0000-0000-00004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3" name="Line 119">
          <a:extLst>
            <a:ext uri="{FF2B5EF4-FFF2-40B4-BE49-F238E27FC236}">
              <a16:creationId xmlns:a16="http://schemas.microsoft.com/office/drawing/2014/main" id="{00000000-0008-0000-0000-00004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4" name="Line 120">
          <a:extLst>
            <a:ext uri="{FF2B5EF4-FFF2-40B4-BE49-F238E27FC236}">
              <a16:creationId xmlns:a16="http://schemas.microsoft.com/office/drawing/2014/main" id="{00000000-0008-0000-0000-00004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5" name="Line 121">
          <a:extLst>
            <a:ext uri="{FF2B5EF4-FFF2-40B4-BE49-F238E27FC236}">
              <a16:creationId xmlns:a16="http://schemas.microsoft.com/office/drawing/2014/main" id="{00000000-0008-0000-0000-00004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6" name="Line 122">
          <a:extLst>
            <a:ext uri="{FF2B5EF4-FFF2-40B4-BE49-F238E27FC236}">
              <a16:creationId xmlns:a16="http://schemas.microsoft.com/office/drawing/2014/main" id="{00000000-0008-0000-0000-00004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7" name="Line 123">
          <a:extLst>
            <a:ext uri="{FF2B5EF4-FFF2-40B4-BE49-F238E27FC236}">
              <a16:creationId xmlns:a16="http://schemas.microsoft.com/office/drawing/2014/main" id="{00000000-0008-0000-0000-00004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8" name="Line 124">
          <a:extLst>
            <a:ext uri="{FF2B5EF4-FFF2-40B4-BE49-F238E27FC236}">
              <a16:creationId xmlns:a16="http://schemas.microsoft.com/office/drawing/2014/main" id="{00000000-0008-0000-0000-00004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79" name="Line 125">
          <a:extLst>
            <a:ext uri="{FF2B5EF4-FFF2-40B4-BE49-F238E27FC236}">
              <a16:creationId xmlns:a16="http://schemas.microsoft.com/office/drawing/2014/main" id="{00000000-0008-0000-0000-00004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0" name="Line 126">
          <a:extLst>
            <a:ext uri="{FF2B5EF4-FFF2-40B4-BE49-F238E27FC236}">
              <a16:creationId xmlns:a16="http://schemas.microsoft.com/office/drawing/2014/main" id="{00000000-0008-0000-0000-00005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1" name="Line 127">
          <a:extLst>
            <a:ext uri="{FF2B5EF4-FFF2-40B4-BE49-F238E27FC236}">
              <a16:creationId xmlns:a16="http://schemas.microsoft.com/office/drawing/2014/main" id="{00000000-0008-0000-0000-00005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2" name="Line 128">
          <a:extLst>
            <a:ext uri="{FF2B5EF4-FFF2-40B4-BE49-F238E27FC236}">
              <a16:creationId xmlns:a16="http://schemas.microsoft.com/office/drawing/2014/main" id="{00000000-0008-0000-0000-00005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3" name="Line 129">
          <a:extLst>
            <a:ext uri="{FF2B5EF4-FFF2-40B4-BE49-F238E27FC236}">
              <a16:creationId xmlns:a16="http://schemas.microsoft.com/office/drawing/2014/main" id="{00000000-0008-0000-0000-00005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4" name="Line 130">
          <a:extLst>
            <a:ext uri="{FF2B5EF4-FFF2-40B4-BE49-F238E27FC236}">
              <a16:creationId xmlns:a16="http://schemas.microsoft.com/office/drawing/2014/main" id="{00000000-0008-0000-0000-00005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5" name="Line 131">
          <a:extLst>
            <a:ext uri="{FF2B5EF4-FFF2-40B4-BE49-F238E27FC236}">
              <a16:creationId xmlns:a16="http://schemas.microsoft.com/office/drawing/2014/main" id="{00000000-0008-0000-0000-00005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6" name="Line 132">
          <a:extLst>
            <a:ext uri="{FF2B5EF4-FFF2-40B4-BE49-F238E27FC236}">
              <a16:creationId xmlns:a16="http://schemas.microsoft.com/office/drawing/2014/main" id="{00000000-0008-0000-0000-00005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7" name="Line 133">
          <a:extLst>
            <a:ext uri="{FF2B5EF4-FFF2-40B4-BE49-F238E27FC236}">
              <a16:creationId xmlns:a16="http://schemas.microsoft.com/office/drawing/2014/main" id="{00000000-0008-0000-0000-00005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8" name="Line 134">
          <a:extLst>
            <a:ext uri="{FF2B5EF4-FFF2-40B4-BE49-F238E27FC236}">
              <a16:creationId xmlns:a16="http://schemas.microsoft.com/office/drawing/2014/main" id="{00000000-0008-0000-0000-00005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89" name="Line 135">
          <a:extLst>
            <a:ext uri="{FF2B5EF4-FFF2-40B4-BE49-F238E27FC236}">
              <a16:creationId xmlns:a16="http://schemas.microsoft.com/office/drawing/2014/main" id="{00000000-0008-0000-0000-00005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0" name="Line 136">
          <a:extLst>
            <a:ext uri="{FF2B5EF4-FFF2-40B4-BE49-F238E27FC236}">
              <a16:creationId xmlns:a16="http://schemas.microsoft.com/office/drawing/2014/main" id="{00000000-0008-0000-0000-00005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1" name="Line 176">
          <a:extLst>
            <a:ext uri="{FF2B5EF4-FFF2-40B4-BE49-F238E27FC236}">
              <a16:creationId xmlns:a16="http://schemas.microsoft.com/office/drawing/2014/main" id="{00000000-0008-0000-0000-00005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2" name="Line 177">
          <a:extLst>
            <a:ext uri="{FF2B5EF4-FFF2-40B4-BE49-F238E27FC236}">
              <a16:creationId xmlns:a16="http://schemas.microsoft.com/office/drawing/2014/main" id="{00000000-0008-0000-0000-00005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3" name="Line 178">
          <a:extLst>
            <a:ext uri="{FF2B5EF4-FFF2-40B4-BE49-F238E27FC236}">
              <a16:creationId xmlns:a16="http://schemas.microsoft.com/office/drawing/2014/main" id="{00000000-0008-0000-0000-00005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4" name="Line 179">
          <a:extLst>
            <a:ext uri="{FF2B5EF4-FFF2-40B4-BE49-F238E27FC236}">
              <a16:creationId xmlns:a16="http://schemas.microsoft.com/office/drawing/2014/main" id="{00000000-0008-0000-0000-00005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5" name="Line 180">
          <a:extLst>
            <a:ext uri="{FF2B5EF4-FFF2-40B4-BE49-F238E27FC236}">
              <a16:creationId xmlns:a16="http://schemas.microsoft.com/office/drawing/2014/main" id="{00000000-0008-0000-0000-00005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6" name="Line 181">
          <a:extLst>
            <a:ext uri="{FF2B5EF4-FFF2-40B4-BE49-F238E27FC236}">
              <a16:creationId xmlns:a16="http://schemas.microsoft.com/office/drawing/2014/main" id="{00000000-0008-0000-0000-00006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7" name="Line 182">
          <a:extLst>
            <a:ext uri="{FF2B5EF4-FFF2-40B4-BE49-F238E27FC236}">
              <a16:creationId xmlns:a16="http://schemas.microsoft.com/office/drawing/2014/main" id="{00000000-0008-0000-0000-00006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8" name="Line 183">
          <a:extLst>
            <a:ext uri="{FF2B5EF4-FFF2-40B4-BE49-F238E27FC236}">
              <a16:creationId xmlns:a16="http://schemas.microsoft.com/office/drawing/2014/main" id="{00000000-0008-0000-0000-00006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99" name="Line 184">
          <a:extLst>
            <a:ext uri="{FF2B5EF4-FFF2-40B4-BE49-F238E27FC236}">
              <a16:creationId xmlns:a16="http://schemas.microsoft.com/office/drawing/2014/main" id="{00000000-0008-0000-0000-00006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0" name="Line 185">
          <a:extLst>
            <a:ext uri="{FF2B5EF4-FFF2-40B4-BE49-F238E27FC236}">
              <a16:creationId xmlns:a16="http://schemas.microsoft.com/office/drawing/2014/main" id="{00000000-0008-0000-0000-00006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1" name="Line 186">
          <a:extLst>
            <a:ext uri="{FF2B5EF4-FFF2-40B4-BE49-F238E27FC236}">
              <a16:creationId xmlns:a16="http://schemas.microsoft.com/office/drawing/2014/main" id="{00000000-0008-0000-0000-00006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2" name="Line 187">
          <a:extLst>
            <a:ext uri="{FF2B5EF4-FFF2-40B4-BE49-F238E27FC236}">
              <a16:creationId xmlns:a16="http://schemas.microsoft.com/office/drawing/2014/main" id="{00000000-0008-0000-0000-00006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3" name="Line 188">
          <a:extLst>
            <a:ext uri="{FF2B5EF4-FFF2-40B4-BE49-F238E27FC236}">
              <a16:creationId xmlns:a16="http://schemas.microsoft.com/office/drawing/2014/main" id="{00000000-0008-0000-0000-00006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4" name="Line 189">
          <a:extLst>
            <a:ext uri="{FF2B5EF4-FFF2-40B4-BE49-F238E27FC236}">
              <a16:creationId xmlns:a16="http://schemas.microsoft.com/office/drawing/2014/main" id="{00000000-0008-0000-0000-00006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5" name="Line 190">
          <a:extLst>
            <a:ext uri="{FF2B5EF4-FFF2-40B4-BE49-F238E27FC236}">
              <a16:creationId xmlns:a16="http://schemas.microsoft.com/office/drawing/2014/main" id="{00000000-0008-0000-0000-00006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6" name="Line 191">
          <a:extLst>
            <a:ext uri="{FF2B5EF4-FFF2-40B4-BE49-F238E27FC236}">
              <a16:creationId xmlns:a16="http://schemas.microsoft.com/office/drawing/2014/main" id="{00000000-0008-0000-0000-00006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7" name="Line 192">
          <a:extLst>
            <a:ext uri="{FF2B5EF4-FFF2-40B4-BE49-F238E27FC236}">
              <a16:creationId xmlns:a16="http://schemas.microsoft.com/office/drawing/2014/main" id="{00000000-0008-0000-0000-00006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8" name="Line 193">
          <a:extLst>
            <a:ext uri="{FF2B5EF4-FFF2-40B4-BE49-F238E27FC236}">
              <a16:creationId xmlns:a16="http://schemas.microsoft.com/office/drawing/2014/main" id="{00000000-0008-0000-0000-00006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09" name="Line 194">
          <a:extLst>
            <a:ext uri="{FF2B5EF4-FFF2-40B4-BE49-F238E27FC236}">
              <a16:creationId xmlns:a16="http://schemas.microsoft.com/office/drawing/2014/main" id="{00000000-0008-0000-0000-00006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0" name="Line 195">
          <a:extLst>
            <a:ext uri="{FF2B5EF4-FFF2-40B4-BE49-F238E27FC236}">
              <a16:creationId xmlns:a16="http://schemas.microsoft.com/office/drawing/2014/main" id="{00000000-0008-0000-0000-00006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1" name="Line 198">
          <a:extLst>
            <a:ext uri="{FF2B5EF4-FFF2-40B4-BE49-F238E27FC236}">
              <a16:creationId xmlns:a16="http://schemas.microsoft.com/office/drawing/2014/main" id="{00000000-0008-0000-0000-00006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2" name="Line 199">
          <a:extLst>
            <a:ext uri="{FF2B5EF4-FFF2-40B4-BE49-F238E27FC236}">
              <a16:creationId xmlns:a16="http://schemas.microsoft.com/office/drawing/2014/main" id="{00000000-0008-0000-0000-00007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3" name="Line 200">
          <a:extLst>
            <a:ext uri="{FF2B5EF4-FFF2-40B4-BE49-F238E27FC236}">
              <a16:creationId xmlns:a16="http://schemas.microsoft.com/office/drawing/2014/main" id="{00000000-0008-0000-0000-00007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4" name="Line 201">
          <a:extLst>
            <a:ext uri="{FF2B5EF4-FFF2-40B4-BE49-F238E27FC236}">
              <a16:creationId xmlns:a16="http://schemas.microsoft.com/office/drawing/2014/main" id="{00000000-0008-0000-0000-00007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5" name="Line 202">
          <a:extLst>
            <a:ext uri="{FF2B5EF4-FFF2-40B4-BE49-F238E27FC236}">
              <a16:creationId xmlns:a16="http://schemas.microsoft.com/office/drawing/2014/main" id="{00000000-0008-0000-0000-00007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6" name="Line 203">
          <a:extLst>
            <a:ext uri="{FF2B5EF4-FFF2-40B4-BE49-F238E27FC236}">
              <a16:creationId xmlns:a16="http://schemas.microsoft.com/office/drawing/2014/main" id="{00000000-0008-0000-0000-00007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7" name="Line 204">
          <a:extLst>
            <a:ext uri="{FF2B5EF4-FFF2-40B4-BE49-F238E27FC236}">
              <a16:creationId xmlns:a16="http://schemas.microsoft.com/office/drawing/2014/main" id="{00000000-0008-0000-0000-00007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8" name="Line 205">
          <a:extLst>
            <a:ext uri="{FF2B5EF4-FFF2-40B4-BE49-F238E27FC236}">
              <a16:creationId xmlns:a16="http://schemas.microsoft.com/office/drawing/2014/main" id="{00000000-0008-0000-0000-00007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19" name="Line 206">
          <a:extLst>
            <a:ext uri="{FF2B5EF4-FFF2-40B4-BE49-F238E27FC236}">
              <a16:creationId xmlns:a16="http://schemas.microsoft.com/office/drawing/2014/main" id="{00000000-0008-0000-0000-00007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0" name="Line 207">
          <a:extLst>
            <a:ext uri="{FF2B5EF4-FFF2-40B4-BE49-F238E27FC236}">
              <a16:creationId xmlns:a16="http://schemas.microsoft.com/office/drawing/2014/main" id="{00000000-0008-0000-0000-00007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1" name="Line 208">
          <a:extLst>
            <a:ext uri="{FF2B5EF4-FFF2-40B4-BE49-F238E27FC236}">
              <a16:creationId xmlns:a16="http://schemas.microsoft.com/office/drawing/2014/main" id="{00000000-0008-0000-0000-00007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2" name="Line 209">
          <a:extLst>
            <a:ext uri="{FF2B5EF4-FFF2-40B4-BE49-F238E27FC236}">
              <a16:creationId xmlns:a16="http://schemas.microsoft.com/office/drawing/2014/main" id="{00000000-0008-0000-0000-00007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3" name="Line 210">
          <a:extLst>
            <a:ext uri="{FF2B5EF4-FFF2-40B4-BE49-F238E27FC236}">
              <a16:creationId xmlns:a16="http://schemas.microsoft.com/office/drawing/2014/main" id="{00000000-0008-0000-0000-00007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4" name="Line 211">
          <a:extLst>
            <a:ext uri="{FF2B5EF4-FFF2-40B4-BE49-F238E27FC236}">
              <a16:creationId xmlns:a16="http://schemas.microsoft.com/office/drawing/2014/main" id="{00000000-0008-0000-0000-00007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5" name="Line 212">
          <a:extLst>
            <a:ext uri="{FF2B5EF4-FFF2-40B4-BE49-F238E27FC236}">
              <a16:creationId xmlns:a16="http://schemas.microsoft.com/office/drawing/2014/main" id="{00000000-0008-0000-0000-00007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6" name="Line 213">
          <a:extLst>
            <a:ext uri="{FF2B5EF4-FFF2-40B4-BE49-F238E27FC236}">
              <a16:creationId xmlns:a16="http://schemas.microsoft.com/office/drawing/2014/main" id="{00000000-0008-0000-0000-00007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7" name="Line 214">
          <a:extLst>
            <a:ext uri="{FF2B5EF4-FFF2-40B4-BE49-F238E27FC236}">
              <a16:creationId xmlns:a16="http://schemas.microsoft.com/office/drawing/2014/main" id="{00000000-0008-0000-0000-00007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8" name="Line 215">
          <a:extLst>
            <a:ext uri="{FF2B5EF4-FFF2-40B4-BE49-F238E27FC236}">
              <a16:creationId xmlns:a16="http://schemas.microsoft.com/office/drawing/2014/main" id="{00000000-0008-0000-0000-00008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29" name="Line 216">
          <a:extLst>
            <a:ext uri="{FF2B5EF4-FFF2-40B4-BE49-F238E27FC236}">
              <a16:creationId xmlns:a16="http://schemas.microsoft.com/office/drawing/2014/main" id="{00000000-0008-0000-0000-00008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0" name="Line 217">
          <a:extLst>
            <a:ext uri="{FF2B5EF4-FFF2-40B4-BE49-F238E27FC236}">
              <a16:creationId xmlns:a16="http://schemas.microsoft.com/office/drawing/2014/main" id="{00000000-0008-0000-0000-00008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1" name="Line 219">
          <a:extLst>
            <a:ext uri="{FF2B5EF4-FFF2-40B4-BE49-F238E27FC236}">
              <a16:creationId xmlns:a16="http://schemas.microsoft.com/office/drawing/2014/main" id="{00000000-0008-0000-0000-00008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2" name="Line 220">
          <a:extLst>
            <a:ext uri="{FF2B5EF4-FFF2-40B4-BE49-F238E27FC236}">
              <a16:creationId xmlns:a16="http://schemas.microsoft.com/office/drawing/2014/main" id="{00000000-0008-0000-0000-00008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3" name="Line 221">
          <a:extLst>
            <a:ext uri="{FF2B5EF4-FFF2-40B4-BE49-F238E27FC236}">
              <a16:creationId xmlns:a16="http://schemas.microsoft.com/office/drawing/2014/main" id="{00000000-0008-0000-0000-00008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4" name="Line 222">
          <a:extLst>
            <a:ext uri="{FF2B5EF4-FFF2-40B4-BE49-F238E27FC236}">
              <a16:creationId xmlns:a16="http://schemas.microsoft.com/office/drawing/2014/main" id="{00000000-0008-0000-0000-00008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5" name="Line 223">
          <a:extLst>
            <a:ext uri="{FF2B5EF4-FFF2-40B4-BE49-F238E27FC236}">
              <a16:creationId xmlns:a16="http://schemas.microsoft.com/office/drawing/2014/main" id="{00000000-0008-0000-0000-00008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6" name="Line 224">
          <a:extLst>
            <a:ext uri="{FF2B5EF4-FFF2-40B4-BE49-F238E27FC236}">
              <a16:creationId xmlns:a16="http://schemas.microsoft.com/office/drawing/2014/main" id="{00000000-0008-0000-0000-00008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7" name="Line 225">
          <a:extLst>
            <a:ext uri="{FF2B5EF4-FFF2-40B4-BE49-F238E27FC236}">
              <a16:creationId xmlns:a16="http://schemas.microsoft.com/office/drawing/2014/main" id="{00000000-0008-0000-0000-00008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8" name="Line 226">
          <a:extLst>
            <a:ext uri="{FF2B5EF4-FFF2-40B4-BE49-F238E27FC236}">
              <a16:creationId xmlns:a16="http://schemas.microsoft.com/office/drawing/2014/main" id="{00000000-0008-0000-0000-00008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39" name="Line 227">
          <a:extLst>
            <a:ext uri="{FF2B5EF4-FFF2-40B4-BE49-F238E27FC236}">
              <a16:creationId xmlns:a16="http://schemas.microsoft.com/office/drawing/2014/main" id="{00000000-0008-0000-0000-00008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0" name="Line 228">
          <a:extLst>
            <a:ext uri="{FF2B5EF4-FFF2-40B4-BE49-F238E27FC236}">
              <a16:creationId xmlns:a16="http://schemas.microsoft.com/office/drawing/2014/main" id="{00000000-0008-0000-0000-00008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1" name="Line 229">
          <a:extLst>
            <a:ext uri="{FF2B5EF4-FFF2-40B4-BE49-F238E27FC236}">
              <a16:creationId xmlns:a16="http://schemas.microsoft.com/office/drawing/2014/main" id="{00000000-0008-0000-0000-00008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2" name="Line 230">
          <a:extLst>
            <a:ext uri="{FF2B5EF4-FFF2-40B4-BE49-F238E27FC236}">
              <a16:creationId xmlns:a16="http://schemas.microsoft.com/office/drawing/2014/main" id="{00000000-0008-0000-0000-00008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3" name="Line 231">
          <a:extLst>
            <a:ext uri="{FF2B5EF4-FFF2-40B4-BE49-F238E27FC236}">
              <a16:creationId xmlns:a16="http://schemas.microsoft.com/office/drawing/2014/main" id="{00000000-0008-0000-0000-00008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4" name="Line 232">
          <a:extLst>
            <a:ext uri="{FF2B5EF4-FFF2-40B4-BE49-F238E27FC236}">
              <a16:creationId xmlns:a16="http://schemas.microsoft.com/office/drawing/2014/main" id="{00000000-0008-0000-0000-00009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5" name="Line 233">
          <a:extLst>
            <a:ext uri="{FF2B5EF4-FFF2-40B4-BE49-F238E27FC236}">
              <a16:creationId xmlns:a16="http://schemas.microsoft.com/office/drawing/2014/main" id="{00000000-0008-0000-0000-00009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6" name="Line 234">
          <a:extLst>
            <a:ext uri="{FF2B5EF4-FFF2-40B4-BE49-F238E27FC236}">
              <a16:creationId xmlns:a16="http://schemas.microsoft.com/office/drawing/2014/main" id="{00000000-0008-0000-0000-00009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7" name="Line 235">
          <a:extLst>
            <a:ext uri="{FF2B5EF4-FFF2-40B4-BE49-F238E27FC236}">
              <a16:creationId xmlns:a16="http://schemas.microsoft.com/office/drawing/2014/main" id="{00000000-0008-0000-0000-00009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8" name="Line 236">
          <a:extLst>
            <a:ext uri="{FF2B5EF4-FFF2-40B4-BE49-F238E27FC236}">
              <a16:creationId xmlns:a16="http://schemas.microsoft.com/office/drawing/2014/main" id="{00000000-0008-0000-0000-00009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49" name="Line 237">
          <a:extLst>
            <a:ext uri="{FF2B5EF4-FFF2-40B4-BE49-F238E27FC236}">
              <a16:creationId xmlns:a16="http://schemas.microsoft.com/office/drawing/2014/main" id="{00000000-0008-0000-0000-00009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0" name="Line 238">
          <a:extLst>
            <a:ext uri="{FF2B5EF4-FFF2-40B4-BE49-F238E27FC236}">
              <a16:creationId xmlns:a16="http://schemas.microsoft.com/office/drawing/2014/main" id="{00000000-0008-0000-0000-00009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1" name="Line 239">
          <a:extLst>
            <a:ext uri="{FF2B5EF4-FFF2-40B4-BE49-F238E27FC236}">
              <a16:creationId xmlns:a16="http://schemas.microsoft.com/office/drawing/2014/main" id="{00000000-0008-0000-0000-00009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2" name="Line 240">
          <a:extLst>
            <a:ext uri="{FF2B5EF4-FFF2-40B4-BE49-F238E27FC236}">
              <a16:creationId xmlns:a16="http://schemas.microsoft.com/office/drawing/2014/main" id="{00000000-0008-0000-0000-00009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3" name="Line 241">
          <a:extLst>
            <a:ext uri="{FF2B5EF4-FFF2-40B4-BE49-F238E27FC236}">
              <a16:creationId xmlns:a16="http://schemas.microsoft.com/office/drawing/2014/main" id="{00000000-0008-0000-0000-00009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4" name="Line 242">
          <a:extLst>
            <a:ext uri="{FF2B5EF4-FFF2-40B4-BE49-F238E27FC236}">
              <a16:creationId xmlns:a16="http://schemas.microsoft.com/office/drawing/2014/main" id="{00000000-0008-0000-0000-00009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5" name="Line 243">
          <a:extLst>
            <a:ext uri="{FF2B5EF4-FFF2-40B4-BE49-F238E27FC236}">
              <a16:creationId xmlns:a16="http://schemas.microsoft.com/office/drawing/2014/main" id="{00000000-0008-0000-0000-00009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6" name="Line 244">
          <a:extLst>
            <a:ext uri="{FF2B5EF4-FFF2-40B4-BE49-F238E27FC236}">
              <a16:creationId xmlns:a16="http://schemas.microsoft.com/office/drawing/2014/main" id="{00000000-0008-0000-0000-00009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7" name="Line 245">
          <a:extLst>
            <a:ext uri="{FF2B5EF4-FFF2-40B4-BE49-F238E27FC236}">
              <a16:creationId xmlns:a16="http://schemas.microsoft.com/office/drawing/2014/main" id="{00000000-0008-0000-0000-00009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8" name="Line 246">
          <a:extLst>
            <a:ext uri="{FF2B5EF4-FFF2-40B4-BE49-F238E27FC236}">
              <a16:creationId xmlns:a16="http://schemas.microsoft.com/office/drawing/2014/main" id="{00000000-0008-0000-0000-00009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59" name="Line 247">
          <a:extLst>
            <a:ext uri="{FF2B5EF4-FFF2-40B4-BE49-F238E27FC236}">
              <a16:creationId xmlns:a16="http://schemas.microsoft.com/office/drawing/2014/main" id="{00000000-0008-0000-0000-00009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0" name="Line 248">
          <a:extLst>
            <a:ext uri="{FF2B5EF4-FFF2-40B4-BE49-F238E27FC236}">
              <a16:creationId xmlns:a16="http://schemas.microsoft.com/office/drawing/2014/main" id="{00000000-0008-0000-0000-0000A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1" name="Line 249">
          <a:extLst>
            <a:ext uri="{FF2B5EF4-FFF2-40B4-BE49-F238E27FC236}">
              <a16:creationId xmlns:a16="http://schemas.microsoft.com/office/drawing/2014/main" id="{00000000-0008-0000-0000-0000A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2" name="Line 250">
          <a:extLst>
            <a:ext uri="{FF2B5EF4-FFF2-40B4-BE49-F238E27FC236}">
              <a16:creationId xmlns:a16="http://schemas.microsoft.com/office/drawing/2014/main" id="{00000000-0008-0000-0000-0000A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3" name="Line 251">
          <a:extLst>
            <a:ext uri="{FF2B5EF4-FFF2-40B4-BE49-F238E27FC236}">
              <a16:creationId xmlns:a16="http://schemas.microsoft.com/office/drawing/2014/main" id="{00000000-0008-0000-0000-0000A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4" name="Line 252">
          <a:extLst>
            <a:ext uri="{FF2B5EF4-FFF2-40B4-BE49-F238E27FC236}">
              <a16:creationId xmlns:a16="http://schemas.microsoft.com/office/drawing/2014/main" id="{00000000-0008-0000-0000-0000A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5" name="Line 253">
          <a:extLst>
            <a:ext uri="{FF2B5EF4-FFF2-40B4-BE49-F238E27FC236}">
              <a16:creationId xmlns:a16="http://schemas.microsoft.com/office/drawing/2014/main" id="{00000000-0008-0000-0000-0000A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6" name="Line 254">
          <a:extLst>
            <a:ext uri="{FF2B5EF4-FFF2-40B4-BE49-F238E27FC236}">
              <a16:creationId xmlns:a16="http://schemas.microsoft.com/office/drawing/2014/main" id="{00000000-0008-0000-0000-0000A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7" name="Line 255">
          <a:extLst>
            <a:ext uri="{FF2B5EF4-FFF2-40B4-BE49-F238E27FC236}">
              <a16:creationId xmlns:a16="http://schemas.microsoft.com/office/drawing/2014/main" id="{00000000-0008-0000-0000-0000A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8" name="Line 256">
          <a:extLst>
            <a:ext uri="{FF2B5EF4-FFF2-40B4-BE49-F238E27FC236}">
              <a16:creationId xmlns:a16="http://schemas.microsoft.com/office/drawing/2014/main" id="{00000000-0008-0000-0000-0000A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69" name="Line 257">
          <a:extLst>
            <a:ext uri="{FF2B5EF4-FFF2-40B4-BE49-F238E27FC236}">
              <a16:creationId xmlns:a16="http://schemas.microsoft.com/office/drawing/2014/main" id="{00000000-0008-0000-0000-0000A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0" name="Line 258">
          <a:extLst>
            <a:ext uri="{FF2B5EF4-FFF2-40B4-BE49-F238E27FC236}">
              <a16:creationId xmlns:a16="http://schemas.microsoft.com/office/drawing/2014/main" id="{00000000-0008-0000-0000-0000A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1" name="Line 259">
          <a:extLst>
            <a:ext uri="{FF2B5EF4-FFF2-40B4-BE49-F238E27FC236}">
              <a16:creationId xmlns:a16="http://schemas.microsoft.com/office/drawing/2014/main" id="{00000000-0008-0000-0000-0000A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2" name="Line 260">
          <a:extLst>
            <a:ext uri="{FF2B5EF4-FFF2-40B4-BE49-F238E27FC236}">
              <a16:creationId xmlns:a16="http://schemas.microsoft.com/office/drawing/2014/main" id="{00000000-0008-0000-0000-0000A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3" name="Line 261">
          <a:extLst>
            <a:ext uri="{FF2B5EF4-FFF2-40B4-BE49-F238E27FC236}">
              <a16:creationId xmlns:a16="http://schemas.microsoft.com/office/drawing/2014/main" id="{00000000-0008-0000-0000-0000A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4" name="Line 262">
          <a:extLst>
            <a:ext uri="{FF2B5EF4-FFF2-40B4-BE49-F238E27FC236}">
              <a16:creationId xmlns:a16="http://schemas.microsoft.com/office/drawing/2014/main" id="{00000000-0008-0000-0000-0000A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5" name="Line 263">
          <a:extLst>
            <a:ext uri="{FF2B5EF4-FFF2-40B4-BE49-F238E27FC236}">
              <a16:creationId xmlns:a16="http://schemas.microsoft.com/office/drawing/2014/main" id="{00000000-0008-0000-0000-0000A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6" name="Line 264">
          <a:extLst>
            <a:ext uri="{FF2B5EF4-FFF2-40B4-BE49-F238E27FC236}">
              <a16:creationId xmlns:a16="http://schemas.microsoft.com/office/drawing/2014/main" id="{00000000-0008-0000-0000-0000B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7" name="Line 265">
          <a:extLst>
            <a:ext uri="{FF2B5EF4-FFF2-40B4-BE49-F238E27FC236}">
              <a16:creationId xmlns:a16="http://schemas.microsoft.com/office/drawing/2014/main" id="{00000000-0008-0000-0000-0000B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8" name="Line 266">
          <a:extLst>
            <a:ext uri="{FF2B5EF4-FFF2-40B4-BE49-F238E27FC236}">
              <a16:creationId xmlns:a16="http://schemas.microsoft.com/office/drawing/2014/main" id="{00000000-0008-0000-0000-0000B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79" name="Line 267">
          <a:extLst>
            <a:ext uri="{FF2B5EF4-FFF2-40B4-BE49-F238E27FC236}">
              <a16:creationId xmlns:a16="http://schemas.microsoft.com/office/drawing/2014/main" id="{00000000-0008-0000-0000-0000B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0" name="Line 268">
          <a:extLst>
            <a:ext uri="{FF2B5EF4-FFF2-40B4-BE49-F238E27FC236}">
              <a16:creationId xmlns:a16="http://schemas.microsoft.com/office/drawing/2014/main" id="{00000000-0008-0000-0000-0000B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1" name="Line 269">
          <a:extLst>
            <a:ext uri="{FF2B5EF4-FFF2-40B4-BE49-F238E27FC236}">
              <a16:creationId xmlns:a16="http://schemas.microsoft.com/office/drawing/2014/main" id="{00000000-0008-0000-0000-0000B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2" name="Line 270">
          <a:extLst>
            <a:ext uri="{FF2B5EF4-FFF2-40B4-BE49-F238E27FC236}">
              <a16:creationId xmlns:a16="http://schemas.microsoft.com/office/drawing/2014/main" id="{00000000-0008-0000-0000-0000B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3" name="Line 271">
          <a:extLst>
            <a:ext uri="{FF2B5EF4-FFF2-40B4-BE49-F238E27FC236}">
              <a16:creationId xmlns:a16="http://schemas.microsoft.com/office/drawing/2014/main" id="{00000000-0008-0000-0000-0000B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4" name="Line 272">
          <a:extLst>
            <a:ext uri="{FF2B5EF4-FFF2-40B4-BE49-F238E27FC236}">
              <a16:creationId xmlns:a16="http://schemas.microsoft.com/office/drawing/2014/main" id="{00000000-0008-0000-0000-0000B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5" name="Line 273">
          <a:extLst>
            <a:ext uri="{FF2B5EF4-FFF2-40B4-BE49-F238E27FC236}">
              <a16:creationId xmlns:a16="http://schemas.microsoft.com/office/drawing/2014/main" id="{00000000-0008-0000-0000-0000B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6" name="Line 274">
          <a:extLst>
            <a:ext uri="{FF2B5EF4-FFF2-40B4-BE49-F238E27FC236}">
              <a16:creationId xmlns:a16="http://schemas.microsoft.com/office/drawing/2014/main" id="{00000000-0008-0000-0000-0000B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7" name="Line 275">
          <a:extLst>
            <a:ext uri="{FF2B5EF4-FFF2-40B4-BE49-F238E27FC236}">
              <a16:creationId xmlns:a16="http://schemas.microsoft.com/office/drawing/2014/main" id="{00000000-0008-0000-0000-0000B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8" name="Line 276">
          <a:extLst>
            <a:ext uri="{FF2B5EF4-FFF2-40B4-BE49-F238E27FC236}">
              <a16:creationId xmlns:a16="http://schemas.microsoft.com/office/drawing/2014/main" id="{00000000-0008-0000-0000-0000B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89" name="Line 277">
          <a:extLst>
            <a:ext uri="{FF2B5EF4-FFF2-40B4-BE49-F238E27FC236}">
              <a16:creationId xmlns:a16="http://schemas.microsoft.com/office/drawing/2014/main" id="{00000000-0008-0000-0000-0000B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0" name="Line 278">
          <a:extLst>
            <a:ext uri="{FF2B5EF4-FFF2-40B4-BE49-F238E27FC236}">
              <a16:creationId xmlns:a16="http://schemas.microsoft.com/office/drawing/2014/main" id="{00000000-0008-0000-0000-0000B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1" name="Line 279">
          <a:extLst>
            <a:ext uri="{FF2B5EF4-FFF2-40B4-BE49-F238E27FC236}">
              <a16:creationId xmlns:a16="http://schemas.microsoft.com/office/drawing/2014/main" id="{00000000-0008-0000-0000-0000B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2" name="Line 280">
          <a:extLst>
            <a:ext uri="{FF2B5EF4-FFF2-40B4-BE49-F238E27FC236}">
              <a16:creationId xmlns:a16="http://schemas.microsoft.com/office/drawing/2014/main" id="{00000000-0008-0000-0000-0000C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3" name="Line 281">
          <a:extLst>
            <a:ext uri="{FF2B5EF4-FFF2-40B4-BE49-F238E27FC236}">
              <a16:creationId xmlns:a16="http://schemas.microsoft.com/office/drawing/2014/main" id="{00000000-0008-0000-0000-0000C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4" name="Line 282">
          <a:extLst>
            <a:ext uri="{FF2B5EF4-FFF2-40B4-BE49-F238E27FC236}">
              <a16:creationId xmlns:a16="http://schemas.microsoft.com/office/drawing/2014/main" id="{00000000-0008-0000-0000-0000C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5" name="Line 283">
          <a:extLst>
            <a:ext uri="{FF2B5EF4-FFF2-40B4-BE49-F238E27FC236}">
              <a16:creationId xmlns:a16="http://schemas.microsoft.com/office/drawing/2014/main" id="{00000000-0008-0000-0000-0000C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6" name="Line 284">
          <a:extLst>
            <a:ext uri="{FF2B5EF4-FFF2-40B4-BE49-F238E27FC236}">
              <a16:creationId xmlns:a16="http://schemas.microsoft.com/office/drawing/2014/main" id="{00000000-0008-0000-0000-0000C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7" name="Line 285">
          <a:extLst>
            <a:ext uri="{FF2B5EF4-FFF2-40B4-BE49-F238E27FC236}">
              <a16:creationId xmlns:a16="http://schemas.microsoft.com/office/drawing/2014/main" id="{00000000-0008-0000-0000-0000C5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8" name="Line 286">
          <a:extLst>
            <a:ext uri="{FF2B5EF4-FFF2-40B4-BE49-F238E27FC236}">
              <a16:creationId xmlns:a16="http://schemas.microsoft.com/office/drawing/2014/main" id="{00000000-0008-0000-0000-0000C6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199" name="Line 287">
          <a:extLst>
            <a:ext uri="{FF2B5EF4-FFF2-40B4-BE49-F238E27FC236}">
              <a16:creationId xmlns:a16="http://schemas.microsoft.com/office/drawing/2014/main" id="{00000000-0008-0000-0000-0000C7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0" name="Line 288">
          <a:extLst>
            <a:ext uri="{FF2B5EF4-FFF2-40B4-BE49-F238E27FC236}">
              <a16:creationId xmlns:a16="http://schemas.microsoft.com/office/drawing/2014/main" id="{00000000-0008-0000-0000-0000C8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1" name="Line 289">
          <a:extLst>
            <a:ext uri="{FF2B5EF4-FFF2-40B4-BE49-F238E27FC236}">
              <a16:creationId xmlns:a16="http://schemas.microsoft.com/office/drawing/2014/main" id="{00000000-0008-0000-0000-0000C9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2" name="Line 290">
          <a:extLst>
            <a:ext uri="{FF2B5EF4-FFF2-40B4-BE49-F238E27FC236}">
              <a16:creationId xmlns:a16="http://schemas.microsoft.com/office/drawing/2014/main" id="{00000000-0008-0000-0000-0000CA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3" name="Line 291">
          <a:extLst>
            <a:ext uri="{FF2B5EF4-FFF2-40B4-BE49-F238E27FC236}">
              <a16:creationId xmlns:a16="http://schemas.microsoft.com/office/drawing/2014/main" id="{00000000-0008-0000-0000-0000CB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4" name="Line 292">
          <a:extLst>
            <a:ext uri="{FF2B5EF4-FFF2-40B4-BE49-F238E27FC236}">
              <a16:creationId xmlns:a16="http://schemas.microsoft.com/office/drawing/2014/main" id="{00000000-0008-0000-0000-0000CC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5" name="Line 293">
          <a:extLst>
            <a:ext uri="{FF2B5EF4-FFF2-40B4-BE49-F238E27FC236}">
              <a16:creationId xmlns:a16="http://schemas.microsoft.com/office/drawing/2014/main" id="{00000000-0008-0000-0000-0000CD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6" name="Line 294">
          <a:extLst>
            <a:ext uri="{FF2B5EF4-FFF2-40B4-BE49-F238E27FC236}">
              <a16:creationId xmlns:a16="http://schemas.microsoft.com/office/drawing/2014/main" id="{00000000-0008-0000-0000-0000CE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7" name="Line 295">
          <a:extLst>
            <a:ext uri="{FF2B5EF4-FFF2-40B4-BE49-F238E27FC236}">
              <a16:creationId xmlns:a16="http://schemas.microsoft.com/office/drawing/2014/main" id="{00000000-0008-0000-0000-0000CF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8" name="Line 296">
          <a:extLst>
            <a:ext uri="{FF2B5EF4-FFF2-40B4-BE49-F238E27FC236}">
              <a16:creationId xmlns:a16="http://schemas.microsoft.com/office/drawing/2014/main" id="{00000000-0008-0000-0000-0000D0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09" name="Line 297">
          <a:extLst>
            <a:ext uri="{FF2B5EF4-FFF2-40B4-BE49-F238E27FC236}">
              <a16:creationId xmlns:a16="http://schemas.microsoft.com/office/drawing/2014/main" id="{00000000-0008-0000-0000-0000D1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10" name="Line 298">
          <a:extLst>
            <a:ext uri="{FF2B5EF4-FFF2-40B4-BE49-F238E27FC236}">
              <a16:creationId xmlns:a16="http://schemas.microsoft.com/office/drawing/2014/main" id="{00000000-0008-0000-0000-0000D2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11" name="Line 299">
          <a:extLst>
            <a:ext uri="{FF2B5EF4-FFF2-40B4-BE49-F238E27FC236}">
              <a16:creationId xmlns:a16="http://schemas.microsoft.com/office/drawing/2014/main" id="{00000000-0008-0000-0000-0000D3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xdr:colOff>
      <xdr:row>24</xdr:row>
      <xdr:rowOff>0</xdr:rowOff>
    </xdr:from>
    <xdr:to>
      <xdr:col>2</xdr:col>
      <xdr:colOff>7620</xdr:colOff>
      <xdr:row>24</xdr:row>
      <xdr:rowOff>0</xdr:rowOff>
    </xdr:to>
    <xdr:sp macro="" textlink="">
      <xdr:nvSpPr>
        <xdr:cNvPr id="212" name="Line 300">
          <a:extLst>
            <a:ext uri="{FF2B5EF4-FFF2-40B4-BE49-F238E27FC236}">
              <a16:creationId xmlns:a16="http://schemas.microsoft.com/office/drawing/2014/main" id="{00000000-0008-0000-0000-0000D4000000}"/>
            </a:ext>
          </a:extLst>
        </xdr:cNvPr>
        <xdr:cNvSpPr>
          <a:spLocks noChangeShapeType="1"/>
        </xdr:cNvSpPr>
      </xdr:nvSpPr>
      <xdr:spPr bwMode="auto">
        <a:xfrm>
          <a:off x="55626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macro="" textlink="">
      <xdr:nvSpPr>
        <xdr:cNvPr id="213" name="Line 301">
          <a:extLst>
            <a:ext uri="{FF2B5EF4-FFF2-40B4-BE49-F238E27FC236}">
              <a16:creationId xmlns:a16="http://schemas.microsoft.com/office/drawing/2014/main" id="{00000000-0008-0000-0000-0000D5000000}"/>
            </a:ext>
          </a:extLst>
        </xdr:cNvPr>
        <xdr:cNvSpPr>
          <a:spLocks noChangeShapeType="1"/>
        </xdr:cNvSpPr>
      </xdr:nvSpPr>
      <xdr:spPr bwMode="auto">
        <a:xfrm>
          <a:off x="54864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24</xdr:row>
      <xdr:rowOff>0</xdr:rowOff>
    </xdr:from>
    <xdr:to>
      <xdr:col>2</xdr:col>
      <xdr:colOff>0</xdr:colOff>
      <xdr:row>24</xdr:row>
      <xdr:rowOff>0</xdr:rowOff>
    </xdr:to>
    <xdr:sp macro="" textlink="">
      <xdr:nvSpPr>
        <xdr:cNvPr id="214" name="Line 302">
          <a:extLst>
            <a:ext uri="{FF2B5EF4-FFF2-40B4-BE49-F238E27FC236}">
              <a16:creationId xmlns:a16="http://schemas.microsoft.com/office/drawing/2014/main" id="{00000000-0008-0000-0000-0000D6000000}"/>
            </a:ext>
          </a:extLst>
        </xdr:cNvPr>
        <xdr:cNvSpPr>
          <a:spLocks noChangeShapeType="1"/>
        </xdr:cNvSpPr>
      </xdr:nvSpPr>
      <xdr:spPr bwMode="auto">
        <a:xfrm>
          <a:off x="548640" y="5204460"/>
          <a:ext cx="195072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216694</xdr:colOff>
      <xdr:row>29</xdr:row>
      <xdr:rowOff>30956</xdr:rowOff>
    </xdr:from>
    <xdr:to>
      <xdr:col>6</xdr:col>
      <xdr:colOff>559594</xdr:colOff>
      <xdr:row>29</xdr:row>
      <xdr:rowOff>164306</xdr:rowOff>
    </xdr:to>
    <xdr:pic>
      <xdr:nvPicPr>
        <xdr:cNvPr id="2" name="图片 4" descr="厂标.bmp">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r="38303" b="44286"/>
        <a:stretch>
          <a:fillRect/>
        </a:stretch>
      </xdr:blipFill>
      <xdr:spPr bwMode="auto">
        <a:xfrm>
          <a:off x="4205288" y="5591175"/>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285750</xdr:colOff>
      <xdr:row>0</xdr:row>
      <xdr:rowOff>86908</xdr:rowOff>
    </xdr:from>
    <xdr:to>
      <xdr:col>1</xdr:col>
      <xdr:colOff>581025</xdr:colOff>
      <xdr:row>3</xdr:row>
      <xdr:rowOff>133350</xdr:rowOff>
    </xdr:to>
    <xdr:pic>
      <xdr:nvPicPr>
        <xdr:cNvPr id="3" name="Picture 16" descr="光华荣昌">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86908"/>
          <a:ext cx="729192" cy="554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666751</xdr:colOff>
      <xdr:row>2</xdr:row>
      <xdr:rowOff>95250</xdr:rowOff>
    </xdr:from>
    <xdr:to>
      <xdr:col>12</xdr:col>
      <xdr:colOff>257174</xdr:colOff>
      <xdr:row>5</xdr:row>
      <xdr:rowOff>38100</xdr:rowOff>
    </xdr:to>
    <xdr:sp macro="" textlink="">
      <xdr:nvSpPr>
        <xdr:cNvPr id="4" name="椭圆形标注 3">
          <a:extLst>
            <a:ext uri="{FF2B5EF4-FFF2-40B4-BE49-F238E27FC236}">
              <a16:creationId xmlns:a16="http://schemas.microsoft.com/office/drawing/2014/main" id="{00000000-0008-0000-0100-000004000000}"/>
            </a:ext>
          </a:extLst>
        </xdr:cNvPr>
        <xdr:cNvSpPr/>
      </xdr:nvSpPr>
      <xdr:spPr>
        <a:xfrm>
          <a:off x="6696076" y="438150"/>
          <a:ext cx="1647823" cy="476250"/>
        </a:xfrm>
        <a:prstGeom prst="wedgeEllipseCallou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zh-CN" altLang="en-US" sz="1100"/>
            <a:t>填写说明：标记黄色为必填项。</a:t>
          </a:r>
          <a:endParaRPr lang="en-US" altLang="zh-CN" sz="1100"/>
        </a:p>
        <a:p>
          <a:pPr algn="l"/>
          <a:endParaRPr lang="zh-CN"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657225</xdr:colOff>
      <xdr:row>23</xdr:row>
      <xdr:rowOff>85725</xdr:rowOff>
    </xdr:from>
    <xdr:to>
      <xdr:col>6</xdr:col>
      <xdr:colOff>314325</xdr:colOff>
      <xdr:row>23</xdr:row>
      <xdr:rowOff>238125</xdr:rowOff>
    </xdr:to>
    <xdr:pic>
      <xdr:nvPicPr>
        <xdr:cNvPr id="3" name="图片 4" descr="厂标.bmp">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629150" y="4600575"/>
          <a:ext cx="34290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0</xdr:row>
      <xdr:rowOff>19050</xdr:rowOff>
    </xdr:from>
    <xdr:to>
      <xdr:col>1</xdr:col>
      <xdr:colOff>542925</xdr:colOff>
      <xdr:row>3</xdr:row>
      <xdr:rowOff>152400</xdr:rowOff>
    </xdr:to>
    <xdr:pic>
      <xdr:nvPicPr>
        <xdr:cNvPr id="2" name="Picture 16" descr="光华荣昌">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350" y="19050"/>
          <a:ext cx="9525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485775</xdr:colOff>
      <xdr:row>27</xdr:row>
      <xdr:rowOff>38100</xdr:rowOff>
    </xdr:from>
    <xdr:to>
      <xdr:col>5</xdr:col>
      <xdr:colOff>685800</xdr:colOff>
      <xdr:row>28</xdr:row>
      <xdr:rowOff>9525</xdr:rowOff>
    </xdr:to>
    <xdr:pic>
      <xdr:nvPicPr>
        <xdr:cNvPr id="3" name="图片 4" descr="厂标.bmp">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762500" y="5448300"/>
          <a:ext cx="20002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3</xdr:col>
      <xdr:colOff>0</xdr:colOff>
      <xdr:row>3</xdr:row>
      <xdr:rowOff>152400</xdr:rowOff>
    </xdr:to>
    <xdr:pic>
      <xdr:nvPicPr>
        <xdr:cNvPr id="2" name="Picture 16" descr="光华荣昌">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19050"/>
          <a:ext cx="19145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47625</xdr:colOff>
      <xdr:row>30</xdr:row>
      <xdr:rowOff>28575</xdr:rowOff>
    </xdr:from>
    <xdr:to>
      <xdr:col>8</xdr:col>
      <xdr:colOff>523875</xdr:colOff>
      <xdr:row>30</xdr:row>
      <xdr:rowOff>161925</xdr:rowOff>
    </xdr:to>
    <xdr:pic>
      <xdr:nvPicPr>
        <xdr:cNvPr id="3" name="图片 4" descr="厂标.bmp">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5372100" y="5200650"/>
          <a:ext cx="476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142875</xdr:colOff>
      <xdr:row>0</xdr:row>
      <xdr:rowOff>19050</xdr:rowOff>
    </xdr:from>
    <xdr:to>
      <xdr:col>1</xdr:col>
      <xdr:colOff>552450</xdr:colOff>
      <xdr:row>3</xdr:row>
      <xdr:rowOff>152400</xdr:rowOff>
    </xdr:to>
    <xdr:pic>
      <xdr:nvPicPr>
        <xdr:cNvPr id="2" name="Picture 16" descr="光华荣昌">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220134</xdr:colOff>
      <xdr:row>21</xdr:row>
      <xdr:rowOff>70908</xdr:rowOff>
    </xdr:from>
    <xdr:to>
      <xdr:col>6</xdr:col>
      <xdr:colOff>563034</xdr:colOff>
      <xdr:row>21</xdr:row>
      <xdr:rowOff>211666</xdr:rowOff>
    </xdr:to>
    <xdr:pic>
      <xdr:nvPicPr>
        <xdr:cNvPr id="3" name="图片 4" descr="厂标.bmp">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347634" y="3986741"/>
          <a:ext cx="342900" cy="1407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533400</xdr:colOff>
          <xdr:row>4</xdr:row>
          <xdr:rowOff>152400</xdr:rowOff>
        </xdr:from>
        <xdr:to>
          <xdr:col>5</xdr:col>
          <xdr:colOff>38100</xdr:colOff>
          <xdr:row>6</xdr:row>
          <xdr:rowOff>30480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600-00000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236220</xdr:colOff>
          <xdr:row>4</xdr:row>
          <xdr:rowOff>121920</xdr:rowOff>
        </xdr:from>
        <xdr:to>
          <xdr:col>6</xdr:col>
          <xdr:colOff>868680</xdr:colOff>
          <xdr:row>6</xdr:row>
          <xdr:rowOff>76200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600-000006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457200</xdr:colOff>
          <xdr:row>4</xdr:row>
          <xdr:rowOff>114300</xdr:rowOff>
        </xdr:from>
        <xdr:to>
          <xdr:col>3</xdr:col>
          <xdr:colOff>0</xdr:colOff>
          <xdr:row>6</xdr:row>
          <xdr:rowOff>68580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600-00000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11</xdr:row>
          <xdr:rowOff>45720</xdr:rowOff>
        </xdr:from>
        <xdr:to>
          <xdr:col>6</xdr:col>
          <xdr:colOff>906780</xdr:colOff>
          <xdr:row>11</xdr:row>
          <xdr:rowOff>350520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600-00000A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182880</xdr:colOff>
          <xdr:row>12</xdr:row>
          <xdr:rowOff>30480</xdr:rowOff>
        </xdr:from>
        <xdr:to>
          <xdr:col>6</xdr:col>
          <xdr:colOff>906780</xdr:colOff>
          <xdr:row>12</xdr:row>
          <xdr:rowOff>350520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600-00000C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845820</xdr:colOff>
          <xdr:row>11</xdr:row>
          <xdr:rowOff>45720</xdr:rowOff>
        </xdr:from>
        <xdr:to>
          <xdr:col>7</xdr:col>
          <xdr:colOff>228600</xdr:colOff>
          <xdr:row>11</xdr:row>
          <xdr:rowOff>365760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600-00000E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861060</xdr:colOff>
          <xdr:row>12</xdr:row>
          <xdr:rowOff>38100</xdr:rowOff>
        </xdr:from>
        <xdr:to>
          <xdr:col>7</xdr:col>
          <xdr:colOff>342900</xdr:colOff>
          <xdr:row>12</xdr:row>
          <xdr:rowOff>350520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600-00000F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937260</xdr:colOff>
          <xdr:row>13</xdr:row>
          <xdr:rowOff>198120</xdr:rowOff>
        </xdr:from>
        <xdr:to>
          <xdr:col>3</xdr:col>
          <xdr:colOff>228600</xdr:colOff>
          <xdr:row>14</xdr:row>
          <xdr:rowOff>259080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600-000010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518160</xdr:colOff>
          <xdr:row>13</xdr:row>
          <xdr:rowOff>220980</xdr:rowOff>
        </xdr:from>
        <xdr:to>
          <xdr:col>3</xdr:col>
          <xdr:colOff>876300</xdr:colOff>
          <xdr:row>15</xdr:row>
          <xdr:rowOff>22860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600-000012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579120</xdr:colOff>
          <xdr:row>13</xdr:row>
          <xdr:rowOff>198120</xdr:rowOff>
        </xdr:from>
        <xdr:to>
          <xdr:col>4</xdr:col>
          <xdr:colOff>1028700</xdr:colOff>
          <xdr:row>14</xdr:row>
          <xdr:rowOff>259080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600-000013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304800</xdr:colOff>
          <xdr:row>13</xdr:row>
          <xdr:rowOff>213360</xdr:rowOff>
        </xdr:from>
        <xdr:to>
          <xdr:col>5</xdr:col>
          <xdr:colOff>670560</xdr:colOff>
          <xdr:row>15</xdr:row>
          <xdr:rowOff>22860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600-000015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914400</xdr:colOff>
          <xdr:row>13</xdr:row>
          <xdr:rowOff>213360</xdr:rowOff>
        </xdr:from>
        <xdr:to>
          <xdr:col>6</xdr:col>
          <xdr:colOff>259080</xdr:colOff>
          <xdr:row>15</xdr:row>
          <xdr:rowOff>22860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600-000017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541020</xdr:colOff>
          <xdr:row>9</xdr:row>
          <xdr:rowOff>236220</xdr:rowOff>
        </xdr:from>
        <xdr:to>
          <xdr:col>4</xdr:col>
          <xdr:colOff>327660</xdr:colOff>
          <xdr:row>11</xdr:row>
          <xdr:rowOff>114300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600-000018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22860</xdr:colOff>
          <xdr:row>9</xdr:row>
          <xdr:rowOff>198120</xdr:rowOff>
        </xdr:from>
        <xdr:to>
          <xdr:col>5</xdr:col>
          <xdr:colOff>655320</xdr:colOff>
          <xdr:row>11</xdr:row>
          <xdr:rowOff>76200</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600-0000192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zh-CN" altLang="en-US"/>
            </a:p>
          </xdr:txBody>
        </xdr:sp>
        <xdr:clientData/>
      </xdr:twoCellAnchor>
    </mc:Choice>
    <mc:Fallback/>
  </mc:AlternateContent>
  <xdr:twoCellAnchor>
    <xdr:from>
      <xdr:col>0</xdr:col>
      <xdr:colOff>178594</xdr:colOff>
      <xdr:row>0</xdr:row>
      <xdr:rowOff>130969</xdr:rowOff>
    </xdr:from>
    <xdr:to>
      <xdr:col>0</xdr:col>
      <xdr:colOff>797719</xdr:colOff>
      <xdr:row>3</xdr:row>
      <xdr:rowOff>123391</xdr:rowOff>
    </xdr:to>
    <xdr:pic>
      <xdr:nvPicPr>
        <xdr:cNvPr id="17" name="Picture 16" descr="光华荣昌">
          <a:extLst>
            <a:ext uri="{FF2B5EF4-FFF2-40B4-BE49-F238E27FC236}">
              <a16:creationId xmlns:a16="http://schemas.microsoft.com/office/drawing/2014/main" id="{00000000-0008-0000-0600-000011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594" y="130969"/>
          <a:ext cx="619125" cy="492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148167</xdr:colOff>
      <xdr:row>0</xdr:row>
      <xdr:rowOff>88900</xdr:rowOff>
    </xdr:from>
    <xdr:to>
      <xdr:col>0</xdr:col>
      <xdr:colOff>1119716</xdr:colOff>
      <xdr:row>3</xdr:row>
      <xdr:rowOff>116417</xdr:rowOff>
    </xdr:to>
    <xdr:pic>
      <xdr:nvPicPr>
        <xdr:cNvPr id="2" name="Picture 16" descr="光华荣昌">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8167" y="88900"/>
          <a:ext cx="971549" cy="503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973666</xdr:colOff>
      <xdr:row>15</xdr:row>
      <xdr:rowOff>42333</xdr:rowOff>
    </xdr:from>
    <xdr:to>
      <xdr:col>3</xdr:col>
      <xdr:colOff>1316566</xdr:colOff>
      <xdr:row>15</xdr:row>
      <xdr:rowOff>175683</xdr:rowOff>
    </xdr:to>
    <xdr:pic>
      <xdr:nvPicPr>
        <xdr:cNvPr id="4" name="图片 4" descr="厂标.bmp">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4169833" y="4381500"/>
          <a:ext cx="3429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114300</xdr:colOff>
      <xdr:row>0</xdr:row>
      <xdr:rowOff>19050</xdr:rowOff>
    </xdr:from>
    <xdr:to>
      <xdr:col>1</xdr:col>
      <xdr:colOff>800100</xdr:colOff>
      <xdr:row>3</xdr:row>
      <xdr:rowOff>152400</xdr:rowOff>
    </xdr:to>
    <xdr:pic>
      <xdr:nvPicPr>
        <xdr:cNvPr id="3" name="Picture 16" descr="光华荣昌">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19050"/>
          <a:ext cx="10953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116416</xdr:colOff>
      <xdr:row>19</xdr:row>
      <xdr:rowOff>52916</xdr:rowOff>
    </xdr:from>
    <xdr:to>
      <xdr:col>5</xdr:col>
      <xdr:colOff>459316</xdr:colOff>
      <xdr:row>19</xdr:row>
      <xdr:rowOff>243416</xdr:rowOff>
    </xdr:to>
    <xdr:pic>
      <xdr:nvPicPr>
        <xdr:cNvPr id="4" name="图片 4" descr="厂标.bmp">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38303" b="44286"/>
        <a:stretch>
          <a:fillRect/>
        </a:stretch>
      </xdr:blipFill>
      <xdr:spPr bwMode="auto">
        <a:xfrm>
          <a:off x="3979333" y="4741333"/>
          <a:ext cx="3429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de\Desktop\&#24037;&#20316;&#34920;%20&#22312;%20F%20%20&#21442;&#32771;&#36164;&#26009;%20&#25104;&#26412;&#20215;&#26684;&#31185;&#65288;&#39759;&#20029;&#23068;&#65289;%20&#25104;&#26412;&#20215;&#26684;&#31185;&#21046;&#24230;&#27719;&#24635;%20FTOP.10008.48.1-2010%20&#39033;&#30446;&#25237;&#36164;&#32463;&#27982;&#21487;&#34892;&#24615;&#21450;&#39118;&#38505;&#20998;&#26512;&#31649;&#29702;&#21150;&#278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投资"/>
      <sheetName val="损益表"/>
      <sheetName val="现金"/>
      <sheetName val="销量"/>
      <sheetName val="材料"/>
      <sheetName val="价格"/>
      <sheetName val="工资"/>
      <sheetName val="计划"/>
      <sheetName val="流动"/>
      <sheetName val="折、摊"/>
      <sheetName val="总成本"/>
      <sheetName val="利润"/>
      <sheetName val="借"/>
      <sheetName val="来源"/>
      <sheetName val="负债"/>
      <sheetName val="人工"/>
      <sheetName val="燃动"/>
      <sheetName val="制造费"/>
      <sheetName val="技术费"/>
      <sheetName val="管理费"/>
      <sheetName val="销售费"/>
    </sheetNames>
    <sheetDataSet>
      <sheetData sheetId="0"/>
      <sheetData sheetId="1"/>
      <sheetData sheetId="2"/>
      <sheetData sheetId="3"/>
      <sheetData sheetId="4"/>
      <sheetData sheetId="5">
        <row r="15">
          <cell r="D15">
            <v>0</v>
          </cell>
          <cell r="E15">
            <v>0</v>
          </cell>
          <cell r="F15">
            <v>0</v>
          </cell>
          <cell r="G15">
            <v>0</v>
          </cell>
          <cell r="H15">
            <v>0</v>
          </cell>
          <cell r="I15">
            <v>0</v>
          </cell>
          <cell r="J15">
            <v>0</v>
          </cell>
          <cell r="K15">
            <v>0</v>
          </cell>
          <cell r="L15">
            <v>0</v>
          </cell>
          <cell r="M15">
            <v>0</v>
          </cell>
        </row>
      </sheetData>
      <sheetData sheetId="6"/>
      <sheetData sheetId="7">
        <row r="6">
          <cell r="C6">
            <v>0</v>
          </cell>
          <cell r="D6">
            <v>0</v>
          </cell>
        </row>
        <row r="7">
          <cell r="C7">
            <v>0</v>
          </cell>
          <cell r="D7">
            <v>0</v>
          </cell>
        </row>
        <row r="8">
          <cell r="C8">
            <v>0</v>
          </cell>
          <cell r="D8">
            <v>0</v>
          </cell>
          <cell r="E8">
            <v>0</v>
          </cell>
          <cell r="F8">
            <v>0</v>
          </cell>
          <cell r="G8">
            <v>0</v>
          </cell>
          <cell r="H8">
            <v>0</v>
          </cell>
          <cell r="I8">
            <v>0</v>
          </cell>
          <cell r="J8">
            <v>0</v>
          </cell>
          <cell r="K8">
            <v>0</v>
          </cell>
          <cell r="L8">
            <v>0</v>
          </cell>
        </row>
      </sheetData>
      <sheetData sheetId="8"/>
      <sheetData sheetId="9">
        <row r="18">
          <cell r="G18">
            <v>0</v>
          </cell>
          <cell r="H18">
            <v>0</v>
          </cell>
          <cell r="I18">
            <v>0</v>
          </cell>
          <cell r="J18">
            <v>0</v>
          </cell>
          <cell r="K18">
            <v>0</v>
          </cell>
          <cell r="L18">
            <v>0</v>
          </cell>
          <cell r="M18">
            <v>0</v>
          </cell>
          <cell r="N18">
            <v>0</v>
          </cell>
        </row>
      </sheetData>
      <sheetData sheetId="10">
        <row r="22">
          <cell r="C22">
            <v>0</v>
          </cell>
          <cell r="D22">
            <v>0</v>
          </cell>
          <cell r="E22">
            <v>0</v>
          </cell>
          <cell r="F22">
            <v>0</v>
          </cell>
          <cell r="G22">
            <v>0</v>
          </cell>
          <cell r="H22">
            <v>0</v>
          </cell>
          <cell r="I22">
            <v>0</v>
          </cell>
          <cell r="J22">
            <v>0</v>
          </cell>
          <cell r="K22">
            <v>0</v>
          </cell>
          <cell r="L22">
            <v>0</v>
          </cell>
        </row>
      </sheetData>
      <sheetData sheetId="11">
        <row r="13">
          <cell r="C13">
            <v>0</v>
          </cell>
          <cell r="D13">
            <v>0</v>
          </cell>
          <cell r="E13">
            <v>0</v>
          </cell>
          <cell r="F13">
            <v>0</v>
          </cell>
          <cell r="G13">
            <v>0</v>
          </cell>
          <cell r="H13">
            <v>0</v>
          </cell>
          <cell r="I13">
            <v>0</v>
          </cell>
          <cell r="J13">
            <v>0</v>
          </cell>
          <cell r="K13">
            <v>0</v>
          </cell>
          <cell r="L13">
            <v>0</v>
          </cell>
        </row>
      </sheetData>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7.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4"/>
  <sheetViews>
    <sheetView workbookViewId="0">
      <selection activeCell="B11" sqref="B11:B15"/>
    </sheetView>
  </sheetViews>
  <sheetFormatPr defaultColWidth="9.109375" defaultRowHeight="19.95" customHeight="1"/>
  <cols>
    <col min="1" max="1" width="8" style="7" customWidth="1"/>
    <col min="2" max="2" width="28.44140625" style="7" customWidth="1"/>
    <col min="3" max="4" width="9.109375" style="7"/>
    <col min="5" max="5" width="13.88671875" style="7" bestFit="1" customWidth="1"/>
    <col min="6" max="12" width="16.109375" style="7" bestFit="1" customWidth="1"/>
    <col min="13" max="13" width="10.6640625" style="7" customWidth="1"/>
    <col min="14" max="254" width="9.109375" style="7"/>
    <col min="255" max="255" width="8" style="7" customWidth="1"/>
    <col min="256" max="256" width="28.44140625" style="7" customWidth="1"/>
    <col min="257" max="268" width="9.109375" style="7"/>
    <col min="269" max="269" width="10.6640625" style="7" customWidth="1"/>
    <col min="270" max="510" width="9.109375" style="7"/>
    <col min="511" max="511" width="8" style="7" customWidth="1"/>
    <col min="512" max="512" width="28.44140625" style="7" customWidth="1"/>
    <col min="513" max="524" width="9.109375" style="7"/>
    <col min="525" max="525" width="10.6640625" style="7" customWidth="1"/>
    <col min="526" max="766" width="9.109375" style="7"/>
    <col min="767" max="767" width="8" style="7" customWidth="1"/>
    <col min="768" max="768" width="28.44140625" style="7" customWidth="1"/>
    <col min="769" max="780" width="9.109375" style="7"/>
    <col min="781" max="781" width="10.6640625" style="7" customWidth="1"/>
    <col min="782" max="1022" width="9.109375" style="7"/>
    <col min="1023" max="1023" width="8" style="7" customWidth="1"/>
    <col min="1024" max="1024" width="28.44140625" style="7" customWidth="1"/>
    <col min="1025" max="1036" width="9.109375" style="7"/>
    <col min="1037" max="1037" width="10.6640625" style="7" customWidth="1"/>
    <col min="1038" max="1278" width="9.109375" style="7"/>
    <col min="1279" max="1279" width="8" style="7" customWidth="1"/>
    <col min="1280" max="1280" width="28.44140625" style="7" customWidth="1"/>
    <col min="1281" max="1292" width="9.109375" style="7"/>
    <col min="1293" max="1293" width="10.6640625" style="7" customWidth="1"/>
    <col min="1294" max="1534" width="9.109375" style="7"/>
    <col min="1535" max="1535" width="8" style="7" customWidth="1"/>
    <col min="1536" max="1536" width="28.44140625" style="7" customWidth="1"/>
    <col min="1537" max="1548" width="9.109375" style="7"/>
    <col min="1549" max="1549" width="10.6640625" style="7" customWidth="1"/>
    <col min="1550" max="1790" width="9.109375" style="7"/>
    <col min="1791" max="1791" width="8" style="7" customWidth="1"/>
    <col min="1792" max="1792" width="28.44140625" style="7" customWidth="1"/>
    <col min="1793" max="1804" width="9.109375" style="7"/>
    <col min="1805" max="1805" width="10.6640625" style="7" customWidth="1"/>
    <col min="1806" max="2046" width="9.109375" style="7"/>
    <col min="2047" max="2047" width="8" style="7" customWidth="1"/>
    <col min="2048" max="2048" width="28.44140625" style="7" customWidth="1"/>
    <col min="2049" max="2060" width="9.109375" style="7"/>
    <col min="2061" max="2061" width="10.6640625" style="7" customWidth="1"/>
    <col min="2062" max="2302" width="9.109375" style="7"/>
    <col min="2303" max="2303" width="8" style="7" customWidth="1"/>
    <col min="2304" max="2304" width="28.44140625" style="7" customWidth="1"/>
    <col min="2305" max="2316" width="9.109375" style="7"/>
    <col min="2317" max="2317" width="10.6640625" style="7" customWidth="1"/>
    <col min="2318" max="2558" width="9.109375" style="7"/>
    <col min="2559" max="2559" width="8" style="7" customWidth="1"/>
    <col min="2560" max="2560" width="28.44140625" style="7" customWidth="1"/>
    <col min="2561" max="2572" width="9.109375" style="7"/>
    <col min="2573" max="2573" width="10.6640625" style="7" customWidth="1"/>
    <col min="2574" max="2814" width="9.109375" style="7"/>
    <col min="2815" max="2815" width="8" style="7" customWidth="1"/>
    <col min="2816" max="2816" width="28.44140625" style="7" customWidth="1"/>
    <col min="2817" max="2828" width="9.109375" style="7"/>
    <col min="2829" max="2829" width="10.6640625" style="7" customWidth="1"/>
    <col min="2830" max="3070" width="9.109375" style="7"/>
    <col min="3071" max="3071" width="8" style="7" customWidth="1"/>
    <col min="3072" max="3072" width="28.44140625" style="7" customWidth="1"/>
    <col min="3073" max="3084" width="9.109375" style="7"/>
    <col min="3085" max="3085" width="10.6640625" style="7" customWidth="1"/>
    <col min="3086" max="3326" width="9.109375" style="7"/>
    <col min="3327" max="3327" width="8" style="7" customWidth="1"/>
    <col min="3328" max="3328" width="28.44140625" style="7" customWidth="1"/>
    <col min="3329" max="3340" width="9.109375" style="7"/>
    <col min="3341" max="3341" width="10.6640625" style="7" customWidth="1"/>
    <col min="3342" max="3582" width="9.109375" style="7"/>
    <col min="3583" max="3583" width="8" style="7" customWidth="1"/>
    <col min="3584" max="3584" width="28.44140625" style="7" customWidth="1"/>
    <col min="3585" max="3596" width="9.109375" style="7"/>
    <col min="3597" max="3597" width="10.6640625" style="7" customWidth="1"/>
    <col min="3598" max="3838" width="9.109375" style="7"/>
    <col min="3839" max="3839" width="8" style="7" customWidth="1"/>
    <col min="3840" max="3840" width="28.44140625" style="7" customWidth="1"/>
    <col min="3841" max="3852" width="9.109375" style="7"/>
    <col min="3853" max="3853" width="10.6640625" style="7" customWidth="1"/>
    <col min="3854" max="4094" width="9.109375" style="7"/>
    <col min="4095" max="4095" width="8" style="7" customWidth="1"/>
    <col min="4096" max="4096" width="28.44140625" style="7" customWidth="1"/>
    <col min="4097" max="4108" width="9.109375" style="7"/>
    <col min="4109" max="4109" width="10.6640625" style="7" customWidth="1"/>
    <col min="4110" max="4350" width="9.109375" style="7"/>
    <col min="4351" max="4351" width="8" style="7" customWidth="1"/>
    <col min="4352" max="4352" width="28.44140625" style="7" customWidth="1"/>
    <col min="4353" max="4364" width="9.109375" style="7"/>
    <col min="4365" max="4365" width="10.6640625" style="7" customWidth="1"/>
    <col min="4366" max="4606" width="9.109375" style="7"/>
    <col min="4607" max="4607" width="8" style="7" customWidth="1"/>
    <col min="4608" max="4608" width="28.44140625" style="7" customWidth="1"/>
    <col min="4609" max="4620" width="9.109375" style="7"/>
    <col min="4621" max="4621" width="10.6640625" style="7" customWidth="1"/>
    <col min="4622" max="4862" width="9.109375" style="7"/>
    <col min="4863" max="4863" width="8" style="7" customWidth="1"/>
    <col min="4864" max="4864" width="28.44140625" style="7" customWidth="1"/>
    <col min="4865" max="4876" width="9.109375" style="7"/>
    <col min="4877" max="4877" width="10.6640625" style="7" customWidth="1"/>
    <col min="4878" max="5118" width="9.109375" style="7"/>
    <col min="5119" max="5119" width="8" style="7" customWidth="1"/>
    <col min="5120" max="5120" width="28.44140625" style="7" customWidth="1"/>
    <col min="5121" max="5132" width="9.109375" style="7"/>
    <col min="5133" max="5133" width="10.6640625" style="7" customWidth="1"/>
    <col min="5134" max="5374" width="9.109375" style="7"/>
    <col min="5375" max="5375" width="8" style="7" customWidth="1"/>
    <col min="5376" max="5376" width="28.44140625" style="7" customWidth="1"/>
    <col min="5377" max="5388" width="9.109375" style="7"/>
    <col min="5389" max="5389" width="10.6640625" style="7" customWidth="1"/>
    <col min="5390" max="5630" width="9.109375" style="7"/>
    <col min="5631" max="5631" width="8" style="7" customWidth="1"/>
    <col min="5632" max="5632" width="28.44140625" style="7" customWidth="1"/>
    <col min="5633" max="5644" width="9.109375" style="7"/>
    <col min="5645" max="5645" width="10.6640625" style="7" customWidth="1"/>
    <col min="5646" max="5886" width="9.109375" style="7"/>
    <col min="5887" max="5887" width="8" style="7" customWidth="1"/>
    <col min="5888" max="5888" width="28.44140625" style="7" customWidth="1"/>
    <col min="5889" max="5900" width="9.109375" style="7"/>
    <col min="5901" max="5901" width="10.6640625" style="7" customWidth="1"/>
    <col min="5902" max="6142" width="9.109375" style="7"/>
    <col min="6143" max="6143" width="8" style="7" customWidth="1"/>
    <col min="6144" max="6144" width="28.44140625" style="7" customWidth="1"/>
    <col min="6145" max="6156" width="9.109375" style="7"/>
    <col min="6157" max="6157" width="10.6640625" style="7" customWidth="1"/>
    <col min="6158" max="6398" width="9.109375" style="7"/>
    <col min="6399" max="6399" width="8" style="7" customWidth="1"/>
    <col min="6400" max="6400" width="28.44140625" style="7" customWidth="1"/>
    <col min="6401" max="6412" width="9.109375" style="7"/>
    <col min="6413" max="6413" width="10.6640625" style="7" customWidth="1"/>
    <col min="6414" max="6654" width="9.109375" style="7"/>
    <col min="6655" max="6655" width="8" style="7" customWidth="1"/>
    <col min="6656" max="6656" width="28.44140625" style="7" customWidth="1"/>
    <col min="6657" max="6668" width="9.109375" style="7"/>
    <col min="6669" max="6669" width="10.6640625" style="7" customWidth="1"/>
    <col min="6670" max="6910" width="9.109375" style="7"/>
    <col min="6911" max="6911" width="8" style="7" customWidth="1"/>
    <col min="6912" max="6912" width="28.44140625" style="7" customWidth="1"/>
    <col min="6913" max="6924" width="9.109375" style="7"/>
    <col min="6925" max="6925" width="10.6640625" style="7" customWidth="1"/>
    <col min="6926" max="7166" width="9.109375" style="7"/>
    <col min="7167" max="7167" width="8" style="7" customWidth="1"/>
    <col min="7168" max="7168" width="28.44140625" style="7" customWidth="1"/>
    <col min="7169" max="7180" width="9.109375" style="7"/>
    <col min="7181" max="7181" width="10.6640625" style="7" customWidth="1"/>
    <col min="7182" max="7422" width="9.109375" style="7"/>
    <col min="7423" max="7423" width="8" style="7" customWidth="1"/>
    <col min="7424" max="7424" width="28.44140625" style="7" customWidth="1"/>
    <col min="7425" max="7436" width="9.109375" style="7"/>
    <col min="7437" max="7437" width="10.6640625" style="7" customWidth="1"/>
    <col min="7438" max="7678" width="9.109375" style="7"/>
    <col min="7679" max="7679" width="8" style="7" customWidth="1"/>
    <col min="7680" max="7680" width="28.44140625" style="7" customWidth="1"/>
    <col min="7681" max="7692" width="9.109375" style="7"/>
    <col min="7693" max="7693" width="10.6640625" style="7" customWidth="1"/>
    <col min="7694" max="7934" width="9.109375" style="7"/>
    <col min="7935" max="7935" width="8" style="7" customWidth="1"/>
    <col min="7936" max="7936" width="28.44140625" style="7" customWidth="1"/>
    <col min="7937" max="7948" width="9.109375" style="7"/>
    <col min="7949" max="7949" width="10.6640625" style="7" customWidth="1"/>
    <col min="7950" max="8190" width="9.109375" style="7"/>
    <col min="8191" max="8191" width="8" style="7" customWidth="1"/>
    <col min="8192" max="8192" width="28.44140625" style="7" customWidth="1"/>
    <col min="8193" max="8204" width="9.109375" style="7"/>
    <col min="8205" max="8205" width="10.6640625" style="7" customWidth="1"/>
    <col min="8206" max="8446" width="9.109375" style="7"/>
    <col min="8447" max="8447" width="8" style="7" customWidth="1"/>
    <col min="8448" max="8448" width="28.44140625" style="7" customWidth="1"/>
    <col min="8449" max="8460" width="9.109375" style="7"/>
    <col min="8461" max="8461" width="10.6640625" style="7" customWidth="1"/>
    <col min="8462" max="8702" width="9.109375" style="7"/>
    <col min="8703" max="8703" width="8" style="7" customWidth="1"/>
    <col min="8704" max="8704" width="28.44140625" style="7" customWidth="1"/>
    <col min="8705" max="8716" width="9.109375" style="7"/>
    <col min="8717" max="8717" width="10.6640625" style="7" customWidth="1"/>
    <col min="8718" max="8958" width="9.109375" style="7"/>
    <col min="8959" max="8959" width="8" style="7" customWidth="1"/>
    <col min="8960" max="8960" width="28.44140625" style="7" customWidth="1"/>
    <col min="8961" max="8972" width="9.109375" style="7"/>
    <col min="8973" max="8973" width="10.6640625" style="7" customWidth="1"/>
    <col min="8974" max="9214" width="9.109375" style="7"/>
    <col min="9215" max="9215" width="8" style="7" customWidth="1"/>
    <col min="9216" max="9216" width="28.44140625" style="7" customWidth="1"/>
    <col min="9217" max="9228" width="9.109375" style="7"/>
    <col min="9229" max="9229" width="10.6640625" style="7" customWidth="1"/>
    <col min="9230" max="9470" width="9.109375" style="7"/>
    <col min="9471" max="9471" width="8" style="7" customWidth="1"/>
    <col min="9472" max="9472" width="28.44140625" style="7" customWidth="1"/>
    <col min="9473" max="9484" width="9.109375" style="7"/>
    <col min="9485" max="9485" width="10.6640625" style="7" customWidth="1"/>
    <col min="9486" max="9726" width="9.109375" style="7"/>
    <col min="9727" max="9727" width="8" style="7" customWidth="1"/>
    <col min="9728" max="9728" width="28.44140625" style="7" customWidth="1"/>
    <col min="9729" max="9740" width="9.109375" style="7"/>
    <col min="9741" max="9741" width="10.6640625" style="7" customWidth="1"/>
    <col min="9742" max="9982" width="9.109375" style="7"/>
    <col min="9983" max="9983" width="8" style="7" customWidth="1"/>
    <col min="9984" max="9984" width="28.44140625" style="7" customWidth="1"/>
    <col min="9985" max="9996" width="9.109375" style="7"/>
    <col min="9997" max="9997" width="10.6640625" style="7" customWidth="1"/>
    <col min="9998" max="10238" width="9.109375" style="7"/>
    <col min="10239" max="10239" width="8" style="7" customWidth="1"/>
    <col min="10240" max="10240" width="28.44140625" style="7" customWidth="1"/>
    <col min="10241" max="10252" width="9.109375" style="7"/>
    <col min="10253" max="10253" width="10.6640625" style="7" customWidth="1"/>
    <col min="10254" max="10494" width="9.109375" style="7"/>
    <col min="10495" max="10495" width="8" style="7" customWidth="1"/>
    <col min="10496" max="10496" width="28.44140625" style="7" customWidth="1"/>
    <col min="10497" max="10508" width="9.109375" style="7"/>
    <col min="10509" max="10509" width="10.6640625" style="7" customWidth="1"/>
    <col min="10510" max="10750" width="9.109375" style="7"/>
    <col min="10751" max="10751" width="8" style="7" customWidth="1"/>
    <col min="10752" max="10752" width="28.44140625" style="7" customWidth="1"/>
    <col min="10753" max="10764" width="9.109375" style="7"/>
    <col min="10765" max="10765" width="10.6640625" style="7" customWidth="1"/>
    <col min="10766" max="11006" width="9.109375" style="7"/>
    <col min="11007" max="11007" width="8" style="7" customWidth="1"/>
    <col min="11008" max="11008" width="28.44140625" style="7" customWidth="1"/>
    <col min="11009" max="11020" width="9.109375" style="7"/>
    <col min="11021" max="11021" width="10.6640625" style="7" customWidth="1"/>
    <col min="11022" max="11262" width="9.109375" style="7"/>
    <col min="11263" max="11263" width="8" style="7" customWidth="1"/>
    <col min="11264" max="11264" width="28.44140625" style="7" customWidth="1"/>
    <col min="11265" max="11276" width="9.109375" style="7"/>
    <col min="11277" max="11277" width="10.6640625" style="7" customWidth="1"/>
    <col min="11278" max="11518" width="9.109375" style="7"/>
    <col min="11519" max="11519" width="8" style="7" customWidth="1"/>
    <col min="11520" max="11520" width="28.44140625" style="7" customWidth="1"/>
    <col min="11521" max="11532" width="9.109375" style="7"/>
    <col min="11533" max="11533" width="10.6640625" style="7" customWidth="1"/>
    <col min="11534" max="11774" width="9.109375" style="7"/>
    <col min="11775" max="11775" width="8" style="7" customWidth="1"/>
    <col min="11776" max="11776" width="28.44140625" style="7" customWidth="1"/>
    <col min="11777" max="11788" width="9.109375" style="7"/>
    <col min="11789" max="11789" width="10.6640625" style="7" customWidth="1"/>
    <col min="11790" max="12030" width="9.109375" style="7"/>
    <col min="12031" max="12031" width="8" style="7" customWidth="1"/>
    <col min="12032" max="12032" width="28.44140625" style="7" customWidth="1"/>
    <col min="12033" max="12044" width="9.109375" style="7"/>
    <col min="12045" max="12045" width="10.6640625" style="7" customWidth="1"/>
    <col min="12046" max="12286" width="9.109375" style="7"/>
    <col min="12287" max="12287" width="8" style="7" customWidth="1"/>
    <col min="12288" max="12288" width="28.44140625" style="7" customWidth="1"/>
    <col min="12289" max="12300" width="9.109375" style="7"/>
    <col min="12301" max="12301" width="10.6640625" style="7" customWidth="1"/>
    <col min="12302" max="12542" width="9.109375" style="7"/>
    <col min="12543" max="12543" width="8" style="7" customWidth="1"/>
    <col min="12544" max="12544" width="28.44140625" style="7" customWidth="1"/>
    <col min="12545" max="12556" width="9.109375" style="7"/>
    <col min="12557" max="12557" width="10.6640625" style="7" customWidth="1"/>
    <col min="12558" max="12798" width="9.109375" style="7"/>
    <col min="12799" max="12799" width="8" style="7" customWidth="1"/>
    <col min="12800" max="12800" width="28.44140625" style="7" customWidth="1"/>
    <col min="12801" max="12812" width="9.109375" style="7"/>
    <col min="12813" max="12813" width="10.6640625" style="7" customWidth="1"/>
    <col min="12814" max="13054" width="9.109375" style="7"/>
    <col min="13055" max="13055" width="8" style="7" customWidth="1"/>
    <col min="13056" max="13056" width="28.44140625" style="7" customWidth="1"/>
    <col min="13057" max="13068" width="9.109375" style="7"/>
    <col min="13069" max="13069" width="10.6640625" style="7" customWidth="1"/>
    <col min="13070" max="13310" width="9.109375" style="7"/>
    <col min="13311" max="13311" width="8" style="7" customWidth="1"/>
    <col min="13312" max="13312" width="28.44140625" style="7" customWidth="1"/>
    <col min="13313" max="13324" width="9.109375" style="7"/>
    <col min="13325" max="13325" width="10.6640625" style="7" customWidth="1"/>
    <col min="13326" max="13566" width="9.109375" style="7"/>
    <col min="13567" max="13567" width="8" style="7" customWidth="1"/>
    <col min="13568" max="13568" width="28.44140625" style="7" customWidth="1"/>
    <col min="13569" max="13580" width="9.109375" style="7"/>
    <col min="13581" max="13581" width="10.6640625" style="7" customWidth="1"/>
    <col min="13582" max="13822" width="9.109375" style="7"/>
    <col min="13823" max="13823" width="8" style="7" customWidth="1"/>
    <col min="13824" max="13824" width="28.44140625" style="7" customWidth="1"/>
    <col min="13825" max="13836" width="9.109375" style="7"/>
    <col min="13837" max="13837" width="10.6640625" style="7" customWidth="1"/>
    <col min="13838" max="14078" width="9.109375" style="7"/>
    <col min="14079" max="14079" width="8" style="7" customWidth="1"/>
    <col min="14080" max="14080" width="28.44140625" style="7" customWidth="1"/>
    <col min="14081" max="14092" width="9.109375" style="7"/>
    <col min="14093" max="14093" width="10.6640625" style="7" customWidth="1"/>
    <col min="14094" max="14334" width="9.109375" style="7"/>
    <col min="14335" max="14335" width="8" style="7" customWidth="1"/>
    <col min="14336" max="14336" width="28.44140625" style="7" customWidth="1"/>
    <col min="14337" max="14348" width="9.109375" style="7"/>
    <col min="14349" max="14349" width="10.6640625" style="7" customWidth="1"/>
    <col min="14350" max="14590" width="9.109375" style="7"/>
    <col min="14591" max="14591" width="8" style="7" customWidth="1"/>
    <col min="14592" max="14592" width="28.44140625" style="7" customWidth="1"/>
    <col min="14593" max="14604" width="9.109375" style="7"/>
    <col min="14605" max="14605" width="10.6640625" style="7" customWidth="1"/>
    <col min="14606" max="14846" width="9.109375" style="7"/>
    <col min="14847" max="14847" width="8" style="7" customWidth="1"/>
    <col min="14848" max="14848" width="28.44140625" style="7" customWidth="1"/>
    <col min="14849" max="14860" width="9.109375" style="7"/>
    <col min="14861" max="14861" width="10.6640625" style="7" customWidth="1"/>
    <col min="14862" max="15102" width="9.109375" style="7"/>
    <col min="15103" max="15103" width="8" style="7" customWidth="1"/>
    <col min="15104" max="15104" width="28.44140625" style="7" customWidth="1"/>
    <col min="15105" max="15116" width="9.109375" style="7"/>
    <col min="15117" max="15117" width="10.6640625" style="7" customWidth="1"/>
    <col min="15118" max="15358" width="9.109375" style="7"/>
    <col min="15359" max="15359" width="8" style="7" customWidth="1"/>
    <col min="15360" max="15360" width="28.44140625" style="7" customWidth="1"/>
    <col min="15361" max="15372" width="9.109375" style="7"/>
    <col min="15373" max="15373" width="10.6640625" style="7" customWidth="1"/>
    <col min="15374" max="15614" width="9.109375" style="7"/>
    <col min="15615" max="15615" width="8" style="7" customWidth="1"/>
    <col min="15616" max="15616" width="28.44140625" style="7" customWidth="1"/>
    <col min="15617" max="15628" width="9.109375" style="7"/>
    <col min="15629" max="15629" width="10.6640625" style="7" customWidth="1"/>
    <col min="15630" max="15870" width="9.109375" style="7"/>
    <col min="15871" max="15871" width="8" style="7" customWidth="1"/>
    <col min="15872" max="15872" width="28.44140625" style="7" customWidth="1"/>
    <col min="15873" max="15884" width="9.109375" style="7"/>
    <col min="15885" max="15885" width="10.6640625" style="7" customWidth="1"/>
    <col min="15886" max="16126" width="9.109375" style="7"/>
    <col min="16127" max="16127" width="8" style="7" customWidth="1"/>
    <col min="16128" max="16128" width="28.44140625" style="7" customWidth="1"/>
    <col min="16129" max="16140" width="9.109375" style="7"/>
    <col min="16141" max="16141" width="10.6640625" style="7" customWidth="1"/>
    <col min="16142" max="16384" width="9.109375" style="7"/>
  </cols>
  <sheetData>
    <row r="1" spans="1:13" ht="17.399999999999999">
      <c r="A1" s="4" t="s">
        <v>2</v>
      </c>
      <c r="B1" s="5"/>
      <c r="C1" s="6"/>
      <c r="D1" s="6"/>
      <c r="E1" s="5"/>
      <c r="F1" s="6"/>
      <c r="G1" s="6"/>
      <c r="H1" s="5"/>
      <c r="I1" s="6"/>
      <c r="J1" s="6"/>
      <c r="K1" s="6"/>
      <c r="L1" s="6"/>
      <c r="M1" s="6"/>
    </row>
    <row r="2" spans="1:13" ht="12">
      <c r="A2" s="7" t="s">
        <v>3</v>
      </c>
      <c r="B2" s="8"/>
    </row>
    <row r="3" spans="1:13" ht="16.95" customHeight="1">
      <c r="A3" s="9" t="s">
        <v>0</v>
      </c>
      <c r="B3" s="9" t="s">
        <v>4</v>
      </c>
      <c r="C3" s="268" t="s">
        <v>5</v>
      </c>
      <c r="D3" s="268"/>
      <c r="E3" s="268"/>
      <c r="F3" s="10"/>
      <c r="G3" s="11"/>
      <c r="H3" s="12"/>
      <c r="I3" s="12"/>
      <c r="J3" s="12" t="s">
        <v>6</v>
      </c>
      <c r="K3" s="12"/>
      <c r="L3" s="12"/>
      <c r="M3" s="13"/>
    </row>
    <row r="4" spans="1:13" ht="16.2" customHeight="1">
      <c r="A4" s="14"/>
      <c r="B4" s="14" t="s">
        <v>7</v>
      </c>
      <c r="C4" s="15">
        <v>2017</v>
      </c>
      <c r="D4" s="15">
        <f t="shared" ref="D4:L4" si="0">C4+1</f>
        <v>2018</v>
      </c>
      <c r="E4" s="15">
        <f t="shared" si="0"/>
        <v>2019</v>
      </c>
      <c r="F4" s="15">
        <f t="shared" si="0"/>
        <v>2020</v>
      </c>
      <c r="G4" s="15">
        <f t="shared" si="0"/>
        <v>2021</v>
      </c>
      <c r="H4" s="16">
        <f t="shared" si="0"/>
        <v>2022</v>
      </c>
      <c r="I4" s="16">
        <f t="shared" si="0"/>
        <v>2023</v>
      </c>
      <c r="J4" s="16">
        <f t="shared" si="0"/>
        <v>2024</v>
      </c>
      <c r="K4" s="16">
        <f t="shared" si="0"/>
        <v>2025</v>
      </c>
      <c r="L4" s="16">
        <f t="shared" si="0"/>
        <v>2026</v>
      </c>
      <c r="M4" s="17" t="s">
        <v>8</v>
      </c>
    </row>
    <row r="5" spans="1:13" ht="15.6" customHeight="1">
      <c r="A5" s="18">
        <v>1</v>
      </c>
      <c r="B5" s="37" t="s">
        <v>9</v>
      </c>
      <c r="C5" s="39">
        <f>SUM(C6:C9)</f>
        <v>0</v>
      </c>
      <c r="D5" s="39">
        <f t="shared" ref="D5:L5" si="1">SUM(D6:D9)</f>
        <v>0</v>
      </c>
      <c r="E5" s="39" t="e">
        <f t="shared" si="1"/>
        <v>#REF!</v>
      </c>
      <c r="F5" s="39" t="e">
        <f t="shared" si="1"/>
        <v>#REF!</v>
      </c>
      <c r="G5" s="39" t="e">
        <f t="shared" si="1"/>
        <v>#REF!</v>
      </c>
      <c r="H5" s="39" t="e">
        <f t="shared" si="1"/>
        <v>#REF!</v>
      </c>
      <c r="I5" s="39" t="e">
        <f t="shared" si="1"/>
        <v>#REF!</v>
      </c>
      <c r="J5" s="39" t="e">
        <f t="shared" si="1"/>
        <v>#REF!</v>
      </c>
      <c r="K5" s="39" t="e">
        <f t="shared" si="1"/>
        <v>#REF!</v>
      </c>
      <c r="L5" s="39" t="e">
        <f t="shared" si="1"/>
        <v>#REF!</v>
      </c>
      <c r="M5" s="20" t="e">
        <f t="shared" ref="M5:M17" si="2">SUM(C5:L5)</f>
        <v>#REF!</v>
      </c>
    </row>
    <row r="6" spans="1:13" ht="15.6" customHeight="1">
      <c r="A6" s="18">
        <v>1.1000000000000001</v>
      </c>
      <c r="B6" s="19" t="s">
        <v>10</v>
      </c>
      <c r="C6" s="38"/>
      <c r="D6" s="38"/>
      <c r="E6" s="38" t="e">
        <f>#REF!</f>
        <v>#REF!</v>
      </c>
      <c r="F6" s="38" t="e">
        <f>#REF!</f>
        <v>#REF!</v>
      </c>
      <c r="G6" s="38" t="e">
        <f>#REF!</f>
        <v>#REF!</v>
      </c>
      <c r="H6" s="38" t="e">
        <f>#REF!</f>
        <v>#REF!</v>
      </c>
      <c r="I6" s="38" t="e">
        <f>#REF!</f>
        <v>#REF!</v>
      </c>
      <c r="J6" s="38" t="e">
        <f>#REF!</f>
        <v>#REF!</v>
      </c>
      <c r="K6" s="38" t="e">
        <f>#REF!</f>
        <v>#REF!</v>
      </c>
      <c r="L6" s="38" t="e">
        <f>#REF!</f>
        <v>#REF!</v>
      </c>
      <c r="M6" s="20" t="e">
        <f t="shared" si="2"/>
        <v>#REF!</v>
      </c>
    </row>
    <row r="7" spans="1:13" ht="15.6" customHeight="1">
      <c r="A7" s="18">
        <v>1.2</v>
      </c>
      <c r="B7" s="19" t="s">
        <v>11</v>
      </c>
      <c r="C7" s="38"/>
      <c r="D7" s="38"/>
      <c r="E7" s="38">
        <f>'[1]折、摊'!G18</f>
        <v>0</v>
      </c>
      <c r="F7" s="38">
        <f>'[1]折、摊'!H18</f>
        <v>0</v>
      </c>
      <c r="G7" s="38">
        <f>'[1]折、摊'!I18</f>
        <v>0</v>
      </c>
      <c r="H7" s="38">
        <f>'[1]折、摊'!J18</f>
        <v>0</v>
      </c>
      <c r="I7" s="38">
        <f>'[1]折、摊'!K18</f>
        <v>0</v>
      </c>
      <c r="J7" s="38">
        <f>'[1]折、摊'!L18</f>
        <v>0</v>
      </c>
      <c r="K7" s="38">
        <f>'[1]折、摊'!M18</f>
        <v>0</v>
      </c>
      <c r="L7" s="38">
        <f>'[1]折、摊'!N18</f>
        <v>0</v>
      </c>
      <c r="M7" s="20">
        <f t="shared" si="2"/>
        <v>0</v>
      </c>
    </row>
    <row r="8" spans="1:13" ht="15.6" customHeight="1">
      <c r="A8" s="18">
        <v>1.3</v>
      </c>
      <c r="B8" s="19" t="s">
        <v>12</v>
      </c>
      <c r="C8" s="38" t="s">
        <v>13</v>
      </c>
      <c r="D8" s="38" t="s">
        <v>13</v>
      </c>
      <c r="E8" s="38" t="s">
        <v>13</v>
      </c>
      <c r="F8" s="38" t="s">
        <v>13</v>
      </c>
      <c r="G8" s="38" t="s">
        <v>13</v>
      </c>
      <c r="H8" s="38" t="s">
        <v>13</v>
      </c>
      <c r="I8" s="38" t="s">
        <v>13</v>
      </c>
      <c r="J8" s="38" t="s">
        <v>13</v>
      </c>
      <c r="K8" s="38" t="s">
        <v>13</v>
      </c>
      <c r="L8" s="38"/>
      <c r="M8" s="20">
        <f t="shared" si="2"/>
        <v>0</v>
      </c>
    </row>
    <row r="9" spans="1:13" s="22" customFormat="1" ht="15.6" customHeight="1">
      <c r="A9" s="21">
        <v>1.4</v>
      </c>
      <c r="B9" s="20" t="s">
        <v>14</v>
      </c>
      <c r="C9" s="38" t="s">
        <v>13</v>
      </c>
      <c r="D9" s="38" t="s">
        <v>13</v>
      </c>
      <c r="E9" s="38" t="s">
        <v>13</v>
      </c>
      <c r="F9" s="38" t="s">
        <v>13</v>
      </c>
      <c r="G9" s="38" t="s">
        <v>13</v>
      </c>
      <c r="H9" s="38" t="s">
        <v>13</v>
      </c>
      <c r="I9" s="38" t="s">
        <v>13</v>
      </c>
      <c r="J9" s="38" t="s">
        <v>13</v>
      </c>
      <c r="K9" s="38" t="s">
        <v>13</v>
      </c>
      <c r="L9" s="38" t="s">
        <v>13</v>
      </c>
      <c r="M9" s="20">
        <f t="shared" si="2"/>
        <v>0</v>
      </c>
    </row>
    <row r="10" spans="1:13" ht="15.6" customHeight="1">
      <c r="A10" s="21">
        <v>2</v>
      </c>
      <c r="B10" s="37" t="s">
        <v>15</v>
      </c>
      <c r="C10" s="39">
        <f t="shared" ref="C10:L10" si="3">SUM(C11:C16)</f>
        <v>0</v>
      </c>
      <c r="D10" s="39">
        <f t="shared" si="3"/>
        <v>0</v>
      </c>
      <c r="E10" s="39">
        <f t="shared" si="3"/>
        <v>0</v>
      </c>
      <c r="F10" s="39">
        <f t="shared" si="3"/>
        <v>0</v>
      </c>
      <c r="G10" s="39">
        <f t="shared" si="3"/>
        <v>0</v>
      </c>
      <c r="H10" s="39">
        <f t="shared" si="3"/>
        <v>0</v>
      </c>
      <c r="I10" s="39">
        <f t="shared" si="3"/>
        <v>0</v>
      </c>
      <c r="J10" s="39">
        <f t="shared" si="3"/>
        <v>0</v>
      </c>
      <c r="K10" s="39">
        <f t="shared" si="3"/>
        <v>0</v>
      </c>
      <c r="L10" s="39">
        <f t="shared" si="3"/>
        <v>0</v>
      </c>
      <c r="M10" s="20">
        <f t="shared" si="2"/>
        <v>0</v>
      </c>
    </row>
    <row r="11" spans="1:13" ht="15" customHeight="1">
      <c r="A11" s="18">
        <v>2.1</v>
      </c>
      <c r="B11" s="18" t="s">
        <v>16</v>
      </c>
      <c r="C11" s="38">
        <f>([1]计划!C6-[1]计划!C7)</f>
        <v>0</v>
      </c>
      <c r="D11" s="38">
        <f>([1]计划!D6-[1]计划!D7)</f>
        <v>0</v>
      </c>
      <c r="E11" s="38">
        <f>([1]计划!E6-[1]计划!E7)</f>
        <v>0</v>
      </c>
      <c r="F11" s="38">
        <f>([1]计划!F6-[1]计划!F7)</f>
        <v>0</v>
      </c>
      <c r="G11" s="38">
        <f>([1]计划!G6-[1]计划!G7)</f>
        <v>0</v>
      </c>
      <c r="H11" s="38">
        <f>([1]计划!H6-[1]计划!H7)</f>
        <v>0</v>
      </c>
      <c r="I11" s="38">
        <f>([1]计划!I6-[1]计划!I7)</f>
        <v>0</v>
      </c>
      <c r="J11" s="38">
        <f>([1]计划!J6-[1]计划!J7)</f>
        <v>0</v>
      </c>
      <c r="K11" s="38">
        <f>([1]计划!K6-[1]计划!K7)</f>
        <v>0</v>
      </c>
      <c r="L11" s="38">
        <f>([1]计划!L6-[1]计划!L7)</f>
        <v>0</v>
      </c>
      <c r="M11" s="20">
        <f t="shared" si="2"/>
        <v>0</v>
      </c>
    </row>
    <row r="12" spans="1:13" s="22" customFormat="1" ht="15" customHeight="1">
      <c r="A12" s="18">
        <v>2.2000000000000002</v>
      </c>
      <c r="B12" s="20" t="s">
        <v>17</v>
      </c>
      <c r="C12" s="38">
        <f>[1]计划!C8</f>
        <v>0</v>
      </c>
      <c r="D12" s="38">
        <f>[1]计划!D8</f>
        <v>0</v>
      </c>
      <c r="E12" s="38">
        <f>[1]计划!E8</f>
        <v>0</v>
      </c>
      <c r="F12" s="38">
        <f>[1]计划!F8</f>
        <v>0</v>
      </c>
      <c r="G12" s="38">
        <f>[1]计划!G8</f>
        <v>0</v>
      </c>
      <c r="H12" s="38">
        <f>[1]计划!H8</f>
        <v>0</v>
      </c>
      <c r="I12" s="38">
        <f>[1]计划!I8</f>
        <v>0</v>
      </c>
      <c r="J12" s="38">
        <f>[1]计划!J8</f>
        <v>0</v>
      </c>
      <c r="K12" s="38">
        <f>[1]计划!K8</f>
        <v>0</v>
      </c>
      <c r="L12" s="38">
        <f>[1]计划!L8</f>
        <v>0</v>
      </c>
      <c r="M12" s="20">
        <f t="shared" si="2"/>
        <v>0</v>
      </c>
    </row>
    <row r="13" spans="1:13" ht="15" customHeight="1">
      <c r="A13" s="18">
        <v>2.2999999999999998</v>
      </c>
      <c r="B13" s="19" t="s">
        <v>18</v>
      </c>
      <c r="C13" s="38">
        <f>[1]总成本!C22</f>
        <v>0</v>
      </c>
      <c r="D13" s="38">
        <f>[1]总成本!D22</f>
        <v>0</v>
      </c>
      <c r="E13" s="38">
        <f>[1]总成本!E22</f>
        <v>0</v>
      </c>
      <c r="F13" s="38">
        <f>[1]总成本!F22</f>
        <v>0</v>
      </c>
      <c r="G13" s="38">
        <f>[1]总成本!G22</f>
        <v>0</v>
      </c>
      <c r="H13" s="38">
        <f>[1]总成本!H22</f>
        <v>0</v>
      </c>
      <c r="I13" s="38">
        <f>[1]总成本!I22</f>
        <v>0</v>
      </c>
      <c r="J13" s="38">
        <f>[1]总成本!J22</f>
        <v>0</v>
      </c>
      <c r="K13" s="38">
        <f>[1]总成本!K22</f>
        <v>0</v>
      </c>
      <c r="L13" s="38">
        <f>[1]总成本!L22</f>
        <v>0</v>
      </c>
      <c r="M13" s="20">
        <f t="shared" si="2"/>
        <v>0</v>
      </c>
    </row>
    <row r="14" spans="1:13" ht="15" customHeight="1">
      <c r="A14" s="18">
        <v>2.4</v>
      </c>
      <c r="B14" s="19" t="s">
        <v>19</v>
      </c>
      <c r="C14" s="38">
        <f>[1]价格!D15</f>
        <v>0</v>
      </c>
      <c r="D14" s="38">
        <f>[1]价格!E15</f>
        <v>0</v>
      </c>
      <c r="E14" s="38">
        <f>[1]价格!F15</f>
        <v>0</v>
      </c>
      <c r="F14" s="38">
        <f>[1]价格!G15</f>
        <v>0</v>
      </c>
      <c r="G14" s="38">
        <f>[1]价格!H15</f>
        <v>0</v>
      </c>
      <c r="H14" s="38">
        <f>[1]价格!I15</f>
        <v>0</v>
      </c>
      <c r="I14" s="38">
        <f>[1]价格!J15</f>
        <v>0</v>
      </c>
      <c r="J14" s="38">
        <f>[1]价格!K15</f>
        <v>0</v>
      </c>
      <c r="K14" s="38">
        <f>[1]价格!L15</f>
        <v>0</v>
      </c>
      <c r="L14" s="38">
        <f>[1]价格!M15</f>
        <v>0</v>
      </c>
      <c r="M14" s="20">
        <f t="shared" si="2"/>
        <v>0</v>
      </c>
    </row>
    <row r="15" spans="1:13" ht="15" customHeight="1">
      <c r="A15" s="18">
        <v>2.5</v>
      </c>
      <c r="B15" s="19" t="s">
        <v>20</v>
      </c>
      <c r="C15" s="38">
        <f>[1]利润!C13</f>
        <v>0</v>
      </c>
      <c r="D15" s="38">
        <f>[1]利润!D13</f>
        <v>0</v>
      </c>
      <c r="E15" s="38">
        <f>[1]利润!E13</f>
        <v>0</v>
      </c>
      <c r="F15" s="38">
        <f>[1]利润!F13</f>
        <v>0</v>
      </c>
      <c r="G15" s="38">
        <f>[1]利润!G13</f>
        <v>0</v>
      </c>
      <c r="H15" s="38">
        <f>[1]利润!H13</f>
        <v>0</v>
      </c>
      <c r="I15" s="38">
        <f>[1]利润!I13</f>
        <v>0</v>
      </c>
      <c r="J15" s="38">
        <f>[1]利润!J13</f>
        <v>0</v>
      </c>
      <c r="K15" s="38">
        <f>[1]利润!K13</f>
        <v>0</v>
      </c>
      <c r="L15" s="38">
        <f>[1]利润!L13</f>
        <v>0</v>
      </c>
      <c r="M15" s="20">
        <f t="shared" si="2"/>
        <v>0</v>
      </c>
    </row>
    <row r="16" spans="1:13" ht="15" customHeight="1">
      <c r="A16" s="18">
        <v>2.6</v>
      </c>
      <c r="B16" s="19" t="s">
        <v>21</v>
      </c>
      <c r="C16" s="38"/>
      <c r="D16" s="38"/>
      <c r="E16" s="38"/>
      <c r="F16" s="38"/>
      <c r="G16" s="38"/>
      <c r="H16" s="38"/>
      <c r="I16" s="38"/>
      <c r="J16" s="38"/>
      <c r="K16" s="38"/>
      <c r="L16" s="38"/>
      <c r="M16" s="20">
        <f t="shared" si="2"/>
        <v>0</v>
      </c>
    </row>
    <row r="17" spans="1:18" ht="12">
      <c r="A17" s="18">
        <v>3</v>
      </c>
      <c r="B17" s="37" t="s">
        <v>22</v>
      </c>
      <c r="C17" s="39">
        <f t="shared" ref="C17:L17" si="4">C5-C10</f>
        <v>0</v>
      </c>
      <c r="D17" s="39">
        <f t="shared" si="4"/>
        <v>0</v>
      </c>
      <c r="E17" s="39" t="e">
        <f t="shared" si="4"/>
        <v>#REF!</v>
      </c>
      <c r="F17" s="39" t="e">
        <f t="shared" si="4"/>
        <v>#REF!</v>
      </c>
      <c r="G17" s="39" t="e">
        <f t="shared" si="4"/>
        <v>#REF!</v>
      </c>
      <c r="H17" s="39" t="e">
        <f t="shared" si="4"/>
        <v>#REF!</v>
      </c>
      <c r="I17" s="39" t="e">
        <f t="shared" si="4"/>
        <v>#REF!</v>
      </c>
      <c r="J17" s="39" t="e">
        <f t="shared" si="4"/>
        <v>#REF!</v>
      </c>
      <c r="K17" s="39" t="e">
        <f t="shared" si="4"/>
        <v>#REF!</v>
      </c>
      <c r="L17" s="39" t="e">
        <f t="shared" si="4"/>
        <v>#REF!</v>
      </c>
      <c r="M17" s="20" t="e">
        <f t="shared" si="2"/>
        <v>#REF!</v>
      </c>
    </row>
    <row r="18" spans="1:18" ht="12">
      <c r="A18" s="23">
        <v>4</v>
      </c>
      <c r="B18" s="19" t="s">
        <v>23</v>
      </c>
      <c r="C18" s="38">
        <f>C17</f>
        <v>0</v>
      </c>
      <c r="D18" s="38">
        <f t="shared" ref="D18:L18" si="5">C18+D17</f>
        <v>0</v>
      </c>
      <c r="E18" s="38" t="e">
        <f t="shared" si="5"/>
        <v>#REF!</v>
      </c>
      <c r="F18" s="38" t="e">
        <f t="shared" si="5"/>
        <v>#REF!</v>
      </c>
      <c r="G18" s="38" t="e">
        <f t="shared" si="5"/>
        <v>#REF!</v>
      </c>
      <c r="H18" s="38" t="e">
        <f t="shared" si="5"/>
        <v>#REF!</v>
      </c>
      <c r="I18" s="38" t="e">
        <f t="shared" si="5"/>
        <v>#REF!</v>
      </c>
      <c r="J18" s="38" t="e">
        <f t="shared" si="5"/>
        <v>#REF!</v>
      </c>
      <c r="K18" s="38" t="e">
        <f t="shared" si="5"/>
        <v>#REF!</v>
      </c>
      <c r="L18" s="38" t="e">
        <f t="shared" si="5"/>
        <v>#REF!</v>
      </c>
      <c r="M18" s="19" t="s">
        <v>13</v>
      </c>
    </row>
    <row r="19" spans="1:18" s="22" customFormat="1" ht="12">
      <c r="A19" s="23">
        <v>5</v>
      </c>
      <c r="B19" s="19" t="s">
        <v>24</v>
      </c>
      <c r="C19" s="38">
        <f t="shared" ref="C19:L19" si="6">C17+C15</f>
        <v>0</v>
      </c>
      <c r="D19" s="38">
        <f t="shared" si="6"/>
        <v>0</v>
      </c>
      <c r="E19" s="38" t="e">
        <f t="shared" si="6"/>
        <v>#REF!</v>
      </c>
      <c r="F19" s="38" t="e">
        <f t="shared" si="6"/>
        <v>#REF!</v>
      </c>
      <c r="G19" s="38" t="e">
        <f t="shared" si="6"/>
        <v>#REF!</v>
      </c>
      <c r="H19" s="38" t="e">
        <f t="shared" si="6"/>
        <v>#REF!</v>
      </c>
      <c r="I19" s="38" t="e">
        <f t="shared" si="6"/>
        <v>#REF!</v>
      </c>
      <c r="J19" s="38" t="e">
        <f t="shared" si="6"/>
        <v>#REF!</v>
      </c>
      <c r="K19" s="38" t="e">
        <f t="shared" si="6"/>
        <v>#REF!</v>
      </c>
      <c r="L19" s="38" t="e">
        <f t="shared" si="6"/>
        <v>#REF!</v>
      </c>
      <c r="M19" s="20" t="e">
        <f>SUM(C19:L19)</f>
        <v>#REF!</v>
      </c>
    </row>
    <row r="20" spans="1:18" s="22" customFormat="1" ht="12">
      <c r="A20" s="18">
        <v>6</v>
      </c>
      <c r="B20" s="19" t="s">
        <v>25</v>
      </c>
      <c r="C20" s="38">
        <f>C19</f>
        <v>0</v>
      </c>
      <c r="D20" s="38">
        <f t="shared" ref="D20:L20" si="7">C20+D19</f>
        <v>0</v>
      </c>
      <c r="E20" s="38" t="e">
        <f t="shared" si="7"/>
        <v>#REF!</v>
      </c>
      <c r="F20" s="38" t="e">
        <f t="shared" si="7"/>
        <v>#REF!</v>
      </c>
      <c r="G20" s="38" t="e">
        <f t="shared" si="7"/>
        <v>#REF!</v>
      </c>
      <c r="H20" s="38" t="e">
        <f t="shared" si="7"/>
        <v>#REF!</v>
      </c>
      <c r="I20" s="38" t="e">
        <f t="shared" si="7"/>
        <v>#REF!</v>
      </c>
      <c r="J20" s="38" t="e">
        <f t="shared" si="7"/>
        <v>#REF!</v>
      </c>
      <c r="K20" s="38" t="e">
        <f t="shared" si="7"/>
        <v>#REF!</v>
      </c>
      <c r="L20" s="38" t="e">
        <f t="shared" si="7"/>
        <v>#REF!</v>
      </c>
      <c r="M20" s="19" t="s">
        <v>13</v>
      </c>
    </row>
    <row r="21" spans="1:18" ht="12">
      <c r="A21" s="24"/>
      <c r="B21" s="25" t="s">
        <v>26</v>
      </c>
      <c r="C21" s="25"/>
      <c r="D21" s="25"/>
      <c r="E21" s="25" t="s">
        <v>27</v>
      </c>
      <c r="F21" s="25"/>
      <c r="G21" s="25"/>
      <c r="H21" s="25"/>
      <c r="I21" s="25" t="s">
        <v>28</v>
      </c>
      <c r="J21" s="25"/>
      <c r="K21" s="25"/>
      <c r="L21" s="25"/>
      <c r="M21" s="26"/>
    </row>
    <row r="22" spans="1:18" ht="12">
      <c r="A22" s="27"/>
      <c r="B22" s="28" t="s">
        <v>29</v>
      </c>
      <c r="C22" s="28"/>
      <c r="D22" s="29" t="s">
        <v>30</v>
      </c>
      <c r="E22" s="30" t="e">
        <f>IRR(C17:L17,0.15)</f>
        <v>#VALUE!</v>
      </c>
      <c r="F22" s="28"/>
      <c r="G22" s="28"/>
      <c r="H22" s="28"/>
      <c r="I22" s="30" t="e">
        <f>IRR(C19:L19,0.15)</f>
        <v>#VALUE!</v>
      </c>
      <c r="J22" s="28"/>
      <c r="K22" s="28"/>
      <c r="L22" s="28"/>
      <c r="M22" s="31"/>
    </row>
    <row r="23" spans="1:18" ht="12">
      <c r="A23" s="27"/>
      <c r="B23" s="28" t="s">
        <v>31</v>
      </c>
      <c r="C23" s="28"/>
      <c r="D23" s="28"/>
      <c r="E23" s="32" t="e">
        <f>NPV(0.12,C17:L17)</f>
        <v>#REF!</v>
      </c>
      <c r="F23" s="28"/>
      <c r="G23" s="28"/>
      <c r="H23" s="28"/>
      <c r="I23" s="32" t="e">
        <f>NPV(0.12,C19:L19)</f>
        <v>#REF!</v>
      </c>
      <c r="J23" s="28"/>
      <c r="K23" s="28"/>
      <c r="L23" s="28"/>
      <c r="M23" s="31"/>
      <c r="R23" s="7">
        <f>30.9-29.82</f>
        <v>1.0799999999999983</v>
      </c>
    </row>
    <row r="24" spans="1:18" ht="12">
      <c r="A24" s="33"/>
      <c r="B24" s="34" t="s">
        <v>32</v>
      </c>
      <c r="C24" s="34"/>
      <c r="D24" s="34"/>
      <c r="E24" s="35" t="e">
        <f>6-H18/I17</f>
        <v>#REF!</v>
      </c>
      <c r="F24" s="34"/>
      <c r="G24" s="34"/>
      <c r="H24" s="34"/>
      <c r="I24" s="35" t="e">
        <f>6-H20/I19</f>
        <v>#REF!</v>
      </c>
      <c r="J24" s="34"/>
      <c r="K24" s="34"/>
      <c r="L24" s="34"/>
      <c r="M24" s="36"/>
    </row>
  </sheetData>
  <mergeCells count="1">
    <mergeCell ref="C3:E3"/>
  </mergeCells>
  <phoneticPr fontId="1" type="noConversion"/>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145"/>
  <sheetViews>
    <sheetView workbookViewId="0">
      <selection activeCell="V20" sqref="V20"/>
    </sheetView>
  </sheetViews>
  <sheetFormatPr defaultRowHeight="14.4"/>
  <cols>
    <col min="1" max="1" width="5.21875" style="47" bestFit="1" customWidth="1"/>
    <col min="2" max="11" width="2.33203125" style="47" bestFit="1" customWidth="1"/>
    <col min="12" max="12" width="4.44140625" style="47" bestFit="1" customWidth="1"/>
    <col min="13" max="13" width="7.109375" style="47" bestFit="1" customWidth="1"/>
    <col min="14" max="15" width="9" style="47"/>
    <col min="16" max="16" width="7.109375" style="47" bestFit="1" customWidth="1"/>
    <col min="17" max="18" width="5.21875" style="47" bestFit="1" customWidth="1"/>
    <col min="19" max="19" width="9" style="47"/>
    <col min="20" max="20" width="7.109375" style="47" bestFit="1" customWidth="1"/>
    <col min="21" max="21" width="9" style="47"/>
    <col min="22" max="22" width="17.21875" style="47" bestFit="1" customWidth="1"/>
    <col min="23" max="23" width="7.109375" style="47" bestFit="1" customWidth="1"/>
    <col min="24" max="24" width="9" style="47"/>
    <col min="25" max="25" width="5.21875" style="47" bestFit="1" customWidth="1"/>
    <col min="26" max="27" width="9" style="47"/>
    <col min="28" max="28" width="7.21875" style="47" bestFit="1" customWidth="1"/>
    <col min="29" max="29" width="9" style="47"/>
    <col min="30" max="30" width="8" style="47" bestFit="1" customWidth="1"/>
    <col min="31" max="33" width="3.109375" style="47" bestFit="1" customWidth="1"/>
    <col min="34" max="34" width="11.6640625" style="47" bestFit="1" customWidth="1"/>
    <col min="35" max="35" width="9.6640625" style="47" bestFit="1" customWidth="1"/>
    <col min="36" max="36" width="11.6640625" style="47" bestFit="1" customWidth="1"/>
    <col min="37" max="37" width="11.44140625" style="47" bestFit="1" customWidth="1"/>
    <col min="38" max="38" width="6.33203125" style="47" bestFit="1" customWidth="1"/>
    <col min="39" max="39" width="8" style="47" bestFit="1" customWidth="1"/>
    <col min="40" max="40" width="9.77734375" style="47" bestFit="1" customWidth="1"/>
    <col min="41" max="42" width="13.33203125" style="47" bestFit="1" customWidth="1"/>
    <col min="43" max="43" width="9.109375" style="47" bestFit="1" customWidth="1"/>
    <col min="44" max="44" width="4.77734375" style="47" bestFit="1" customWidth="1"/>
    <col min="45" max="45" width="11.109375" style="47" bestFit="1" customWidth="1"/>
    <col min="46" max="46" width="7.109375" style="47" bestFit="1" customWidth="1"/>
    <col min="47" max="47" width="5.21875" style="47" bestFit="1" customWidth="1"/>
    <col min="48" max="49" width="9" style="47"/>
    <col min="50" max="50" width="9.33203125" style="47" customWidth="1"/>
    <col min="51" max="51" width="8.44140625" style="47" customWidth="1"/>
    <col min="52" max="52" width="7.44140625" style="47" customWidth="1"/>
    <col min="53" max="53" width="7.6640625" style="47" customWidth="1"/>
    <col min="54" max="256" width="9" style="47"/>
    <col min="257" max="257" width="5.21875" style="47" bestFit="1" customWidth="1"/>
    <col min="258" max="267" width="2.33203125" style="47" bestFit="1" customWidth="1"/>
    <col min="268" max="268" width="4.44140625" style="47" bestFit="1" customWidth="1"/>
    <col min="269" max="269" width="7.109375" style="47" bestFit="1" customWidth="1"/>
    <col min="270" max="271" width="9" style="47"/>
    <col min="272" max="272" width="7.109375" style="47" bestFit="1" customWidth="1"/>
    <col min="273" max="274" width="5.21875" style="47" bestFit="1" customWidth="1"/>
    <col min="275" max="275" width="9" style="47"/>
    <col min="276" max="276" width="7.109375" style="47" bestFit="1" customWidth="1"/>
    <col min="277" max="277" width="9" style="47"/>
    <col min="278" max="278" width="17.21875" style="47" bestFit="1" customWidth="1"/>
    <col min="279" max="279" width="7.109375" style="47" bestFit="1" customWidth="1"/>
    <col min="280" max="280" width="9" style="47"/>
    <col min="281" max="281" width="5.21875" style="47" bestFit="1" customWidth="1"/>
    <col min="282" max="283" width="9" style="47"/>
    <col min="284" max="284" width="7.21875" style="47" bestFit="1" customWidth="1"/>
    <col min="285" max="285" width="9" style="47"/>
    <col min="286" max="286" width="8" style="47" bestFit="1" customWidth="1"/>
    <col min="287" max="289" width="3.109375" style="47" bestFit="1" customWidth="1"/>
    <col min="290" max="290" width="11.6640625" style="47" bestFit="1" customWidth="1"/>
    <col min="291" max="291" width="9.6640625" style="47" bestFit="1" customWidth="1"/>
    <col min="292" max="292" width="11.6640625" style="47" bestFit="1" customWidth="1"/>
    <col min="293" max="293" width="11.44140625" style="47" bestFit="1" customWidth="1"/>
    <col min="294" max="294" width="6.33203125" style="47" bestFit="1" customWidth="1"/>
    <col min="295" max="295" width="8" style="47" bestFit="1" customWidth="1"/>
    <col min="296" max="296" width="9.77734375" style="47" bestFit="1" customWidth="1"/>
    <col min="297" max="298" width="13.33203125" style="47" bestFit="1" customWidth="1"/>
    <col min="299" max="299" width="9.109375" style="47" bestFit="1" customWidth="1"/>
    <col min="300" max="300" width="4.77734375" style="47" bestFit="1" customWidth="1"/>
    <col min="301" max="301" width="11.109375" style="47" bestFit="1" customWidth="1"/>
    <col min="302" max="302" width="7.109375" style="47" bestFit="1" customWidth="1"/>
    <col min="303" max="303" width="5.21875" style="47" bestFit="1" customWidth="1"/>
    <col min="304" max="305" width="9" style="47"/>
    <col min="306" max="306" width="9.33203125" style="47" customWidth="1"/>
    <col min="307" max="307" width="8.44140625" style="47" customWidth="1"/>
    <col min="308" max="308" width="7.44140625" style="47" customWidth="1"/>
    <col min="309" max="309" width="7.6640625" style="47" customWidth="1"/>
    <col min="310" max="512" width="9" style="47"/>
    <col min="513" max="513" width="5.21875" style="47" bestFit="1" customWidth="1"/>
    <col min="514" max="523" width="2.33203125" style="47" bestFit="1" customWidth="1"/>
    <col min="524" max="524" width="4.44140625" style="47" bestFit="1" customWidth="1"/>
    <col min="525" max="525" width="7.109375" style="47" bestFit="1" customWidth="1"/>
    <col min="526" max="527" width="9" style="47"/>
    <col min="528" max="528" width="7.109375" style="47" bestFit="1" customWidth="1"/>
    <col min="529" max="530" width="5.21875" style="47" bestFit="1" customWidth="1"/>
    <col min="531" max="531" width="9" style="47"/>
    <col min="532" max="532" width="7.109375" style="47" bestFit="1" customWidth="1"/>
    <col min="533" max="533" width="9" style="47"/>
    <col min="534" max="534" width="17.21875" style="47" bestFit="1" customWidth="1"/>
    <col min="535" max="535" width="7.109375" style="47" bestFit="1" customWidth="1"/>
    <col min="536" max="536" width="9" style="47"/>
    <col min="537" max="537" width="5.21875" style="47" bestFit="1" customWidth="1"/>
    <col min="538" max="539" width="9" style="47"/>
    <col min="540" max="540" width="7.21875" style="47" bestFit="1" customWidth="1"/>
    <col min="541" max="541" width="9" style="47"/>
    <col min="542" max="542" width="8" style="47" bestFit="1" customWidth="1"/>
    <col min="543" max="545" width="3.109375" style="47" bestFit="1" customWidth="1"/>
    <col min="546" max="546" width="11.6640625" style="47" bestFit="1" customWidth="1"/>
    <col min="547" max="547" width="9.6640625" style="47" bestFit="1" customWidth="1"/>
    <col min="548" max="548" width="11.6640625" style="47" bestFit="1" customWidth="1"/>
    <col min="549" max="549" width="11.44140625" style="47" bestFit="1" customWidth="1"/>
    <col min="550" max="550" width="6.33203125" style="47" bestFit="1" customWidth="1"/>
    <col min="551" max="551" width="8" style="47" bestFit="1" customWidth="1"/>
    <col min="552" max="552" width="9.77734375" style="47" bestFit="1" customWidth="1"/>
    <col min="553" max="554" width="13.33203125" style="47" bestFit="1" customWidth="1"/>
    <col min="555" max="555" width="9.109375" style="47" bestFit="1" customWidth="1"/>
    <col min="556" max="556" width="4.77734375" style="47" bestFit="1" customWidth="1"/>
    <col min="557" max="557" width="11.109375" style="47" bestFit="1" customWidth="1"/>
    <col min="558" max="558" width="7.109375" style="47" bestFit="1" customWidth="1"/>
    <col min="559" max="559" width="5.21875" style="47" bestFit="1" customWidth="1"/>
    <col min="560" max="561" width="9" style="47"/>
    <col min="562" max="562" width="9.33203125" style="47" customWidth="1"/>
    <col min="563" max="563" width="8.44140625" style="47" customWidth="1"/>
    <col min="564" max="564" width="7.44140625" style="47" customWidth="1"/>
    <col min="565" max="565" width="7.6640625" style="47" customWidth="1"/>
    <col min="566" max="768" width="9" style="47"/>
    <col min="769" max="769" width="5.21875" style="47" bestFit="1" customWidth="1"/>
    <col min="770" max="779" width="2.33203125" style="47" bestFit="1" customWidth="1"/>
    <col min="780" max="780" width="4.44140625" style="47" bestFit="1" customWidth="1"/>
    <col min="781" max="781" width="7.109375" style="47" bestFit="1" customWidth="1"/>
    <col min="782" max="783" width="9" style="47"/>
    <col min="784" max="784" width="7.109375" style="47" bestFit="1" customWidth="1"/>
    <col min="785" max="786" width="5.21875" style="47" bestFit="1" customWidth="1"/>
    <col min="787" max="787" width="9" style="47"/>
    <col min="788" max="788" width="7.109375" style="47" bestFit="1" customWidth="1"/>
    <col min="789" max="789" width="9" style="47"/>
    <col min="790" max="790" width="17.21875" style="47" bestFit="1" customWidth="1"/>
    <col min="791" max="791" width="7.109375" style="47" bestFit="1" customWidth="1"/>
    <col min="792" max="792" width="9" style="47"/>
    <col min="793" max="793" width="5.21875" style="47" bestFit="1" customWidth="1"/>
    <col min="794" max="795" width="9" style="47"/>
    <col min="796" max="796" width="7.21875" style="47" bestFit="1" customWidth="1"/>
    <col min="797" max="797" width="9" style="47"/>
    <col min="798" max="798" width="8" style="47" bestFit="1" customWidth="1"/>
    <col min="799" max="801" width="3.109375" style="47" bestFit="1" customWidth="1"/>
    <col min="802" max="802" width="11.6640625" style="47" bestFit="1" customWidth="1"/>
    <col min="803" max="803" width="9.6640625" style="47" bestFit="1" customWidth="1"/>
    <col min="804" max="804" width="11.6640625" style="47" bestFit="1" customWidth="1"/>
    <col min="805" max="805" width="11.44140625" style="47" bestFit="1" customWidth="1"/>
    <col min="806" max="806" width="6.33203125" style="47" bestFit="1" customWidth="1"/>
    <col min="807" max="807" width="8" style="47" bestFit="1" customWidth="1"/>
    <col min="808" max="808" width="9.77734375" style="47" bestFit="1" customWidth="1"/>
    <col min="809" max="810" width="13.33203125" style="47" bestFit="1" customWidth="1"/>
    <col min="811" max="811" width="9.109375" style="47" bestFit="1" customWidth="1"/>
    <col min="812" max="812" width="4.77734375" style="47" bestFit="1" customWidth="1"/>
    <col min="813" max="813" width="11.109375" style="47" bestFit="1" customWidth="1"/>
    <col min="814" max="814" width="7.109375" style="47" bestFit="1" customWidth="1"/>
    <col min="815" max="815" width="5.21875" style="47" bestFit="1" customWidth="1"/>
    <col min="816" max="817" width="9" style="47"/>
    <col min="818" max="818" width="9.33203125" style="47" customWidth="1"/>
    <col min="819" max="819" width="8.44140625" style="47" customWidth="1"/>
    <col min="820" max="820" width="7.44140625" style="47" customWidth="1"/>
    <col min="821" max="821" width="7.6640625" style="47" customWidth="1"/>
    <col min="822" max="1024" width="9" style="47"/>
    <col min="1025" max="1025" width="5.21875" style="47" bestFit="1" customWidth="1"/>
    <col min="1026" max="1035" width="2.33203125" style="47" bestFit="1" customWidth="1"/>
    <col min="1036" max="1036" width="4.44140625" style="47" bestFit="1" customWidth="1"/>
    <col min="1037" max="1037" width="7.109375" style="47" bestFit="1" customWidth="1"/>
    <col min="1038" max="1039" width="9" style="47"/>
    <col min="1040" max="1040" width="7.109375" style="47" bestFit="1" customWidth="1"/>
    <col min="1041" max="1042" width="5.21875" style="47" bestFit="1" customWidth="1"/>
    <col min="1043" max="1043" width="9" style="47"/>
    <col min="1044" max="1044" width="7.109375" style="47" bestFit="1" customWidth="1"/>
    <col min="1045" max="1045" width="9" style="47"/>
    <col min="1046" max="1046" width="17.21875" style="47" bestFit="1" customWidth="1"/>
    <col min="1047" max="1047" width="7.109375" style="47" bestFit="1" customWidth="1"/>
    <col min="1048" max="1048" width="9" style="47"/>
    <col min="1049" max="1049" width="5.21875" style="47" bestFit="1" customWidth="1"/>
    <col min="1050" max="1051" width="9" style="47"/>
    <col min="1052" max="1052" width="7.21875" style="47" bestFit="1" customWidth="1"/>
    <col min="1053" max="1053" width="9" style="47"/>
    <col min="1054" max="1054" width="8" style="47" bestFit="1" customWidth="1"/>
    <col min="1055" max="1057" width="3.109375" style="47" bestFit="1" customWidth="1"/>
    <col min="1058" max="1058" width="11.6640625" style="47" bestFit="1" customWidth="1"/>
    <col min="1059" max="1059" width="9.6640625" style="47" bestFit="1" customWidth="1"/>
    <col min="1060" max="1060" width="11.6640625" style="47" bestFit="1" customWidth="1"/>
    <col min="1061" max="1061" width="11.44140625" style="47" bestFit="1" customWidth="1"/>
    <col min="1062" max="1062" width="6.33203125" style="47" bestFit="1" customWidth="1"/>
    <col min="1063" max="1063" width="8" style="47" bestFit="1" customWidth="1"/>
    <col min="1064" max="1064" width="9.77734375" style="47" bestFit="1" customWidth="1"/>
    <col min="1065" max="1066" width="13.33203125" style="47" bestFit="1" customWidth="1"/>
    <col min="1067" max="1067" width="9.109375" style="47" bestFit="1" customWidth="1"/>
    <col min="1068" max="1068" width="4.77734375" style="47" bestFit="1" customWidth="1"/>
    <col min="1069" max="1069" width="11.109375" style="47" bestFit="1" customWidth="1"/>
    <col min="1070" max="1070" width="7.109375" style="47" bestFit="1" customWidth="1"/>
    <col min="1071" max="1071" width="5.21875" style="47" bestFit="1" customWidth="1"/>
    <col min="1072" max="1073" width="9" style="47"/>
    <col min="1074" max="1074" width="9.33203125" style="47" customWidth="1"/>
    <col min="1075" max="1075" width="8.44140625" style="47" customWidth="1"/>
    <col min="1076" max="1076" width="7.44140625" style="47" customWidth="1"/>
    <col min="1077" max="1077" width="7.6640625" style="47" customWidth="1"/>
    <col min="1078" max="1280" width="9" style="47"/>
    <col min="1281" max="1281" width="5.21875" style="47" bestFit="1" customWidth="1"/>
    <col min="1282" max="1291" width="2.33203125" style="47" bestFit="1" customWidth="1"/>
    <col min="1292" max="1292" width="4.44140625" style="47" bestFit="1" customWidth="1"/>
    <col min="1293" max="1293" width="7.109375" style="47" bestFit="1" customWidth="1"/>
    <col min="1294" max="1295" width="9" style="47"/>
    <col min="1296" max="1296" width="7.109375" style="47" bestFit="1" customWidth="1"/>
    <col min="1297" max="1298" width="5.21875" style="47" bestFit="1" customWidth="1"/>
    <col min="1299" max="1299" width="9" style="47"/>
    <col min="1300" max="1300" width="7.109375" style="47" bestFit="1" customWidth="1"/>
    <col min="1301" max="1301" width="9" style="47"/>
    <col min="1302" max="1302" width="17.21875" style="47" bestFit="1" customWidth="1"/>
    <col min="1303" max="1303" width="7.109375" style="47" bestFit="1" customWidth="1"/>
    <col min="1304" max="1304" width="9" style="47"/>
    <col min="1305" max="1305" width="5.21875" style="47" bestFit="1" customWidth="1"/>
    <col min="1306" max="1307" width="9" style="47"/>
    <col min="1308" max="1308" width="7.21875" style="47" bestFit="1" customWidth="1"/>
    <col min="1309" max="1309" width="9" style="47"/>
    <col min="1310" max="1310" width="8" style="47" bestFit="1" customWidth="1"/>
    <col min="1311" max="1313" width="3.109375" style="47" bestFit="1" customWidth="1"/>
    <col min="1314" max="1314" width="11.6640625" style="47" bestFit="1" customWidth="1"/>
    <col min="1315" max="1315" width="9.6640625" style="47" bestFit="1" customWidth="1"/>
    <col min="1316" max="1316" width="11.6640625" style="47" bestFit="1" customWidth="1"/>
    <col min="1317" max="1317" width="11.44140625" style="47" bestFit="1" customWidth="1"/>
    <col min="1318" max="1318" width="6.33203125" style="47" bestFit="1" customWidth="1"/>
    <col min="1319" max="1319" width="8" style="47" bestFit="1" customWidth="1"/>
    <col min="1320" max="1320" width="9.77734375" style="47" bestFit="1" customWidth="1"/>
    <col min="1321" max="1322" width="13.33203125" style="47" bestFit="1" customWidth="1"/>
    <col min="1323" max="1323" width="9.109375" style="47" bestFit="1" customWidth="1"/>
    <col min="1324" max="1324" width="4.77734375" style="47" bestFit="1" customWidth="1"/>
    <col min="1325" max="1325" width="11.109375" style="47" bestFit="1" customWidth="1"/>
    <col min="1326" max="1326" width="7.109375" style="47" bestFit="1" customWidth="1"/>
    <col min="1327" max="1327" width="5.21875" style="47" bestFit="1" customWidth="1"/>
    <col min="1328" max="1329" width="9" style="47"/>
    <col min="1330" max="1330" width="9.33203125" style="47" customWidth="1"/>
    <col min="1331" max="1331" width="8.44140625" style="47" customWidth="1"/>
    <col min="1332" max="1332" width="7.44140625" style="47" customWidth="1"/>
    <col min="1333" max="1333" width="7.6640625" style="47" customWidth="1"/>
    <col min="1334" max="1536" width="9" style="47"/>
    <col min="1537" max="1537" width="5.21875" style="47" bestFit="1" customWidth="1"/>
    <col min="1538" max="1547" width="2.33203125" style="47" bestFit="1" customWidth="1"/>
    <col min="1548" max="1548" width="4.44140625" style="47" bestFit="1" customWidth="1"/>
    <col min="1549" max="1549" width="7.109375" style="47" bestFit="1" customWidth="1"/>
    <col min="1550" max="1551" width="9" style="47"/>
    <col min="1552" max="1552" width="7.109375" style="47" bestFit="1" customWidth="1"/>
    <col min="1553" max="1554" width="5.21875" style="47" bestFit="1" customWidth="1"/>
    <col min="1555" max="1555" width="9" style="47"/>
    <col min="1556" max="1556" width="7.109375" style="47" bestFit="1" customWidth="1"/>
    <col min="1557" max="1557" width="9" style="47"/>
    <col min="1558" max="1558" width="17.21875" style="47" bestFit="1" customWidth="1"/>
    <col min="1559" max="1559" width="7.109375" style="47" bestFit="1" customWidth="1"/>
    <col min="1560" max="1560" width="9" style="47"/>
    <col min="1561" max="1561" width="5.21875" style="47" bestFit="1" customWidth="1"/>
    <col min="1562" max="1563" width="9" style="47"/>
    <col min="1564" max="1564" width="7.21875" style="47" bestFit="1" customWidth="1"/>
    <col min="1565" max="1565" width="9" style="47"/>
    <col min="1566" max="1566" width="8" style="47" bestFit="1" customWidth="1"/>
    <col min="1567" max="1569" width="3.109375" style="47" bestFit="1" customWidth="1"/>
    <col min="1570" max="1570" width="11.6640625" style="47" bestFit="1" customWidth="1"/>
    <col min="1571" max="1571" width="9.6640625" style="47" bestFit="1" customWidth="1"/>
    <col min="1572" max="1572" width="11.6640625" style="47" bestFit="1" customWidth="1"/>
    <col min="1573" max="1573" width="11.44140625" style="47" bestFit="1" customWidth="1"/>
    <col min="1574" max="1574" width="6.33203125" style="47" bestFit="1" customWidth="1"/>
    <col min="1575" max="1575" width="8" style="47" bestFit="1" customWidth="1"/>
    <col min="1576" max="1576" width="9.77734375" style="47" bestFit="1" customWidth="1"/>
    <col min="1577" max="1578" width="13.33203125" style="47" bestFit="1" customWidth="1"/>
    <col min="1579" max="1579" width="9.109375" style="47" bestFit="1" customWidth="1"/>
    <col min="1580" max="1580" width="4.77734375" style="47" bestFit="1" customWidth="1"/>
    <col min="1581" max="1581" width="11.109375" style="47" bestFit="1" customWidth="1"/>
    <col min="1582" max="1582" width="7.109375" style="47" bestFit="1" customWidth="1"/>
    <col min="1583" max="1583" width="5.21875" style="47" bestFit="1" customWidth="1"/>
    <col min="1584" max="1585" width="9" style="47"/>
    <col min="1586" max="1586" width="9.33203125" style="47" customWidth="1"/>
    <col min="1587" max="1587" width="8.44140625" style="47" customWidth="1"/>
    <col min="1588" max="1588" width="7.44140625" style="47" customWidth="1"/>
    <col min="1589" max="1589" width="7.6640625" style="47" customWidth="1"/>
    <col min="1590" max="1792" width="9" style="47"/>
    <col min="1793" max="1793" width="5.21875" style="47" bestFit="1" customWidth="1"/>
    <col min="1794" max="1803" width="2.33203125" style="47" bestFit="1" customWidth="1"/>
    <col min="1804" max="1804" width="4.44140625" style="47" bestFit="1" customWidth="1"/>
    <col min="1805" max="1805" width="7.109375" style="47" bestFit="1" customWidth="1"/>
    <col min="1806" max="1807" width="9" style="47"/>
    <col min="1808" max="1808" width="7.109375" style="47" bestFit="1" customWidth="1"/>
    <col min="1809" max="1810" width="5.21875" style="47" bestFit="1" customWidth="1"/>
    <col min="1811" max="1811" width="9" style="47"/>
    <col min="1812" max="1812" width="7.109375" style="47" bestFit="1" customWidth="1"/>
    <col min="1813" max="1813" width="9" style="47"/>
    <col min="1814" max="1814" width="17.21875" style="47" bestFit="1" customWidth="1"/>
    <col min="1815" max="1815" width="7.109375" style="47" bestFit="1" customWidth="1"/>
    <col min="1816" max="1816" width="9" style="47"/>
    <col min="1817" max="1817" width="5.21875" style="47" bestFit="1" customWidth="1"/>
    <col min="1818" max="1819" width="9" style="47"/>
    <col min="1820" max="1820" width="7.21875" style="47" bestFit="1" customWidth="1"/>
    <col min="1821" max="1821" width="9" style="47"/>
    <col min="1822" max="1822" width="8" style="47" bestFit="1" customWidth="1"/>
    <col min="1823" max="1825" width="3.109375" style="47" bestFit="1" customWidth="1"/>
    <col min="1826" max="1826" width="11.6640625" style="47" bestFit="1" customWidth="1"/>
    <col min="1827" max="1827" width="9.6640625" style="47" bestFit="1" customWidth="1"/>
    <col min="1828" max="1828" width="11.6640625" style="47" bestFit="1" customWidth="1"/>
    <col min="1829" max="1829" width="11.44140625" style="47" bestFit="1" customWidth="1"/>
    <col min="1830" max="1830" width="6.33203125" style="47" bestFit="1" customWidth="1"/>
    <col min="1831" max="1831" width="8" style="47" bestFit="1" customWidth="1"/>
    <col min="1832" max="1832" width="9.77734375" style="47" bestFit="1" customWidth="1"/>
    <col min="1833" max="1834" width="13.33203125" style="47" bestFit="1" customWidth="1"/>
    <col min="1835" max="1835" width="9.109375" style="47" bestFit="1" customWidth="1"/>
    <col min="1836" max="1836" width="4.77734375" style="47" bestFit="1" customWidth="1"/>
    <col min="1837" max="1837" width="11.109375" style="47" bestFit="1" customWidth="1"/>
    <col min="1838" max="1838" width="7.109375" style="47" bestFit="1" customWidth="1"/>
    <col min="1839" max="1839" width="5.21875" style="47" bestFit="1" customWidth="1"/>
    <col min="1840" max="1841" width="9" style="47"/>
    <col min="1842" max="1842" width="9.33203125" style="47" customWidth="1"/>
    <col min="1843" max="1843" width="8.44140625" style="47" customWidth="1"/>
    <col min="1844" max="1844" width="7.44140625" style="47" customWidth="1"/>
    <col min="1845" max="1845" width="7.6640625" style="47" customWidth="1"/>
    <col min="1846" max="2048" width="9" style="47"/>
    <col min="2049" max="2049" width="5.21875" style="47" bestFit="1" customWidth="1"/>
    <col min="2050" max="2059" width="2.33203125" style="47" bestFit="1" customWidth="1"/>
    <col min="2060" max="2060" width="4.44140625" style="47" bestFit="1" customWidth="1"/>
    <col min="2061" max="2061" width="7.109375" style="47" bestFit="1" customWidth="1"/>
    <col min="2062" max="2063" width="9" style="47"/>
    <col min="2064" max="2064" width="7.109375" style="47" bestFit="1" customWidth="1"/>
    <col min="2065" max="2066" width="5.21875" style="47" bestFit="1" customWidth="1"/>
    <col min="2067" max="2067" width="9" style="47"/>
    <col min="2068" max="2068" width="7.109375" style="47" bestFit="1" customWidth="1"/>
    <col min="2069" max="2069" width="9" style="47"/>
    <col min="2070" max="2070" width="17.21875" style="47" bestFit="1" customWidth="1"/>
    <col min="2071" max="2071" width="7.109375" style="47" bestFit="1" customWidth="1"/>
    <col min="2072" max="2072" width="9" style="47"/>
    <col min="2073" max="2073" width="5.21875" style="47" bestFit="1" customWidth="1"/>
    <col min="2074" max="2075" width="9" style="47"/>
    <col min="2076" max="2076" width="7.21875" style="47" bestFit="1" customWidth="1"/>
    <col min="2077" max="2077" width="9" style="47"/>
    <col min="2078" max="2078" width="8" style="47" bestFit="1" customWidth="1"/>
    <col min="2079" max="2081" width="3.109375" style="47" bestFit="1" customWidth="1"/>
    <col min="2082" max="2082" width="11.6640625" style="47" bestFit="1" customWidth="1"/>
    <col min="2083" max="2083" width="9.6640625" style="47" bestFit="1" customWidth="1"/>
    <col min="2084" max="2084" width="11.6640625" style="47" bestFit="1" customWidth="1"/>
    <col min="2085" max="2085" width="11.44140625" style="47" bestFit="1" customWidth="1"/>
    <col min="2086" max="2086" width="6.33203125" style="47" bestFit="1" customWidth="1"/>
    <col min="2087" max="2087" width="8" style="47" bestFit="1" customWidth="1"/>
    <col min="2088" max="2088" width="9.77734375" style="47" bestFit="1" customWidth="1"/>
    <col min="2089" max="2090" width="13.33203125" style="47" bestFit="1" customWidth="1"/>
    <col min="2091" max="2091" width="9.109375" style="47" bestFit="1" customWidth="1"/>
    <col min="2092" max="2092" width="4.77734375" style="47" bestFit="1" customWidth="1"/>
    <col min="2093" max="2093" width="11.109375" style="47" bestFit="1" customWidth="1"/>
    <col min="2094" max="2094" width="7.109375" style="47" bestFit="1" customWidth="1"/>
    <col min="2095" max="2095" width="5.21875" style="47" bestFit="1" customWidth="1"/>
    <col min="2096" max="2097" width="9" style="47"/>
    <col min="2098" max="2098" width="9.33203125" style="47" customWidth="1"/>
    <col min="2099" max="2099" width="8.44140625" style="47" customWidth="1"/>
    <col min="2100" max="2100" width="7.44140625" style="47" customWidth="1"/>
    <col min="2101" max="2101" width="7.6640625" style="47" customWidth="1"/>
    <col min="2102" max="2304" width="9" style="47"/>
    <col min="2305" max="2305" width="5.21875" style="47" bestFit="1" customWidth="1"/>
    <col min="2306" max="2315" width="2.33203125" style="47" bestFit="1" customWidth="1"/>
    <col min="2316" max="2316" width="4.44140625" style="47" bestFit="1" customWidth="1"/>
    <col min="2317" max="2317" width="7.109375" style="47" bestFit="1" customWidth="1"/>
    <col min="2318" max="2319" width="9" style="47"/>
    <col min="2320" max="2320" width="7.109375" style="47" bestFit="1" customWidth="1"/>
    <col min="2321" max="2322" width="5.21875" style="47" bestFit="1" customWidth="1"/>
    <col min="2323" max="2323" width="9" style="47"/>
    <col min="2324" max="2324" width="7.109375" style="47" bestFit="1" customWidth="1"/>
    <col min="2325" max="2325" width="9" style="47"/>
    <col min="2326" max="2326" width="17.21875" style="47" bestFit="1" customWidth="1"/>
    <col min="2327" max="2327" width="7.109375" style="47" bestFit="1" customWidth="1"/>
    <col min="2328" max="2328" width="9" style="47"/>
    <col min="2329" max="2329" width="5.21875" style="47" bestFit="1" customWidth="1"/>
    <col min="2330" max="2331" width="9" style="47"/>
    <col min="2332" max="2332" width="7.21875" style="47" bestFit="1" customWidth="1"/>
    <col min="2333" max="2333" width="9" style="47"/>
    <col min="2334" max="2334" width="8" style="47" bestFit="1" customWidth="1"/>
    <col min="2335" max="2337" width="3.109375" style="47" bestFit="1" customWidth="1"/>
    <col min="2338" max="2338" width="11.6640625" style="47" bestFit="1" customWidth="1"/>
    <col min="2339" max="2339" width="9.6640625" style="47" bestFit="1" customWidth="1"/>
    <col min="2340" max="2340" width="11.6640625" style="47" bestFit="1" customWidth="1"/>
    <col min="2341" max="2341" width="11.44140625" style="47" bestFit="1" customWidth="1"/>
    <col min="2342" max="2342" width="6.33203125" style="47" bestFit="1" customWidth="1"/>
    <col min="2343" max="2343" width="8" style="47" bestFit="1" customWidth="1"/>
    <col min="2344" max="2344" width="9.77734375" style="47" bestFit="1" customWidth="1"/>
    <col min="2345" max="2346" width="13.33203125" style="47" bestFit="1" customWidth="1"/>
    <col min="2347" max="2347" width="9.109375" style="47" bestFit="1" customWidth="1"/>
    <col min="2348" max="2348" width="4.77734375" style="47" bestFit="1" customWidth="1"/>
    <col min="2349" max="2349" width="11.109375" style="47" bestFit="1" customWidth="1"/>
    <col min="2350" max="2350" width="7.109375" style="47" bestFit="1" customWidth="1"/>
    <col min="2351" max="2351" width="5.21875" style="47" bestFit="1" customWidth="1"/>
    <col min="2352" max="2353" width="9" style="47"/>
    <col min="2354" max="2354" width="9.33203125" style="47" customWidth="1"/>
    <col min="2355" max="2355" width="8.44140625" style="47" customWidth="1"/>
    <col min="2356" max="2356" width="7.44140625" style="47" customWidth="1"/>
    <col min="2357" max="2357" width="7.6640625" style="47" customWidth="1"/>
    <col min="2358" max="2560" width="9" style="47"/>
    <col min="2561" max="2561" width="5.21875" style="47" bestFit="1" customWidth="1"/>
    <col min="2562" max="2571" width="2.33203125" style="47" bestFit="1" customWidth="1"/>
    <col min="2572" max="2572" width="4.44140625" style="47" bestFit="1" customWidth="1"/>
    <col min="2573" max="2573" width="7.109375" style="47" bestFit="1" customWidth="1"/>
    <col min="2574" max="2575" width="9" style="47"/>
    <col min="2576" max="2576" width="7.109375" style="47" bestFit="1" customWidth="1"/>
    <col min="2577" max="2578" width="5.21875" style="47" bestFit="1" customWidth="1"/>
    <col min="2579" max="2579" width="9" style="47"/>
    <col min="2580" max="2580" width="7.109375" style="47" bestFit="1" customWidth="1"/>
    <col min="2581" max="2581" width="9" style="47"/>
    <col min="2582" max="2582" width="17.21875" style="47" bestFit="1" customWidth="1"/>
    <col min="2583" max="2583" width="7.109375" style="47" bestFit="1" customWidth="1"/>
    <col min="2584" max="2584" width="9" style="47"/>
    <col min="2585" max="2585" width="5.21875" style="47" bestFit="1" customWidth="1"/>
    <col min="2586" max="2587" width="9" style="47"/>
    <col min="2588" max="2588" width="7.21875" style="47" bestFit="1" customWidth="1"/>
    <col min="2589" max="2589" width="9" style="47"/>
    <col min="2590" max="2590" width="8" style="47" bestFit="1" customWidth="1"/>
    <col min="2591" max="2593" width="3.109375" style="47" bestFit="1" customWidth="1"/>
    <col min="2594" max="2594" width="11.6640625" style="47" bestFit="1" customWidth="1"/>
    <col min="2595" max="2595" width="9.6640625" style="47" bestFit="1" customWidth="1"/>
    <col min="2596" max="2596" width="11.6640625" style="47" bestFit="1" customWidth="1"/>
    <col min="2597" max="2597" width="11.44140625" style="47" bestFit="1" customWidth="1"/>
    <col min="2598" max="2598" width="6.33203125" style="47" bestFit="1" customWidth="1"/>
    <col min="2599" max="2599" width="8" style="47" bestFit="1" customWidth="1"/>
    <col min="2600" max="2600" width="9.77734375" style="47" bestFit="1" customWidth="1"/>
    <col min="2601" max="2602" width="13.33203125" style="47" bestFit="1" customWidth="1"/>
    <col min="2603" max="2603" width="9.109375" style="47" bestFit="1" customWidth="1"/>
    <col min="2604" max="2604" width="4.77734375" style="47" bestFit="1" customWidth="1"/>
    <col min="2605" max="2605" width="11.109375" style="47" bestFit="1" customWidth="1"/>
    <col min="2606" max="2606" width="7.109375" style="47" bestFit="1" customWidth="1"/>
    <col min="2607" max="2607" width="5.21875" style="47" bestFit="1" customWidth="1"/>
    <col min="2608" max="2609" width="9" style="47"/>
    <col min="2610" max="2610" width="9.33203125" style="47" customWidth="1"/>
    <col min="2611" max="2611" width="8.44140625" style="47" customWidth="1"/>
    <col min="2612" max="2612" width="7.44140625" style="47" customWidth="1"/>
    <col min="2613" max="2613" width="7.6640625" style="47" customWidth="1"/>
    <col min="2614" max="2816" width="9" style="47"/>
    <col min="2817" max="2817" width="5.21875" style="47" bestFit="1" customWidth="1"/>
    <col min="2818" max="2827" width="2.33203125" style="47" bestFit="1" customWidth="1"/>
    <col min="2828" max="2828" width="4.44140625" style="47" bestFit="1" customWidth="1"/>
    <col min="2829" max="2829" width="7.109375" style="47" bestFit="1" customWidth="1"/>
    <col min="2830" max="2831" width="9" style="47"/>
    <col min="2832" max="2832" width="7.109375" style="47" bestFit="1" customWidth="1"/>
    <col min="2833" max="2834" width="5.21875" style="47" bestFit="1" customWidth="1"/>
    <col min="2835" max="2835" width="9" style="47"/>
    <col min="2836" max="2836" width="7.109375" style="47" bestFit="1" customWidth="1"/>
    <col min="2837" max="2837" width="9" style="47"/>
    <col min="2838" max="2838" width="17.21875" style="47" bestFit="1" customWidth="1"/>
    <col min="2839" max="2839" width="7.109375" style="47" bestFit="1" customWidth="1"/>
    <col min="2840" max="2840" width="9" style="47"/>
    <col min="2841" max="2841" width="5.21875" style="47" bestFit="1" customWidth="1"/>
    <col min="2842" max="2843" width="9" style="47"/>
    <col min="2844" max="2844" width="7.21875" style="47" bestFit="1" customWidth="1"/>
    <col min="2845" max="2845" width="9" style="47"/>
    <col min="2846" max="2846" width="8" style="47" bestFit="1" customWidth="1"/>
    <col min="2847" max="2849" width="3.109375" style="47" bestFit="1" customWidth="1"/>
    <col min="2850" max="2850" width="11.6640625" style="47" bestFit="1" customWidth="1"/>
    <col min="2851" max="2851" width="9.6640625" style="47" bestFit="1" customWidth="1"/>
    <col min="2852" max="2852" width="11.6640625" style="47" bestFit="1" customWidth="1"/>
    <col min="2853" max="2853" width="11.44140625" style="47" bestFit="1" customWidth="1"/>
    <col min="2854" max="2854" width="6.33203125" style="47" bestFit="1" customWidth="1"/>
    <col min="2855" max="2855" width="8" style="47" bestFit="1" customWidth="1"/>
    <col min="2856" max="2856" width="9.77734375" style="47" bestFit="1" customWidth="1"/>
    <col min="2857" max="2858" width="13.33203125" style="47" bestFit="1" customWidth="1"/>
    <col min="2859" max="2859" width="9.109375" style="47" bestFit="1" customWidth="1"/>
    <col min="2860" max="2860" width="4.77734375" style="47" bestFit="1" customWidth="1"/>
    <col min="2861" max="2861" width="11.109375" style="47" bestFit="1" customWidth="1"/>
    <col min="2862" max="2862" width="7.109375" style="47" bestFit="1" customWidth="1"/>
    <col min="2863" max="2863" width="5.21875" style="47" bestFit="1" customWidth="1"/>
    <col min="2864" max="2865" width="9" style="47"/>
    <col min="2866" max="2866" width="9.33203125" style="47" customWidth="1"/>
    <col min="2867" max="2867" width="8.44140625" style="47" customWidth="1"/>
    <col min="2868" max="2868" width="7.44140625" style="47" customWidth="1"/>
    <col min="2869" max="2869" width="7.6640625" style="47" customWidth="1"/>
    <col min="2870" max="3072" width="9" style="47"/>
    <col min="3073" max="3073" width="5.21875" style="47" bestFit="1" customWidth="1"/>
    <col min="3074" max="3083" width="2.33203125" style="47" bestFit="1" customWidth="1"/>
    <col min="3084" max="3084" width="4.44140625" style="47" bestFit="1" customWidth="1"/>
    <col min="3085" max="3085" width="7.109375" style="47" bestFit="1" customWidth="1"/>
    <col min="3086" max="3087" width="9" style="47"/>
    <col min="3088" max="3088" width="7.109375" style="47" bestFit="1" customWidth="1"/>
    <col min="3089" max="3090" width="5.21875" style="47" bestFit="1" customWidth="1"/>
    <col min="3091" max="3091" width="9" style="47"/>
    <col min="3092" max="3092" width="7.109375" style="47" bestFit="1" customWidth="1"/>
    <col min="3093" max="3093" width="9" style="47"/>
    <col min="3094" max="3094" width="17.21875" style="47" bestFit="1" customWidth="1"/>
    <col min="3095" max="3095" width="7.109375" style="47" bestFit="1" customWidth="1"/>
    <col min="3096" max="3096" width="9" style="47"/>
    <col min="3097" max="3097" width="5.21875" style="47" bestFit="1" customWidth="1"/>
    <col min="3098" max="3099" width="9" style="47"/>
    <col min="3100" max="3100" width="7.21875" style="47" bestFit="1" customWidth="1"/>
    <col min="3101" max="3101" width="9" style="47"/>
    <col min="3102" max="3102" width="8" style="47" bestFit="1" customWidth="1"/>
    <col min="3103" max="3105" width="3.109375" style="47" bestFit="1" customWidth="1"/>
    <col min="3106" max="3106" width="11.6640625" style="47" bestFit="1" customWidth="1"/>
    <col min="3107" max="3107" width="9.6640625" style="47" bestFit="1" customWidth="1"/>
    <col min="3108" max="3108" width="11.6640625" style="47" bestFit="1" customWidth="1"/>
    <col min="3109" max="3109" width="11.44140625" style="47" bestFit="1" customWidth="1"/>
    <col min="3110" max="3110" width="6.33203125" style="47" bestFit="1" customWidth="1"/>
    <col min="3111" max="3111" width="8" style="47" bestFit="1" customWidth="1"/>
    <col min="3112" max="3112" width="9.77734375" style="47" bestFit="1" customWidth="1"/>
    <col min="3113" max="3114" width="13.33203125" style="47" bestFit="1" customWidth="1"/>
    <col min="3115" max="3115" width="9.109375" style="47" bestFit="1" customWidth="1"/>
    <col min="3116" max="3116" width="4.77734375" style="47" bestFit="1" customWidth="1"/>
    <col min="3117" max="3117" width="11.109375" style="47" bestFit="1" customWidth="1"/>
    <col min="3118" max="3118" width="7.109375" style="47" bestFit="1" customWidth="1"/>
    <col min="3119" max="3119" width="5.21875" style="47" bestFit="1" customWidth="1"/>
    <col min="3120" max="3121" width="9" style="47"/>
    <col min="3122" max="3122" width="9.33203125" style="47" customWidth="1"/>
    <col min="3123" max="3123" width="8.44140625" style="47" customWidth="1"/>
    <col min="3124" max="3124" width="7.44140625" style="47" customWidth="1"/>
    <col min="3125" max="3125" width="7.6640625" style="47" customWidth="1"/>
    <col min="3126" max="3328" width="9" style="47"/>
    <col min="3329" max="3329" width="5.21875" style="47" bestFit="1" customWidth="1"/>
    <col min="3330" max="3339" width="2.33203125" style="47" bestFit="1" customWidth="1"/>
    <col min="3340" max="3340" width="4.44140625" style="47" bestFit="1" customWidth="1"/>
    <col min="3341" max="3341" width="7.109375" style="47" bestFit="1" customWidth="1"/>
    <col min="3342" max="3343" width="9" style="47"/>
    <col min="3344" max="3344" width="7.109375" style="47" bestFit="1" customWidth="1"/>
    <col min="3345" max="3346" width="5.21875" style="47" bestFit="1" customWidth="1"/>
    <col min="3347" max="3347" width="9" style="47"/>
    <col min="3348" max="3348" width="7.109375" style="47" bestFit="1" customWidth="1"/>
    <col min="3349" max="3349" width="9" style="47"/>
    <col min="3350" max="3350" width="17.21875" style="47" bestFit="1" customWidth="1"/>
    <col min="3351" max="3351" width="7.109375" style="47" bestFit="1" customWidth="1"/>
    <col min="3352" max="3352" width="9" style="47"/>
    <col min="3353" max="3353" width="5.21875" style="47" bestFit="1" customWidth="1"/>
    <col min="3354" max="3355" width="9" style="47"/>
    <col min="3356" max="3356" width="7.21875" style="47" bestFit="1" customWidth="1"/>
    <col min="3357" max="3357" width="9" style="47"/>
    <col min="3358" max="3358" width="8" style="47" bestFit="1" customWidth="1"/>
    <col min="3359" max="3361" width="3.109375" style="47" bestFit="1" customWidth="1"/>
    <col min="3362" max="3362" width="11.6640625" style="47" bestFit="1" customWidth="1"/>
    <col min="3363" max="3363" width="9.6640625" style="47" bestFit="1" customWidth="1"/>
    <col min="3364" max="3364" width="11.6640625" style="47" bestFit="1" customWidth="1"/>
    <col min="3365" max="3365" width="11.44140625" style="47" bestFit="1" customWidth="1"/>
    <col min="3366" max="3366" width="6.33203125" style="47" bestFit="1" customWidth="1"/>
    <col min="3367" max="3367" width="8" style="47" bestFit="1" customWidth="1"/>
    <col min="3368" max="3368" width="9.77734375" style="47" bestFit="1" customWidth="1"/>
    <col min="3369" max="3370" width="13.33203125" style="47" bestFit="1" customWidth="1"/>
    <col min="3371" max="3371" width="9.109375" style="47" bestFit="1" customWidth="1"/>
    <col min="3372" max="3372" width="4.77734375" style="47" bestFit="1" customWidth="1"/>
    <col min="3373" max="3373" width="11.109375" style="47" bestFit="1" customWidth="1"/>
    <col min="3374" max="3374" width="7.109375" style="47" bestFit="1" customWidth="1"/>
    <col min="3375" max="3375" width="5.21875" style="47" bestFit="1" customWidth="1"/>
    <col min="3376" max="3377" width="9" style="47"/>
    <col min="3378" max="3378" width="9.33203125" style="47" customWidth="1"/>
    <col min="3379" max="3379" width="8.44140625" style="47" customWidth="1"/>
    <col min="3380" max="3380" width="7.44140625" style="47" customWidth="1"/>
    <col min="3381" max="3381" width="7.6640625" style="47" customWidth="1"/>
    <col min="3382" max="3584" width="9" style="47"/>
    <col min="3585" max="3585" width="5.21875" style="47" bestFit="1" customWidth="1"/>
    <col min="3586" max="3595" width="2.33203125" style="47" bestFit="1" customWidth="1"/>
    <col min="3596" max="3596" width="4.44140625" style="47" bestFit="1" customWidth="1"/>
    <col min="3597" max="3597" width="7.109375" style="47" bestFit="1" customWidth="1"/>
    <col min="3598" max="3599" width="9" style="47"/>
    <col min="3600" max="3600" width="7.109375" style="47" bestFit="1" customWidth="1"/>
    <col min="3601" max="3602" width="5.21875" style="47" bestFit="1" customWidth="1"/>
    <col min="3603" max="3603" width="9" style="47"/>
    <col min="3604" max="3604" width="7.109375" style="47" bestFit="1" customWidth="1"/>
    <col min="3605" max="3605" width="9" style="47"/>
    <col min="3606" max="3606" width="17.21875" style="47" bestFit="1" customWidth="1"/>
    <col min="3607" max="3607" width="7.109375" style="47" bestFit="1" customWidth="1"/>
    <col min="3608" max="3608" width="9" style="47"/>
    <col min="3609" max="3609" width="5.21875" style="47" bestFit="1" customWidth="1"/>
    <col min="3610" max="3611" width="9" style="47"/>
    <col min="3612" max="3612" width="7.21875" style="47" bestFit="1" customWidth="1"/>
    <col min="3613" max="3613" width="9" style="47"/>
    <col min="3614" max="3614" width="8" style="47" bestFit="1" customWidth="1"/>
    <col min="3615" max="3617" width="3.109375" style="47" bestFit="1" customWidth="1"/>
    <col min="3618" max="3618" width="11.6640625" style="47" bestFit="1" customWidth="1"/>
    <col min="3619" max="3619" width="9.6640625" style="47" bestFit="1" customWidth="1"/>
    <col min="3620" max="3620" width="11.6640625" style="47" bestFit="1" customWidth="1"/>
    <col min="3621" max="3621" width="11.44140625" style="47" bestFit="1" customWidth="1"/>
    <col min="3622" max="3622" width="6.33203125" style="47" bestFit="1" customWidth="1"/>
    <col min="3623" max="3623" width="8" style="47" bestFit="1" customWidth="1"/>
    <col min="3624" max="3624" width="9.77734375" style="47" bestFit="1" customWidth="1"/>
    <col min="3625" max="3626" width="13.33203125" style="47" bestFit="1" customWidth="1"/>
    <col min="3627" max="3627" width="9.109375" style="47" bestFit="1" customWidth="1"/>
    <col min="3628" max="3628" width="4.77734375" style="47" bestFit="1" customWidth="1"/>
    <col min="3629" max="3629" width="11.109375" style="47" bestFit="1" customWidth="1"/>
    <col min="3630" max="3630" width="7.109375" style="47" bestFit="1" customWidth="1"/>
    <col min="3631" max="3631" width="5.21875" style="47" bestFit="1" customWidth="1"/>
    <col min="3632" max="3633" width="9" style="47"/>
    <col min="3634" max="3634" width="9.33203125" style="47" customWidth="1"/>
    <col min="3635" max="3635" width="8.44140625" style="47" customWidth="1"/>
    <col min="3636" max="3636" width="7.44140625" style="47" customWidth="1"/>
    <col min="3637" max="3637" width="7.6640625" style="47" customWidth="1"/>
    <col min="3638" max="3840" width="9" style="47"/>
    <col min="3841" max="3841" width="5.21875" style="47" bestFit="1" customWidth="1"/>
    <col min="3842" max="3851" width="2.33203125" style="47" bestFit="1" customWidth="1"/>
    <col min="3852" max="3852" width="4.44140625" style="47" bestFit="1" customWidth="1"/>
    <col min="3853" max="3853" width="7.109375" style="47" bestFit="1" customWidth="1"/>
    <col min="3854" max="3855" width="9" style="47"/>
    <col min="3856" max="3856" width="7.109375" style="47" bestFit="1" customWidth="1"/>
    <col min="3857" max="3858" width="5.21875" style="47" bestFit="1" customWidth="1"/>
    <col min="3859" max="3859" width="9" style="47"/>
    <col min="3860" max="3860" width="7.109375" style="47" bestFit="1" customWidth="1"/>
    <col min="3861" max="3861" width="9" style="47"/>
    <col min="3862" max="3862" width="17.21875" style="47" bestFit="1" customWidth="1"/>
    <col min="3863" max="3863" width="7.109375" style="47" bestFit="1" customWidth="1"/>
    <col min="3864" max="3864" width="9" style="47"/>
    <col min="3865" max="3865" width="5.21875" style="47" bestFit="1" customWidth="1"/>
    <col min="3866" max="3867" width="9" style="47"/>
    <col min="3868" max="3868" width="7.21875" style="47" bestFit="1" customWidth="1"/>
    <col min="3869" max="3869" width="9" style="47"/>
    <col min="3870" max="3870" width="8" style="47" bestFit="1" customWidth="1"/>
    <col min="3871" max="3873" width="3.109375" style="47" bestFit="1" customWidth="1"/>
    <col min="3874" max="3874" width="11.6640625" style="47" bestFit="1" customWidth="1"/>
    <col min="3875" max="3875" width="9.6640625" style="47" bestFit="1" customWidth="1"/>
    <col min="3876" max="3876" width="11.6640625" style="47" bestFit="1" customWidth="1"/>
    <col min="3877" max="3877" width="11.44140625" style="47" bestFit="1" customWidth="1"/>
    <col min="3878" max="3878" width="6.33203125" style="47" bestFit="1" customWidth="1"/>
    <col min="3879" max="3879" width="8" style="47" bestFit="1" customWidth="1"/>
    <col min="3880" max="3880" width="9.77734375" style="47" bestFit="1" customWidth="1"/>
    <col min="3881" max="3882" width="13.33203125" style="47" bestFit="1" customWidth="1"/>
    <col min="3883" max="3883" width="9.109375" style="47" bestFit="1" customWidth="1"/>
    <col min="3884" max="3884" width="4.77734375" style="47" bestFit="1" customWidth="1"/>
    <col min="3885" max="3885" width="11.109375" style="47" bestFit="1" customWidth="1"/>
    <col min="3886" max="3886" width="7.109375" style="47" bestFit="1" customWidth="1"/>
    <col min="3887" max="3887" width="5.21875" style="47" bestFit="1" customWidth="1"/>
    <col min="3888" max="3889" width="9" style="47"/>
    <col min="3890" max="3890" width="9.33203125" style="47" customWidth="1"/>
    <col min="3891" max="3891" width="8.44140625" style="47" customWidth="1"/>
    <col min="3892" max="3892" width="7.44140625" style="47" customWidth="1"/>
    <col min="3893" max="3893" width="7.6640625" style="47" customWidth="1"/>
    <col min="3894" max="4096" width="9" style="47"/>
    <col min="4097" max="4097" width="5.21875" style="47" bestFit="1" customWidth="1"/>
    <col min="4098" max="4107" width="2.33203125" style="47" bestFit="1" customWidth="1"/>
    <col min="4108" max="4108" width="4.44140625" style="47" bestFit="1" customWidth="1"/>
    <col min="4109" max="4109" width="7.109375" style="47" bestFit="1" customWidth="1"/>
    <col min="4110" max="4111" width="9" style="47"/>
    <col min="4112" max="4112" width="7.109375" style="47" bestFit="1" customWidth="1"/>
    <col min="4113" max="4114" width="5.21875" style="47" bestFit="1" customWidth="1"/>
    <col min="4115" max="4115" width="9" style="47"/>
    <col min="4116" max="4116" width="7.109375" style="47" bestFit="1" customWidth="1"/>
    <col min="4117" max="4117" width="9" style="47"/>
    <col min="4118" max="4118" width="17.21875" style="47" bestFit="1" customWidth="1"/>
    <col min="4119" max="4119" width="7.109375" style="47" bestFit="1" customWidth="1"/>
    <col min="4120" max="4120" width="9" style="47"/>
    <col min="4121" max="4121" width="5.21875" style="47" bestFit="1" customWidth="1"/>
    <col min="4122" max="4123" width="9" style="47"/>
    <col min="4124" max="4124" width="7.21875" style="47" bestFit="1" customWidth="1"/>
    <col min="4125" max="4125" width="9" style="47"/>
    <col min="4126" max="4126" width="8" style="47" bestFit="1" customWidth="1"/>
    <col min="4127" max="4129" width="3.109375" style="47" bestFit="1" customWidth="1"/>
    <col min="4130" max="4130" width="11.6640625" style="47" bestFit="1" customWidth="1"/>
    <col min="4131" max="4131" width="9.6640625" style="47" bestFit="1" customWidth="1"/>
    <col min="4132" max="4132" width="11.6640625" style="47" bestFit="1" customWidth="1"/>
    <col min="4133" max="4133" width="11.44140625" style="47" bestFit="1" customWidth="1"/>
    <col min="4134" max="4134" width="6.33203125" style="47" bestFit="1" customWidth="1"/>
    <col min="4135" max="4135" width="8" style="47" bestFit="1" customWidth="1"/>
    <col min="4136" max="4136" width="9.77734375" style="47" bestFit="1" customWidth="1"/>
    <col min="4137" max="4138" width="13.33203125" style="47" bestFit="1" customWidth="1"/>
    <col min="4139" max="4139" width="9.109375" style="47" bestFit="1" customWidth="1"/>
    <col min="4140" max="4140" width="4.77734375" style="47" bestFit="1" customWidth="1"/>
    <col min="4141" max="4141" width="11.109375" style="47" bestFit="1" customWidth="1"/>
    <col min="4142" max="4142" width="7.109375" style="47" bestFit="1" customWidth="1"/>
    <col min="4143" max="4143" width="5.21875" style="47" bestFit="1" customWidth="1"/>
    <col min="4144" max="4145" width="9" style="47"/>
    <col min="4146" max="4146" width="9.33203125" style="47" customWidth="1"/>
    <col min="4147" max="4147" width="8.44140625" style="47" customWidth="1"/>
    <col min="4148" max="4148" width="7.44140625" style="47" customWidth="1"/>
    <col min="4149" max="4149" width="7.6640625" style="47" customWidth="1"/>
    <col min="4150" max="4352" width="9" style="47"/>
    <col min="4353" max="4353" width="5.21875" style="47" bestFit="1" customWidth="1"/>
    <col min="4354" max="4363" width="2.33203125" style="47" bestFit="1" customWidth="1"/>
    <col min="4364" max="4364" width="4.44140625" style="47" bestFit="1" customWidth="1"/>
    <col min="4365" max="4365" width="7.109375" style="47" bestFit="1" customWidth="1"/>
    <col min="4366" max="4367" width="9" style="47"/>
    <col min="4368" max="4368" width="7.109375" style="47" bestFit="1" customWidth="1"/>
    <col min="4369" max="4370" width="5.21875" style="47" bestFit="1" customWidth="1"/>
    <col min="4371" max="4371" width="9" style="47"/>
    <col min="4372" max="4372" width="7.109375" style="47" bestFit="1" customWidth="1"/>
    <col min="4373" max="4373" width="9" style="47"/>
    <col min="4374" max="4374" width="17.21875" style="47" bestFit="1" customWidth="1"/>
    <col min="4375" max="4375" width="7.109375" style="47" bestFit="1" customWidth="1"/>
    <col min="4376" max="4376" width="9" style="47"/>
    <col min="4377" max="4377" width="5.21875" style="47" bestFit="1" customWidth="1"/>
    <col min="4378" max="4379" width="9" style="47"/>
    <col min="4380" max="4380" width="7.21875" style="47" bestFit="1" customWidth="1"/>
    <col min="4381" max="4381" width="9" style="47"/>
    <col min="4382" max="4382" width="8" style="47" bestFit="1" customWidth="1"/>
    <col min="4383" max="4385" width="3.109375" style="47" bestFit="1" customWidth="1"/>
    <col min="4386" max="4386" width="11.6640625" style="47" bestFit="1" customWidth="1"/>
    <col min="4387" max="4387" width="9.6640625" style="47" bestFit="1" customWidth="1"/>
    <col min="4388" max="4388" width="11.6640625" style="47" bestFit="1" customWidth="1"/>
    <col min="4389" max="4389" width="11.44140625" style="47" bestFit="1" customWidth="1"/>
    <col min="4390" max="4390" width="6.33203125" style="47" bestFit="1" customWidth="1"/>
    <col min="4391" max="4391" width="8" style="47" bestFit="1" customWidth="1"/>
    <col min="4392" max="4392" width="9.77734375" style="47" bestFit="1" customWidth="1"/>
    <col min="4393" max="4394" width="13.33203125" style="47" bestFit="1" customWidth="1"/>
    <col min="4395" max="4395" width="9.109375" style="47" bestFit="1" customWidth="1"/>
    <col min="4396" max="4396" width="4.77734375" style="47" bestFit="1" customWidth="1"/>
    <col min="4397" max="4397" width="11.109375" style="47" bestFit="1" customWidth="1"/>
    <col min="4398" max="4398" width="7.109375" style="47" bestFit="1" customWidth="1"/>
    <col min="4399" max="4399" width="5.21875" style="47" bestFit="1" customWidth="1"/>
    <col min="4400" max="4401" width="9" style="47"/>
    <col min="4402" max="4402" width="9.33203125" style="47" customWidth="1"/>
    <col min="4403" max="4403" width="8.44140625" style="47" customWidth="1"/>
    <col min="4404" max="4404" width="7.44140625" style="47" customWidth="1"/>
    <col min="4405" max="4405" width="7.6640625" style="47" customWidth="1"/>
    <col min="4406" max="4608" width="9" style="47"/>
    <col min="4609" max="4609" width="5.21875" style="47" bestFit="1" customWidth="1"/>
    <col min="4610" max="4619" width="2.33203125" style="47" bestFit="1" customWidth="1"/>
    <col min="4620" max="4620" width="4.44140625" style="47" bestFit="1" customWidth="1"/>
    <col min="4621" max="4621" width="7.109375" style="47" bestFit="1" customWidth="1"/>
    <col min="4622" max="4623" width="9" style="47"/>
    <col min="4624" max="4624" width="7.109375" style="47" bestFit="1" customWidth="1"/>
    <col min="4625" max="4626" width="5.21875" style="47" bestFit="1" customWidth="1"/>
    <col min="4627" max="4627" width="9" style="47"/>
    <col min="4628" max="4628" width="7.109375" style="47" bestFit="1" customWidth="1"/>
    <col min="4629" max="4629" width="9" style="47"/>
    <col min="4630" max="4630" width="17.21875" style="47" bestFit="1" customWidth="1"/>
    <col min="4631" max="4631" width="7.109375" style="47" bestFit="1" customWidth="1"/>
    <col min="4632" max="4632" width="9" style="47"/>
    <col min="4633" max="4633" width="5.21875" style="47" bestFit="1" customWidth="1"/>
    <col min="4634" max="4635" width="9" style="47"/>
    <col min="4636" max="4636" width="7.21875" style="47" bestFit="1" customWidth="1"/>
    <col min="4637" max="4637" width="9" style="47"/>
    <col min="4638" max="4638" width="8" style="47" bestFit="1" customWidth="1"/>
    <col min="4639" max="4641" width="3.109375" style="47" bestFit="1" customWidth="1"/>
    <col min="4642" max="4642" width="11.6640625" style="47" bestFit="1" customWidth="1"/>
    <col min="4643" max="4643" width="9.6640625" style="47" bestFit="1" customWidth="1"/>
    <col min="4644" max="4644" width="11.6640625" style="47" bestFit="1" customWidth="1"/>
    <col min="4645" max="4645" width="11.44140625" style="47" bestFit="1" customWidth="1"/>
    <col min="4646" max="4646" width="6.33203125" style="47" bestFit="1" customWidth="1"/>
    <col min="4647" max="4647" width="8" style="47" bestFit="1" customWidth="1"/>
    <col min="4648" max="4648" width="9.77734375" style="47" bestFit="1" customWidth="1"/>
    <col min="4649" max="4650" width="13.33203125" style="47" bestFit="1" customWidth="1"/>
    <col min="4651" max="4651" width="9.109375" style="47" bestFit="1" customWidth="1"/>
    <col min="4652" max="4652" width="4.77734375" style="47" bestFit="1" customWidth="1"/>
    <col min="4653" max="4653" width="11.109375" style="47" bestFit="1" customWidth="1"/>
    <col min="4654" max="4654" width="7.109375" style="47" bestFit="1" customWidth="1"/>
    <col min="4655" max="4655" width="5.21875" style="47" bestFit="1" customWidth="1"/>
    <col min="4656" max="4657" width="9" style="47"/>
    <col min="4658" max="4658" width="9.33203125" style="47" customWidth="1"/>
    <col min="4659" max="4659" width="8.44140625" style="47" customWidth="1"/>
    <col min="4660" max="4660" width="7.44140625" style="47" customWidth="1"/>
    <col min="4661" max="4661" width="7.6640625" style="47" customWidth="1"/>
    <col min="4662" max="4864" width="9" style="47"/>
    <col min="4865" max="4865" width="5.21875" style="47" bestFit="1" customWidth="1"/>
    <col min="4866" max="4875" width="2.33203125" style="47" bestFit="1" customWidth="1"/>
    <col min="4876" max="4876" width="4.44140625" style="47" bestFit="1" customWidth="1"/>
    <col min="4877" max="4877" width="7.109375" style="47" bestFit="1" customWidth="1"/>
    <col min="4878" max="4879" width="9" style="47"/>
    <col min="4880" max="4880" width="7.109375" style="47" bestFit="1" customWidth="1"/>
    <col min="4881" max="4882" width="5.21875" style="47" bestFit="1" customWidth="1"/>
    <col min="4883" max="4883" width="9" style="47"/>
    <col min="4884" max="4884" width="7.109375" style="47" bestFit="1" customWidth="1"/>
    <col min="4885" max="4885" width="9" style="47"/>
    <col min="4886" max="4886" width="17.21875" style="47" bestFit="1" customWidth="1"/>
    <col min="4887" max="4887" width="7.109375" style="47" bestFit="1" customWidth="1"/>
    <col min="4888" max="4888" width="9" style="47"/>
    <col min="4889" max="4889" width="5.21875" style="47" bestFit="1" customWidth="1"/>
    <col min="4890" max="4891" width="9" style="47"/>
    <col min="4892" max="4892" width="7.21875" style="47" bestFit="1" customWidth="1"/>
    <col min="4893" max="4893" width="9" style="47"/>
    <col min="4894" max="4894" width="8" style="47" bestFit="1" customWidth="1"/>
    <col min="4895" max="4897" width="3.109375" style="47" bestFit="1" customWidth="1"/>
    <col min="4898" max="4898" width="11.6640625" style="47" bestFit="1" customWidth="1"/>
    <col min="4899" max="4899" width="9.6640625" style="47" bestFit="1" customWidth="1"/>
    <col min="4900" max="4900" width="11.6640625" style="47" bestFit="1" customWidth="1"/>
    <col min="4901" max="4901" width="11.44140625" style="47" bestFit="1" customWidth="1"/>
    <col min="4902" max="4902" width="6.33203125" style="47" bestFit="1" customWidth="1"/>
    <col min="4903" max="4903" width="8" style="47" bestFit="1" customWidth="1"/>
    <col min="4904" max="4904" width="9.77734375" style="47" bestFit="1" customWidth="1"/>
    <col min="4905" max="4906" width="13.33203125" style="47" bestFit="1" customWidth="1"/>
    <col min="4907" max="4907" width="9.109375" style="47" bestFit="1" customWidth="1"/>
    <col min="4908" max="4908" width="4.77734375" style="47" bestFit="1" customWidth="1"/>
    <col min="4909" max="4909" width="11.109375" style="47" bestFit="1" customWidth="1"/>
    <col min="4910" max="4910" width="7.109375" style="47" bestFit="1" customWidth="1"/>
    <col min="4911" max="4911" width="5.21875" style="47" bestFit="1" customWidth="1"/>
    <col min="4912" max="4913" width="9" style="47"/>
    <col min="4914" max="4914" width="9.33203125" style="47" customWidth="1"/>
    <col min="4915" max="4915" width="8.44140625" style="47" customWidth="1"/>
    <col min="4916" max="4916" width="7.44140625" style="47" customWidth="1"/>
    <col min="4917" max="4917" width="7.6640625" style="47" customWidth="1"/>
    <col min="4918" max="5120" width="9" style="47"/>
    <col min="5121" max="5121" width="5.21875" style="47" bestFit="1" customWidth="1"/>
    <col min="5122" max="5131" width="2.33203125" style="47" bestFit="1" customWidth="1"/>
    <col min="5132" max="5132" width="4.44140625" style="47" bestFit="1" customWidth="1"/>
    <col min="5133" max="5133" width="7.109375" style="47" bestFit="1" customWidth="1"/>
    <col min="5134" max="5135" width="9" style="47"/>
    <col min="5136" max="5136" width="7.109375" style="47" bestFit="1" customWidth="1"/>
    <col min="5137" max="5138" width="5.21875" style="47" bestFit="1" customWidth="1"/>
    <col min="5139" max="5139" width="9" style="47"/>
    <col min="5140" max="5140" width="7.109375" style="47" bestFit="1" customWidth="1"/>
    <col min="5141" max="5141" width="9" style="47"/>
    <col min="5142" max="5142" width="17.21875" style="47" bestFit="1" customWidth="1"/>
    <col min="5143" max="5143" width="7.109375" style="47" bestFit="1" customWidth="1"/>
    <col min="5144" max="5144" width="9" style="47"/>
    <col min="5145" max="5145" width="5.21875" style="47" bestFit="1" customWidth="1"/>
    <col min="5146" max="5147" width="9" style="47"/>
    <col min="5148" max="5148" width="7.21875" style="47" bestFit="1" customWidth="1"/>
    <col min="5149" max="5149" width="9" style="47"/>
    <col min="5150" max="5150" width="8" style="47" bestFit="1" customWidth="1"/>
    <col min="5151" max="5153" width="3.109375" style="47" bestFit="1" customWidth="1"/>
    <col min="5154" max="5154" width="11.6640625" style="47" bestFit="1" customWidth="1"/>
    <col min="5155" max="5155" width="9.6640625" style="47" bestFit="1" customWidth="1"/>
    <col min="5156" max="5156" width="11.6640625" style="47" bestFit="1" customWidth="1"/>
    <col min="5157" max="5157" width="11.44140625" style="47" bestFit="1" customWidth="1"/>
    <col min="5158" max="5158" width="6.33203125" style="47" bestFit="1" customWidth="1"/>
    <col min="5159" max="5159" width="8" style="47" bestFit="1" customWidth="1"/>
    <col min="5160" max="5160" width="9.77734375" style="47" bestFit="1" customWidth="1"/>
    <col min="5161" max="5162" width="13.33203125" style="47" bestFit="1" customWidth="1"/>
    <col min="5163" max="5163" width="9.109375" style="47" bestFit="1" customWidth="1"/>
    <col min="5164" max="5164" width="4.77734375" style="47" bestFit="1" customWidth="1"/>
    <col min="5165" max="5165" width="11.109375" style="47" bestFit="1" customWidth="1"/>
    <col min="5166" max="5166" width="7.109375" style="47" bestFit="1" customWidth="1"/>
    <col min="5167" max="5167" width="5.21875" style="47" bestFit="1" customWidth="1"/>
    <col min="5168" max="5169" width="9" style="47"/>
    <col min="5170" max="5170" width="9.33203125" style="47" customWidth="1"/>
    <col min="5171" max="5171" width="8.44140625" style="47" customWidth="1"/>
    <col min="5172" max="5172" width="7.44140625" style="47" customWidth="1"/>
    <col min="5173" max="5173" width="7.6640625" style="47" customWidth="1"/>
    <col min="5174" max="5376" width="9" style="47"/>
    <col min="5377" max="5377" width="5.21875" style="47" bestFit="1" customWidth="1"/>
    <col min="5378" max="5387" width="2.33203125" style="47" bestFit="1" customWidth="1"/>
    <col min="5388" max="5388" width="4.44140625" style="47" bestFit="1" customWidth="1"/>
    <col min="5389" max="5389" width="7.109375" style="47" bestFit="1" customWidth="1"/>
    <col min="5390" max="5391" width="9" style="47"/>
    <col min="5392" max="5392" width="7.109375" style="47" bestFit="1" customWidth="1"/>
    <col min="5393" max="5394" width="5.21875" style="47" bestFit="1" customWidth="1"/>
    <col min="5395" max="5395" width="9" style="47"/>
    <col min="5396" max="5396" width="7.109375" style="47" bestFit="1" customWidth="1"/>
    <col min="5397" max="5397" width="9" style="47"/>
    <col min="5398" max="5398" width="17.21875" style="47" bestFit="1" customWidth="1"/>
    <col min="5399" max="5399" width="7.109375" style="47" bestFit="1" customWidth="1"/>
    <col min="5400" max="5400" width="9" style="47"/>
    <col min="5401" max="5401" width="5.21875" style="47" bestFit="1" customWidth="1"/>
    <col min="5402" max="5403" width="9" style="47"/>
    <col min="5404" max="5404" width="7.21875" style="47" bestFit="1" customWidth="1"/>
    <col min="5405" max="5405" width="9" style="47"/>
    <col min="5406" max="5406" width="8" style="47" bestFit="1" customWidth="1"/>
    <col min="5407" max="5409" width="3.109375" style="47" bestFit="1" customWidth="1"/>
    <col min="5410" max="5410" width="11.6640625" style="47" bestFit="1" customWidth="1"/>
    <col min="5411" max="5411" width="9.6640625" style="47" bestFit="1" customWidth="1"/>
    <col min="5412" max="5412" width="11.6640625" style="47" bestFit="1" customWidth="1"/>
    <col min="5413" max="5413" width="11.44140625" style="47" bestFit="1" customWidth="1"/>
    <col min="5414" max="5414" width="6.33203125" style="47" bestFit="1" customWidth="1"/>
    <col min="5415" max="5415" width="8" style="47" bestFit="1" customWidth="1"/>
    <col min="5416" max="5416" width="9.77734375" style="47" bestFit="1" customWidth="1"/>
    <col min="5417" max="5418" width="13.33203125" style="47" bestFit="1" customWidth="1"/>
    <col min="5419" max="5419" width="9.109375" style="47" bestFit="1" customWidth="1"/>
    <col min="5420" max="5420" width="4.77734375" style="47" bestFit="1" customWidth="1"/>
    <col min="5421" max="5421" width="11.109375" style="47" bestFit="1" customWidth="1"/>
    <col min="5422" max="5422" width="7.109375" style="47" bestFit="1" customWidth="1"/>
    <col min="5423" max="5423" width="5.21875" style="47" bestFit="1" customWidth="1"/>
    <col min="5424" max="5425" width="9" style="47"/>
    <col min="5426" max="5426" width="9.33203125" style="47" customWidth="1"/>
    <col min="5427" max="5427" width="8.44140625" style="47" customWidth="1"/>
    <col min="5428" max="5428" width="7.44140625" style="47" customWidth="1"/>
    <col min="5429" max="5429" width="7.6640625" style="47" customWidth="1"/>
    <col min="5430" max="5632" width="9" style="47"/>
    <col min="5633" max="5633" width="5.21875" style="47" bestFit="1" customWidth="1"/>
    <col min="5634" max="5643" width="2.33203125" style="47" bestFit="1" customWidth="1"/>
    <col min="5644" max="5644" width="4.44140625" style="47" bestFit="1" customWidth="1"/>
    <col min="5645" max="5645" width="7.109375" style="47" bestFit="1" customWidth="1"/>
    <col min="5646" max="5647" width="9" style="47"/>
    <col min="5648" max="5648" width="7.109375" style="47" bestFit="1" customWidth="1"/>
    <col min="5649" max="5650" width="5.21875" style="47" bestFit="1" customWidth="1"/>
    <col min="5651" max="5651" width="9" style="47"/>
    <col min="5652" max="5652" width="7.109375" style="47" bestFit="1" customWidth="1"/>
    <col min="5653" max="5653" width="9" style="47"/>
    <col min="5654" max="5654" width="17.21875" style="47" bestFit="1" customWidth="1"/>
    <col min="5655" max="5655" width="7.109375" style="47" bestFit="1" customWidth="1"/>
    <col min="5656" max="5656" width="9" style="47"/>
    <col min="5657" max="5657" width="5.21875" style="47" bestFit="1" customWidth="1"/>
    <col min="5658" max="5659" width="9" style="47"/>
    <col min="5660" max="5660" width="7.21875" style="47" bestFit="1" customWidth="1"/>
    <col min="5661" max="5661" width="9" style="47"/>
    <col min="5662" max="5662" width="8" style="47" bestFit="1" customWidth="1"/>
    <col min="5663" max="5665" width="3.109375" style="47" bestFit="1" customWidth="1"/>
    <col min="5666" max="5666" width="11.6640625" style="47" bestFit="1" customWidth="1"/>
    <col min="5667" max="5667" width="9.6640625" style="47" bestFit="1" customWidth="1"/>
    <col min="5668" max="5668" width="11.6640625" style="47" bestFit="1" customWidth="1"/>
    <col min="5669" max="5669" width="11.44140625" style="47" bestFit="1" customWidth="1"/>
    <col min="5670" max="5670" width="6.33203125" style="47" bestFit="1" customWidth="1"/>
    <col min="5671" max="5671" width="8" style="47" bestFit="1" customWidth="1"/>
    <col min="5672" max="5672" width="9.77734375" style="47" bestFit="1" customWidth="1"/>
    <col min="5673" max="5674" width="13.33203125" style="47" bestFit="1" customWidth="1"/>
    <col min="5675" max="5675" width="9.109375" style="47" bestFit="1" customWidth="1"/>
    <col min="5676" max="5676" width="4.77734375" style="47" bestFit="1" customWidth="1"/>
    <col min="5677" max="5677" width="11.109375" style="47" bestFit="1" customWidth="1"/>
    <col min="5678" max="5678" width="7.109375" style="47" bestFit="1" customWidth="1"/>
    <col min="5679" max="5679" width="5.21875" style="47" bestFit="1" customWidth="1"/>
    <col min="5680" max="5681" width="9" style="47"/>
    <col min="5682" max="5682" width="9.33203125" style="47" customWidth="1"/>
    <col min="5683" max="5683" width="8.44140625" style="47" customWidth="1"/>
    <col min="5684" max="5684" width="7.44140625" style="47" customWidth="1"/>
    <col min="5685" max="5685" width="7.6640625" style="47" customWidth="1"/>
    <col min="5686" max="5888" width="9" style="47"/>
    <col min="5889" max="5889" width="5.21875" style="47" bestFit="1" customWidth="1"/>
    <col min="5890" max="5899" width="2.33203125" style="47" bestFit="1" customWidth="1"/>
    <col min="5900" max="5900" width="4.44140625" style="47" bestFit="1" customWidth="1"/>
    <col min="5901" max="5901" width="7.109375" style="47" bestFit="1" customWidth="1"/>
    <col min="5902" max="5903" width="9" style="47"/>
    <col min="5904" max="5904" width="7.109375" style="47" bestFit="1" customWidth="1"/>
    <col min="5905" max="5906" width="5.21875" style="47" bestFit="1" customWidth="1"/>
    <col min="5907" max="5907" width="9" style="47"/>
    <col min="5908" max="5908" width="7.109375" style="47" bestFit="1" customWidth="1"/>
    <col min="5909" max="5909" width="9" style="47"/>
    <col min="5910" max="5910" width="17.21875" style="47" bestFit="1" customWidth="1"/>
    <col min="5911" max="5911" width="7.109375" style="47" bestFit="1" customWidth="1"/>
    <col min="5912" max="5912" width="9" style="47"/>
    <col min="5913" max="5913" width="5.21875" style="47" bestFit="1" customWidth="1"/>
    <col min="5914" max="5915" width="9" style="47"/>
    <col min="5916" max="5916" width="7.21875" style="47" bestFit="1" customWidth="1"/>
    <col min="5917" max="5917" width="9" style="47"/>
    <col min="5918" max="5918" width="8" style="47" bestFit="1" customWidth="1"/>
    <col min="5919" max="5921" width="3.109375" style="47" bestFit="1" customWidth="1"/>
    <col min="5922" max="5922" width="11.6640625" style="47" bestFit="1" customWidth="1"/>
    <col min="5923" max="5923" width="9.6640625" style="47" bestFit="1" customWidth="1"/>
    <col min="5924" max="5924" width="11.6640625" style="47" bestFit="1" customWidth="1"/>
    <col min="5925" max="5925" width="11.44140625" style="47" bestFit="1" customWidth="1"/>
    <col min="5926" max="5926" width="6.33203125" style="47" bestFit="1" customWidth="1"/>
    <col min="5927" max="5927" width="8" style="47" bestFit="1" customWidth="1"/>
    <col min="5928" max="5928" width="9.77734375" style="47" bestFit="1" customWidth="1"/>
    <col min="5929" max="5930" width="13.33203125" style="47" bestFit="1" customWidth="1"/>
    <col min="5931" max="5931" width="9.109375" style="47" bestFit="1" customWidth="1"/>
    <col min="5932" max="5932" width="4.77734375" style="47" bestFit="1" customWidth="1"/>
    <col min="5933" max="5933" width="11.109375" style="47" bestFit="1" customWidth="1"/>
    <col min="5934" max="5934" width="7.109375" style="47" bestFit="1" customWidth="1"/>
    <col min="5935" max="5935" width="5.21875" style="47" bestFit="1" customWidth="1"/>
    <col min="5936" max="5937" width="9" style="47"/>
    <col min="5938" max="5938" width="9.33203125" style="47" customWidth="1"/>
    <col min="5939" max="5939" width="8.44140625" style="47" customWidth="1"/>
    <col min="5940" max="5940" width="7.44140625" style="47" customWidth="1"/>
    <col min="5941" max="5941" width="7.6640625" style="47" customWidth="1"/>
    <col min="5942" max="6144" width="9" style="47"/>
    <col min="6145" max="6145" width="5.21875" style="47" bestFit="1" customWidth="1"/>
    <col min="6146" max="6155" width="2.33203125" style="47" bestFit="1" customWidth="1"/>
    <col min="6156" max="6156" width="4.44140625" style="47" bestFit="1" customWidth="1"/>
    <col min="6157" max="6157" width="7.109375" style="47" bestFit="1" customWidth="1"/>
    <col min="6158" max="6159" width="9" style="47"/>
    <col min="6160" max="6160" width="7.109375" style="47" bestFit="1" customWidth="1"/>
    <col min="6161" max="6162" width="5.21875" style="47" bestFit="1" customWidth="1"/>
    <col min="6163" max="6163" width="9" style="47"/>
    <col min="6164" max="6164" width="7.109375" style="47" bestFit="1" customWidth="1"/>
    <col min="6165" max="6165" width="9" style="47"/>
    <col min="6166" max="6166" width="17.21875" style="47" bestFit="1" customWidth="1"/>
    <col min="6167" max="6167" width="7.109375" style="47" bestFit="1" customWidth="1"/>
    <col min="6168" max="6168" width="9" style="47"/>
    <col min="6169" max="6169" width="5.21875" style="47" bestFit="1" customWidth="1"/>
    <col min="6170" max="6171" width="9" style="47"/>
    <col min="6172" max="6172" width="7.21875" style="47" bestFit="1" customWidth="1"/>
    <col min="6173" max="6173" width="9" style="47"/>
    <col min="6174" max="6174" width="8" style="47" bestFit="1" customWidth="1"/>
    <col min="6175" max="6177" width="3.109375" style="47" bestFit="1" customWidth="1"/>
    <col min="6178" max="6178" width="11.6640625" style="47" bestFit="1" customWidth="1"/>
    <col min="6179" max="6179" width="9.6640625" style="47" bestFit="1" customWidth="1"/>
    <col min="6180" max="6180" width="11.6640625" style="47" bestFit="1" customWidth="1"/>
    <col min="6181" max="6181" width="11.44140625" style="47" bestFit="1" customWidth="1"/>
    <col min="6182" max="6182" width="6.33203125" style="47" bestFit="1" customWidth="1"/>
    <col min="6183" max="6183" width="8" style="47" bestFit="1" customWidth="1"/>
    <col min="6184" max="6184" width="9.77734375" style="47" bestFit="1" customWidth="1"/>
    <col min="6185" max="6186" width="13.33203125" style="47" bestFit="1" customWidth="1"/>
    <col min="6187" max="6187" width="9.109375" style="47" bestFit="1" customWidth="1"/>
    <col min="6188" max="6188" width="4.77734375" style="47" bestFit="1" customWidth="1"/>
    <col min="6189" max="6189" width="11.109375" style="47" bestFit="1" customWidth="1"/>
    <col min="6190" max="6190" width="7.109375" style="47" bestFit="1" customWidth="1"/>
    <col min="6191" max="6191" width="5.21875" style="47" bestFit="1" customWidth="1"/>
    <col min="6192" max="6193" width="9" style="47"/>
    <col min="6194" max="6194" width="9.33203125" style="47" customWidth="1"/>
    <col min="6195" max="6195" width="8.44140625" style="47" customWidth="1"/>
    <col min="6196" max="6196" width="7.44140625" style="47" customWidth="1"/>
    <col min="6197" max="6197" width="7.6640625" style="47" customWidth="1"/>
    <col min="6198" max="6400" width="9" style="47"/>
    <col min="6401" max="6401" width="5.21875" style="47" bestFit="1" customWidth="1"/>
    <col min="6402" max="6411" width="2.33203125" style="47" bestFit="1" customWidth="1"/>
    <col min="6412" max="6412" width="4.44140625" style="47" bestFit="1" customWidth="1"/>
    <col min="6413" max="6413" width="7.109375" style="47" bestFit="1" customWidth="1"/>
    <col min="6414" max="6415" width="9" style="47"/>
    <col min="6416" max="6416" width="7.109375" style="47" bestFit="1" customWidth="1"/>
    <col min="6417" max="6418" width="5.21875" style="47" bestFit="1" customWidth="1"/>
    <col min="6419" max="6419" width="9" style="47"/>
    <col min="6420" max="6420" width="7.109375" style="47" bestFit="1" customWidth="1"/>
    <col min="6421" max="6421" width="9" style="47"/>
    <col min="6422" max="6422" width="17.21875" style="47" bestFit="1" customWidth="1"/>
    <col min="6423" max="6423" width="7.109375" style="47" bestFit="1" customWidth="1"/>
    <col min="6424" max="6424" width="9" style="47"/>
    <col min="6425" max="6425" width="5.21875" style="47" bestFit="1" customWidth="1"/>
    <col min="6426" max="6427" width="9" style="47"/>
    <col min="6428" max="6428" width="7.21875" style="47" bestFit="1" customWidth="1"/>
    <col min="6429" max="6429" width="9" style="47"/>
    <col min="6430" max="6430" width="8" style="47" bestFit="1" customWidth="1"/>
    <col min="6431" max="6433" width="3.109375" style="47" bestFit="1" customWidth="1"/>
    <col min="6434" max="6434" width="11.6640625" style="47" bestFit="1" customWidth="1"/>
    <col min="6435" max="6435" width="9.6640625" style="47" bestFit="1" customWidth="1"/>
    <col min="6436" max="6436" width="11.6640625" style="47" bestFit="1" customWidth="1"/>
    <col min="6437" max="6437" width="11.44140625" style="47" bestFit="1" customWidth="1"/>
    <col min="6438" max="6438" width="6.33203125" style="47" bestFit="1" customWidth="1"/>
    <col min="6439" max="6439" width="8" style="47" bestFit="1" customWidth="1"/>
    <col min="6440" max="6440" width="9.77734375" style="47" bestFit="1" customWidth="1"/>
    <col min="6441" max="6442" width="13.33203125" style="47" bestFit="1" customWidth="1"/>
    <col min="6443" max="6443" width="9.109375" style="47" bestFit="1" customWidth="1"/>
    <col min="6444" max="6444" width="4.77734375" style="47" bestFit="1" customWidth="1"/>
    <col min="6445" max="6445" width="11.109375" style="47" bestFit="1" customWidth="1"/>
    <col min="6446" max="6446" width="7.109375" style="47" bestFit="1" customWidth="1"/>
    <col min="6447" max="6447" width="5.21875" style="47" bestFit="1" customWidth="1"/>
    <col min="6448" max="6449" width="9" style="47"/>
    <col min="6450" max="6450" width="9.33203125" style="47" customWidth="1"/>
    <col min="6451" max="6451" width="8.44140625" style="47" customWidth="1"/>
    <col min="6452" max="6452" width="7.44140625" style="47" customWidth="1"/>
    <col min="6453" max="6453" width="7.6640625" style="47" customWidth="1"/>
    <col min="6454" max="6656" width="9" style="47"/>
    <col min="6657" max="6657" width="5.21875" style="47" bestFit="1" customWidth="1"/>
    <col min="6658" max="6667" width="2.33203125" style="47" bestFit="1" customWidth="1"/>
    <col min="6668" max="6668" width="4.44140625" style="47" bestFit="1" customWidth="1"/>
    <col min="6669" max="6669" width="7.109375" style="47" bestFit="1" customWidth="1"/>
    <col min="6670" max="6671" width="9" style="47"/>
    <col min="6672" max="6672" width="7.109375" style="47" bestFit="1" customWidth="1"/>
    <col min="6673" max="6674" width="5.21875" style="47" bestFit="1" customWidth="1"/>
    <col min="6675" max="6675" width="9" style="47"/>
    <col min="6676" max="6676" width="7.109375" style="47" bestFit="1" customWidth="1"/>
    <col min="6677" max="6677" width="9" style="47"/>
    <col min="6678" max="6678" width="17.21875" style="47" bestFit="1" customWidth="1"/>
    <col min="6679" max="6679" width="7.109375" style="47" bestFit="1" customWidth="1"/>
    <col min="6680" max="6680" width="9" style="47"/>
    <col min="6681" max="6681" width="5.21875" style="47" bestFit="1" customWidth="1"/>
    <col min="6682" max="6683" width="9" style="47"/>
    <col min="6684" max="6684" width="7.21875" style="47" bestFit="1" customWidth="1"/>
    <col min="6685" max="6685" width="9" style="47"/>
    <col min="6686" max="6686" width="8" style="47" bestFit="1" customWidth="1"/>
    <col min="6687" max="6689" width="3.109375" style="47" bestFit="1" customWidth="1"/>
    <col min="6690" max="6690" width="11.6640625" style="47" bestFit="1" customWidth="1"/>
    <col min="6691" max="6691" width="9.6640625" style="47" bestFit="1" customWidth="1"/>
    <col min="6692" max="6692" width="11.6640625" style="47" bestFit="1" customWidth="1"/>
    <col min="6693" max="6693" width="11.44140625" style="47" bestFit="1" customWidth="1"/>
    <col min="6694" max="6694" width="6.33203125" style="47" bestFit="1" customWidth="1"/>
    <col min="6695" max="6695" width="8" style="47" bestFit="1" customWidth="1"/>
    <col min="6696" max="6696" width="9.77734375" style="47" bestFit="1" customWidth="1"/>
    <col min="6697" max="6698" width="13.33203125" style="47" bestFit="1" customWidth="1"/>
    <col min="6699" max="6699" width="9.109375" style="47" bestFit="1" customWidth="1"/>
    <col min="6700" max="6700" width="4.77734375" style="47" bestFit="1" customWidth="1"/>
    <col min="6701" max="6701" width="11.109375" style="47" bestFit="1" customWidth="1"/>
    <col min="6702" max="6702" width="7.109375" style="47" bestFit="1" customWidth="1"/>
    <col min="6703" max="6703" width="5.21875" style="47" bestFit="1" customWidth="1"/>
    <col min="6704" max="6705" width="9" style="47"/>
    <col min="6706" max="6706" width="9.33203125" style="47" customWidth="1"/>
    <col min="6707" max="6707" width="8.44140625" style="47" customWidth="1"/>
    <col min="6708" max="6708" width="7.44140625" style="47" customWidth="1"/>
    <col min="6709" max="6709" width="7.6640625" style="47" customWidth="1"/>
    <col min="6710" max="6912" width="9" style="47"/>
    <col min="6913" max="6913" width="5.21875" style="47" bestFit="1" customWidth="1"/>
    <col min="6914" max="6923" width="2.33203125" style="47" bestFit="1" customWidth="1"/>
    <col min="6924" max="6924" width="4.44140625" style="47" bestFit="1" customWidth="1"/>
    <col min="6925" max="6925" width="7.109375" style="47" bestFit="1" customWidth="1"/>
    <col min="6926" max="6927" width="9" style="47"/>
    <col min="6928" max="6928" width="7.109375" style="47" bestFit="1" customWidth="1"/>
    <col min="6929" max="6930" width="5.21875" style="47" bestFit="1" customWidth="1"/>
    <col min="6931" max="6931" width="9" style="47"/>
    <col min="6932" max="6932" width="7.109375" style="47" bestFit="1" customWidth="1"/>
    <col min="6933" max="6933" width="9" style="47"/>
    <col min="6934" max="6934" width="17.21875" style="47" bestFit="1" customWidth="1"/>
    <col min="6935" max="6935" width="7.109375" style="47" bestFit="1" customWidth="1"/>
    <col min="6936" max="6936" width="9" style="47"/>
    <col min="6937" max="6937" width="5.21875" style="47" bestFit="1" customWidth="1"/>
    <col min="6938" max="6939" width="9" style="47"/>
    <col min="6940" max="6940" width="7.21875" style="47" bestFit="1" customWidth="1"/>
    <col min="6941" max="6941" width="9" style="47"/>
    <col min="6942" max="6942" width="8" style="47" bestFit="1" customWidth="1"/>
    <col min="6943" max="6945" width="3.109375" style="47" bestFit="1" customWidth="1"/>
    <col min="6946" max="6946" width="11.6640625" style="47" bestFit="1" customWidth="1"/>
    <col min="6947" max="6947" width="9.6640625" style="47" bestFit="1" customWidth="1"/>
    <col min="6948" max="6948" width="11.6640625" style="47" bestFit="1" customWidth="1"/>
    <col min="6949" max="6949" width="11.44140625" style="47" bestFit="1" customWidth="1"/>
    <col min="6950" max="6950" width="6.33203125" style="47" bestFit="1" customWidth="1"/>
    <col min="6951" max="6951" width="8" style="47" bestFit="1" customWidth="1"/>
    <col min="6952" max="6952" width="9.77734375" style="47" bestFit="1" customWidth="1"/>
    <col min="6953" max="6954" width="13.33203125" style="47" bestFit="1" customWidth="1"/>
    <col min="6955" max="6955" width="9.109375" style="47" bestFit="1" customWidth="1"/>
    <col min="6956" max="6956" width="4.77734375" style="47" bestFit="1" customWidth="1"/>
    <col min="6957" max="6957" width="11.109375" style="47" bestFit="1" customWidth="1"/>
    <col min="6958" max="6958" width="7.109375" style="47" bestFit="1" customWidth="1"/>
    <col min="6959" max="6959" width="5.21875" style="47" bestFit="1" customWidth="1"/>
    <col min="6960" max="6961" width="9" style="47"/>
    <col min="6962" max="6962" width="9.33203125" style="47" customWidth="1"/>
    <col min="6963" max="6963" width="8.44140625" style="47" customWidth="1"/>
    <col min="6964" max="6964" width="7.44140625" style="47" customWidth="1"/>
    <col min="6965" max="6965" width="7.6640625" style="47" customWidth="1"/>
    <col min="6966" max="7168" width="9" style="47"/>
    <col min="7169" max="7169" width="5.21875" style="47" bestFit="1" customWidth="1"/>
    <col min="7170" max="7179" width="2.33203125" style="47" bestFit="1" customWidth="1"/>
    <col min="7180" max="7180" width="4.44140625" style="47" bestFit="1" customWidth="1"/>
    <col min="7181" max="7181" width="7.109375" style="47" bestFit="1" customWidth="1"/>
    <col min="7182" max="7183" width="9" style="47"/>
    <col min="7184" max="7184" width="7.109375" style="47" bestFit="1" customWidth="1"/>
    <col min="7185" max="7186" width="5.21875" style="47" bestFit="1" customWidth="1"/>
    <col min="7187" max="7187" width="9" style="47"/>
    <col min="7188" max="7188" width="7.109375" style="47" bestFit="1" customWidth="1"/>
    <col min="7189" max="7189" width="9" style="47"/>
    <col min="7190" max="7190" width="17.21875" style="47" bestFit="1" customWidth="1"/>
    <col min="7191" max="7191" width="7.109375" style="47" bestFit="1" customWidth="1"/>
    <col min="7192" max="7192" width="9" style="47"/>
    <col min="7193" max="7193" width="5.21875" style="47" bestFit="1" customWidth="1"/>
    <col min="7194" max="7195" width="9" style="47"/>
    <col min="7196" max="7196" width="7.21875" style="47" bestFit="1" customWidth="1"/>
    <col min="7197" max="7197" width="9" style="47"/>
    <col min="7198" max="7198" width="8" style="47" bestFit="1" customWidth="1"/>
    <col min="7199" max="7201" width="3.109375" style="47" bestFit="1" customWidth="1"/>
    <col min="7202" max="7202" width="11.6640625" style="47" bestFit="1" customWidth="1"/>
    <col min="7203" max="7203" width="9.6640625" style="47" bestFit="1" customWidth="1"/>
    <col min="7204" max="7204" width="11.6640625" style="47" bestFit="1" customWidth="1"/>
    <col min="7205" max="7205" width="11.44140625" style="47" bestFit="1" customWidth="1"/>
    <col min="7206" max="7206" width="6.33203125" style="47" bestFit="1" customWidth="1"/>
    <col min="7207" max="7207" width="8" style="47" bestFit="1" customWidth="1"/>
    <col min="7208" max="7208" width="9.77734375" style="47" bestFit="1" customWidth="1"/>
    <col min="7209" max="7210" width="13.33203125" style="47" bestFit="1" customWidth="1"/>
    <col min="7211" max="7211" width="9.109375" style="47" bestFit="1" customWidth="1"/>
    <col min="7212" max="7212" width="4.77734375" style="47" bestFit="1" customWidth="1"/>
    <col min="7213" max="7213" width="11.109375" style="47" bestFit="1" customWidth="1"/>
    <col min="7214" max="7214" width="7.109375" style="47" bestFit="1" customWidth="1"/>
    <col min="7215" max="7215" width="5.21875" style="47" bestFit="1" customWidth="1"/>
    <col min="7216" max="7217" width="9" style="47"/>
    <col min="7218" max="7218" width="9.33203125" style="47" customWidth="1"/>
    <col min="7219" max="7219" width="8.44140625" style="47" customWidth="1"/>
    <col min="7220" max="7220" width="7.44140625" style="47" customWidth="1"/>
    <col min="7221" max="7221" width="7.6640625" style="47" customWidth="1"/>
    <col min="7222" max="7424" width="9" style="47"/>
    <col min="7425" max="7425" width="5.21875" style="47" bestFit="1" customWidth="1"/>
    <col min="7426" max="7435" width="2.33203125" style="47" bestFit="1" customWidth="1"/>
    <col min="7436" max="7436" width="4.44140625" style="47" bestFit="1" customWidth="1"/>
    <col min="7437" max="7437" width="7.109375" style="47" bestFit="1" customWidth="1"/>
    <col min="7438" max="7439" width="9" style="47"/>
    <col min="7440" max="7440" width="7.109375" style="47" bestFit="1" customWidth="1"/>
    <col min="7441" max="7442" width="5.21875" style="47" bestFit="1" customWidth="1"/>
    <col min="7443" max="7443" width="9" style="47"/>
    <col min="7444" max="7444" width="7.109375" style="47" bestFit="1" customWidth="1"/>
    <col min="7445" max="7445" width="9" style="47"/>
    <col min="7446" max="7446" width="17.21875" style="47" bestFit="1" customWidth="1"/>
    <col min="7447" max="7447" width="7.109375" style="47" bestFit="1" customWidth="1"/>
    <col min="7448" max="7448" width="9" style="47"/>
    <col min="7449" max="7449" width="5.21875" style="47" bestFit="1" customWidth="1"/>
    <col min="7450" max="7451" width="9" style="47"/>
    <col min="7452" max="7452" width="7.21875" style="47" bestFit="1" customWidth="1"/>
    <col min="7453" max="7453" width="9" style="47"/>
    <col min="7454" max="7454" width="8" style="47" bestFit="1" customWidth="1"/>
    <col min="7455" max="7457" width="3.109375" style="47" bestFit="1" customWidth="1"/>
    <col min="7458" max="7458" width="11.6640625" style="47" bestFit="1" customWidth="1"/>
    <col min="7459" max="7459" width="9.6640625" style="47" bestFit="1" customWidth="1"/>
    <col min="7460" max="7460" width="11.6640625" style="47" bestFit="1" customWidth="1"/>
    <col min="7461" max="7461" width="11.44140625" style="47" bestFit="1" customWidth="1"/>
    <col min="7462" max="7462" width="6.33203125" style="47" bestFit="1" customWidth="1"/>
    <col min="7463" max="7463" width="8" style="47" bestFit="1" customWidth="1"/>
    <col min="7464" max="7464" width="9.77734375" style="47" bestFit="1" customWidth="1"/>
    <col min="7465" max="7466" width="13.33203125" style="47" bestFit="1" customWidth="1"/>
    <col min="7467" max="7467" width="9.109375" style="47" bestFit="1" customWidth="1"/>
    <col min="7468" max="7468" width="4.77734375" style="47" bestFit="1" customWidth="1"/>
    <col min="7469" max="7469" width="11.109375" style="47" bestFit="1" customWidth="1"/>
    <col min="7470" max="7470" width="7.109375" style="47" bestFit="1" customWidth="1"/>
    <col min="7471" max="7471" width="5.21875" style="47" bestFit="1" customWidth="1"/>
    <col min="7472" max="7473" width="9" style="47"/>
    <col min="7474" max="7474" width="9.33203125" style="47" customWidth="1"/>
    <col min="7475" max="7475" width="8.44140625" style="47" customWidth="1"/>
    <col min="7476" max="7476" width="7.44140625" style="47" customWidth="1"/>
    <col min="7477" max="7477" width="7.6640625" style="47" customWidth="1"/>
    <col min="7478" max="7680" width="9" style="47"/>
    <col min="7681" max="7681" width="5.21875" style="47" bestFit="1" customWidth="1"/>
    <col min="7682" max="7691" width="2.33203125" style="47" bestFit="1" customWidth="1"/>
    <col min="7692" max="7692" width="4.44140625" style="47" bestFit="1" customWidth="1"/>
    <col min="7693" max="7693" width="7.109375" style="47" bestFit="1" customWidth="1"/>
    <col min="7694" max="7695" width="9" style="47"/>
    <col min="7696" max="7696" width="7.109375" style="47" bestFit="1" customWidth="1"/>
    <col min="7697" max="7698" width="5.21875" style="47" bestFit="1" customWidth="1"/>
    <col min="7699" max="7699" width="9" style="47"/>
    <col min="7700" max="7700" width="7.109375" style="47" bestFit="1" customWidth="1"/>
    <col min="7701" max="7701" width="9" style="47"/>
    <col min="7702" max="7702" width="17.21875" style="47" bestFit="1" customWidth="1"/>
    <col min="7703" max="7703" width="7.109375" style="47" bestFit="1" customWidth="1"/>
    <col min="7704" max="7704" width="9" style="47"/>
    <col min="7705" max="7705" width="5.21875" style="47" bestFit="1" customWidth="1"/>
    <col min="7706" max="7707" width="9" style="47"/>
    <col min="7708" max="7708" width="7.21875" style="47" bestFit="1" customWidth="1"/>
    <col min="7709" max="7709" width="9" style="47"/>
    <col min="7710" max="7710" width="8" style="47" bestFit="1" customWidth="1"/>
    <col min="7711" max="7713" width="3.109375" style="47" bestFit="1" customWidth="1"/>
    <col min="7714" max="7714" width="11.6640625" style="47" bestFit="1" customWidth="1"/>
    <col min="7715" max="7715" width="9.6640625" style="47" bestFit="1" customWidth="1"/>
    <col min="7716" max="7716" width="11.6640625" style="47" bestFit="1" customWidth="1"/>
    <col min="7717" max="7717" width="11.44140625" style="47" bestFit="1" customWidth="1"/>
    <col min="7718" max="7718" width="6.33203125" style="47" bestFit="1" customWidth="1"/>
    <col min="7719" max="7719" width="8" style="47" bestFit="1" customWidth="1"/>
    <col min="7720" max="7720" width="9.77734375" style="47" bestFit="1" customWidth="1"/>
    <col min="7721" max="7722" width="13.33203125" style="47" bestFit="1" customWidth="1"/>
    <col min="7723" max="7723" width="9.109375" style="47" bestFit="1" customWidth="1"/>
    <col min="7724" max="7724" width="4.77734375" style="47" bestFit="1" customWidth="1"/>
    <col min="7725" max="7725" width="11.109375" style="47" bestFit="1" customWidth="1"/>
    <col min="7726" max="7726" width="7.109375" style="47" bestFit="1" customWidth="1"/>
    <col min="7727" max="7727" width="5.21875" style="47" bestFit="1" customWidth="1"/>
    <col min="7728" max="7729" width="9" style="47"/>
    <col min="7730" max="7730" width="9.33203125" style="47" customWidth="1"/>
    <col min="7731" max="7731" width="8.44140625" style="47" customWidth="1"/>
    <col min="7732" max="7732" width="7.44140625" style="47" customWidth="1"/>
    <col min="7733" max="7733" width="7.6640625" style="47" customWidth="1"/>
    <col min="7734" max="7936" width="9" style="47"/>
    <col min="7937" max="7937" width="5.21875" style="47" bestFit="1" customWidth="1"/>
    <col min="7938" max="7947" width="2.33203125" style="47" bestFit="1" customWidth="1"/>
    <col min="7948" max="7948" width="4.44140625" style="47" bestFit="1" customWidth="1"/>
    <col min="7949" max="7949" width="7.109375" style="47" bestFit="1" customWidth="1"/>
    <col min="7950" max="7951" width="9" style="47"/>
    <col min="7952" max="7952" width="7.109375" style="47" bestFit="1" customWidth="1"/>
    <col min="7953" max="7954" width="5.21875" style="47" bestFit="1" customWidth="1"/>
    <col min="7955" max="7955" width="9" style="47"/>
    <col min="7956" max="7956" width="7.109375" style="47" bestFit="1" customWidth="1"/>
    <col min="7957" max="7957" width="9" style="47"/>
    <col min="7958" max="7958" width="17.21875" style="47" bestFit="1" customWidth="1"/>
    <col min="7959" max="7959" width="7.109375" style="47" bestFit="1" customWidth="1"/>
    <col min="7960" max="7960" width="9" style="47"/>
    <col min="7961" max="7961" width="5.21875" style="47" bestFit="1" customWidth="1"/>
    <col min="7962" max="7963" width="9" style="47"/>
    <col min="7964" max="7964" width="7.21875" style="47" bestFit="1" customWidth="1"/>
    <col min="7965" max="7965" width="9" style="47"/>
    <col min="7966" max="7966" width="8" style="47" bestFit="1" customWidth="1"/>
    <col min="7967" max="7969" width="3.109375" style="47" bestFit="1" customWidth="1"/>
    <col min="7970" max="7970" width="11.6640625" style="47" bestFit="1" customWidth="1"/>
    <col min="7971" max="7971" width="9.6640625" style="47" bestFit="1" customWidth="1"/>
    <col min="7972" max="7972" width="11.6640625" style="47" bestFit="1" customWidth="1"/>
    <col min="7973" max="7973" width="11.44140625" style="47" bestFit="1" customWidth="1"/>
    <col min="7974" max="7974" width="6.33203125" style="47" bestFit="1" customWidth="1"/>
    <col min="7975" max="7975" width="8" style="47" bestFit="1" customWidth="1"/>
    <col min="7976" max="7976" width="9.77734375" style="47" bestFit="1" customWidth="1"/>
    <col min="7977" max="7978" width="13.33203125" style="47" bestFit="1" customWidth="1"/>
    <col min="7979" max="7979" width="9.109375" style="47" bestFit="1" customWidth="1"/>
    <col min="7980" max="7980" width="4.77734375" style="47" bestFit="1" customWidth="1"/>
    <col min="7981" max="7981" width="11.109375" style="47" bestFit="1" customWidth="1"/>
    <col min="7982" max="7982" width="7.109375" style="47" bestFit="1" customWidth="1"/>
    <col min="7983" max="7983" width="5.21875" style="47" bestFit="1" customWidth="1"/>
    <col min="7984" max="7985" width="9" style="47"/>
    <col min="7986" max="7986" width="9.33203125" style="47" customWidth="1"/>
    <col min="7987" max="7987" width="8.44140625" style="47" customWidth="1"/>
    <col min="7988" max="7988" width="7.44140625" style="47" customWidth="1"/>
    <col min="7989" max="7989" width="7.6640625" style="47" customWidth="1"/>
    <col min="7990" max="8192" width="9" style="47"/>
    <col min="8193" max="8193" width="5.21875" style="47" bestFit="1" customWidth="1"/>
    <col min="8194" max="8203" width="2.33203125" style="47" bestFit="1" customWidth="1"/>
    <col min="8204" max="8204" width="4.44140625" style="47" bestFit="1" customWidth="1"/>
    <col min="8205" max="8205" width="7.109375" style="47" bestFit="1" customWidth="1"/>
    <col min="8206" max="8207" width="9" style="47"/>
    <col min="8208" max="8208" width="7.109375" style="47" bestFit="1" customWidth="1"/>
    <col min="8209" max="8210" width="5.21875" style="47" bestFit="1" customWidth="1"/>
    <col min="8211" max="8211" width="9" style="47"/>
    <col min="8212" max="8212" width="7.109375" style="47" bestFit="1" customWidth="1"/>
    <col min="8213" max="8213" width="9" style="47"/>
    <col min="8214" max="8214" width="17.21875" style="47" bestFit="1" customWidth="1"/>
    <col min="8215" max="8215" width="7.109375" style="47" bestFit="1" customWidth="1"/>
    <col min="8216" max="8216" width="9" style="47"/>
    <col min="8217" max="8217" width="5.21875" style="47" bestFit="1" customWidth="1"/>
    <col min="8218" max="8219" width="9" style="47"/>
    <col min="8220" max="8220" width="7.21875" style="47" bestFit="1" customWidth="1"/>
    <col min="8221" max="8221" width="9" style="47"/>
    <col min="8222" max="8222" width="8" style="47" bestFit="1" customWidth="1"/>
    <col min="8223" max="8225" width="3.109375" style="47" bestFit="1" customWidth="1"/>
    <col min="8226" max="8226" width="11.6640625" style="47" bestFit="1" customWidth="1"/>
    <col min="8227" max="8227" width="9.6640625" style="47" bestFit="1" customWidth="1"/>
    <col min="8228" max="8228" width="11.6640625" style="47" bestFit="1" customWidth="1"/>
    <col min="8229" max="8229" width="11.44140625" style="47" bestFit="1" customWidth="1"/>
    <col min="8230" max="8230" width="6.33203125" style="47" bestFit="1" customWidth="1"/>
    <col min="8231" max="8231" width="8" style="47" bestFit="1" customWidth="1"/>
    <col min="8232" max="8232" width="9.77734375" style="47" bestFit="1" customWidth="1"/>
    <col min="8233" max="8234" width="13.33203125" style="47" bestFit="1" customWidth="1"/>
    <col min="8235" max="8235" width="9.109375" style="47" bestFit="1" customWidth="1"/>
    <col min="8236" max="8236" width="4.77734375" style="47" bestFit="1" customWidth="1"/>
    <col min="8237" max="8237" width="11.109375" style="47" bestFit="1" customWidth="1"/>
    <col min="8238" max="8238" width="7.109375" style="47" bestFit="1" customWidth="1"/>
    <col min="8239" max="8239" width="5.21875" style="47" bestFit="1" customWidth="1"/>
    <col min="8240" max="8241" width="9" style="47"/>
    <col min="8242" max="8242" width="9.33203125" style="47" customWidth="1"/>
    <col min="8243" max="8243" width="8.44140625" style="47" customWidth="1"/>
    <col min="8244" max="8244" width="7.44140625" style="47" customWidth="1"/>
    <col min="8245" max="8245" width="7.6640625" style="47" customWidth="1"/>
    <col min="8246" max="8448" width="9" style="47"/>
    <col min="8449" max="8449" width="5.21875" style="47" bestFit="1" customWidth="1"/>
    <col min="8450" max="8459" width="2.33203125" style="47" bestFit="1" customWidth="1"/>
    <col min="8460" max="8460" width="4.44140625" style="47" bestFit="1" customWidth="1"/>
    <col min="8461" max="8461" width="7.109375" style="47" bestFit="1" customWidth="1"/>
    <col min="8462" max="8463" width="9" style="47"/>
    <col min="8464" max="8464" width="7.109375" style="47" bestFit="1" customWidth="1"/>
    <col min="8465" max="8466" width="5.21875" style="47" bestFit="1" customWidth="1"/>
    <col min="8467" max="8467" width="9" style="47"/>
    <col min="8468" max="8468" width="7.109375" style="47" bestFit="1" customWidth="1"/>
    <col min="8469" max="8469" width="9" style="47"/>
    <col min="8470" max="8470" width="17.21875" style="47" bestFit="1" customWidth="1"/>
    <col min="8471" max="8471" width="7.109375" style="47" bestFit="1" customWidth="1"/>
    <col min="8472" max="8472" width="9" style="47"/>
    <col min="8473" max="8473" width="5.21875" style="47" bestFit="1" customWidth="1"/>
    <col min="8474" max="8475" width="9" style="47"/>
    <col min="8476" max="8476" width="7.21875" style="47" bestFit="1" customWidth="1"/>
    <col min="8477" max="8477" width="9" style="47"/>
    <col min="8478" max="8478" width="8" style="47" bestFit="1" customWidth="1"/>
    <col min="8479" max="8481" width="3.109375" style="47" bestFit="1" customWidth="1"/>
    <col min="8482" max="8482" width="11.6640625" style="47" bestFit="1" customWidth="1"/>
    <col min="8483" max="8483" width="9.6640625" style="47" bestFit="1" customWidth="1"/>
    <col min="8484" max="8484" width="11.6640625" style="47" bestFit="1" customWidth="1"/>
    <col min="8485" max="8485" width="11.44140625" style="47" bestFit="1" customWidth="1"/>
    <col min="8486" max="8486" width="6.33203125" style="47" bestFit="1" customWidth="1"/>
    <col min="8487" max="8487" width="8" style="47" bestFit="1" customWidth="1"/>
    <col min="8488" max="8488" width="9.77734375" style="47" bestFit="1" customWidth="1"/>
    <col min="8489" max="8490" width="13.33203125" style="47" bestFit="1" customWidth="1"/>
    <col min="8491" max="8491" width="9.109375" style="47" bestFit="1" customWidth="1"/>
    <col min="8492" max="8492" width="4.77734375" style="47" bestFit="1" customWidth="1"/>
    <col min="8493" max="8493" width="11.109375" style="47" bestFit="1" customWidth="1"/>
    <col min="8494" max="8494" width="7.109375" style="47" bestFit="1" customWidth="1"/>
    <col min="8495" max="8495" width="5.21875" style="47" bestFit="1" customWidth="1"/>
    <col min="8496" max="8497" width="9" style="47"/>
    <col min="8498" max="8498" width="9.33203125" style="47" customWidth="1"/>
    <col min="8499" max="8499" width="8.44140625" style="47" customWidth="1"/>
    <col min="8500" max="8500" width="7.44140625" style="47" customWidth="1"/>
    <col min="8501" max="8501" width="7.6640625" style="47" customWidth="1"/>
    <col min="8502" max="8704" width="9" style="47"/>
    <col min="8705" max="8705" width="5.21875" style="47" bestFit="1" customWidth="1"/>
    <col min="8706" max="8715" width="2.33203125" style="47" bestFit="1" customWidth="1"/>
    <col min="8716" max="8716" width="4.44140625" style="47" bestFit="1" customWidth="1"/>
    <col min="8717" max="8717" width="7.109375" style="47" bestFit="1" customWidth="1"/>
    <col min="8718" max="8719" width="9" style="47"/>
    <col min="8720" max="8720" width="7.109375" style="47" bestFit="1" customWidth="1"/>
    <col min="8721" max="8722" width="5.21875" style="47" bestFit="1" customWidth="1"/>
    <col min="8723" max="8723" width="9" style="47"/>
    <col min="8724" max="8724" width="7.109375" style="47" bestFit="1" customWidth="1"/>
    <col min="8725" max="8725" width="9" style="47"/>
    <col min="8726" max="8726" width="17.21875" style="47" bestFit="1" customWidth="1"/>
    <col min="8727" max="8727" width="7.109375" style="47" bestFit="1" customWidth="1"/>
    <col min="8728" max="8728" width="9" style="47"/>
    <col min="8729" max="8729" width="5.21875" style="47" bestFit="1" customWidth="1"/>
    <col min="8730" max="8731" width="9" style="47"/>
    <col min="8732" max="8732" width="7.21875" style="47" bestFit="1" customWidth="1"/>
    <col min="8733" max="8733" width="9" style="47"/>
    <col min="8734" max="8734" width="8" style="47" bestFit="1" customWidth="1"/>
    <col min="8735" max="8737" width="3.109375" style="47" bestFit="1" customWidth="1"/>
    <col min="8738" max="8738" width="11.6640625" style="47" bestFit="1" customWidth="1"/>
    <col min="8739" max="8739" width="9.6640625" style="47" bestFit="1" customWidth="1"/>
    <col min="8740" max="8740" width="11.6640625" style="47" bestFit="1" customWidth="1"/>
    <col min="8741" max="8741" width="11.44140625" style="47" bestFit="1" customWidth="1"/>
    <col min="8742" max="8742" width="6.33203125" style="47" bestFit="1" customWidth="1"/>
    <col min="8743" max="8743" width="8" style="47" bestFit="1" customWidth="1"/>
    <col min="8744" max="8744" width="9.77734375" style="47" bestFit="1" customWidth="1"/>
    <col min="8745" max="8746" width="13.33203125" style="47" bestFit="1" customWidth="1"/>
    <col min="8747" max="8747" width="9.109375" style="47" bestFit="1" customWidth="1"/>
    <col min="8748" max="8748" width="4.77734375" style="47" bestFit="1" customWidth="1"/>
    <col min="8749" max="8749" width="11.109375" style="47" bestFit="1" customWidth="1"/>
    <col min="8750" max="8750" width="7.109375" style="47" bestFit="1" customWidth="1"/>
    <col min="8751" max="8751" width="5.21875" style="47" bestFit="1" customWidth="1"/>
    <col min="8752" max="8753" width="9" style="47"/>
    <col min="8754" max="8754" width="9.33203125" style="47" customWidth="1"/>
    <col min="8755" max="8755" width="8.44140625" style="47" customWidth="1"/>
    <col min="8756" max="8756" width="7.44140625" style="47" customWidth="1"/>
    <col min="8757" max="8757" width="7.6640625" style="47" customWidth="1"/>
    <col min="8758" max="8960" width="9" style="47"/>
    <col min="8961" max="8961" width="5.21875" style="47" bestFit="1" customWidth="1"/>
    <col min="8962" max="8971" width="2.33203125" style="47" bestFit="1" customWidth="1"/>
    <col min="8972" max="8972" width="4.44140625" style="47" bestFit="1" customWidth="1"/>
    <col min="8973" max="8973" width="7.109375" style="47" bestFit="1" customWidth="1"/>
    <col min="8974" max="8975" width="9" style="47"/>
    <col min="8976" max="8976" width="7.109375" style="47" bestFit="1" customWidth="1"/>
    <col min="8977" max="8978" width="5.21875" style="47" bestFit="1" customWidth="1"/>
    <col min="8979" max="8979" width="9" style="47"/>
    <col min="8980" max="8980" width="7.109375" style="47" bestFit="1" customWidth="1"/>
    <col min="8981" max="8981" width="9" style="47"/>
    <col min="8982" max="8982" width="17.21875" style="47" bestFit="1" customWidth="1"/>
    <col min="8983" max="8983" width="7.109375" style="47" bestFit="1" customWidth="1"/>
    <col min="8984" max="8984" width="9" style="47"/>
    <col min="8985" max="8985" width="5.21875" style="47" bestFit="1" customWidth="1"/>
    <col min="8986" max="8987" width="9" style="47"/>
    <col min="8988" max="8988" width="7.21875" style="47" bestFit="1" customWidth="1"/>
    <col min="8989" max="8989" width="9" style="47"/>
    <col min="8990" max="8990" width="8" style="47" bestFit="1" customWidth="1"/>
    <col min="8991" max="8993" width="3.109375" style="47" bestFit="1" customWidth="1"/>
    <col min="8994" max="8994" width="11.6640625" style="47" bestFit="1" customWidth="1"/>
    <col min="8995" max="8995" width="9.6640625" style="47" bestFit="1" customWidth="1"/>
    <col min="8996" max="8996" width="11.6640625" style="47" bestFit="1" customWidth="1"/>
    <col min="8997" max="8997" width="11.44140625" style="47" bestFit="1" customWidth="1"/>
    <col min="8998" max="8998" width="6.33203125" style="47" bestFit="1" customWidth="1"/>
    <col min="8999" max="8999" width="8" style="47" bestFit="1" customWidth="1"/>
    <col min="9000" max="9000" width="9.77734375" style="47" bestFit="1" customWidth="1"/>
    <col min="9001" max="9002" width="13.33203125" style="47" bestFit="1" customWidth="1"/>
    <col min="9003" max="9003" width="9.109375" style="47" bestFit="1" customWidth="1"/>
    <col min="9004" max="9004" width="4.77734375" style="47" bestFit="1" customWidth="1"/>
    <col min="9005" max="9005" width="11.109375" style="47" bestFit="1" customWidth="1"/>
    <col min="9006" max="9006" width="7.109375" style="47" bestFit="1" customWidth="1"/>
    <col min="9007" max="9007" width="5.21875" style="47" bestFit="1" customWidth="1"/>
    <col min="9008" max="9009" width="9" style="47"/>
    <col min="9010" max="9010" width="9.33203125" style="47" customWidth="1"/>
    <col min="9011" max="9011" width="8.44140625" style="47" customWidth="1"/>
    <col min="9012" max="9012" width="7.44140625" style="47" customWidth="1"/>
    <col min="9013" max="9013" width="7.6640625" style="47" customWidth="1"/>
    <col min="9014" max="9216" width="9" style="47"/>
    <col min="9217" max="9217" width="5.21875" style="47" bestFit="1" customWidth="1"/>
    <col min="9218" max="9227" width="2.33203125" style="47" bestFit="1" customWidth="1"/>
    <col min="9228" max="9228" width="4.44140625" style="47" bestFit="1" customWidth="1"/>
    <col min="9229" max="9229" width="7.109375" style="47" bestFit="1" customWidth="1"/>
    <col min="9230" max="9231" width="9" style="47"/>
    <col min="9232" max="9232" width="7.109375" style="47" bestFit="1" customWidth="1"/>
    <col min="9233" max="9234" width="5.21875" style="47" bestFit="1" customWidth="1"/>
    <col min="9235" max="9235" width="9" style="47"/>
    <col min="9236" max="9236" width="7.109375" style="47" bestFit="1" customWidth="1"/>
    <col min="9237" max="9237" width="9" style="47"/>
    <col min="9238" max="9238" width="17.21875" style="47" bestFit="1" customWidth="1"/>
    <col min="9239" max="9239" width="7.109375" style="47" bestFit="1" customWidth="1"/>
    <col min="9240" max="9240" width="9" style="47"/>
    <col min="9241" max="9241" width="5.21875" style="47" bestFit="1" customWidth="1"/>
    <col min="9242" max="9243" width="9" style="47"/>
    <col min="9244" max="9244" width="7.21875" style="47" bestFit="1" customWidth="1"/>
    <col min="9245" max="9245" width="9" style="47"/>
    <col min="9246" max="9246" width="8" style="47" bestFit="1" customWidth="1"/>
    <col min="9247" max="9249" width="3.109375" style="47" bestFit="1" customWidth="1"/>
    <col min="9250" max="9250" width="11.6640625" style="47" bestFit="1" customWidth="1"/>
    <col min="9251" max="9251" width="9.6640625" style="47" bestFit="1" customWidth="1"/>
    <col min="9252" max="9252" width="11.6640625" style="47" bestFit="1" customWidth="1"/>
    <col min="9253" max="9253" width="11.44140625" style="47" bestFit="1" customWidth="1"/>
    <col min="9254" max="9254" width="6.33203125" style="47" bestFit="1" customWidth="1"/>
    <col min="9255" max="9255" width="8" style="47" bestFit="1" customWidth="1"/>
    <col min="9256" max="9256" width="9.77734375" style="47" bestFit="1" customWidth="1"/>
    <col min="9257" max="9258" width="13.33203125" style="47" bestFit="1" customWidth="1"/>
    <col min="9259" max="9259" width="9.109375" style="47" bestFit="1" customWidth="1"/>
    <col min="9260" max="9260" width="4.77734375" style="47" bestFit="1" customWidth="1"/>
    <col min="9261" max="9261" width="11.109375" style="47" bestFit="1" customWidth="1"/>
    <col min="9262" max="9262" width="7.109375" style="47" bestFit="1" customWidth="1"/>
    <col min="9263" max="9263" width="5.21875" style="47" bestFit="1" customWidth="1"/>
    <col min="9264" max="9265" width="9" style="47"/>
    <col min="9266" max="9266" width="9.33203125" style="47" customWidth="1"/>
    <col min="9267" max="9267" width="8.44140625" style="47" customWidth="1"/>
    <col min="9268" max="9268" width="7.44140625" style="47" customWidth="1"/>
    <col min="9269" max="9269" width="7.6640625" style="47" customWidth="1"/>
    <col min="9270" max="9472" width="9" style="47"/>
    <col min="9473" max="9473" width="5.21875" style="47" bestFit="1" customWidth="1"/>
    <col min="9474" max="9483" width="2.33203125" style="47" bestFit="1" customWidth="1"/>
    <col min="9484" max="9484" width="4.44140625" style="47" bestFit="1" customWidth="1"/>
    <col min="9485" max="9485" width="7.109375" style="47" bestFit="1" customWidth="1"/>
    <col min="9486" max="9487" width="9" style="47"/>
    <col min="9488" max="9488" width="7.109375" style="47" bestFit="1" customWidth="1"/>
    <col min="9489" max="9490" width="5.21875" style="47" bestFit="1" customWidth="1"/>
    <col min="9491" max="9491" width="9" style="47"/>
    <col min="9492" max="9492" width="7.109375" style="47" bestFit="1" customWidth="1"/>
    <col min="9493" max="9493" width="9" style="47"/>
    <col min="9494" max="9494" width="17.21875" style="47" bestFit="1" customWidth="1"/>
    <col min="9495" max="9495" width="7.109375" style="47" bestFit="1" customWidth="1"/>
    <col min="9496" max="9496" width="9" style="47"/>
    <col min="9497" max="9497" width="5.21875" style="47" bestFit="1" customWidth="1"/>
    <col min="9498" max="9499" width="9" style="47"/>
    <col min="9500" max="9500" width="7.21875" style="47" bestFit="1" customWidth="1"/>
    <col min="9501" max="9501" width="9" style="47"/>
    <col min="9502" max="9502" width="8" style="47" bestFit="1" customWidth="1"/>
    <col min="9503" max="9505" width="3.109375" style="47" bestFit="1" customWidth="1"/>
    <col min="9506" max="9506" width="11.6640625" style="47" bestFit="1" customWidth="1"/>
    <col min="9507" max="9507" width="9.6640625" style="47" bestFit="1" customWidth="1"/>
    <col min="9508" max="9508" width="11.6640625" style="47" bestFit="1" customWidth="1"/>
    <col min="9509" max="9509" width="11.44140625" style="47" bestFit="1" customWidth="1"/>
    <col min="9510" max="9510" width="6.33203125" style="47" bestFit="1" customWidth="1"/>
    <col min="9511" max="9511" width="8" style="47" bestFit="1" customWidth="1"/>
    <col min="9512" max="9512" width="9.77734375" style="47" bestFit="1" customWidth="1"/>
    <col min="9513" max="9514" width="13.33203125" style="47" bestFit="1" customWidth="1"/>
    <col min="9515" max="9515" width="9.109375" style="47" bestFit="1" customWidth="1"/>
    <col min="9516" max="9516" width="4.77734375" style="47" bestFit="1" customWidth="1"/>
    <col min="9517" max="9517" width="11.109375" style="47" bestFit="1" customWidth="1"/>
    <col min="9518" max="9518" width="7.109375" style="47" bestFit="1" customWidth="1"/>
    <col min="9519" max="9519" width="5.21875" style="47" bestFit="1" customWidth="1"/>
    <col min="9520" max="9521" width="9" style="47"/>
    <col min="9522" max="9522" width="9.33203125" style="47" customWidth="1"/>
    <col min="9523" max="9523" width="8.44140625" style="47" customWidth="1"/>
    <col min="9524" max="9524" width="7.44140625" style="47" customWidth="1"/>
    <col min="9525" max="9525" width="7.6640625" style="47" customWidth="1"/>
    <col min="9526" max="9728" width="9" style="47"/>
    <col min="9729" max="9729" width="5.21875" style="47" bestFit="1" customWidth="1"/>
    <col min="9730" max="9739" width="2.33203125" style="47" bestFit="1" customWidth="1"/>
    <col min="9740" max="9740" width="4.44140625" style="47" bestFit="1" customWidth="1"/>
    <col min="9741" max="9741" width="7.109375" style="47" bestFit="1" customWidth="1"/>
    <col min="9742" max="9743" width="9" style="47"/>
    <col min="9744" max="9744" width="7.109375" style="47" bestFit="1" customWidth="1"/>
    <col min="9745" max="9746" width="5.21875" style="47" bestFit="1" customWidth="1"/>
    <col min="9747" max="9747" width="9" style="47"/>
    <col min="9748" max="9748" width="7.109375" style="47" bestFit="1" customWidth="1"/>
    <col min="9749" max="9749" width="9" style="47"/>
    <col min="9750" max="9750" width="17.21875" style="47" bestFit="1" customWidth="1"/>
    <col min="9751" max="9751" width="7.109375" style="47" bestFit="1" customWidth="1"/>
    <col min="9752" max="9752" width="9" style="47"/>
    <col min="9753" max="9753" width="5.21875" style="47" bestFit="1" customWidth="1"/>
    <col min="9754" max="9755" width="9" style="47"/>
    <col min="9756" max="9756" width="7.21875" style="47" bestFit="1" customWidth="1"/>
    <col min="9757" max="9757" width="9" style="47"/>
    <col min="9758" max="9758" width="8" style="47" bestFit="1" customWidth="1"/>
    <col min="9759" max="9761" width="3.109375" style="47" bestFit="1" customWidth="1"/>
    <col min="9762" max="9762" width="11.6640625" style="47" bestFit="1" customWidth="1"/>
    <col min="9763" max="9763" width="9.6640625" style="47" bestFit="1" customWidth="1"/>
    <col min="9764" max="9764" width="11.6640625" style="47" bestFit="1" customWidth="1"/>
    <col min="9765" max="9765" width="11.44140625" style="47" bestFit="1" customWidth="1"/>
    <col min="9766" max="9766" width="6.33203125" style="47" bestFit="1" customWidth="1"/>
    <col min="9767" max="9767" width="8" style="47" bestFit="1" customWidth="1"/>
    <col min="9768" max="9768" width="9.77734375" style="47" bestFit="1" customWidth="1"/>
    <col min="9769" max="9770" width="13.33203125" style="47" bestFit="1" customWidth="1"/>
    <col min="9771" max="9771" width="9.109375" style="47" bestFit="1" customWidth="1"/>
    <col min="9772" max="9772" width="4.77734375" style="47" bestFit="1" customWidth="1"/>
    <col min="9773" max="9773" width="11.109375" style="47" bestFit="1" customWidth="1"/>
    <col min="9774" max="9774" width="7.109375" style="47" bestFit="1" customWidth="1"/>
    <col min="9775" max="9775" width="5.21875" style="47" bestFit="1" customWidth="1"/>
    <col min="9776" max="9777" width="9" style="47"/>
    <col min="9778" max="9778" width="9.33203125" style="47" customWidth="1"/>
    <col min="9779" max="9779" width="8.44140625" style="47" customWidth="1"/>
    <col min="9780" max="9780" width="7.44140625" style="47" customWidth="1"/>
    <col min="9781" max="9781" width="7.6640625" style="47" customWidth="1"/>
    <col min="9782" max="9984" width="9" style="47"/>
    <col min="9985" max="9985" width="5.21875" style="47" bestFit="1" customWidth="1"/>
    <col min="9986" max="9995" width="2.33203125" style="47" bestFit="1" customWidth="1"/>
    <col min="9996" max="9996" width="4.44140625" style="47" bestFit="1" customWidth="1"/>
    <col min="9997" max="9997" width="7.109375" style="47" bestFit="1" customWidth="1"/>
    <col min="9998" max="9999" width="9" style="47"/>
    <col min="10000" max="10000" width="7.109375" style="47" bestFit="1" customWidth="1"/>
    <col min="10001" max="10002" width="5.21875" style="47" bestFit="1" customWidth="1"/>
    <col min="10003" max="10003" width="9" style="47"/>
    <col min="10004" max="10004" width="7.109375" style="47" bestFit="1" customWidth="1"/>
    <col min="10005" max="10005" width="9" style="47"/>
    <col min="10006" max="10006" width="17.21875" style="47" bestFit="1" customWidth="1"/>
    <col min="10007" max="10007" width="7.109375" style="47" bestFit="1" customWidth="1"/>
    <col min="10008" max="10008" width="9" style="47"/>
    <col min="10009" max="10009" width="5.21875" style="47" bestFit="1" customWidth="1"/>
    <col min="10010" max="10011" width="9" style="47"/>
    <col min="10012" max="10012" width="7.21875" style="47" bestFit="1" customWidth="1"/>
    <col min="10013" max="10013" width="9" style="47"/>
    <col min="10014" max="10014" width="8" style="47" bestFit="1" customWidth="1"/>
    <col min="10015" max="10017" width="3.109375" style="47" bestFit="1" customWidth="1"/>
    <col min="10018" max="10018" width="11.6640625" style="47" bestFit="1" customWidth="1"/>
    <col min="10019" max="10019" width="9.6640625" style="47" bestFit="1" customWidth="1"/>
    <col min="10020" max="10020" width="11.6640625" style="47" bestFit="1" customWidth="1"/>
    <col min="10021" max="10021" width="11.44140625" style="47" bestFit="1" customWidth="1"/>
    <col min="10022" max="10022" width="6.33203125" style="47" bestFit="1" customWidth="1"/>
    <col min="10023" max="10023" width="8" style="47" bestFit="1" customWidth="1"/>
    <col min="10024" max="10024" width="9.77734375" style="47" bestFit="1" customWidth="1"/>
    <col min="10025" max="10026" width="13.33203125" style="47" bestFit="1" customWidth="1"/>
    <col min="10027" max="10027" width="9.109375" style="47" bestFit="1" customWidth="1"/>
    <col min="10028" max="10028" width="4.77734375" style="47" bestFit="1" customWidth="1"/>
    <col min="10029" max="10029" width="11.109375" style="47" bestFit="1" customWidth="1"/>
    <col min="10030" max="10030" width="7.109375" style="47" bestFit="1" customWidth="1"/>
    <col min="10031" max="10031" width="5.21875" style="47" bestFit="1" customWidth="1"/>
    <col min="10032" max="10033" width="9" style="47"/>
    <col min="10034" max="10034" width="9.33203125" style="47" customWidth="1"/>
    <col min="10035" max="10035" width="8.44140625" style="47" customWidth="1"/>
    <col min="10036" max="10036" width="7.44140625" style="47" customWidth="1"/>
    <col min="10037" max="10037" width="7.6640625" style="47" customWidth="1"/>
    <col min="10038" max="10240" width="9" style="47"/>
    <col min="10241" max="10241" width="5.21875" style="47" bestFit="1" customWidth="1"/>
    <col min="10242" max="10251" width="2.33203125" style="47" bestFit="1" customWidth="1"/>
    <col min="10252" max="10252" width="4.44140625" style="47" bestFit="1" customWidth="1"/>
    <col min="10253" max="10253" width="7.109375" style="47" bestFit="1" customWidth="1"/>
    <col min="10254" max="10255" width="9" style="47"/>
    <col min="10256" max="10256" width="7.109375" style="47" bestFit="1" customWidth="1"/>
    <col min="10257" max="10258" width="5.21875" style="47" bestFit="1" customWidth="1"/>
    <col min="10259" max="10259" width="9" style="47"/>
    <col min="10260" max="10260" width="7.109375" style="47" bestFit="1" customWidth="1"/>
    <col min="10261" max="10261" width="9" style="47"/>
    <col min="10262" max="10262" width="17.21875" style="47" bestFit="1" customWidth="1"/>
    <col min="10263" max="10263" width="7.109375" style="47" bestFit="1" customWidth="1"/>
    <col min="10264" max="10264" width="9" style="47"/>
    <col min="10265" max="10265" width="5.21875" style="47" bestFit="1" customWidth="1"/>
    <col min="10266" max="10267" width="9" style="47"/>
    <col min="10268" max="10268" width="7.21875" style="47" bestFit="1" customWidth="1"/>
    <col min="10269" max="10269" width="9" style="47"/>
    <col min="10270" max="10270" width="8" style="47" bestFit="1" customWidth="1"/>
    <col min="10271" max="10273" width="3.109375" style="47" bestFit="1" customWidth="1"/>
    <col min="10274" max="10274" width="11.6640625" style="47" bestFit="1" customWidth="1"/>
    <col min="10275" max="10275" width="9.6640625" style="47" bestFit="1" customWidth="1"/>
    <col min="10276" max="10276" width="11.6640625" style="47" bestFit="1" customWidth="1"/>
    <col min="10277" max="10277" width="11.44140625" style="47" bestFit="1" customWidth="1"/>
    <col min="10278" max="10278" width="6.33203125" style="47" bestFit="1" customWidth="1"/>
    <col min="10279" max="10279" width="8" style="47" bestFit="1" customWidth="1"/>
    <col min="10280" max="10280" width="9.77734375" style="47" bestFit="1" customWidth="1"/>
    <col min="10281" max="10282" width="13.33203125" style="47" bestFit="1" customWidth="1"/>
    <col min="10283" max="10283" width="9.109375" style="47" bestFit="1" customWidth="1"/>
    <col min="10284" max="10284" width="4.77734375" style="47" bestFit="1" customWidth="1"/>
    <col min="10285" max="10285" width="11.109375" style="47" bestFit="1" customWidth="1"/>
    <col min="10286" max="10286" width="7.109375" style="47" bestFit="1" customWidth="1"/>
    <col min="10287" max="10287" width="5.21875" style="47" bestFit="1" customWidth="1"/>
    <col min="10288" max="10289" width="9" style="47"/>
    <col min="10290" max="10290" width="9.33203125" style="47" customWidth="1"/>
    <col min="10291" max="10291" width="8.44140625" style="47" customWidth="1"/>
    <col min="10292" max="10292" width="7.44140625" style="47" customWidth="1"/>
    <col min="10293" max="10293" width="7.6640625" style="47" customWidth="1"/>
    <col min="10294" max="10496" width="9" style="47"/>
    <col min="10497" max="10497" width="5.21875" style="47" bestFit="1" customWidth="1"/>
    <col min="10498" max="10507" width="2.33203125" style="47" bestFit="1" customWidth="1"/>
    <col min="10508" max="10508" width="4.44140625" style="47" bestFit="1" customWidth="1"/>
    <col min="10509" max="10509" width="7.109375" style="47" bestFit="1" customWidth="1"/>
    <col min="10510" max="10511" width="9" style="47"/>
    <col min="10512" max="10512" width="7.109375" style="47" bestFit="1" customWidth="1"/>
    <col min="10513" max="10514" width="5.21875" style="47" bestFit="1" customWidth="1"/>
    <col min="10515" max="10515" width="9" style="47"/>
    <col min="10516" max="10516" width="7.109375" style="47" bestFit="1" customWidth="1"/>
    <col min="10517" max="10517" width="9" style="47"/>
    <col min="10518" max="10518" width="17.21875" style="47" bestFit="1" customWidth="1"/>
    <col min="10519" max="10519" width="7.109375" style="47" bestFit="1" customWidth="1"/>
    <col min="10520" max="10520" width="9" style="47"/>
    <col min="10521" max="10521" width="5.21875" style="47" bestFit="1" customWidth="1"/>
    <col min="10522" max="10523" width="9" style="47"/>
    <col min="10524" max="10524" width="7.21875" style="47" bestFit="1" customWidth="1"/>
    <col min="10525" max="10525" width="9" style="47"/>
    <col min="10526" max="10526" width="8" style="47" bestFit="1" customWidth="1"/>
    <col min="10527" max="10529" width="3.109375" style="47" bestFit="1" customWidth="1"/>
    <col min="10530" max="10530" width="11.6640625" style="47" bestFit="1" customWidth="1"/>
    <col min="10531" max="10531" width="9.6640625" style="47" bestFit="1" customWidth="1"/>
    <col min="10532" max="10532" width="11.6640625" style="47" bestFit="1" customWidth="1"/>
    <col min="10533" max="10533" width="11.44140625" style="47" bestFit="1" customWidth="1"/>
    <col min="10534" max="10534" width="6.33203125" style="47" bestFit="1" customWidth="1"/>
    <col min="10535" max="10535" width="8" style="47" bestFit="1" customWidth="1"/>
    <col min="10536" max="10536" width="9.77734375" style="47" bestFit="1" customWidth="1"/>
    <col min="10537" max="10538" width="13.33203125" style="47" bestFit="1" customWidth="1"/>
    <col min="10539" max="10539" width="9.109375" style="47" bestFit="1" customWidth="1"/>
    <col min="10540" max="10540" width="4.77734375" style="47" bestFit="1" customWidth="1"/>
    <col min="10541" max="10541" width="11.109375" style="47" bestFit="1" customWidth="1"/>
    <col min="10542" max="10542" width="7.109375" style="47" bestFit="1" customWidth="1"/>
    <col min="10543" max="10543" width="5.21875" style="47" bestFit="1" customWidth="1"/>
    <col min="10544" max="10545" width="9" style="47"/>
    <col min="10546" max="10546" width="9.33203125" style="47" customWidth="1"/>
    <col min="10547" max="10547" width="8.44140625" style="47" customWidth="1"/>
    <col min="10548" max="10548" width="7.44140625" style="47" customWidth="1"/>
    <col min="10549" max="10549" width="7.6640625" style="47" customWidth="1"/>
    <col min="10550" max="10752" width="9" style="47"/>
    <col min="10753" max="10753" width="5.21875" style="47" bestFit="1" customWidth="1"/>
    <col min="10754" max="10763" width="2.33203125" style="47" bestFit="1" customWidth="1"/>
    <col min="10764" max="10764" width="4.44140625" style="47" bestFit="1" customWidth="1"/>
    <col min="10765" max="10765" width="7.109375" style="47" bestFit="1" customWidth="1"/>
    <col min="10766" max="10767" width="9" style="47"/>
    <col min="10768" max="10768" width="7.109375" style="47" bestFit="1" customWidth="1"/>
    <col min="10769" max="10770" width="5.21875" style="47" bestFit="1" customWidth="1"/>
    <col min="10771" max="10771" width="9" style="47"/>
    <col min="10772" max="10772" width="7.109375" style="47" bestFit="1" customWidth="1"/>
    <col min="10773" max="10773" width="9" style="47"/>
    <col min="10774" max="10774" width="17.21875" style="47" bestFit="1" customWidth="1"/>
    <col min="10775" max="10775" width="7.109375" style="47" bestFit="1" customWidth="1"/>
    <col min="10776" max="10776" width="9" style="47"/>
    <col min="10777" max="10777" width="5.21875" style="47" bestFit="1" customWidth="1"/>
    <col min="10778" max="10779" width="9" style="47"/>
    <col min="10780" max="10780" width="7.21875" style="47" bestFit="1" customWidth="1"/>
    <col min="10781" max="10781" width="9" style="47"/>
    <col min="10782" max="10782" width="8" style="47" bestFit="1" customWidth="1"/>
    <col min="10783" max="10785" width="3.109375" style="47" bestFit="1" customWidth="1"/>
    <col min="10786" max="10786" width="11.6640625" style="47" bestFit="1" customWidth="1"/>
    <col min="10787" max="10787" width="9.6640625" style="47" bestFit="1" customWidth="1"/>
    <col min="10788" max="10788" width="11.6640625" style="47" bestFit="1" customWidth="1"/>
    <col min="10789" max="10789" width="11.44140625" style="47" bestFit="1" customWidth="1"/>
    <col min="10790" max="10790" width="6.33203125" style="47" bestFit="1" customWidth="1"/>
    <col min="10791" max="10791" width="8" style="47" bestFit="1" customWidth="1"/>
    <col min="10792" max="10792" width="9.77734375" style="47" bestFit="1" customWidth="1"/>
    <col min="10793" max="10794" width="13.33203125" style="47" bestFit="1" customWidth="1"/>
    <col min="10795" max="10795" width="9.109375" style="47" bestFit="1" customWidth="1"/>
    <col min="10796" max="10796" width="4.77734375" style="47" bestFit="1" customWidth="1"/>
    <col min="10797" max="10797" width="11.109375" style="47" bestFit="1" customWidth="1"/>
    <col min="10798" max="10798" width="7.109375" style="47" bestFit="1" customWidth="1"/>
    <col min="10799" max="10799" width="5.21875" style="47" bestFit="1" customWidth="1"/>
    <col min="10800" max="10801" width="9" style="47"/>
    <col min="10802" max="10802" width="9.33203125" style="47" customWidth="1"/>
    <col min="10803" max="10803" width="8.44140625" style="47" customWidth="1"/>
    <col min="10804" max="10804" width="7.44140625" style="47" customWidth="1"/>
    <col min="10805" max="10805" width="7.6640625" style="47" customWidth="1"/>
    <col min="10806" max="11008" width="9" style="47"/>
    <col min="11009" max="11009" width="5.21875" style="47" bestFit="1" customWidth="1"/>
    <col min="11010" max="11019" width="2.33203125" style="47" bestFit="1" customWidth="1"/>
    <col min="11020" max="11020" width="4.44140625" style="47" bestFit="1" customWidth="1"/>
    <col min="11021" max="11021" width="7.109375" style="47" bestFit="1" customWidth="1"/>
    <col min="11022" max="11023" width="9" style="47"/>
    <col min="11024" max="11024" width="7.109375" style="47" bestFit="1" customWidth="1"/>
    <col min="11025" max="11026" width="5.21875" style="47" bestFit="1" customWidth="1"/>
    <col min="11027" max="11027" width="9" style="47"/>
    <col min="11028" max="11028" width="7.109375" style="47" bestFit="1" customWidth="1"/>
    <col min="11029" max="11029" width="9" style="47"/>
    <col min="11030" max="11030" width="17.21875" style="47" bestFit="1" customWidth="1"/>
    <col min="11031" max="11031" width="7.109375" style="47" bestFit="1" customWidth="1"/>
    <col min="11032" max="11032" width="9" style="47"/>
    <col min="11033" max="11033" width="5.21875" style="47" bestFit="1" customWidth="1"/>
    <col min="11034" max="11035" width="9" style="47"/>
    <col min="11036" max="11036" width="7.21875" style="47" bestFit="1" customWidth="1"/>
    <col min="11037" max="11037" width="9" style="47"/>
    <col min="11038" max="11038" width="8" style="47" bestFit="1" customWidth="1"/>
    <col min="11039" max="11041" width="3.109375" style="47" bestFit="1" customWidth="1"/>
    <col min="11042" max="11042" width="11.6640625" style="47" bestFit="1" customWidth="1"/>
    <col min="11043" max="11043" width="9.6640625" style="47" bestFit="1" customWidth="1"/>
    <col min="11044" max="11044" width="11.6640625" style="47" bestFit="1" customWidth="1"/>
    <col min="11045" max="11045" width="11.44140625" style="47" bestFit="1" customWidth="1"/>
    <col min="11046" max="11046" width="6.33203125" style="47" bestFit="1" customWidth="1"/>
    <col min="11047" max="11047" width="8" style="47" bestFit="1" customWidth="1"/>
    <col min="11048" max="11048" width="9.77734375" style="47" bestFit="1" customWidth="1"/>
    <col min="11049" max="11050" width="13.33203125" style="47" bestFit="1" customWidth="1"/>
    <col min="11051" max="11051" width="9.109375" style="47" bestFit="1" customWidth="1"/>
    <col min="11052" max="11052" width="4.77734375" style="47" bestFit="1" customWidth="1"/>
    <col min="11053" max="11053" width="11.109375" style="47" bestFit="1" customWidth="1"/>
    <col min="11054" max="11054" width="7.109375" style="47" bestFit="1" customWidth="1"/>
    <col min="11055" max="11055" width="5.21875" style="47" bestFit="1" customWidth="1"/>
    <col min="11056" max="11057" width="9" style="47"/>
    <col min="11058" max="11058" width="9.33203125" style="47" customWidth="1"/>
    <col min="11059" max="11059" width="8.44140625" style="47" customWidth="1"/>
    <col min="11060" max="11060" width="7.44140625" style="47" customWidth="1"/>
    <col min="11061" max="11061" width="7.6640625" style="47" customWidth="1"/>
    <col min="11062" max="11264" width="9" style="47"/>
    <col min="11265" max="11265" width="5.21875" style="47" bestFit="1" customWidth="1"/>
    <col min="11266" max="11275" width="2.33203125" style="47" bestFit="1" customWidth="1"/>
    <col min="11276" max="11276" width="4.44140625" style="47" bestFit="1" customWidth="1"/>
    <col min="11277" max="11277" width="7.109375" style="47" bestFit="1" customWidth="1"/>
    <col min="11278" max="11279" width="9" style="47"/>
    <col min="11280" max="11280" width="7.109375" style="47" bestFit="1" customWidth="1"/>
    <col min="11281" max="11282" width="5.21875" style="47" bestFit="1" customWidth="1"/>
    <col min="11283" max="11283" width="9" style="47"/>
    <col min="11284" max="11284" width="7.109375" style="47" bestFit="1" customWidth="1"/>
    <col min="11285" max="11285" width="9" style="47"/>
    <col min="11286" max="11286" width="17.21875" style="47" bestFit="1" customWidth="1"/>
    <col min="11287" max="11287" width="7.109375" style="47" bestFit="1" customWidth="1"/>
    <col min="11288" max="11288" width="9" style="47"/>
    <col min="11289" max="11289" width="5.21875" style="47" bestFit="1" customWidth="1"/>
    <col min="11290" max="11291" width="9" style="47"/>
    <col min="11292" max="11292" width="7.21875" style="47" bestFit="1" customWidth="1"/>
    <col min="11293" max="11293" width="9" style="47"/>
    <col min="11294" max="11294" width="8" style="47" bestFit="1" customWidth="1"/>
    <col min="11295" max="11297" width="3.109375" style="47" bestFit="1" customWidth="1"/>
    <col min="11298" max="11298" width="11.6640625" style="47" bestFit="1" customWidth="1"/>
    <col min="11299" max="11299" width="9.6640625" style="47" bestFit="1" customWidth="1"/>
    <col min="11300" max="11300" width="11.6640625" style="47" bestFit="1" customWidth="1"/>
    <col min="11301" max="11301" width="11.44140625" style="47" bestFit="1" customWidth="1"/>
    <col min="11302" max="11302" width="6.33203125" style="47" bestFit="1" customWidth="1"/>
    <col min="11303" max="11303" width="8" style="47" bestFit="1" customWidth="1"/>
    <col min="11304" max="11304" width="9.77734375" style="47" bestFit="1" customWidth="1"/>
    <col min="11305" max="11306" width="13.33203125" style="47" bestFit="1" customWidth="1"/>
    <col min="11307" max="11307" width="9.109375" style="47" bestFit="1" customWidth="1"/>
    <col min="11308" max="11308" width="4.77734375" style="47" bestFit="1" customWidth="1"/>
    <col min="11309" max="11309" width="11.109375" style="47" bestFit="1" customWidth="1"/>
    <col min="11310" max="11310" width="7.109375" style="47" bestFit="1" customWidth="1"/>
    <col min="11311" max="11311" width="5.21875" style="47" bestFit="1" customWidth="1"/>
    <col min="11312" max="11313" width="9" style="47"/>
    <col min="11314" max="11314" width="9.33203125" style="47" customWidth="1"/>
    <col min="11315" max="11315" width="8.44140625" style="47" customWidth="1"/>
    <col min="11316" max="11316" width="7.44140625" style="47" customWidth="1"/>
    <col min="11317" max="11317" width="7.6640625" style="47" customWidth="1"/>
    <col min="11318" max="11520" width="9" style="47"/>
    <col min="11521" max="11521" width="5.21875" style="47" bestFit="1" customWidth="1"/>
    <col min="11522" max="11531" width="2.33203125" style="47" bestFit="1" customWidth="1"/>
    <col min="11532" max="11532" width="4.44140625" style="47" bestFit="1" customWidth="1"/>
    <col min="11533" max="11533" width="7.109375" style="47" bestFit="1" customWidth="1"/>
    <col min="11534" max="11535" width="9" style="47"/>
    <col min="11536" max="11536" width="7.109375" style="47" bestFit="1" customWidth="1"/>
    <col min="11537" max="11538" width="5.21875" style="47" bestFit="1" customWidth="1"/>
    <col min="11539" max="11539" width="9" style="47"/>
    <col min="11540" max="11540" width="7.109375" style="47" bestFit="1" customWidth="1"/>
    <col min="11541" max="11541" width="9" style="47"/>
    <col min="11542" max="11542" width="17.21875" style="47" bestFit="1" customWidth="1"/>
    <col min="11543" max="11543" width="7.109375" style="47" bestFit="1" customWidth="1"/>
    <col min="11544" max="11544" width="9" style="47"/>
    <col min="11545" max="11545" width="5.21875" style="47" bestFit="1" customWidth="1"/>
    <col min="11546" max="11547" width="9" style="47"/>
    <col min="11548" max="11548" width="7.21875" style="47" bestFit="1" customWidth="1"/>
    <col min="11549" max="11549" width="9" style="47"/>
    <col min="11550" max="11550" width="8" style="47" bestFit="1" customWidth="1"/>
    <col min="11551" max="11553" width="3.109375" style="47" bestFit="1" customWidth="1"/>
    <col min="11554" max="11554" width="11.6640625" style="47" bestFit="1" customWidth="1"/>
    <col min="11555" max="11555" width="9.6640625" style="47" bestFit="1" customWidth="1"/>
    <col min="11556" max="11556" width="11.6640625" style="47" bestFit="1" customWidth="1"/>
    <col min="11557" max="11557" width="11.44140625" style="47" bestFit="1" customWidth="1"/>
    <col min="11558" max="11558" width="6.33203125" style="47" bestFit="1" customWidth="1"/>
    <col min="11559" max="11559" width="8" style="47" bestFit="1" customWidth="1"/>
    <col min="11560" max="11560" width="9.77734375" style="47" bestFit="1" customWidth="1"/>
    <col min="11561" max="11562" width="13.33203125" style="47" bestFit="1" customWidth="1"/>
    <col min="11563" max="11563" width="9.109375" style="47" bestFit="1" customWidth="1"/>
    <col min="11564" max="11564" width="4.77734375" style="47" bestFit="1" customWidth="1"/>
    <col min="11565" max="11565" width="11.109375" style="47" bestFit="1" customWidth="1"/>
    <col min="11566" max="11566" width="7.109375" style="47" bestFit="1" customWidth="1"/>
    <col min="11567" max="11567" width="5.21875" style="47" bestFit="1" customWidth="1"/>
    <col min="11568" max="11569" width="9" style="47"/>
    <col min="11570" max="11570" width="9.33203125" style="47" customWidth="1"/>
    <col min="11571" max="11571" width="8.44140625" style="47" customWidth="1"/>
    <col min="11572" max="11572" width="7.44140625" style="47" customWidth="1"/>
    <col min="11573" max="11573" width="7.6640625" style="47" customWidth="1"/>
    <col min="11574" max="11776" width="9" style="47"/>
    <col min="11777" max="11777" width="5.21875" style="47" bestFit="1" customWidth="1"/>
    <col min="11778" max="11787" width="2.33203125" style="47" bestFit="1" customWidth="1"/>
    <col min="11788" max="11788" width="4.44140625" style="47" bestFit="1" customWidth="1"/>
    <col min="11789" max="11789" width="7.109375" style="47" bestFit="1" customWidth="1"/>
    <col min="11790" max="11791" width="9" style="47"/>
    <col min="11792" max="11792" width="7.109375" style="47" bestFit="1" customWidth="1"/>
    <col min="11793" max="11794" width="5.21875" style="47" bestFit="1" customWidth="1"/>
    <col min="11795" max="11795" width="9" style="47"/>
    <col min="11796" max="11796" width="7.109375" style="47" bestFit="1" customWidth="1"/>
    <col min="11797" max="11797" width="9" style="47"/>
    <col min="11798" max="11798" width="17.21875" style="47" bestFit="1" customWidth="1"/>
    <col min="11799" max="11799" width="7.109375" style="47" bestFit="1" customWidth="1"/>
    <col min="11800" max="11800" width="9" style="47"/>
    <col min="11801" max="11801" width="5.21875" style="47" bestFit="1" customWidth="1"/>
    <col min="11802" max="11803" width="9" style="47"/>
    <col min="11804" max="11804" width="7.21875" style="47" bestFit="1" customWidth="1"/>
    <col min="11805" max="11805" width="9" style="47"/>
    <col min="11806" max="11806" width="8" style="47" bestFit="1" customWidth="1"/>
    <col min="11807" max="11809" width="3.109375" style="47" bestFit="1" customWidth="1"/>
    <col min="11810" max="11810" width="11.6640625" style="47" bestFit="1" customWidth="1"/>
    <col min="11811" max="11811" width="9.6640625" style="47" bestFit="1" customWidth="1"/>
    <col min="11812" max="11812" width="11.6640625" style="47" bestFit="1" customWidth="1"/>
    <col min="11813" max="11813" width="11.44140625" style="47" bestFit="1" customWidth="1"/>
    <col min="11814" max="11814" width="6.33203125" style="47" bestFit="1" customWidth="1"/>
    <col min="11815" max="11815" width="8" style="47" bestFit="1" customWidth="1"/>
    <col min="11816" max="11816" width="9.77734375" style="47" bestFit="1" customWidth="1"/>
    <col min="11817" max="11818" width="13.33203125" style="47" bestFit="1" customWidth="1"/>
    <col min="11819" max="11819" width="9.109375" style="47" bestFit="1" customWidth="1"/>
    <col min="11820" max="11820" width="4.77734375" style="47" bestFit="1" customWidth="1"/>
    <col min="11821" max="11821" width="11.109375" style="47" bestFit="1" customWidth="1"/>
    <col min="11822" max="11822" width="7.109375" style="47" bestFit="1" customWidth="1"/>
    <col min="11823" max="11823" width="5.21875" style="47" bestFit="1" customWidth="1"/>
    <col min="11824" max="11825" width="9" style="47"/>
    <col min="11826" max="11826" width="9.33203125" style="47" customWidth="1"/>
    <col min="11827" max="11827" width="8.44140625" style="47" customWidth="1"/>
    <col min="11828" max="11828" width="7.44140625" style="47" customWidth="1"/>
    <col min="11829" max="11829" width="7.6640625" style="47" customWidth="1"/>
    <col min="11830" max="12032" width="9" style="47"/>
    <col min="12033" max="12033" width="5.21875" style="47" bestFit="1" customWidth="1"/>
    <col min="12034" max="12043" width="2.33203125" style="47" bestFit="1" customWidth="1"/>
    <col min="12044" max="12044" width="4.44140625" style="47" bestFit="1" customWidth="1"/>
    <col min="12045" max="12045" width="7.109375" style="47" bestFit="1" customWidth="1"/>
    <col min="12046" max="12047" width="9" style="47"/>
    <col min="12048" max="12048" width="7.109375" style="47" bestFit="1" customWidth="1"/>
    <col min="12049" max="12050" width="5.21875" style="47" bestFit="1" customWidth="1"/>
    <col min="12051" max="12051" width="9" style="47"/>
    <col min="12052" max="12052" width="7.109375" style="47" bestFit="1" customWidth="1"/>
    <col min="12053" max="12053" width="9" style="47"/>
    <col min="12054" max="12054" width="17.21875" style="47" bestFit="1" customWidth="1"/>
    <col min="12055" max="12055" width="7.109375" style="47" bestFit="1" customWidth="1"/>
    <col min="12056" max="12056" width="9" style="47"/>
    <col min="12057" max="12057" width="5.21875" style="47" bestFit="1" customWidth="1"/>
    <col min="12058" max="12059" width="9" style="47"/>
    <col min="12060" max="12060" width="7.21875" style="47" bestFit="1" customWidth="1"/>
    <col min="12061" max="12061" width="9" style="47"/>
    <col min="12062" max="12062" width="8" style="47" bestFit="1" customWidth="1"/>
    <col min="12063" max="12065" width="3.109375" style="47" bestFit="1" customWidth="1"/>
    <col min="12066" max="12066" width="11.6640625" style="47" bestFit="1" customWidth="1"/>
    <col min="12067" max="12067" width="9.6640625" style="47" bestFit="1" customWidth="1"/>
    <col min="12068" max="12068" width="11.6640625" style="47" bestFit="1" customWidth="1"/>
    <col min="12069" max="12069" width="11.44140625" style="47" bestFit="1" customWidth="1"/>
    <col min="12070" max="12070" width="6.33203125" style="47" bestFit="1" customWidth="1"/>
    <col min="12071" max="12071" width="8" style="47" bestFit="1" customWidth="1"/>
    <col min="12072" max="12072" width="9.77734375" style="47" bestFit="1" customWidth="1"/>
    <col min="12073" max="12074" width="13.33203125" style="47" bestFit="1" customWidth="1"/>
    <col min="12075" max="12075" width="9.109375" style="47" bestFit="1" customWidth="1"/>
    <col min="12076" max="12076" width="4.77734375" style="47" bestFit="1" customWidth="1"/>
    <col min="12077" max="12077" width="11.109375" style="47" bestFit="1" customWidth="1"/>
    <col min="12078" max="12078" width="7.109375" style="47" bestFit="1" customWidth="1"/>
    <col min="12079" max="12079" width="5.21875" style="47" bestFit="1" customWidth="1"/>
    <col min="12080" max="12081" width="9" style="47"/>
    <col min="12082" max="12082" width="9.33203125" style="47" customWidth="1"/>
    <col min="12083" max="12083" width="8.44140625" style="47" customWidth="1"/>
    <col min="12084" max="12084" width="7.44140625" style="47" customWidth="1"/>
    <col min="12085" max="12085" width="7.6640625" style="47" customWidth="1"/>
    <col min="12086" max="12288" width="9" style="47"/>
    <col min="12289" max="12289" width="5.21875" style="47" bestFit="1" customWidth="1"/>
    <col min="12290" max="12299" width="2.33203125" style="47" bestFit="1" customWidth="1"/>
    <col min="12300" max="12300" width="4.44140625" style="47" bestFit="1" customWidth="1"/>
    <col min="12301" max="12301" width="7.109375" style="47" bestFit="1" customWidth="1"/>
    <col min="12302" max="12303" width="9" style="47"/>
    <col min="12304" max="12304" width="7.109375" style="47" bestFit="1" customWidth="1"/>
    <col min="12305" max="12306" width="5.21875" style="47" bestFit="1" customWidth="1"/>
    <col min="12307" max="12307" width="9" style="47"/>
    <col min="12308" max="12308" width="7.109375" style="47" bestFit="1" customWidth="1"/>
    <col min="12309" max="12309" width="9" style="47"/>
    <col min="12310" max="12310" width="17.21875" style="47" bestFit="1" customWidth="1"/>
    <col min="12311" max="12311" width="7.109375" style="47" bestFit="1" customWidth="1"/>
    <col min="12312" max="12312" width="9" style="47"/>
    <col min="12313" max="12313" width="5.21875" style="47" bestFit="1" customWidth="1"/>
    <col min="12314" max="12315" width="9" style="47"/>
    <col min="12316" max="12316" width="7.21875" style="47" bestFit="1" customWidth="1"/>
    <col min="12317" max="12317" width="9" style="47"/>
    <col min="12318" max="12318" width="8" style="47" bestFit="1" customWidth="1"/>
    <col min="12319" max="12321" width="3.109375" style="47" bestFit="1" customWidth="1"/>
    <col min="12322" max="12322" width="11.6640625" style="47" bestFit="1" customWidth="1"/>
    <col min="12323" max="12323" width="9.6640625" style="47" bestFit="1" customWidth="1"/>
    <col min="12324" max="12324" width="11.6640625" style="47" bestFit="1" customWidth="1"/>
    <col min="12325" max="12325" width="11.44140625" style="47" bestFit="1" customWidth="1"/>
    <col min="12326" max="12326" width="6.33203125" style="47" bestFit="1" customWidth="1"/>
    <col min="12327" max="12327" width="8" style="47" bestFit="1" customWidth="1"/>
    <col min="12328" max="12328" width="9.77734375" style="47" bestFit="1" customWidth="1"/>
    <col min="12329" max="12330" width="13.33203125" style="47" bestFit="1" customWidth="1"/>
    <col min="12331" max="12331" width="9.109375" style="47" bestFit="1" customWidth="1"/>
    <col min="12332" max="12332" width="4.77734375" style="47" bestFit="1" customWidth="1"/>
    <col min="12333" max="12333" width="11.109375" style="47" bestFit="1" customWidth="1"/>
    <col min="12334" max="12334" width="7.109375" style="47" bestFit="1" customWidth="1"/>
    <col min="12335" max="12335" width="5.21875" style="47" bestFit="1" customWidth="1"/>
    <col min="12336" max="12337" width="9" style="47"/>
    <col min="12338" max="12338" width="9.33203125" style="47" customWidth="1"/>
    <col min="12339" max="12339" width="8.44140625" style="47" customWidth="1"/>
    <col min="12340" max="12340" width="7.44140625" style="47" customWidth="1"/>
    <col min="12341" max="12341" width="7.6640625" style="47" customWidth="1"/>
    <col min="12342" max="12544" width="9" style="47"/>
    <col min="12545" max="12545" width="5.21875" style="47" bestFit="1" customWidth="1"/>
    <col min="12546" max="12555" width="2.33203125" style="47" bestFit="1" customWidth="1"/>
    <col min="12556" max="12556" width="4.44140625" style="47" bestFit="1" customWidth="1"/>
    <col min="12557" max="12557" width="7.109375" style="47" bestFit="1" customWidth="1"/>
    <col min="12558" max="12559" width="9" style="47"/>
    <col min="12560" max="12560" width="7.109375" style="47" bestFit="1" customWidth="1"/>
    <col min="12561" max="12562" width="5.21875" style="47" bestFit="1" customWidth="1"/>
    <col min="12563" max="12563" width="9" style="47"/>
    <col min="12564" max="12564" width="7.109375" style="47" bestFit="1" customWidth="1"/>
    <col min="12565" max="12565" width="9" style="47"/>
    <col min="12566" max="12566" width="17.21875" style="47" bestFit="1" customWidth="1"/>
    <col min="12567" max="12567" width="7.109375" style="47" bestFit="1" customWidth="1"/>
    <col min="12568" max="12568" width="9" style="47"/>
    <col min="12569" max="12569" width="5.21875" style="47" bestFit="1" customWidth="1"/>
    <col min="12570" max="12571" width="9" style="47"/>
    <col min="12572" max="12572" width="7.21875" style="47" bestFit="1" customWidth="1"/>
    <col min="12573" max="12573" width="9" style="47"/>
    <col min="12574" max="12574" width="8" style="47" bestFit="1" customWidth="1"/>
    <col min="12575" max="12577" width="3.109375" style="47" bestFit="1" customWidth="1"/>
    <col min="12578" max="12578" width="11.6640625" style="47" bestFit="1" customWidth="1"/>
    <col min="12579" max="12579" width="9.6640625" style="47" bestFit="1" customWidth="1"/>
    <col min="12580" max="12580" width="11.6640625" style="47" bestFit="1" customWidth="1"/>
    <col min="12581" max="12581" width="11.44140625" style="47" bestFit="1" customWidth="1"/>
    <col min="12582" max="12582" width="6.33203125" style="47" bestFit="1" customWidth="1"/>
    <col min="12583" max="12583" width="8" style="47" bestFit="1" customWidth="1"/>
    <col min="12584" max="12584" width="9.77734375" style="47" bestFit="1" customWidth="1"/>
    <col min="12585" max="12586" width="13.33203125" style="47" bestFit="1" customWidth="1"/>
    <col min="12587" max="12587" width="9.109375" style="47" bestFit="1" customWidth="1"/>
    <col min="12588" max="12588" width="4.77734375" style="47" bestFit="1" customWidth="1"/>
    <col min="12589" max="12589" width="11.109375" style="47" bestFit="1" customWidth="1"/>
    <col min="12590" max="12590" width="7.109375" style="47" bestFit="1" customWidth="1"/>
    <col min="12591" max="12591" width="5.21875" style="47" bestFit="1" customWidth="1"/>
    <col min="12592" max="12593" width="9" style="47"/>
    <col min="12594" max="12594" width="9.33203125" style="47" customWidth="1"/>
    <col min="12595" max="12595" width="8.44140625" style="47" customWidth="1"/>
    <col min="12596" max="12596" width="7.44140625" style="47" customWidth="1"/>
    <col min="12597" max="12597" width="7.6640625" style="47" customWidth="1"/>
    <col min="12598" max="12800" width="9" style="47"/>
    <col min="12801" max="12801" width="5.21875" style="47" bestFit="1" customWidth="1"/>
    <col min="12802" max="12811" width="2.33203125" style="47" bestFit="1" customWidth="1"/>
    <col min="12812" max="12812" width="4.44140625" style="47" bestFit="1" customWidth="1"/>
    <col min="12813" max="12813" width="7.109375" style="47" bestFit="1" customWidth="1"/>
    <col min="12814" max="12815" width="9" style="47"/>
    <col min="12816" max="12816" width="7.109375" style="47" bestFit="1" customWidth="1"/>
    <col min="12817" max="12818" width="5.21875" style="47" bestFit="1" customWidth="1"/>
    <col min="12819" max="12819" width="9" style="47"/>
    <col min="12820" max="12820" width="7.109375" style="47" bestFit="1" customWidth="1"/>
    <col min="12821" max="12821" width="9" style="47"/>
    <col min="12822" max="12822" width="17.21875" style="47" bestFit="1" customWidth="1"/>
    <col min="12823" max="12823" width="7.109375" style="47" bestFit="1" customWidth="1"/>
    <col min="12824" max="12824" width="9" style="47"/>
    <col min="12825" max="12825" width="5.21875" style="47" bestFit="1" customWidth="1"/>
    <col min="12826" max="12827" width="9" style="47"/>
    <col min="12828" max="12828" width="7.21875" style="47" bestFit="1" customWidth="1"/>
    <col min="12829" max="12829" width="9" style="47"/>
    <col min="12830" max="12830" width="8" style="47" bestFit="1" customWidth="1"/>
    <col min="12831" max="12833" width="3.109375" style="47" bestFit="1" customWidth="1"/>
    <col min="12834" max="12834" width="11.6640625" style="47" bestFit="1" customWidth="1"/>
    <col min="12835" max="12835" width="9.6640625" style="47" bestFit="1" customWidth="1"/>
    <col min="12836" max="12836" width="11.6640625" style="47" bestFit="1" customWidth="1"/>
    <col min="12837" max="12837" width="11.44140625" style="47" bestFit="1" customWidth="1"/>
    <col min="12838" max="12838" width="6.33203125" style="47" bestFit="1" customWidth="1"/>
    <col min="12839" max="12839" width="8" style="47" bestFit="1" customWidth="1"/>
    <col min="12840" max="12840" width="9.77734375" style="47" bestFit="1" customWidth="1"/>
    <col min="12841" max="12842" width="13.33203125" style="47" bestFit="1" customWidth="1"/>
    <col min="12843" max="12843" width="9.109375" style="47" bestFit="1" customWidth="1"/>
    <col min="12844" max="12844" width="4.77734375" style="47" bestFit="1" customWidth="1"/>
    <col min="12845" max="12845" width="11.109375" style="47" bestFit="1" customWidth="1"/>
    <col min="12846" max="12846" width="7.109375" style="47" bestFit="1" customWidth="1"/>
    <col min="12847" max="12847" width="5.21875" style="47" bestFit="1" customWidth="1"/>
    <col min="12848" max="12849" width="9" style="47"/>
    <col min="12850" max="12850" width="9.33203125" style="47" customWidth="1"/>
    <col min="12851" max="12851" width="8.44140625" style="47" customWidth="1"/>
    <col min="12852" max="12852" width="7.44140625" style="47" customWidth="1"/>
    <col min="12853" max="12853" width="7.6640625" style="47" customWidth="1"/>
    <col min="12854" max="13056" width="9" style="47"/>
    <col min="13057" max="13057" width="5.21875" style="47" bestFit="1" customWidth="1"/>
    <col min="13058" max="13067" width="2.33203125" style="47" bestFit="1" customWidth="1"/>
    <col min="13068" max="13068" width="4.44140625" style="47" bestFit="1" customWidth="1"/>
    <col min="13069" max="13069" width="7.109375" style="47" bestFit="1" customWidth="1"/>
    <col min="13070" max="13071" width="9" style="47"/>
    <col min="13072" max="13072" width="7.109375" style="47" bestFit="1" customWidth="1"/>
    <col min="13073" max="13074" width="5.21875" style="47" bestFit="1" customWidth="1"/>
    <col min="13075" max="13075" width="9" style="47"/>
    <col min="13076" max="13076" width="7.109375" style="47" bestFit="1" customWidth="1"/>
    <col min="13077" max="13077" width="9" style="47"/>
    <col min="13078" max="13078" width="17.21875" style="47" bestFit="1" customWidth="1"/>
    <col min="13079" max="13079" width="7.109375" style="47" bestFit="1" customWidth="1"/>
    <col min="13080" max="13080" width="9" style="47"/>
    <col min="13081" max="13081" width="5.21875" style="47" bestFit="1" customWidth="1"/>
    <col min="13082" max="13083" width="9" style="47"/>
    <col min="13084" max="13084" width="7.21875" style="47" bestFit="1" customWidth="1"/>
    <col min="13085" max="13085" width="9" style="47"/>
    <col min="13086" max="13086" width="8" style="47" bestFit="1" customWidth="1"/>
    <col min="13087" max="13089" width="3.109375" style="47" bestFit="1" customWidth="1"/>
    <col min="13090" max="13090" width="11.6640625" style="47" bestFit="1" customWidth="1"/>
    <col min="13091" max="13091" width="9.6640625" style="47" bestFit="1" customWidth="1"/>
    <col min="13092" max="13092" width="11.6640625" style="47" bestFit="1" customWidth="1"/>
    <col min="13093" max="13093" width="11.44140625" style="47" bestFit="1" customWidth="1"/>
    <col min="13094" max="13094" width="6.33203125" style="47" bestFit="1" customWidth="1"/>
    <col min="13095" max="13095" width="8" style="47" bestFit="1" customWidth="1"/>
    <col min="13096" max="13096" width="9.77734375" style="47" bestFit="1" customWidth="1"/>
    <col min="13097" max="13098" width="13.33203125" style="47" bestFit="1" customWidth="1"/>
    <col min="13099" max="13099" width="9.109375" style="47" bestFit="1" customWidth="1"/>
    <col min="13100" max="13100" width="4.77734375" style="47" bestFit="1" customWidth="1"/>
    <col min="13101" max="13101" width="11.109375" style="47" bestFit="1" customWidth="1"/>
    <col min="13102" max="13102" width="7.109375" style="47" bestFit="1" customWidth="1"/>
    <col min="13103" max="13103" width="5.21875" style="47" bestFit="1" customWidth="1"/>
    <col min="13104" max="13105" width="9" style="47"/>
    <col min="13106" max="13106" width="9.33203125" style="47" customWidth="1"/>
    <col min="13107" max="13107" width="8.44140625" style="47" customWidth="1"/>
    <col min="13108" max="13108" width="7.44140625" style="47" customWidth="1"/>
    <col min="13109" max="13109" width="7.6640625" style="47" customWidth="1"/>
    <col min="13110" max="13312" width="9" style="47"/>
    <col min="13313" max="13313" width="5.21875" style="47" bestFit="1" customWidth="1"/>
    <col min="13314" max="13323" width="2.33203125" style="47" bestFit="1" customWidth="1"/>
    <col min="13324" max="13324" width="4.44140625" style="47" bestFit="1" customWidth="1"/>
    <col min="13325" max="13325" width="7.109375" style="47" bestFit="1" customWidth="1"/>
    <col min="13326" max="13327" width="9" style="47"/>
    <col min="13328" max="13328" width="7.109375" style="47" bestFit="1" customWidth="1"/>
    <col min="13329" max="13330" width="5.21875" style="47" bestFit="1" customWidth="1"/>
    <col min="13331" max="13331" width="9" style="47"/>
    <col min="13332" max="13332" width="7.109375" style="47" bestFit="1" customWidth="1"/>
    <col min="13333" max="13333" width="9" style="47"/>
    <col min="13334" max="13334" width="17.21875" style="47" bestFit="1" customWidth="1"/>
    <col min="13335" max="13335" width="7.109375" style="47" bestFit="1" customWidth="1"/>
    <col min="13336" max="13336" width="9" style="47"/>
    <col min="13337" max="13337" width="5.21875" style="47" bestFit="1" customWidth="1"/>
    <col min="13338" max="13339" width="9" style="47"/>
    <col min="13340" max="13340" width="7.21875" style="47" bestFit="1" customWidth="1"/>
    <col min="13341" max="13341" width="9" style="47"/>
    <col min="13342" max="13342" width="8" style="47" bestFit="1" customWidth="1"/>
    <col min="13343" max="13345" width="3.109375" style="47" bestFit="1" customWidth="1"/>
    <col min="13346" max="13346" width="11.6640625" style="47" bestFit="1" customWidth="1"/>
    <col min="13347" max="13347" width="9.6640625" style="47" bestFit="1" customWidth="1"/>
    <col min="13348" max="13348" width="11.6640625" style="47" bestFit="1" customWidth="1"/>
    <col min="13349" max="13349" width="11.44140625" style="47" bestFit="1" customWidth="1"/>
    <col min="13350" max="13350" width="6.33203125" style="47" bestFit="1" customWidth="1"/>
    <col min="13351" max="13351" width="8" style="47" bestFit="1" customWidth="1"/>
    <col min="13352" max="13352" width="9.77734375" style="47" bestFit="1" customWidth="1"/>
    <col min="13353" max="13354" width="13.33203125" style="47" bestFit="1" customWidth="1"/>
    <col min="13355" max="13355" width="9.109375" style="47" bestFit="1" customWidth="1"/>
    <col min="13356" max="13356" width="4.77734375" style="47" bestFit="1" customWidth="1"/>
    <col min="13357" max="13357" width="11.109375" style="47" bestFit="1" customWidth="1"/>
    <col min="13358" max="13358" width="7.109375" style="47" bestFit="1" customWidth="1"/>
    <col min="13359" max="13359" width="5.21875" style="47" bestFit="1" customWidth="1"/>
    <col min="13360" max="13361" width="9" style="47"/>
    <col min="13362" max="13362" width="9.33203125" style="47" customWidth="1"/>
    <col min="13363" max="13363" width="8.44140625" style="47" customWidth="1"/>
    <col min="13364" max="13364" width="7.44140625" style="47" customWidth="1"/>
    <col min="13365" max="13365" width="7.6640625" style="47" customWidth="1"/>
    <col min="13366" max="13568" width="9" style="47"/>
    <col min="13569" max="13569" width="5.21875" style="47" bestFit="1" customWidth="1"/>
    <col min="13570" max="13579" width="2.33203125" style="47" bestFit="1" customWidth="1"/>
    <col min="13580" max="13580" width="4.44140625" style="47" bestFit="1" customWidth="1"/>
    <col min="13581" max="13581" width="7.109375" style="47" bestFit="1" customWidth="1"/>
    <col min="13582" max="13583" width="9" style="47"/>
    <col min="13584" max="13584" width="7.109375" style="47" bestFit="1" customWidth="1"/>
    <col min="13585" max="13586" width="5.21875" style="47" bestFit="1" customWidth="1"/>
    <col min="13587" max="13587" width="9" style="47"/>
    <col min="13588" max="13588" width="7.109375" style="47" bestFit="1" customWidth="1"/>
    <col min="13589" max="13589" width="9" style="47"/>
    <col min="13590" max="13590" width="17.21875" style="47" bestFit="1" customWidth="1"/>
    <col min="13591" max="13591" width="7.109375" style="47" bestFit="1" customWidth="1"/>
    <col min="13592" max="13592" width="9" style="47"/>
    <col min="13593" max="13593" width="5.21875" style="47" bestFit="1" customWidth="1"/>
    <col min="13594" max="13595" width="9" style="47"/>
    <col min="13596" max="13596" width="7.21875" style="47" bestFit="1" customWidth="1"/>
    <col min="13597" max="13597" width="9" style="47"/>
    <col min="13598" max="13598" width="8" style="47" bestFit="1" customWidth="1"/>
    <col min="13599" max="13601" width="3.109375" style="47" bestFit="1" customWidth="1"/>
    <col min="13602" max="13602" width="11.6640625" style="47" bestFit="1" customWidth="1"/>
    <col min="13603" max="13603" width="9.6640625" style="47" bestFit="1" customWidth="1"/>
    <col min="13604" max="13604" width="11.6640625" style="47" bestFit="1" customWidth="1"/>
    <col min="13605" max="13605" width="11.44140625" style="47" bestFit="1" customWidth="1"/>
    <col min="13606" max="13606" width="6.33203125" style="47" bestFit="1" customWidth="1"/>
    <col min="13607" max="13607" width="8" style="47" bestFit="1" customWidth="1"/>
    <col min="13608" max="13608" width="9.77734375" style="47" bestFit="1" customWidth="1"/>
    <col min="13609" max="13610" width="13.33203125" style="47" bestFit="1" customWidth="1"/>
    <col min="13611" max="13611" width="9.109375" style="47" bestFit="1" customWidth="1"/>
    <col min="13612" max="13612" width="4.77734375" style="47" bestFit="1" customWidth="1"/>
    <col min="13613" max="13613" width="11.109375" style="47" bestFit="1" customWidth="1"/>
    <col min="13614" max="13614" width="7.109375" style="47" bestFit="1" customWidth="1"/>
    <col min="13615" max="13615" width="5.21875" style="47" bestFit="1" customWidth="1"/>
    <col min="13616" max="13617" width="9" style="47"/>
    <col min="13618" max="13618" width="9.33203125" style="47" customWidth="1"/>
    <col min="13619" max="13619" width="8.44140625" style="47" customWidth="1"/>
    <col min="13620" max="13620" width="7.44140625" style="47" customWidth="1"/>
    <col min="13621" max="13621" width="7.6640625" style="47" customWidth="1"/>
    <col min="13622" max="13824" width="9" style="47"/>
    <col min="13825" max="13825" width="5.21875" style="47" bestFit="1" customWidth="1"/>
    <col min="13826" max="13835" width="2.33203125" style="47" bestFit="1" customWidth="1"/>
    <col min="13836" max="13836" width="4.44140625" style="47" bestFit="1" customWidth="1"/>
    <col min="13837" max="13837" width="7.109375" style="47" bestFit="1" customWidth="1"/>
    <col min="13838" max="13839" width="9" style="47"/>
    <col min="13840" max="13840" width="7.109375" style="47" bestFit="1" customWidth="1"/>
    <col min="13841" max="13842" width="5.21875" style="47" bestFit="1" customWidth="1"/>
    <col min="13843" max="13843" width="9" style="47"/>
    <col min="13844" max="13844" width="7.109375" style="47" bestFit="1" customWidth="1"/>
    <col min="13845" max="13845" width="9" style="47"/>
    <col min="13846" max="13846" width="17.21875" style="47" bestFit="1" customWidth="1"/>
    <col min="13847" max="13847" width="7.109375" style="47" bestFit="1" customWidth="1"/>
    <col min="13848" max="13848" width="9" style="47"/>
    <col min="13849" max="13849" width="5.21875" style="47" bestFit="1" customWidth="1"/>
    <col min="13850" max="13851" width="9" style="47"/>
    <col min="13852" max="13852" width="7.21875" style="47" bestFit="1" customWidth="1"/>
    <col min="13853" max="13853" width="9" style="47"/>
    <col min="13854" max="13854" width="8" style="47" bestFit="1" customWidth="1"/>
    <col min="13855" max="13857" width="3.109375" style="47" bestFit="1" customWidth="1"/>
    <col min="13858" max="13858" width="11.6640625" style="47" bestFit="1" customWidth="1"/>
    <col min="13859" max="13859" width="9.6640625" style="47" bestFit="1" customWidth="1"/>
    <col min="13860" max="13860" width="11.6640625" style="47" bestFit="1" customWidth="1"/>
    <col min="13861" max="13861" width="11.44140625" style="47" bestFit="1" customWidth="1"/>
    <col min="13862" max="13862" width="6.33203125" style="47" bestFit="1" customWidth="1"/>
    <col min="13863" max="13863" width="8" style="47" bestFit="1" customWidth="1"/>
    <col min="13864" max="13864" width="9.77734375" style="47" bestFit="1" customWidth="1"/>
    <col min="13865" max="13866" width="13.33203125" style="47" bestFit="1" customWidth="1"/>
    <col min="13867" max="13867" width="9.109375" style="47" bestFit="1" customWidth="1"/>
    <col min="13868" max="13868" width="4.77734375" style="47" bestFit="1" customWidth="1"/>
    <col min="13869" max="13869" width="11.109375" style="47" bestFit="1" customWidth="1"/>
    <col min="13870" max="13870" width="7.109375" style="47" bestFit="1" customWidth="1"/>
    <col min="13871" max="13871" width="5.21875" style="47" bestFit="1" customWidth="1"/>
    <col min="13872" max="13873" width="9" style="47"/>
    <col min="13874" max="13874" width="9.33203125" style="47" customWidth="1"/>
    <col min="13875" max="13875" width="8.44140625" style="47" customWidth="1"/>
    <col min="13876" max="13876" width="7.44140625" style="47" customWidth="1"/>
    <col min="13877" max="13877" width="7.6640625" style="47" customWidth="1"/>
    <col min="13878" max="14080" width="9" style="47"/>
    <col min="14081" max="14081" width="5.21875" style="47" bestFit="1" customWidth="1"/>
    <col min="14082" max="14091" width="2.33203125" style="47" bestFit="1" customWidth="1"/>
    <col min="14092" max="14092" width="4.44140625" style="47" bestFit="1" customWidth="1"/>
    <col min="14093" max="14093" width="7.109375" style="47" bestFit="1" customWidth="1"/>
    <col min="14094" max="14095" width="9" style="47"/>
    <col min="14096" max="14096" width="7.109375" style="47" bestFit="1" customWidth="1"/>
    <col min="14097" max="14098" width="5.21875" style="47" bestFit="1" customWidth="1"/>
    <col min="14099" max="14099" width="9" style="47"/>
    <col min="14100" max="14100" width="7.109375" style="47" bestFit="1" customWidth="1"/>
    <col min="14101" max="14101" width="9" style="47"/>
    <col min="14102" max="14102" width="17.21875" style="47" bestFit="1" customWidth="1"/>
    <col min="14103" max="14103" width="7.109375" style="47" bestFit="1" customWidth="1"/>
    <col min="14104" max="14104" width="9" style="47"/>
    <col min="14105" max="14105" width="5.21875" style="47" bestFit="1" customWidth="1"/>
    <col min="14106" max="14107" width="9" style="47"/>
    <col min="14108" max="14108" width="7.21875" style="47" bestFit="1" customWidth="1"/>
    <col min="14109" max="14109" width="9" style="47"/>
    <col min="14110" max="14110" width="8" style="47" bestFit="1" customWidth="1"/>
    <col min="14111" max="14113" width="3.109375" style="47" bestFit="1" customWidth="1"/>
    <col min="14114" max="14114" width="11.6640625" style="47" bestFit="1" customWidth="1"/>
    <col min="14115" max="14115" width="9.6640625" style="47" bestFit="1" customWidth="1"/>
    <col min="14116" max="14116" width="11.6640625" style="47" bestFit="1" customWidth="1"/>
    <col min="14117" max="14117" width="11.44140625" style="47" bestFit="1" customWidth="1"/>
    <col min="14118" max="14118" width="6.33203125" style="47" bestFit="1" customWidth="1"/>
    <col min="14119" max="14119" width="8" style="47" bestFit="1" customWidth="1"/>
    <col min="14120" max="14120" width="9.77734375" style="47" bestFit="1" customWidth="1"/>
    <col min="14121" max="14122" width="13.33203125" style="47" bestFit="1" customWidth="1"/>
    <col min="14123" max="14123" width="9.109375" style="47" bestFit="1" customWidth="1"/>
    <col min="14124" max="14124" width="4.77734375" style="47" bestFit="1" customWidth="1"/>
    <col min="14125" max="14125" width="11.109375" style="47" bestFit="1" customWidth="1"/>
    <col min="14126" max="14126" width="7.109375" style="47" bestFit="1" customWidth="1"/>
    <col min="14127" max="14127" width="5.21875" style="47" bestFit="1" customWidth="1"/>
    <col min="14128" max="14129" width="9" style="47"/>
    <col min="14130" max="14130" width="9.33203125" style="47" customWidth="1"/>
    <col min="14131" max="14131" width="8.44140625" style="47" customWidth="1"/>
    <col min="14132" max="14132" width="7.44140625" style="47" customWidth="1"/>
    <col min="14133" max="14133" width="7.6640625" style="47" customWidth="1"/>
    <col min="14134" max="14336" width="9" style="47"/>
    <col min="14337" max="14337" width="5.21875" style="47" bestFit="1" customWidth="1"/>
    <col min="14338" max="14347" width="2.33203125" style="47" bestFit="1" customWidth="1"/>
    <col min="14348" max="14348" width="4.44140625" style="47" bestFit="1" customWidth="1"/>
    <col min="14349" max="14349" width="7.109375" style="47" bestFit="1" customWidth="1"/>
    <col min="14350" max="14351" width="9" style="47"/>
    <col min="14352" max="14352" width="7.109375" style="47" bestFit="1" customWidth="1"/>
    <col min="14353" max="14354" width="5.21875" style="47" bestFit="1" customWidth="1"/>
    <col min="14355" max="14355" width="9" style="47"/>
    <col min="14356" max="14356" width="7.109375" style="47" bestFit="1" customWidth="1"/>
    <col min="14357" max="14357" width="9" style="47"/>
    <col min="14358" max="14358" width="17.21875" style="47" bestFit="1" customWidth="1"/>
    <col min="14359" max="14359" width="7.109375" style="47" bestFit="1" customWidth="1"/>
    <col min="14360" max="14360" width="9" style="47"/>
    <col min="14361" max="14361" width="5.21875" style="47" bestFit="1" customWidth="1"/>
    <col min="14362" max="14363" width="9" style="47"/>
    <col min="14364" max="14364" width="7.21875" style="47" bestFit="1" customWidth="1"/>
    <col min="14365" max="14365" width="9" style="47"/>
    <col min="14366" max="14366" width="8" style="47" bestFit="1" customWidth="1"/>
    <col min="14367" max="14369" width="3.109375" style="47" bestFit="1" customWidth="1"/>
    <col min="14370" max="14370" width="11.6640625" style="47" bestFit="1" customWidth="1"/>
    <col min="14371" max="14371" width="9.6640625" style="47" bestFit="1" customWidth="1"/>
    <col min="14372" max="14372" width="11.6640625" style="47" bestFit="1" customWidth="1"/>
    <col min="14373" max="14373" width="11.44140625" style="47" bestFit="1" customWidth="1"/>
    <col min="14374" max="14374" width="6.33203125" style="47" bestFit="1" customWidth="1"/>
    <col min="14375" max="14375" width="8" style="47" bestFit="1" customWidth="1"/>
    <col min="14376" max="14376" width="9.77734375" style="47" bestFit="1" customWidth="1"/>
    <col min="14377" max="14378" width="13.33203125" style="47" bestFit="1" customWidth="1"/>
    <col min="14379" max="14379" width="9.109375" style="47" bestFit="1" customWidth="1"/>
    <col min="14380" max="14380" width="4.77734375" style="47" bestFit="1" customWidth="1"/>
    <col min="14381" max="14381" width="11.109375" style="47" bestFit="1" customWidth="1"/>
    <col min="14382" max="14382" width="7.109375" style="47" bestFit="1" customWidth="1"/>
    <col min="14383" max="14383" width="5.21875" style="47" bestFit="1" customWidth="1"/>
    <col min="14384" max="14385" width="9" style="47"/>
    <col min="14386" max="14386" width="9.33203125" style="47" customWidth="1"/>
    <col min="14387" max="14387" width="8.44140625" style="47" customWidth="1"/>
    <col min="14388" max="14388" width="7.44140625" style="47" customWidth="1"/>
    <col min="14389" max="14389" width="7.6640625" style="47" customWidth="1"/>
    <col min="14390" max="14592" width="9" style="47"/>
    <col min="14593" max="14593" width="5.21875" style="47" bestFit="1" customWidth="1"/>
    <col min="14594" max="14603" width="2.33203125" style="47" bestFit="1" customWidth="1"/>
    <col min="14604" max="14604" width="4.44140625" style="47" bestFit="1" customWidth="1"/>
    <col min="14605" max="14605" width="7.109375" style="47" bestFit="1" customWidth="1"/>
    <col min="14606" max="14607" width="9" style="47"/>
    <col min="14608" max="14608" width="7.109375" style="47" bestFit="1" customWidth="1"/>
    <col min="14609" max="14610" width="5.21875" style="47" bestFit="1" customWidth="1"/>
    <col min="14611" max="14611" width="9" style="47"/>
    <col min="14612" max="14612" width="7.109375" style="47" bestFit="1" customWidth="1"/>
    <col min="14613" max="14613" width="9" style="47"/>
    <col min="14614" max="14614" width="17.21875" style="47" bestFit="1" customWidth="1"/>
    <col min="14615" max="14615" width="7.109375" style="47" bestFit="1" customWidth="1"/>
    <col min="14616" max="14616" width="9" style="47"/>
    <col min="14617" max="14617" width="5.21875" style="47" bestFit="1" customWidth="1"/>
    <col min="14618" max="14619" width="9" style="47"/>
    <col min="14620" max="14620" width="7.21875" style="47" bestFit="1" customWidth="1"/>
    <col min="14621" max="14621" width="9" style="47"/>
    <col min="14622" max="14622" width="8" style="47" bestFit="1" customWidth="1"/>
    <col min="14623" max="14625" width="3.109375" style="47" bestFit="1" customWidth="1"/>
    <col min="14626" max="14626" width="11.6640625" style="47" bestFit="1" customWidth="1"/>
    <col min="14627" max="14627" width="9.6640625" style="47" bestFit="1" customWidth="1"/>
    <col min="14628" max="14628" width="11.6640625" style="47" bestFit="1" customWidth="1"/>
    <col min="14629" max="14629" width="11.44140625" style="47" bestFit="1" customWidth="1"/>
    <col min="14630" max="14630" width="6.33203125" style="47" bestFit="1" customWidth="1"/>
    <col min="14631" max="14631" width="8" style="47" bestFit="1" customWidth="1"/>
    <col min="14632" max="14632" width="9.77734375" style="47" bestFit="1" customWidth="1"/>
    <col min="14633" max="14634" width="13.33203125" style="47" bestFit="1" customWidth="1"/>
    <col min="14635" max="14635" width="9.109375" style="47" bestFit="1" customWidth="1"/>
    <col min="14636" max="14636" width="4.77734375" style="47" bestFit="1" customWidth="1"/>
    <col min="14637" max="14637" width="11.109375" style="47" bestFit="1" customWidth="1"/>
    <col min="14638" max="14638" width="7.109375" style="47" bestFit="1" customWidth="1"/>
    <col min="14639" max="14639" width="5.21875" style="47" bestFit="1" customWidth="1"/>
    <col min="14640" max="14641" width="9" style="47"/>
    <col min="14642" max="14642" width="9.33203125" style="47" customWidth="1"/>
    <col min="14643" max="14643" width="8.44140625" style="47" customWidth="1"/>
    <col min="14644" max="14644" width="7.44140625" style="47" customWidth="1"/>
    <col min="14645" max="14645" width="7.6640625" style="47" customWidth="1"/>
    <col min="14646" max="14848" width="9" style="47"/>
    <col min="14849" max="14849" width="5.21875" style="47" bestFit="1" customWidth="1"/>
    <col min="14850" max="14859" width="2.33203125" style="47" bestFit="1" customWidth="1"/>
    <col min="14860" max="14860" width="4.44140625" style="47" bestFit="1" customWidth="1"/>
    <col min="14861" max="14861" width="7.109375" style="47" bestFit="1" customWidth="1"/>
    <col min="14862" max="14863" width="9" style="47"/>
    <col min="14864" max="14864" width="7.109375" style="47" bestFit="1" customWidth="1"/>
    <col min="14865" max="14866" width="5.21875" style="47" bestFit="1" customWidth="1"/>
    <col min="14867" max="14867" width="9" style="47"/>
    <col min="14868" max="14868" width="7.109375" style="47" bestFit="1" customWidth="1"/>
    <col min="14869" max="14869" width="9" style="47"/>
    <col min="14870" max="14870" width="17.21875" style="47" bestFit="1" customWidth="1"/>
    <col min="14871" max="14871" width="7.109375" style="47" bestFit="1" customWidth="1"/>
    <col min="14872" max="14872" width="9" style="47"/>
    <col min="14873" max="14873" width="5.21875" style="47" bestFit="1" customWidth="1"/>
    <col min="14874" max="14875" width="9" style="47"/>
    <col min="14876" max="14876" width="7.21875" style="47" bestFit="1" customWidth="1"/>
    <col min="14877" max="14877" width="9" style="47"/>
    <col min="14878" max="14878" width="8" style="47" bestFit="1" customWidth="1"/>
    <col min="14879" max="14881" width="3.109375" style="47" bestFit="1" customWidth="1"/>
    <col min="14882" max="14882" width="11.6640625" style="47" bestFit="1" customWidth="1"/>
    <col min="14883" max="14883" width="9.6640625" style="47" bestFit="1" customWidth="1"/>
    <col min="14884" max="14884" width="11.6640625" style="47" bestFit="1" customWidth="1"/>
    <col min="14885" max="14885" width="11.44140625" style="47" bestFit="1" customWidth="1"/>
    <col min="14886" max="14886" width="6.33203125" style="47" bestFit="1" customWidth="1"/>
    <col min="14887" max="14887" width="8" style="47" bestFit="1" customWidth="1"/>
    <col min="14888" max="14888" width="9.77734375" style="47" bestFit="1" customWidth="1"/>
    <col min="14889" max="14890" width="13.33203125" style="47" bestFit="1" customWidth="1"/>
    <col min="14891" max="14891" width="9.109375" style="47" bestFit="1" customWidth="1"/>
    <col min="14892" max="14892" width="4.77734375" style="47" bestFit="1" customWidth="1"/>
    <col min="14893" max="14893" width="11.109375" style="47" bestFit="1" customWidth="1"/>
    <col min="14894" max="14894" width="7.109375" style="47" bestFit="1" customWidth="1"/>
    <col min="14895" max="14895" width="5.21875" style="47" bestFit="1" customWidth="1"/>
    <col min="14896" max="14897" width="9" style="47"/>
    <col min="14898" max="14898" width="9.33203125" style="47" customWidth="1"/>
    <col min="14899" max="14899" width="8.44140625" style="47" customWidth="1"/>
    <col min="14900" max="14900" width="7.44140625" style="47" customWidth="1"/>
    <col min="14901" max="14901" width="7.6640625" style="47" customWidth="1"/>
    <col min="14902" max="15104" width="9" style="47"/>
    <col min="15105" max="15105" width="5.21875" style="47" bestFit="1" customWidth="1"/>
    <col min="15106" max="15115" width="2.33203125" style="47" bestFit="1" customWidth="1"/>
    <col min="15116" max="15116" width="4.44140625" style="47" bestFit="1" customWidth="1"/>
    <col min="15117" max="15117" width="7.109375" style="47" bestFit="1" customWidth="1"/>
    <col min="15118" max="15119" width="9" style="47"/>
    <col min="15120" max="15120" width="7.109375" style="47" bestFit="1" customWidth="1"/>
    <col min="15121" max="15122" width="5.21875" style="47" bestFit="1" customWidth="1"/>
    <col min="15123" max="15123" width="9" style="47"/>
    <col min="15124" max="15124" width="7.109375" style="47" bestFit="1" customWidth="1"/>
    <col min="15125" max="15125" width="9" style="47"/>
    <col min="15126" max="15126" width="17.21875" style="47" bestFit="1" customWidth="1"/>
    <col min="15127" max="15127" width="7.109375" style="47" bestFit="1" customWidth="1"/>
    <col min="15128" max="15128" width="9" style="47"/>
    <col min="15129" max="15129" width="5.21875" style="47" bestFit="1" customWidth="1"/>
    <col min="15130" max="15131" width="9" style="47"/>
    <col min="15132" max="15132" width="7.21875" style="47" bestFit="1" customWidth="1"/>
    <col min="15133" max="15133" width="9" style="47"/>
    <col min="15134" max="15134" width="8" style="47" bestFit="1" customWidth="1"/>
    <col min="15135" max="15137" width="3.109375" style="47" bestFit="1" customWidth="1"/>
    <col min="15138" max="15138" width="11.6640625" style="47" bestFit="1" customWidth="1"/>
    <col min="15139" max="15139" width="9.6640625" style="47" bestFit="1" customWidth="1"/>
    <col min="15140" max="15140" width="11.6640625" style="47" bestFit="1" customWidth="1"/>
    <col min="15141" max="15141" width="11.44140625" style="47" bestFit="1" customWidth="1"/>
    <col min="15142" max="15142" width="6.33203125" style="47" bestFit="1" customWidth="1"/>
    <col min="15143" max="15143" width="8" style="47" bestFit="1" customWidth="1"/>
    <col min="15144" max="15144" width="9.77734375" style="47" bestFit="1" customWidth="1"/>
    <col min="15145" max="15146" width="13.33203125" style="47" bestFit="1" customWidth="1"/>
    <col min="15147" max="15147" width="9.109375" style="47" bestFit="1" customWidth="1"/>
    <col min="15148" max="15148" width="4.77734375" style="47" bestFit="1" customWidth="1"/>
    <col min="15149" max="15149" width="11.109375" style="47" bestFit="1" customWidth="1"/>
    <col min="15150" max="15150" width="7.109375" style="47" bestFit="1" customWidth="1"/>
    <col min="15151" max="15151" width="5.21875" style="47" bestFit="1" customWidth="1"/>
    <col min="15152" max="15153" width="9" style="47"/>
    <col min="15154" max="15154" width="9.33203125" style="47" customWidth="1"/>
    <col min="15155" max="15155" width="8.44140625" style="47" customWidth="1"/>
    <col min="15156" max="15156" width="7.44140625" style="47" customWidth="1"/>
    <col min="15157" max="15157" width="7.6640625" style="47" customWidth="1"/>
    <col min="15158" max="15360" width="9" style="47"/>
    <col min="15361" max="15361" width="5.21875" style="47" bestFit="1" customWidth="1"/>
    <col min="15362" max="15371" width="2.33203125" style="47" bestFit="1" customWidth="1"/>
    <col min="15372" max="15372" width="4.44140625" style="47" bestFit="1" customWidth="1"/>
    <col min="15373" max="15373" width="7.109375" style="47" bestFit="1" customWidth="1"/>
    <col min="15374" max="15375" width="9" style="47"/>
    <col min="15376" max="15376" width="7.109375" style="47" bestFit="1" customWidth="1"/>
    <col min="15377" max="15378" width="5.21875" style="47" bestFit="1" customWidth="1"/>
    <col min="15379" max="15379" width="9" style="47"/>
    <col min="15380" max="15380" width="7.109375" style="47" bestFit="1" customWidth="1"/>
    <col min="15381" max="15381" width="9" style="47"/>
    <col min="15382" max="15382" width="17.21875" style="47" bestFit="1" customWidth="1"/>
    <col min="15383" max="15383" width="7.109375" style="47" bestFit="1" customWidth="1"/>
    <col min="15384" max="15384" width="9" style="47"/>
    <col min="15385" max="15385" width="5.21875" style="47" bestFit="1" customWidth="1"/>
    <col min="15386" max="15387" width="9" style="47"/>
    <col min="15388" max="15388" width="7.21875" style="47" bestFit="1" customWidth="1"/>
    <col min="15389" max="15389" width="9" style="47"/>
    <col min="15390" max="15390" width="8" style="47" bestFit="1" customWidth="1"/>
    <col min="15391" max="15393" width="3.109375" style="47" bestFit="1" customWidth="1"/>
    <col min="15394" max="15394" width="11.6640625" style="47" bestFit="1" customWidth="1"/>
    <col min="15395" max="15395" width="9.6640625" style="47" bestFit="1" customWidth="1"/>
    <col min="15396" max="15396" width="11.6640625" style="47" bestFit="1" customWidth="1"/>
    <col min="15397" max="15397" width="11.44140625" style="47" bestFit="1" customWidth="1"/>
    <col min="15398" max="15398" width="6.33203125" style="47" bestFit="1" customWidth="1"/>
    <col min="15399" max="15399" width="8" style="47" bestFit="1" customWidth="1"/>
    <col min="15400" max="15400" width="9.77734375" style="47" bestFit="1" customWidth="1"/>
    <col min="15401" max="15402" width="13.33203125" style="47" bestFit="1" customWidth="1"/>
    <col min="15403" max="15403" width="9.109375" style="47" bestFit="1" customWidth="1"/>
    <col min="15404" max="15404" width="4.77734375" style="47" bestFit="1" customWidth="1"/>
    <col min="15405" max="15405" width="11.109375" style="47" bestFit="1" customWidth="1"/>
    <col min="15406" max="15406" width="7.109375" style="47" bestFit="1" customWidth="1"/>
    <col min="15407" max="15407" width="5.21875" style="47" bestFit="1" customWidth="1"/>
    <col min="15408" max="15409" width="9" style="47"/>
    <col min="15410" max="15410" width="9.33203125" style="47" customWidth="1"/>
    <col min="15411" max="15411" width="8.44140625" style="47" customWidth="1"/>
    <col min="15412" max="15412" width="7.44140625" style="47" customWidth="1"/>
    <col min="15413" max="15413" width="7.6640625" style="47" customWidth="1"/>
    <col min="15414" max="15616" width="9" style="47"/>
    <col min="15617" max="15617" width="5.21875" style="47" bestFit="1" customWidth="1"/>
    <col min="15618" max="15627" width="2.33203125" style="47" bestFit="1" customWidth="1"/>
    <col min="15628" max="15628" width="4.44140625" style="47" bestFit="1" customWidth="1"/>
    <col min="15629" max="15629" width="7.109375" style="47" bestFit="1" customWidth="1"/>
    <col min="15630" max="15631" width="9" style="47"/>
    <col min="15632" max="15632" width="7.109375" style="47" bestFit="1" customWidth="1"/>
    <col min="15633" max="15634" width="5.21875" style="47" bestFit="1" customWidth="1"/>
    <col min="15635" max="15635" width="9" style="47"/>
    <col min="15636" max="15636" width="7.109375" style="47" bestFit="1" customWidth="1"/>
    <col min="15637" max="15637" width="9" style="47"/>
    <col min="15638" max="15638" width="17.21875" style="47" bestFit="1" customWidth="1"/>
    <col min="15639" max="15639" width="7.109375" style="47" bestFit="1" customWidth="1"/>
    <col min="15640" max="15640" width="9" style="47"/>
    <col min="15641" max="15641" width="5.21875" style="47" bestFit="1" customWidth="1"/>
    <col min="15642" max="15643" width="9" style="47"/>
    <col min="15644" max="15644" width="7.21875" style="47" bestFit="1" customWidth="1"/>
    <col min="15645" max="15645" width="9" style="47"/>
    <col min="15646" max="15646" width="8" style="47" bestFit="1" customWidth="1"/>
    <col min="15647" max="15649" width="3.109375" style="47" bestFit="1" customWidth="1"/>
    <col min="15650" max="15650" width="11.6640625" style="47" bestFit="1" customWidth="1"/>
    <col min="15651" max="15651" width="9.6640625" style="47" bestFit="1" customWidth="1"/>
    <col min="15652" max="15652" width="11.6640625" style="47" bestFit="1" customWidth="1"/>
    <col min="15653" max="15653" width="11.44140625" style="47" bestFit="1" customWidth="1"/>
    <col min="15654" max="15654" width="6.33203125" style="47" bestFit="1" customWidth="1"/>
    <col min="15655" max="15655" width="8" style="47" bestFit="1" customWidth="1"/>
    <col min="15656" max="15656" width="9.77734375" style="47" bestFit="1" customWidth="1"/>
    <col min="15657" max="15658" width="13.33203125" style="47" bestFit="1" customWidth="1"/>
    <col min="15659" max="15659" width="9.109375" style="47" bestFit="1" customWidth="1"/>
    <col min="15660" max="15660" width="4.77734375" style="47" bestFit="1" customWidth="1"/>
    <col min="15661" max="15661" width="11.109375" style="47" bestFit="1" customWidth="1"/>
    <col min="15662" max="15662" width="7.109375" style="47" bestFit="1" customWidth="1"/>
    <col min="15663" max="15663" width="5.21875" style="47" bestFit="1" customWidth="1"/>
    <col min="15664" max="15665" width="9" style="47"/>
    <col min="15666" max="15666" width="9.33203125" style="47" customWidth="1"/>
    <col min="15667" max="15667" width="8.44140625" style="47" customWidth="1"/>
    <col min="15668" max="15668" width="7.44140625" style="47" customWidth="1"/>
    <col min="15669" max="15669" width="7.6640625" style="47" customWidth="1"/>
    <col min="15670" max="15872" width="9" style="47"/>
    <col min="15873" max="15873" width="5.21875" style="47" bestFit="1" customWidth="1"/>
    <col min="15874" max="15883" width="2.33203125" style="47" bestFit="1" customWidth="1"/>
    <col min="15884" max="15884" width="4.44140625" style="47" bestFit="1" customWidth="1"/>
    <col min="15885" max="15885" width="7.109375" style="47" bestFit="1" customWidth="1"/>
    <col min="15886" max="15887" width="9" style="47"/>
    <col min="15888" max="15888" width="7.109375" style="47" bestFit="1" customWidth="1"/>
    <col min="15889" max="15890" width="5.21875" style="47" bestFit="1" customWidth="1"/>
    <col min="15891" max="15891" width="9" style="47"/>
    <col min="15892" max="15892" width="7.109375" style="47" bestFit="1" customWidth="1"/>
    <col min="15893" max="15893" width="9" style="47"/>
    <col min="15894" max="15894" width="17.21875" style="47" bestFit="1" customWidth="1"/>
    <col min="15895" max="15895" width="7.109375" style="47" bestFit="1" customWidth="1"/>
    <col min="15896" max="15896" width="9" style="47"/>
    <col min="15897" max="15897" width="5.21875" style="47" bestFit="1" customWidth="1"/>
    <col min="15898" max="15899" width="9" style="47"/>
    <col min="15900" max="15900" width="7.21875" style="47" bestFit="1" customWidth="1"/>
    <col min="15901" max="15901" width="9" style="47"/>
    <col min="15902" max="15902" width="8" style="47" bestFit="1" customWidth="1"/>
    <col min="15903" max="15905" width="3.109375" style="47" bestFit="1" customWidth="1"/>
    <col min="15906" max="15906" width="11.6640625" style="47" bestFit="1" customWidth="1"/>
    <col min="15907" max="15907" width="9.6640625" style="47" bestFit="1" customWidth="1"/>
    <col min="15908" max="15908" width="11.6640625" style="47" bestFit="1" customWidth="1"/>
    <col min="15909" max="15909" width="11.44140625" style="47" bestFit="1" customWidth="1"/>
    <col min="15910" max="15910" width="6.33203125" style="47" bestFit="1" customWidth="1"/>
    <col min="15911" max="15911" width="8" style="47" bestFit="1" customWidth="1"/>
    <col min="15912" max="15912" width="9.77734375" style="47" bestFit="1" customWidth="1"/>
    <col min="15913" max="15914" width="13.33203125" style="47" bestFit="1" customWidth="1"/>
    <col min="15915" max="15915" width="9.109375" style="47" bestFit="1" customWidth="1"/>
    <col min="15916" max="15916" width="4.77734375" style="47" bestFit="1" customWidth="1"/>
    <col min="15917" max="15917" width="11.109375" style="47" bestFit="1" customWidth="1"/>
    <col min="15918" max="15918" width="7.109375" style="47" bestFit="1" customWidth="1"/>
    <col min="15919" max="15919" width="5.21875" style="47" bestFit="1" customWidth="1"/>
    <col min="15920" max="15921" width="9" style="47"/>
    <col min="15922" max="15922" width="9.33203125" style="47" customWidth="1"/>
    <col min="15923" max="15923" width="8.44140625" style="47" customWidth="1"/>
    <col min="15924" max="15924" width="7.44140625" style="47" customWidth="1"/>
    <col min="15925" max="15925" width="7.6640625" style="47" customWidth="1"/>
    <col min="15926" max="16128" width="9" style="47"/>
    <col min="16129" max="16129" width="5.21875" style="47" bestFit="1" customWidth="1"/>
    <col min="16130" max="16139" width="2.33203125" style="47" bestFit="1" customWidth="1"/>
    <col min="16140" max="16140" width="4.44140625" style="47" bestFit="1" customWidth="1"/>
    <col min="16141" max="16141" width="7.109375" style="47" bestFit="1" customWidth="1"/>
    <col min="16142" max="16143" width="9" style="47"/>
    <col min="16144" max="16144" width="7.109375" style="47" bestFit="1" customWidth="1"/>
    <col min="16145" max="16146" width="5.21875" style="47" bestFit="1" customWidth="1"/>
    <col min="16147" max="16147" width="9" style="47"/>
    <col min="16148" max="16148" width="7.109375" style="47" bestFit="1" customWidth="1"/>
    <col min="16149" max="16149" width="9" style="47"/>
    <col min="16150" max="16150" width="17.21875" style="47" bestFit="1" customWidth="1"/>
    <col min="16151" max="16151" width="7.109375" style="47" bestFit="1" customWidth="1"/>
    <col min="16152" max="16152" width="9" style="47"/>
    <col min="16153" max="16153" width="5.21875" style="47" bestFit="1" customWidth="1"/>
    <col min="16154" max="16155" width="9" style="47"/>
    <col min="16156" max="16156" width="7.21875" style="47" bestFit="1" customWidth="1"/>
    <col min="16157" max="16157" width="9" style="47"/>
    <col min="16158" max="16158" width="8" style="47" bestFit="1" customWidth="1"/>
    <col min="16159" max="16161" width="3.109375" style="47" bestFit="1" customWidth="1"/>
    <col min="16162" max="16162" width="11.6640625" style="47" bestFit="1" customWidth="1"/>
    <col min="16163" max="16163" width="9.6640625" style="47" bestFit="1" customWidth="1"/>
    <col min="16164" max="16164" width="11.6640625" style="47" bestFit="1" customWidth="1"/>
    <col min="16165" max="16165" width="11.44140625" style="47" bestFit="1" customWidth="1"/>
    <col min="16166" max="16166" width="6.33203125" style="47" bestFit="1" customWidth="1"/>
    <col min="16167" max="16167" width="8" style="47" bestFit="1" customWidth="1"/>
    <col min="16168" max="16168" width="9.77734375" style="47" bestFit="1" customWidth="1"/>
    <col min="16169" max="16170" width="13.33203125" style="47" bestFit="1" customWidth="1"/>
    <col min="16171" max="16171" width="9.109375" style="47" bestFit="1" customWidth="1"/>
    <col min="16172" max="16172" width="4.77734375" style="47" bestFit="1" customWidth="1"/>
    <col min="16173" max="16173" width="11.109375" style="47" bestFit="1" customWidth="1"/>
    <col min="16174" max="16174" width="7.109375" style="47" bestFit="1" customWidth="1"/>
    <col min="16175" max="16175" width="5.21875" style="47" bestFit="1" customWidth="1"/>
    <col min="16176" max="16177" width="9" style="47"/>
    <col min="16178" max="16178" width="9.33203125" style="47" customWidth="1"/>
    <col min="16179" max="16179" width="8.44140625" style="47" customWidth="1"/>
    <col min="16180" max="16180" width="7.44140625" style="47" customWidth="1"/>
    <col min="16181" max="16181" width="7.6640625" style="47" customWidth="1"/>
    <col min="16182" max="16384" width="9" style="47"/>
  </cols>
  <sheetData>
    <row r="1" spans="1:54" ht="15" thickBot="1">
      <c r="A1" s="558"/>
      <c r="B1" s="558"/>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9"/>
      <c r="AI1" s="558"/>
      <c r="AJ1" s="558"/>
      <c r="AK1" s="559"/>
      <c r="AL1" s="558"/>
      <c r="AM1" s="558"/>
      <c r="AN1" s="558"/>
      <c r="AO1" s="558"/>
      <c r="AP1" s="558"/>
      <c r="AQ1" s="558"/>
      <c r="AR1" s="558"/>
      <c r="AS1" s="558"/>
      <c r="AT1" s="558"/>
      <c r="AU1" s="558"/>
      <c r="AV1" s="558"/>
      <c r="AW1" s="558"/>
      <c r="AX1" s="558"/>
      <c r="AY1" s="558"/>
      <c r="AZ1" s="558"/>
      <c r="BA1" s="46"/>
    </row>
    <row r="2" spans="1:54" ht="17.399999999999999">
      <c r="A2" s="560" t="s">
        <v>77</v>
      </c>
      <c r="B2" s="561"/>
      <c r="C2" s="561"/>
      <c r="D2" s="561"/>
      <c r="E2" s="561"/>
      <c r="F2" s="562" t="s">
        <v>78</v>
      </c>
      <c r="G2" s="562"/>
      <c r="H2" s="562"/>
      <c r="I2" s="562"/>
      <c r="J2" s="562"/>
      <c r="K2" s="562"/>
      <c r="L2" s="48"/>
      <c r="M2" s="563" t="s">
        <v>79</v>
      </c>
      <c r="N2" s="564"/>
      <c r="O2" s="565" t="s">
        <v>80</v>
      </c>
      <c r="P2" s="565"/>
      <c r="Q2" s="565"/>
      <c r="R2" s="565"/>
      <c r="S2" s="565"/>
      <c r="T2" s="565"/>
      <c r="U2" s="565"/>
      <c r="V2" s="565"/>
      <c r="W2" s="565"/>
      <c r="X2" s="565"/>
      <c r="Y2" s="565"/>
      <c r="Z2" s="565"/>
      <c r="AA2" s="565"/>
      <c r="AB2" s="565"/>
      <c r="AC2" s="565"/>
      <c r="AD2" s="565"/>
      <c r="AE2" s="565"/>
      <c r="AF2" s="565"/>
      <c r="AG2" s="565"/>
      <c r="AH2" s="566"/>
      <c r="AI2" s="565"/>
      <c r="AJ2" s="565"/>
      <c r="AK2" s="566"/>
      <c r="AL2" s="565"/>
      <c r="AM2" s="565"/>
      <c r="AN2" s="565"/>
      <c r="AO2" s="565"/>
      <c r="AP2" s="565"/>
      <c r="AQ2" s="565"/>
      <c r="AR2" s="565"/>
      <c r="AS2" s="565"/>
      <c r="AT2" s="565"/>
      <c r="AU2" s="565"/>
      <c r="AV2" s="565"/>
      <c r="AW2" s="49" t="s">
        <v>81</v>
      </c>
      <c r="AX2" s="50"/>
      <c r="AY2" s="50"/>
      <c r="AZ2" s="50"/>
      <c r="BA2" s="51"/>
    </row>
    <row r="3" spans="1:54" ht="17.399999999999999">
      <c r="A3" s="569" t="s">
        <v>82</v>
      </c>
      <c r="B3" s="570"/>
      <c r="C3" s="570"/>
      <c r="D3" s="570"/>
      <c r="E3" s="570"/>
      <c r="F3" s="570"/>
      <c r="G3" s="570"/>
      <c r="H3" s="570"/>
      <c r="I3" s="570"/>
      <c r="J3" s="570"/>
      <c r="K3" s="570"/>
      <c r="L3" s="571"/>
      <c r="M3" s="571"/>
      <c r="N3" s="570"/>
      <c r="O3" s="567"/>
      <c r="P3" s="567"/>
      <c r="Q3" s="567"/>
      <c r="R3" s="567"/>
      <c r="S3" s="567"/>
      <c r="T3" s="567"/>
      <c r="U3" s="567"/>
      <c r="V3" s="567"/>
      <c r="W3" s="567"/>
      <c r="X3" s="567"/>
      <c r="Y3" s="567"/>
      <c r="Z3" s="567"/>
      <c r="AA3" s="567"/>
      <c r="AB3" s="567"/>
      <c r="AC3" s="567"/>
      <c r="AD3" s="567"/>
      <c r="AE3" s="567"/>
      <c r="AF3" s="567"/>
      <c r="AG3" s="567"/>
      <c r="AH3" s="568"/>
      <c r="AI3" s="567"/>
      <c r="AJ3" s="567"/>
      <c r="AK3" s="568"/>
      <c r="AL3" s="567"/>
      <c r="AM3" s="567"/>
      <c r="AN3" s="567"/>
      <c r="AO3" s="567"/>
      <c r="AP3" s="567"/>
      <c r="AQ3" s="567"/>
      <c r="AR3" s="567"/>
      <c r="AS3" s="567"/>
      <c r="AT3" s="567"/>
      <c r="AU3" s="567"/>
      <c r="AV3" s="567"/>
      <c r="AW3" s="52" t="s">
        <v>83</v>
      </c>
      <c r="AX3" s="53"/>
      <c r="AY3" s="53"/>
      <c r="AZ3" s="53"/>
      <c r="BA3" s="54"/>
    </row>
    <row r="4" spans="1:54" ht="17.399999999999999">
      <c r="A4" s="572" t="s">
        <v>84</v>
      </c>
      <c r="B4" s="573"/>
      <c r="C4" s="573"/>
      <c r="D4" s="573"/>
      <c r="E4" s="573"/>
      <c r="F4" s="573"/>
      <c r="G4" s="573"/>
      <c r="H4" s="573"/>
      <c r="I4" s="573"/>
      <c r="J4" s="573"/>
      <c r="K4" s="573"/>
      <c r="L4" s="55"/>
      <c r="M4" s="574" t="s">
        <v>85</v>
      </c>
      <c r="N4" s="573"/>
      <c r="O4" s="567"/>
      <c r="P4" s="567"/>
      <c r="Q4" s="567"/>
      <c r="R4" s="567"/>
      <c r="S4" s="567"/>
      <c r="T4" s="567"/>
      <c r="U4" s="567"/>
      <c r="V4" s="567"/>
      <c r="W4" s="567"/>
      <c r="X4" s="567"/>
      <c r="Y4" s="567"/>
      <c r="Z4" s="567"/>
      <c r="AA4" s="567"/>
      <c r="AB4" s="567"/>
      <c r="AC4" s="567"/>
      <c r="AD4" s="567"/>
      <c r="AE4" s="567"/>
      <c r="AF4" s="567"/>
      <c r="AG4" s="567"/>
      <c r="AH4" s="568"/>
      <c r="AI4" s="567"/>
      <c r="AJ4" s="567"/>
      <c r="AK4" s="568"/>
      <c r="AL4" s="567"/>
      <c r="AM4" s="567"/>
      <c r="AN4" s="567"/>
      <c r="AO4" s="567"/>
      <c r="AP4" s="567"/>
      <c r="AQ4" s="567"/>
      <c r="AR4" s="567"/>
      <c r="AS4" s="567"/>
      <c r="AT4" s="567"/>
      <c r="AU4" s="567"/>
      <c r="AV4" s="567"/>
      <c r="AW4" s="52" t="s">
        <v>86</v>
      </c>
      <c r="AX4" s="53"/>
      <c r="AY4" s="53"/>
      <c r="AZ4" s="53"/>
      <c r="BA4" s="54"/>
    </row>
    <row r="5" spans="1:54" ht="17.399999999999999">
      <c r="A5" s="572" t="s">
        <v>87</v>
      </c>
      <c r="B5" s="575"/>
      <c r="C5" s="575"/>
      <c r="D5" s="575"/>
      <c r="E5" s="575"/>
      <c r="F5" s="575"/>
      <c r="G5" s="575"/>
      <c r="H5" s="575"/>
      <c r="I5" s="575"/>
      <c r="J5" s="575"/>
      <c r="K5" s="575"/>
      <c r="L5" s="574"/>
      <c r="M5" s="574"/>
      <c r="N5" s="575"/>
      <c r="O5" s="567"/>
      <c r="P5" s="567"/>
      <c r="Q5" s="567"/>
      <c r="R5" s="567"/>
      <c r="S5" s="567"/>
      <c r="T5" s="567"/>
      <c r="U5" s="567"/>
      <c r="V5" s="567"/>
      <c r="W5" s="567"/>
      <c r="X5" s="567"/>
      <c r="Y5" s="567"/>
      <c r="Z5" s="567"/>
      <c r="AA5" s="567"/>
      <c r="AB5" s="567"/>
      <c r="AC5" s="567"/>
      <c r="AD5" s="567"/>
      <c r="AE5" s="567"/>
      <c r="AF5" s="567"/>
      <c r="AG5" s="567"/>
      <c r="AH5" s="568"/>
      <c r="AI5" s="567"/>
      <c r="AJ5" s="567"/>
      <c r="AK5" s="568"/>
      <c r="AL5" s="567"/>
      <c r="AM5" s="567"/>
      <c r="AN5" s="567"/>
      <c r="AO5" s="567"/>
      <c r="AP5" s="567"/>
      <c r="AQ5" s="567"/>
      <c r="AR5" s="567"/>
      <c r="AS5" s="567"/>
      <c r="AT5" s="567"/>
      <c r="AU5" s="567"/>
      <c r="AV5" s="567"/>
      <c r="AW5" s="528" t="s">
        <v>88</v>
      </c>
      <c r="AX5" s="578"/>
      <c r="AY5" s="578"/>
      <c r="AZ5" s="578"/>
      <c r="BA5" s="539"/>
    </row>
    <row r="6" spans="1:54">
      <c r="A6" s="542" t="s">
        <v>89</v>
      </c>
      <c r="B6" s="543"/>
      <c r="C6" s="543"/>
      <c r="D6" s="543"/>
      <c r="E6" s="543"/>
      <c r="F6" s="543"/>
      <c r="G6" s="543"/>
      <c r="H6" s="543"/>
      <c r="I6" s="543"/>
      <c r="J6" s="543"/>
      <c r="K6" s="543"/>
      <c r="L6" s="544"/>
      <c r="M6" s="544"/>
      <c r="N6" s="543"/>
      <c r="O6" s="567"/>
      <c r="P6" s="567"/>
      <c r="Q6" s="567"/>
      <c r="R6" s="567"/>
      <c r="S6" s="567"/>
      <c r="T6" s="567"/>
      <c r="U6" s="567"/>
      <c r="V6" s="567"/>
      <c r="W6" s="567"/>
      <c r="X6" s="567"/>
      <c r="Y6" s="567"/>
      <c r="Z6" s="567"/>
      <c r="AA6" s="567"/>
      <c r="AB6" s="567"/>
      <c r="AC6" s="567"/>
      <c r="AD6" s="567"/>
      <c r="AE6" s="567"/>
      <c r="AF6" s="567"/>
      <c r="AG6" s="567"/>
      <c r="AH6" s="568"/>
      <c r="AI6" s="567"/>
      <c r="AJ6" s="567"/>
      <c r="AK6" s="568"/>
      <c r="AL6" s="567"/>
      <c r="AM6" s="567"/>
      <c r="AN6" s="567"/>
      <c r="AO6" s="567"/>
      <c r="AP6" s="567"/>
      <c r="AQ6" s="567"/>
      <c r="AR6" s="567"/>
      <c r="AS6" s="567"/>
      <c r="AT6" s="567"/>
      <c r="AU6" s="567"/>
      <c r="AV6" s="567"/>
      <c r="AW6" s="576"/>
      <c r="AX6" s="579"/>
      <c r="AY6" s="579"/>
      <c r="AZ6" s="579"/>
      <c r="BA6" s="540"/>
    </row>
    <row r="7" spans="1:54">
      <c r="A7" s="542"/>
      <c r="B7" s="543"/>
      <c r="C7" s="543"/>
      <c r="D7" s="543"/>
      <c r="E7" s="543"/>
      <c r="F7" s="543"/>
      <c r="G7" s="543"/>
      <c r="H7" s="543"/>
      <c r="I7" s="543"/>
      <c r="J7" s="543"/>
      <c r="K7" s="543"/>
      <c r="L7" s="544"/>
      <c r="M7" s="544"/>
      <c r="N7" s="543"/>
      <c r="O7" s="567"/>
      <c r="P7" s="567"/>
      <c r="Q7" s="567"/>
      <c r="R7" s="567"/>
      <c r="S7" s="567"/>
      <c r="T7" s="567"/>
      <c r="U7" s="567"/>
      <c r="V7" s="567"/>
      <c r="W7" s="567"/>
      <c r="X7" s="567"/>
      <c r="Y7" s="567"/>
      <c r="Z7" s="567"/>
      <c r="AA7" s="567"/>
      <c r="AB7" s="567"/>
      <c r="AC7" s="567"/>
      <c r="AD7" s="567"/>
      <c r="AE7" s="567"/>
      <c r="AF7" s="567"/>
      <c r="AG7" s="567"/>
      <c r="AH7" s="568"/>
      <c r="AI7" s="567"/>
      <c r="AJ7" s="567"/>
      <c r="AK7" s="568"/>
      <c r="AL7" s="567"/>
      <c r="AM7" s="567"/>
      <c r="AN7" s="567"/>
      <c r="AO7" s="567"/>
      <c r="AP7" s="567"/>
      <c r="AQ7" s="567"/>
      <c r="AR7" s="567"/>
      <c r="AS7" s="567"/>
      <c r="AT7" s="567"/>
      <c r="AU7" s="567"/>
      <c r="AV7" s="567"/>
      <c r="AW7" s="577"/>
      <c r="AX7" s="580"/>
      <c r="AY7" s="580"/>
      <c r="AZ7" s="580"/>
      <c r="BA7" s="541"/>
    </row>
    <row r="8" spans="1:54" s="57" customFormat="1" ht="13.5" customHeight="1">
      <c r="A8" s="553" t="s">
        <v>0</v>
      </c>
      <c r="B8" s="555" t="s">
        <v>90</v>
      </c>
      <c r="C8" s="556"/>
      <c r="D8" s="556"/>
      <c r="E8" s="556"/>
      <c r="F8" s="556"/>
      <c r="G8" s="556"/>
      <c r="H8" s="556"/>
      <c r="I8" s="556"/>
      <c r="J8" s="556"/>
      <c r="K8" s="557"/>
      <c r="L8" s="547" t="s">
        <v>91</v>
      </c>
      <c r="M8" s="547" t="s">
        <v>81</v>
      </c>
      <c r="N8" s="528" t="s">
        <v>83</v>
      </c>
      <c r="O8" s="528" t="s">
        <v>92</v>
      </c>
      <c r="P8" s="528" t="s">
        <v>93</v>
      </c>
      <c r="Q8" s="528" t="s">
        <v>94</v>
      </c>
      <c r="R8" s="528" t="s">
        <v>95</v>
      </c>
      <c r="S8" s="547" t="s">
        <v>96</v>
      </c>
      <c r="T8" s="528" t="s">
        <v>97</v>
      </c>
      <c r="U8" s="547" t="s">
        <v>98</v>
      </c>
      <c r="V8" s="547" t="s">
        <v>99</v>
      </c>
      <c r="W8" s="547" t="s">
        <v>100</v>
      </c>
      <c r="X8" s="551" t="s">
        <v>101</v>
      </c>
      <c r="Y8" s="545" t="s">
        <v>102</v>
      </c>
      <c r="Z8" s="545" t="s">
        <v>103</v>
      </c>
      <c r="AA8" s="528" t="s">
        <v>104</v>
      </c>
      <c r="AB8" s="534" t="s">
        <v>105</v>
      </c>
      <c r="AC8" s="528" t="s">
        <v>106</v>
      </c>
      <c r="AD8" s="520" t="s">
        <v>107</v>
      </c>
      <c r="AE8" s="536" t="s">
        <v>108</v>
      </c>
      <c r="AF8" s="537"/>
      <c r="AG8" s="538"/>
      <c r="AH8" s="532" t="s">
        <v>109</v>
      </c>
      <c r="AI8" s="530" t="s">
        <v>110</v>
      </c>
      <c r="AJ8" s="522" t="s">
        <v>111</v>
      </c>
      <c r="AK8" s="532" t="s">
        <v>112</v>
      </c>
      <c r="AL8" s="522" t="s">
        <v>113</v>
      </c>
      <c r="AM8" s="522" t="s">
        <v>114</v>
      </c>
      <c r="AN8" s="522" t="s">
        <v>115</v>
      </c>
      <c r="AO8" s="520" t="s">
        <v>116</v>
      </c>
      <c r="AP8" s="520" t="s">
        <v>117</v>
      </c>
      <c r="AQ8" s="520" t="s">
        <v>118</v>
      </c>
      <c r="AR8" s="522" t="s">
        <v>119</v>
      </c>
      <c r="AS8" s="56" t="s">
        <v>120</v>
      </c>
      <c r="AT8" s="524" t="s">
        <v>121</v>
      </c>
      <c r="AU8" s="524" t="s">
        <v>122</v>
      </c>
      <c r="AV8" s="524" t="s">
        <v>123</v>
      </c>
      <c r="AW8" s="526" t="s">
        <v>124</v>
      </c>
      <c r="AX8" s="528" t="s">
        <v>125</v>
      </c>
      <c r="AY8" s="528" t="s">
        <v>125</v>
      </c>
      <c r="AZ8" s="528" t="s">
        <v>125</v>
      </c>
      <c r="BA8" s="518" t="s">
        <v>125</v>
      </c>
    </row>
    <row r="9" spans="1:54" s="57" customFormat="1" ht="14.25" customHeight="1" thickBot="1">
      <c r="A9" s="554"/>
      <c r="B9" s="58">
        <v>0</v>
      </c>
      <c r="C9" s="58">
        <v>1</v>
      </c>
      <c r="D9" s="58">
        <v>2</v>
      </c>
      <c r="E9" s="58">
        <v>3</v>
      </c>
      <c r="F9" s="58">
        <v>4</v>
      </c>
      <c r="G9" s="58">
        <v>5</v>
      </c>
      <c r="H9" s="58">
        <v>6</v>
      </c>
      <c r="I9" s="58">
        <v>7</v>
      </c>
      <c r="J9" s="58">
        <v>8</v>
      </c>
      <c r="K9" s="59">
        <v>9</v>
      </c>
      <c r="L9" s="548"/>
      <c r="M9" s="548"/>
      <c r="N9" s="549"/>
      <c r="O9" s="529"/>
      <c r="P9" s="529"/>
      <c r="Q9" s="529"/>
      <c r="R9" s="529"/>
      <c r="S9" s="548"/>
      <c r="T9" s="549"/>
      <c r="U9" s="550"/>
      <c r="V9" s="548"/>
      <c r="W9" s="548"/>
      <c r="X9" s="552"/>
      <c r="Y9" s="546"/>
      <c r="Z9" s="546"/>
      <c r="AA9" s="529"/>
      <c r="AB9" s="535"/>
      <c r="AC9" s="529"/>
      <c r="AD9" s="521"/>
      <c r="AE9" s="60" t="s">
        <v>126</v>
      </c>
      <c r="AF9" s="60" t="s">
        <v>127</v>
      </c>
      <c r="AG9" s="60" t="s">
        <v>128</v>
      </c>
      <c r="AH9" s="533"/>
      <c r="AI9" s="531"/>
      <c r="AJ9" s="523"/>
      <c r="AK9" s="533"/>
      <c r="AL9" s="523"/>
      <c r="AM9" s="523"/>
      <c r="AN9" s="523"/>
      <c r="AO9" s="521"/>
      <c r="AP9" s="521"/>
      <c r="AQ9" s="521"/>
      <c r="AR9" s="523"/>
      <c r="AS9" s="56" t="s">
        <v>129</v>
      </c>
      <c r="AT9" s="525"/>
      <c r="AU9" s="525"/>
      <c r="AV9" s="525"/>
      <c r="AW9" s="527"/>
      <c r="AX9" s="529"/>
      <c r="AY9" s="529"/>
      <c r="AZ9" s="529"/>
      <c r="BA9" s="519"/>
    </row>
    <row r="10" spans="1:54">
      <c r="A10" s="61">
        <v>1</v>
      </c>
      <c r="B10" s="62"/>
      <c r="C10" s="62"/>
      <c r="D10" s="62"/>
      <c r="E10" s="62"/>
      <c r="F10" s="62"/>
      <c r="G10" s="62"/>
      <c r="H10" s="62"/>
      <c r="I10" s="62"/>
      <c r="J10" s="62"/>
      <c r="K10" s="62"/>
      <c r="L10" s="62"/>
      <c r="M10" s="62"/>
      <c r="N10" s="62"/>
      <c r="O10" s="62"/>
      <c r="P10" s="62"/>
      <c r="Q10" s="62"/>
      <c r="R10" s="62"/>
      <c r="S10" s="62"/>
      <c r="T10" s="62"/>
      <c r="U10" s="62"/>
      <c r="V10" s="62"/>
      <c r="W10" s="63" t="s">
        <v>130</v>
      </c>
      <c r="X10" s="62"/>
      <c r="Y10" s="62"/>
      <c r="Z10" s="62"/>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4"/>
    </row>
    <row r="11" spans="1:54">
      <c r="A11" s="61">
        <v>2</v>
      </c>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6"/>
    </row>
    <row r="12" spans="1:54">
      <c r="A12" s="61">
        <v>3</v>
      </c>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6"/>
      <c r="BB12" s="67"/>
    </row>
    <row r="13" spans="1:54">
      <c r="A13" s="61">
        <v>4</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6"/>
      <c r="BB13" s="67"/>
    </row>
    <row r="14" spans="1:54">
      <c r="A14" s="61">
        <v>5</v>
      </c>
      <c r="B14" s="65"/>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6"/>
    </row>
    <row r="15" spans="1:54">
      <c r="A15" s="61">
        <v>6</v>
      </c>
      <c r="B15" s="65"/>
      <c r="C15" s="65"/>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6"/>
    </row>
    <row r="16" spans="1:54">
      <c r="A16" s="61">
        <v>7</v>
      </c>
      <c r="B16" s="65"/>
      <c r="C16" s="65"/>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6"/>
    </row>
    <row r="17" spans="1:53">
      <c r="A17" s="61">
        <v>8</v>
      </c>
      <c r="B17" s="65"/>
      <c r="C17" s="65"/>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6"/>
    </row>
    <row r="18" spans="1:53">
      <c r="A18" s="61">
        <v>9</v>
      </c>
      <c r="B18" s="65"/>
      <c r="C18" s="65"/>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6"/>
    </row>
    <row r="19" spans="1:53">
      <c r="A19" s="61">
        <v>10</v>
      </c>
      <c r="B19" s="65"/>
      <c r="C19" s="65"/>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6"/>
    </row>
    <row r="20" spans="1:53">
      <c r="A20" s="61">
        <v>11</v>
      </c>
      <c r="B20" s="65"/>
      <c r="C20" s="65"/>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row>
    <row r="21" spans="1:53">
      <c r="A21" s="61">
        <v>12</v>
      </c>
      <c r="B21" s="65"/>
      <c r="C21" s="65"/>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6"/>
    </row>
    <row r="22" spans="1:53">
      <c r="A22" s="61">
        <v>13</v>
      </c>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6"/>
    </row>
    <row r="23" spans="1:53">
      <c r="A23" s="61">
        <v>14</v>
      </c>
      <c r="B23" s="65"/>
      <c r="C23" s="65"/>
      <c r="D23" s="65"/>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6"/>
    </row>
    <row r="24" spans="1:53">
      <c r="A24" s="61">
        <v>15</v>
      </c>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6"/>
    </row>
    <row r="25" spans="1:53">
      <c r="A25" s="61">
        <v>16</v>
      </c>
      <c r="B25" s="65"/>
      <c r="C25" s="65"/>
      <c r="D25" s="65"/>
      <c r="E25" s="65"/>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6"/>
    </row>
    <row r="26" spans="1:53">
      <c r="A26" s="61">
        <v>17</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6"/>
    </row>
    <row r="27" spans="1:53">
      <c r="A27" s="61">
        <v>18</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6"/>
    </row>
    <row r="28" spans="1:53">
      <c r="A28" s="61">
        <v>19</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6"/>
    </row>
    <row r="29" spans="1:53">
      <c r="A29" s="61">
        <v>20</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6"/>
    </row>
    <row r="30" spans="1:53">
      <c r="A30" s="61">
        <v>21</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6"/>
    </row>
    <row r="31" spans="1:53">
      <c r="A31" s="61">
        <v>22</v>
      </c>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6"/>
    </row>
    <row r="32" spans="1:53">
      <c r="A32" s="61">
        <v>23</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6"/>
    </row>
    <row r="33" spans="1:53">
      <c r="A33" s="61">
        <v>24</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6"/>
    </row>
    <row r="34" spans="1:53">
      <c r="A34" s="61">
        <v>25</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6"/>
    </row>
    <row r="35" spans="1:53">
      <c r="A35" s="61">
        <v>26</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6"/>
    </row>
    <row r="36" spans="1:53">
      <c r="A36" s="61">
        <v>27</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row>
    <row r="37" spans="1:53">
      <c r="A37" s="61">
        <v>28</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6"/>
    </row>
    <row r="38" spans="1:53">
      <c r="A38" s="61">
        <v>29</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6"/>
    </row>
    <row r="39" spans="1:53">
      <c r="A39" s="61">
        <v>30</v>
      </c>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6"/>
    </row>
    <row r="40" spans="1:53">
      <c r="A40" s="61">
        <v>31</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row>
    <row r="41" spans="1:53">
      <c r="A41" s="61">
        <v>32</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6"/>
    </row>
    <row r="42" spans="1:53">
      <c r="A42" s="61">
        <v>33</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row>
    <row r="43" spans="1:53">
      <c r="A43" s="61">
        <v>34</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6"/>
    </row>
    <row r="44" spans="1:53">
      <c r="A44" s="61">
        <v>35</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6"/>
    </row>
    <row r="45" spans="1:53">
      <c r="A45" s="61">
        <v>36</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6"/>
    </row>
    <row r="46" spans="1:53">
      <c r="A46" s="61">
        <v>37</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6"/>
    </row>
    <row r="47" spans="1:53">
      <c r="A47" s="61">
        <v>38</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6"/>
    </row>
    <row r="48" spans="1:53">
      <c r="A48" s="61">
        <v>39</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6"/>
    </row>
    <row r="49" spans="1:53">
      <c r="A49" s="61">
        <v>40</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6"/>
    </row>
    <row r="50" spans="1:53">
      <c r="A50" s="61">
        <v>41</v>
      </c>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6"/>
    </row>
    <row r="51" spans="1:53">
      <c r="A51" s="61">
        <v>42</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6"/>
    </row>
    <row r="52" spans="1:53">
      <c r="A52" s="61">
        <v>43</v>
      </c>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6"/>
    </row>
    <row r="53" spans="1:53">
      <c r="A53" s="61">
        <v>44</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6"/>
    </row>
    <row r="54" spans="1:53">
      <c r="A54" s="61">
        <v>45</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6"/>
    </row>
    <row r="55" spans="1:53">
      <c r="A55" s="61">
        <v>46</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6"/>
    </row>
    <row r="56" spans="1:53">
      <c r="A56" s="61">
        <v>47</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6"/>
    </row>
    <row r="57" spans="1:53">
      <c r="A57" s="61">
        <v>48</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6"/>
    </row>
    <row r="58" spans="1:53">
      <c r="A58" s="61">
        <v>49</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6"/>
    </row>
    <row r="59" spans="1:53">
      <c r="A59" s="61">
        <v>50</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6"/>
    </row>
    <row r="60" spans="1:53">
      <c r="A60" s="61">
        <v>51</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row>
    <row r="61" spans="1:53">
      <c r="A61" s="61">
        <v>52</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6"/>
    </row>
    <row r="62" spans="1:53">
      <c r="A62" s="61">
        <v>53</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6"/>
    </row>
    <row r="63" spans="1:53">
      <c r="A63" s="61">
        <v>54</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6"/>
    </row>
    <row r="64" spans="1:53">
      <c r="A64" s="61">
        <v>55</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6"/>
    </row>
    <row r="65" spans="1:53">
      <c r="A65" s="61">
        <v>56</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6"/>
    </row>
    <row r="66" spans="1:53">
      <c r="A66" s="61">
        <v>57</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6"/>
    </row>
    <row r="67" spans="1:53">
      <c r="A67" s="61">
        <v>58</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6"/>
    </row>
    <row r="68" spans="1:53">
      <c r="A68" s="61">
        <v>59</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6"/>
    </row>
    <row r="69" spans="1:53">
      <c r="A69" s="61">
        <v>60</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6"/>
    </row>
    <row r="70" spans="1:53">
      <c r="A70" s="61">
        <v>61</v>
      </c>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6"/>
    </row>
    <row r="71" spans="1:53">
      <c r="A71" s="61">
        <v>62</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6"/>
    </row>
    <row r="72" spans="1:53">
      <c r="A72" s="61">
        <v>63</v>
      </c>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6"/>
    </row>
    <row r="73" spans="1:53">
      <c r="A73" s="61">
        <v>64</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6"/>
    </row>
    <row r="74" spans="1:53">
      <c r="A74" s="61">
        <v>65</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6"/>
    </row>
    <row r="75" spans="1:53">
      <c r="A75" s="61">
        <v>66</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6"/>
    </row>
    <row r="76" spans="1:53">
      <c r="A76" s="61">
        <v>67</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6"/>
    </row>
    <row r="77" spans="1:53">
      <c r="A77" s="61">
        <v>68</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6"/>
    </row>
    <row r="78" spans="1:53">
      <c r="A78" s="61">
        <v>69</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6"/>
    </row>
    <row r="79" spans="1:53">
      <c r="A79" s="61">
        <v>70</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6"/>
    </row>
    <row r="80" spans="1:53">
      <c r="A80" s="61">
        <v>71</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6"/>
    </row>
    <row r="81" spans="1:53">
      <c r="A81" s="61">
        <v>72</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6"/>
    </row>
    <row r="82" spans="1:53">
      <c r="A82" s="61">
        <v>73</v>
      </c>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6"/>
    </row>
    <row r="83" spans="1:53">
      <c r="A83" s="61">
        <v>74</v>
      </c>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6"/>
    </row>
    <row r="84" spans="1:53">
      <c r="A84" s="61">
        <v>75</v>
      </c>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6"/>
    </row>
    <row r="85" spans="1:53">
      <c r="A85" s="61">
        <v>76</v>
      </c>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6"/>
    </row>
    <row r="86" spans="1:53">
      <c r="A86" s="61">
        <v>77</v>
      </c>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6"/>
    </row>
    <row r="87" spans="1:53">
      <c r="A87" s="61">
        <v>78</v>
      </c>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6"/>
    </row>
    <row r="88" spans="1:53">
      <c r="A88" s="61">
        <v>79</v>
      </c>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6"/>
    </row>
    <row r="89" spans="1:53">
      <c r="A89" s="61">
        <v>80</v>
      </c>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6"/>
    </row>
    <row r="90" spans="1:53">
      <c r="A90" s="61">
        <v>81</v>
      </c>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6"/>
    </row>
    <row r="91" spans="1:53">
      <c r="A91" s="61">
        <v>82</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6"/>
    </row>
    <row r="92" spans="1:53">
      <c r="A92" s="61">
        <v>83</v>
      </c>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6"/>
    </row>
    <row r="93" spans="1:53">
      <c r="A93" s="61">
        <v>84</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6"/>
    </row>
    <row r="94" spans="1:53">
      <c r="A94" s="61">
        <v>85</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6"/>
    </row>
    <row r="95" spans="1:53">
      <c r="A95" s="61">
        <v>86</v>
      </c>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6"/>
    </row>
    <row r="96" spans="1:53">
      <c r="A96" s="61">
        <v>87</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6"/>
    </row>
    <row r="97" spans="1:53">
      <c r="A97" s="61">
        <v>88</v>
      </c>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6"/>
    </row>
    <row r="98" spans="1:53">
      <c r="A98" s="61">
        <v>89</v>
      </c>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6"/>
    </row>
    <row r="99" spans="1:53">
      <c r="A99" s="61">
        <v>90</v>
      </c>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6"/>
    </row>
    <row r="100" spans="1:53">
      <c r="A100" s="61">
        <v>91</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6"/>
    </row>
    <row r="101" spans="1:53">
      <c r="A101" s="61">
        <v>92</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6"/>
    </row>
    <row r="102" spans="1:53">
      <c r="A102" s="61">
        <v>93</v>
      </c>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6"/>
    </row>
    <row r="103" spans="1:53">
      <c r="A103" s="61">
        <v>94</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6"/>
    </row>
    <row r="104" spans="1:53">
      <c r="A104" s="61">
        <v>95</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6"/>
    </row>
    <row r="105" spans="1:53">
      <c r="A105" s="61">
        <v>96</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6"/>
    </row>
    <row r="106" spans="1:53">
      <c r="A106" s="61">
        <v>97</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6"/>
    </row>
    <row r="107" spans="1:53">
      <c r="A107" s="61">
        <v>98</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6"/>
    </row>
    <row r="108" spans="1:53">
      <c r="A108" s="61">
        <v>99</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6"/>
    </row>
    <row r="109" spans="1:53">
      <c r="A109" s="61">
        <v>100</v>
      </c>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6"/>
    </row>
    <row r="110" spans="1:53">
      <c r="A110" s="61">
        <v>101</v>
      </c>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6"/>
    </row>
    <row r="111" spans="1:53">
      <c r="A111" s="61">
        <v>102</v>
      </c>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6"/>
    </row>
    <row r="112" spans="1:53">
      <c r="A112" s="61">
        <v>103</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6"/>
    </row>
    <row r="113" spans="1:53">
      <c r="A113" s="61">
        <v>104</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6"/>
    </row>
    <row r="114" spans="1:53">
      <c r="A114" s="61">
        <v>105</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6"/>
    </row>
    <row r="115" spans="1:53">
      <c r="A115" s="61">
        <v>106</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6"/>
    </row>
    <row r="116" spans="1:53">
      <c r="A116" s="61">
        <v>107</v>
      </c>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6"/>
    </row>
    <row r="117" spans="1:53">
      <c r="A117" s="61">
        <v>108</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6"/>
    </row>
    <row r="118" spans="1:53">
      <c r="A118" s="61">
        <v>109</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6"/>
    </row>
    <row r="119" spans="1:53">
      <c r="A119" s="61">
        <v>110</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6"/>
    </row>
    <row r="120" spans="1:53">
      <c r="A120" s="61">
        <v>111</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6"/>
    </row>
    <row r="121" spans="1:53">
      <c r="A121" s="61">
        <v>112</v>
      </c>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6"/>
    </row>
    <row r="122" spans="1:53">
      <c r="A122" s="61">
        <v>113</v>
      </c>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6"/>
    </row>
    <row r="123" spans="1:53">
      <c r="A123" s="61">
        <v>114</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6"/>
    </row>
    <row r="124" spans="1:53">
      <c r="A124" s="61">
        <v>115</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6"/>
    </row>
    <row r="125" spans="1:53">
      <c r="A125" s="61">
        <v>116</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6"/>
    </row>
    <row r="126" spans="1:53">
      <c r="A126" s="61">
        <v>117</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6"/>
    </row>
    <row r="127" spans="1:53">
      <c r="A127" s="61">
        <v>118</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6"/>
    </row>
    <row r="128" spans="1:53">
      <c r="A128" s="61">
        <v>119</v>
      </c>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6"/>
    </row>
    <row r="129" spans="1:53">
      <c r="A129" s="61">
        <v>120</v>
      </c>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6"/>
    </row>
    <row r="130" spans="1:53">
      <c r="A130" s="61">
        <v>121</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6"/>
    </row>
    <row r="131" spans="1:53">
      <c r="A131" s="61">
        <v>122</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6"/>
    </row>
    <row r="132" spans="1:53">
      <c r="A132" s="61">
        <v>123</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6"/>
    </row>
    <row r="133" spans="1:53">
      <c r="A133" s="61">
        <v>124</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6"/>
    </row>
    <row r="134" spans="1:53">
      <c r="A134" s="61">
        <v>125</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6"/>
    </row>
    <row r="135" spans="1:53">
      <c r="A135" s="61">
        <v>126</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6"/>
    </row>
    <row r="136" spans="1:53">
      <c r="A136" s="61">
        <v>127</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6"/>
    </row>
    <row r="137" spans="1:53">
      <c r="A137" s="61">
        <v>128</v>
      </c>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6"/>
    </row>
    <row r="138" spans="1:53">
      <c r="A138" s="61">
        <v>129</v>
      </c>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6"/>
    </row>
    <row r="139" spans="1:53">
      <c r="A139" s="61">
        <v>130</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6"/>
    </row>
    <row r="140" spans="1:53">
      <c r="A140" s="61">
        <v>131</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6"/>
    </row>
    <row r="141" spans="1:53">
      <c r="A141" s="61">
        <v>132</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6"/>
    </row>
    <row r="142" spans="1:53">
      <c r="A142" s="61">
        <v>133</v>
      </c>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6"/>
    </row>
    <row r="143" spans="1:53">
      <c r="A143" s="61">
        <v>134</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6"/>
    </row>
    <row r="144" spans="1:53" ht="15" thickBot="1">
      <c r="A144" s="61">
        <v>135</v>
      </c>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c r="AA144" s="68"/>
      <c r="AB144" s="68"/>
      <c r="AC144" s="68"/>
      <c r="AD144" s="68"/>
      <c r="AE144" s="68"/>
      <c r="AF144" s="68"/>
      <c r="AG144" s="68"/>
      <c r="AH144" s="68"/>
      <c r="AI144" s="68"/>
      <c r="AJ144" s="68"/>
      <c r="AK144" s="68"/>
      <c r="AL144" s="68"/>
      <c r="AM144" s="68"/>
      <c r="AN144" s="68"/>
      <c r="AO144" s="68"/>
      <c r="AP144" s="68"/>
      <c r="AQ144" s="68"/>
      <c r="AR144" s="68"/>
      <c r="AS144" s="68"/>
      <c r="AT144" s="68"/>
      <c r="AU144" s="68"/>
      <c r="AV144" s="68"/>
      <c r="AW144" s="68"/>
      <c r="AX144" s="68"/>
      <c r="AY144" s="68"/>
      <c r="AZ144" s="68"/>
      <c r="BA144" s="69"/>
    </row>
    <row r="145" spans="1:1">
      <c r="A145" s="185" t="s">
        <v>311</v>
      </c>
    </row>
  </sheetData>
  <mergeCells count="56">
    <mergeCell ref="A1:AZ1"/>
    <mergeCell ref="A2:E2"/>
    <mergeCell ref="F2:K2"/>
    <mergeCell ref="M2:N2"/>
    <mergeCell ref="O2:AV7"/>
    <mergeCell ref="A3:N3"/>
    <mergeCell ref="A4:K4"/>
    <mergeCell ref="M4:N4"/>
    <mergeCell ref="A5:N5"/>
    <mergeCell ref="AW5:AW7"/>
    <mergeCell ref="AX5:AX7"/>
    <mergeCell ref="AY5:AY7"/>
    <mergeCell ref="AZ5:AZ7"/>
    <mergeCell ref="A8:A9"/>
    <mergeCell ref="B8:K8"/>
    <mergeCell ref="L8:L9"/>
    <mergeCell ref="M8:M9"/>
    <mergeCell ref="N8:N9"/>
    <mergeCell ref="BA5:BA7"/>
    <mergeCell ref="A6:N7"/>
    <mergeCell ref="Z8:Z9"/>
    <mergeCell ref="O8:O9"/>
    <mergeCell ref="P8:P9"/>
    <mergeCell ref="Q8:Q9"/>
    <mergeCell ref="R8:R9"/>
    <mergeCell ref="S8:S9"/>
    <mergeCell ref="T8:T9"/>
    <mergeCell ref="U8:U9"/>
    <mergeCell ref="V8:V9"/>
    <mergeCell ref="W8:W9"/>
    <mergeCell ref="X8:X9"/>
    <mergeCell ref="Y8:Y9"/>
    <mergeCell ref="AN8:AN9"/>
    <mergeCell ref="AA8:AA9"/>
    <mergeCell ref="AB8:AB9"/>
    <mergeCell ref="AC8:AC9"/>
    <mergeCell ref="AD8:AD9"/>
    <mergeCell ref="AE8:AG8"/>
    <mergeCell ref="AH8:AH9"/>
    <mergeCell ref="AI8:AI9"/>
    <mergeCell ref="AJ8:AJ9"/>
    <mergeCell ref="AK8:AK9"/>
    <mergeCell ref="AL8:AL9"/>
    <mergeCell ref="AM8:AM9"/>
    <mergeCell ref="BA8:BA9"/>
    <mergeCell ref="AO8:AO9"/>
    <mergeCell ref="AP8:AP9"/>
    <mergeCell ref="AQ8:AQ9"/>
    <mergeCell ref="AR8:AR9"/>
    <mergeCell ref="AT8:AT9"/>
    <mergeCell ref="AU8:AU9"/>
    <mergeCell ref="AV8:AV9"/>
    <mergeCell ref="AW8:AW9"/>
    <mergeCell ref="AX8:AX9"/>
    <mergeCell ref="AY8:AY9"/>
    <mergeCell ref="AZ8:AZ9"/>
  </mergeCells>
  <phoneticPr fontId="1" type="noConversion"/>
  <dataValidations count="2">
    <dataValidation type="list" allowBlank="1" showInputMessage="1" showErrorMessage="1" sqref="AS10:AS143 KO10:KO143 UK10:UK143 AEG10:AEG143 AOC10:AOC143 AXY10:AXY143 BHU10:BHU143 BRQ10:BRQ143 CBM10:CBM143 CLI10:CLI143 CVE10:CVE143 DFA10:DFA143 DOW10:DOW143 DYS10:DYS143 EIO10:EIO143 ESK10:ESK143 FCG10:FCG143 FMC10:FMC143 FVY10:FVY143 GFU10:GFU143 GPQ10:GPQ143 GZM10:GZM143 HJI10:HJI143 HTE10:HTE143 IDA10:IDA143 IMW10:IMW143 IWS10:IWS143 JGO10:JGO143 JQK10:JQK143 KAG10:KAG143 KKC10:KKC143 KTY10:KTY143 LDU10:LDU143 LNQ10:LNQ143 LXM10:LXM143 MHI10:MHI143 MRE10:MRE143 NBA10:NBA143 NKW10:NKW143 NUS10:NUS143 OEO10:OEO143 OOK10:OOK143 OYG10:OYG143 PIC10:PIC143 PRY10:PRY143 QBU10:QBU143 QLQ10:QLQ143 QVM10:QVM143 RFI10:RFI143 RPE10:RPE143 RZA10:RZA143 SIW10:SIW143 SSS10:SSS143 TCO10:TCO143 TMK10:TMK143 TWG10:TWG143 UGC10:UGC143 UPY10:UPY143 UZU10:UZU143 VJQ10:VJQ143 VTM10:VTM143 WDI10:WDI143 WNE10:WNE143 WXA10:WXA143 AS65546:AS65679 KO65546:KO65679 UK65546:UK65679 AEG65546:AEG65679 AOC65546:AOC65679 AXY65546:AXY65679 BHU65546:BHU65679 BRQ65546:BRQ65679 CBM65546:CBM65679 CLI65546:CLI65679 CVE65546:CVE65679 DFA65546:DFA65679 DOW65546:DOW65679 DYS65546:DYS65679 EIO65546:EIO65679 ESK65546:ESK65679 FCG65546:FCG65679 FMC65546:FMC65679 FVY65546:FVY65679 GFU65546:GFU65679 GPQ65546:GPQ65679 GZM65546:GZM65679 HJI65546:HJI65679 HTE65546:HTE65679 IDA65546:IDA65679 IMW65546:IMW65679 IWS65546:IWS65679 JGO65546:JGO65679 JQK65546:JQK65679 KAG65546:KAG65679 KKC65546:KKC65679 KTY65546:KTY65679 LDU65546:LDU65679 LNQ65546:LNQ65679 LXM65546:LXM65679 MHI65546:MHI65679 MRE65546:MRE65679 NBA65546:NBA65679 NKW65546:NKW65679 NUS65546:NUS65679 OEO65546:OEO65679 OOK65546:OOK65679 OYG65546:OYG65679 PIC65546:PIC65679 PRY65546:PRY65679 QBU65546:QBU65679 QLQ65546:QLQ65679 QVM65546:QVM65679 RFI65546:RFI65679 RPE65546:RPE65679 RZA65546:RZA65679 SIW65546:SIW65679 SSS65546:SSS65679 TCO65546:TCO65679 TMK65546:TMK65679 TWG65546:TWG65679 UGC65546:UGC65679 UPY65546:UPY65679 UZU65546:UZU65679 VJQ65546:VJQ65679 VTM65546:VTM65679 WDI65546:WDI65679 WNE65546:WNE65679 WXA65546:WXA65679 AS131082:AS131215 KO131082:KO131215 UK131082:UK131215 AEG131082:AEG131215 AOC131082:AOC131215 AXY131082:AXY131215 BHU131082:BHU131215 BRQ131082:BRQ131215 CBM131082:CBM131215 CLI131082:CLI131215 CVE131082:CVE131215 DFA131082:DFA131215 DOW131082:DOW131215 DYS131082:DYS131215 EIO131082:EIO131215 ESK131082:ESK131215 FCG131082:FCG131215 FMC131082:FMC131215 FVY131082:FVY131215 GFU131082:GFU131215 GPQ131082:GPQ131215 GZM131082:GZM131215 HJI131082:HJI131215 HTE131082:HTE131215 IDA131082:IDA131215 IMW131082:IMW131215 IWS131082:IWS131215 JGO131082:JGO131215 JQK131082:JQK131215 KAG131082:KAG131215 KKC131082:KKC131215 KTY131082:KTY131215 LDU131082:LDU131215 LNQ131082:LNQ131215 LXM131082:LXM131215 MHI131082:MHI131215 MRE131082:MRE131215 NBA131082:NBA131215 NKW131082:NKW131215 NUS131082:NUS131215 OEO131082:OEO131215 OOK131082:OOK131215 OYG131082:OYG131215 PIC131082:PIC131215 PRY131082:PRY131215 QBU131082:QBU131215 QLQ131082:QLQ131215 QVM131082:QVM131215 RFI131082:RFI131215 RPE131082:RPE131215 RZA131082:RZA131215 SIW131082:SIW131215 SSS131082:SSS131215 TCO131082:TCO131215 TMK131082:TMK131215 TWG131082:TWG131215 UGC131082:UGC131215 UPY131082:UPY131215 UZU131082:UZU131215 VJQ131082:VJQ131215 VTM131082:VTM131215 WDI131082:WDI131215 WNE131082:WNE131215 WXA131082:WXA131215 AS196618:AS196751 KO196618:KO196751 UK196618:UK196751 AEG196618:AEG196751 AOC196618:AOC196751 AXY196618:AXY196751 BHU196618:BHU196751 BRQ196618:BRQ196751 CBM196618:CBM196751 CLI196618:CLI196751 CVE196618:CVE196751 DFA196618:DFA196751 DOW196618:DOW196751 DYS196618:DYS196751 EIO196618:EIO196751 ESK196618:ESK196751 FCG196618:FCG196751 FMC196618:FMC196751 FVY196618:FVY196751 GFU196618:GFU196751 GPQ196618:GPQ196751 GZM196618:GZM196751 HJI196618:HJI196751 HTE196618:HTE196751 IDA196618:IDA196751 IMW196618:IMW196751 IWS196618:IWS196751 JGO196618:JGO196751 JQK196618:JQK196751 KAG196618:KAG196751 KKC196618:KKC196751 KTY196618:KTY196751 LDU196618:LDU196751 LNQ196618:LNQ196751 LXM196618:LXM196751 MHI196618:MHI196751 MRE196618:MRE196751 NBA196618:NBA196751 NKW196618:NKW196751 NUS196618:NUS196751 OEO196618:OEO196751 OOK196618:OOK196751 OYG196618:OYG196751 PIC196618:PIC196751 PRY196618:PRY196751 QBU196618:QBU196751 QLQ196618:QLQ196751 QVM196618:QVM196751 RFI196618:RFI196751 RPE196618:RPE196751 RZA196618:RZA196751 SIW196618:SIW196751 SSS196618:SSS196751 TCO196618:TCO196751 TMK196618:TMK196751 TWG196618:TWG196751 UGC196618:UGC196751 UPY196618:UPY196751 UZU196618:UZU196751 VJQ196618:VJQ196751 VTM196618:VTM196751 WDI196618:WDI196751 WNE196618:WNE196751 WXA196618:WXA196751 AS262154:AS262287 KO262154:KO262287 UK262154:UK262287 AEG262154:AEG262287 AOC262154:AOC262287 AXY262154:AXY262287 BHU262154:BHU262287 BRQ262154:BRQ262287 CBM262154:CBM262287 CLI262154:CLI262287 CVE262154:CVE262287 DFA262154:DFA262287 DOW262154:DOW262287 DYS262154:DYS262287 EIO262154:EIO262287 ESK262154:ESK262287 FCG262154:FCG262287 FMC262154:FMC262287 FVY262154:FVY262287 GFU262154:GFU262287 GPQ262154:GPQ262287 GZM262154:GZM262287 HJI262154:HJI262287 HTE262154:HTE262287 IDA262154:IDA262287 IMW262154:IMW262287 IWS262154:IWS262287 JGO262154:JGO262287 JQK262154:JQK262287 KAG262154:KAG262287 KKC262154:KKC262287 KTY262154:KTY262287 LDU262154:LDU262287 LNQ262154:LNQ262287 LXM262154:LXM262287 MHI262154:MHI262287 MRE262154:MRE262287 NBA262154:NBA262287 NKW262154:NKW262287 NUS262154:NUS262287 OEO262154:OEO262287 OOK262154:OOK262287 OYG262154:OYG262287 PIC262154:PIC262287 PRY262154:PRY262287 QBU262154:QBU262287 QLQ262154:QLQ262287 QVM262154:QVM262287 RFI262154:RFI262287 RPE262154:RPE262287 RZA262154:RZA262287 SIW262154:SIW262287 SSS262154:SSS262287 TCO262154:TCO262287 TMK262154:TMK262287 TWG262154:TWG262287 UGC262154:UGC262287 UPY262154:UPY262287 UZU262154:UZU262287 VJQ262154:VJQ262287 VTM262154:VTM262287 WDI262154:WDI262287 WNE262154:WNE262287 WXA262154:WXA262287 AS327690:AS327823 KO327690:KO327823 UK327690:UK327823 AEG327690:AEG327823 AOC327690:AOC327823 AXY327690:AXY327823 BHU327690:BHU327823 BRQ327690:BRQ327823 CBM327690:CBM327823 CLI327690:CLI327823 CVE327690:CVE327823 DFA327690:DFA327823 DOW327690:DOW327823 DYS327690:DYS327823 EIO327690:EIO327823 ESK327690:ESK327823 FCG327690:FCG327823 FMC327690:FMC327823 FVY327690:FVY327823 GFU327690:GFU327823 GPQ327690:GPQ327823 GZM327690:GZM327823 HJI327690:HJI327823 HTE327690:HTE327823 IDA327690:IDA327823 IMW327690:IMW327823 IWS327690:IWS327823 JGO327690:JGO327823 JQK327690:JQK327823 KAG327690:KAG327823 KKC327690:KKC327823 KTY327690:KTY327823 LDU327690:LDU327823 LNQ327690:LNQ327823 LXM327690:LXM327823 MHI327690:MHI327823 MRE327690:MRE327823 NBA327690:NBA327823 NKW327690:NKW327823 NUS327690:NUS327823 OEO327690:OEO327823 OOK327690:OOK327823 OYG327690:OYG327823 PIC327690:PIC327823 PRY327690:PRY327823 QBU327690:QBU327823 QLQ327690:QLQ327823 QVM327690:QVM327823 RFI327690:RFI327823 RPE327690:RPE327823 RZA327690:RZA327823 SIW327690:SIW327823 SSS327690:SSS327823 TCO327690:TCO327823 TMK327690:TMK327823 TWG327690:TWG327823 UGC327690:UGC327823 UPY327690:UPY327823 UZU327690:UZU327823 VJQ327690:VJQ327823 VTM327690:VTM327823 WDI327690:WDI327823 WNE327690:WNE327823 WXA327690:WXA327823 AS393226:AS393359 KO393226:KO393359 UK393226:UK393359 AEG393226:AEG393359 AOC393226:AOC393359 AXY393226:AXY393359 BHU393226:BHU393359 BRQ393226:BRQ393359 CBM393226:CBM393359 CLI393226:CLI393359 CVE393226:CVE393359 DFA393226:DFA393359 DOW393226:DOW393359 DYS393226:DYS393359 EIO393226:EIO393359 ESK393226:ESK393359 FCG393226:FCG393359 FMC393226:FMC393359 FVY393226:FVY393359 GFU393226:GFU393359 GPQ393226:GPQ393359 GZM393226:GZM393359 HJI393226:HJI393359 HTE393226:HTE393359 IDA393226:IDA393359 IMW393226:IMW393359 IWS393226:IWS393359 JGO393226:JGO393359 JQK393226:JQK393359 KAG393226:KAG393359 KKC393226:KKC393359 KTY393226:KTY393359 LDU393226:LDU393359 LNQ393226:LNQ393359 LXM393226:LXM393359 MHI393226:MHI393359 MRE393226:MRE393359 NBA393226:NBA393359 NKW393226:NKW393359 NUS393226:NUS393359 OEO393226:OEO393359 OOK393226:OOK393359 OYG393226:OYG393359 PIC393226:PIC393359 PRY393226:PRY393359 QBU393226:QBU393359 QLQ393226:QLQ393359 QVM393226:QVM393359 RFI393226:RFI393359 RPE393226:RPE393359 RZA393226:RZA393359 SIW393226:SIW393359 SSS393226:SSS393359 TCO393226:TCO393359 TMK393226:TMK393359 TWG393226:TWG393359 UGC393226:UGC393359 UPY393226:UPY393359 UZU393226:UZU393359 VJQ393226:VJQ393359 VTM393226:VTM393359 WDI393226:WDI393359 WNE393226:WNE393359 WXA393226:WXA393359 AS458762:AS458895 KO458762:KO458895 UK458762:UK458895 AEG458762:AEG458895 AOC458762:AOC458895 AXY458762:AXY458895 BHU458762:BHU458895 BRQ458762:BRQ458895 CBM458762:CBM458895 CLI458762:CLI458895 CVE458762:CVE458895 DFA458762:DFA458895 DOW458762:DOW458895 DYS458762:DYS458895 EIO458762:EIO458895 ESK458762:ESK458895 FCG458762:FCG458895 FMC458762:FMC458895 FVY458762:FVY458895 GFU458762:GFU458895 GPQ458762:GPQ458895 GZM458762:GZM458895 HJI458762:HJI458895 HTE458762:HTE458895 IDA458762:IDA458895 IMW458762:IMW458895 IWS458762:IWS458895 JGO458762:JGO458895 JQK458762:JQK458895 KAG458762:KAG458895 KKC458762:KKC458895 KTY458762:KTY458895 LDU458762:LDU458895 LNQ458762:LNQ458895 LXM458762:LXM458895 MHI458762:MHI458895 MRE458762:MRE458895 NBA458762:NBA458895 NKW458762:NKW458895 NUS458762:NUS458895 OEO458762:OEO458895 OOK458762:OOK458895 OYG458762:OYG458895 PIC458762:PIC458895 PRY458762:PRY458895 QBU458762:QBU458895 QLQ458762:QLQ458895 QVM458762:QVM458895 RFI458762:RFI458895 RPE458762:RPE458895 RZA458762:RZA458895 SIW458762:SIW458895 SSS458762:SSS458895 TCO458762:TCO458895 TMK458762:TMK458895 TWG458762:TWG458895 UGC458762:UGC458895 UPY458762:UPY458895 UZU458762:UZU458895 VJQ458762:VJQ458895 VTM458762:VTM458895 WDI458762:WDI458895 WNE458762:WNE458895 WXA458762:WXA458895 AS524298:AS524431 KO524298:KO524431 UK524298:UK524431 AEG524298:AEG524431 AOC524298:AOC524431 AXY524298:AXY524431 BHU524298:BHU524431 BRQ524298:BRQ524431 CBM524298:CBM524431 CLI524298:CLI524431 CVE524298:CVE524431 DFA524298:DFA524431 DOW524298:DOW524431 DYS524298:DYS524431 EIO524298:EIO524431 ESK524298:ESK524431 FCG524298:FCG524431 FMC524298:FMC524431 FVY524298:FVY524431 GFU524298:GFU524431 GPQ524298:GPQ524431 GZM524298:GZM524431 HJI524298:HJI524431 HTE524298:HTE524431 IDA524298:IDA524431 IMW524298:IMW524431 IWS524298:IWS524431 JGO524298:JGO524431 JQK524298:JQK524431 KAG524298:KAG524431 KKC524298:KKC524431 KTY524298:KTY524431 LDU524298:LDU524431 LNQ524298:LNQ524431 LXM524298:LXM524431 MHI524298:MHI524431 MRE524298:MRE524431 NBA524298:NBA524431 NKW524298:NKW524431 NUS524298:NUS524431 OEO524298:OEO524431 OOK524298:OOK524431 OYG524298:OYG524431 PIC524298:PIC524431 PRY524298:PRY524431 QBU524298:QBU524431 QLQ524298:QLQ524431 QVM524298:QVM524431 RFI524298:RFI524431 RPE524298:RPE524431 RZA524298:RZA524431 SIW524298:SIW524431 SSS524298:SSS524431 TCO524298:TCO524431 TMK524298:TMK524431 TWG524298:TWG524431 UGC524298:UGC524431 UPY524298:UPY524431 UZU524298:UZU524431 VJQ524298:VJQ524431 VTM524298:VTM524431 WDI524298:WDI524431 WNE524298:WNE524431 WXA524298:WXA524431 AS589834:AS589967 KO589834:KO589967 UK589834:UK589967 AEG589834:AEG589967 AOC589834:AOC589967 AXY589834:AXY589967 BHU589834:BHU589967 BRQ589834:BRQ589967 CBM589834:CBM589967 CLI589834:CLI589967 CVE589834:CVE589967 DFA589834:DFA589967 DOW589834:DOW589967 DYS589834:DYS589967 EIO589834:EIO589967 ESK589834:ESK589967 FCG589834:FCG589967 FMC589834:FMC589967 FVY589834:FVY589967 GFU589834:GFU589967 GPQ589834:GPQ589967 GZM589834:GZM589967 HJI589834:HJI589967 HTE589834:HTE589967 IDA589834:IDA589967 IMW589834:IMW589967 IWS589834:IWS589967 JGO589834:JGO589967 JQK589834:JQK589967 KAG589834:KAG589967 KKC589834:KKC589967 KTY589834:KTY589967 LDU589834:LDU589967 LNQ589834:LNQ589967 LXM589834:LXM589967 MHI589834:MHI589967 MRE589834:MRE589967 NBA589834:NBA589967 NKW589834:NKW589967 NUS589834:NUS589967 OEO589834:OEO589967 OOK589834:OOK589967 OYG589834:OYG589967 PIC589834:PIC589967 PRY589834:PRY589967 QBU589834:QBU589967 QLQ589834:QLQ589967 QVM589834:QVM589967 RFI589834:RFI589967 RPE589834:RPE589967 RZA589834:RZA589967 SIW589834:SIW589967 SSS589834:SSS589967 TCO589834:TCO589967 TMK589834:TMK589967 TWG589834:TWG589967 UGC589834:UGC589967 UPY589834:UPY589967 UZU589834:UZU589967 VJQ589834:VJQ589967 VTM589834:VTM589967 WDI589834:WDI589967 WNE589834:WNE589967 WXA589834:WXA589967 AS655370:AS655503 KO655370:KO655503 UK655370:UK655503 AEG655370:AEG655503 AOC655370:AOC655503 AXY655370:AXY655503 BHU655370:BHU655503 BRQ655370:BRQ655503 CBM655370:CBM655503 CLI655370:CLI655503 CVE655370:CVE655503 DFA655370:DFA655503 DOW655370:DOW655503 DYS655370:DYS655503 EIO655370:EIO655503 ESK655370:ESK655503 FCG655370:FCG655503 FMC655370:FMC655503 FVY655370:FVY655503 GFU655370:GFU655503 GPQ655370:GPQ655503 GZM655370:GZM655503 HJI655370:HJI655503 HTE655370:HTE655503 IDA655370:IDA655503 IMW655370:IMW655503 IWS655370:IWS655503 JGO655370:JGO655503 JQK655370:JQK655503 KAG655370:KAG655503 KKC655370:KKC655503 KTY655370:KTY655503 LDU655370:LDU655503 LNQ655370:LNQ655503 LXM655370:LXM655503 MHI655370:MHI655503 MRE655370:MRE655503 NBA655370:NBA655503 NKW655370:NKW655503 NUS655370:NUS655503 OEO655370:OEO655503 OOK655370:OOK655503 OYG655370:OYG655503 PIC655370:PIC655503 PRY655370:PRY655503 QBU655370:QBU655503 QLQ655370:QLQ655503 QVM655370:QVM655503 RFI655370:RFI655503 RPE655370:RPE655503 RZA655370:RZA655503 SIW655370:SIW655503 SSS655370:SSS655503 TCO655370:TCO655503 TMK655370:TMK655503 TWG655370:TWG655503 UGC655370:UGC655503 UPY655370:UPY655503 UZU655370:UZU655503 VJQ655370:VJQ655503 VTM655370:VTM655503 WDI655370:WDI655503 WNE655370:WNE655503 WXA655370:WXA655503 AS720906:AS721039 KO720906:KO721039 UK720906:UK721039 AEG720906:AEG721039 AOC720906:AOC721039 AXY720906:AXY721039 BHU720906:BHU721039 BRQ720906:BRQ721039 CBM720906:CBM721039 CLI720906:CLI721039 CVE720906:CVE721039 DFA720906:DFA721039 DOW720906:DOW721039 DYS720906:DYS721039 EIO720906:EIO721039 ESK720906:ESK721039 FCG720906:FCG721039 FMC720906:FMC721039 FVY720906:FVY721039 GFU720906:GFU721039 GPQ720906:GPQ721039 GZM720906:GZM721039 HJI720906:HJI721039 HTE720906:HTE721039 IDA720906:IDA721039 IMW720906:IMW721039 IWS720906:IWS721039 JGO720906:JGO721039 JQK720906:JQK721039 KAG720906:KAG721039 KKC720906:KKC721039 KTY720906:KTY721039 LDU720906:LDU721039 LNQ720906:LNQ721039 LXM720906:LXM721039 MHI720906:MHI721039 MRE720906:MRE721039 NBA720906:NBA721039 NKW720906:NKW721039 NUS720906:NUS721039 OEO720906:OEO721039 OOK720906:OOK721039 OYG720906:OYG721039 PIC720906:PIC721039 PRY720906:PRY721039 QBU720906:QBU721039 QLQ720906:QLQ721039 QVM720906:QVM721039 RFI720906:RFI721039 RPE720906:RPE721039 RZA720906:RZA721039 SIW720906:SIW721039 SSS720906:SSS721039 TCO720906:TCO721039 TMK720906:TMK721039 TWG720906:TWG721039 UGC720906:UGC721039 UPY720906:UPY721039 UZU720906:UZU721039 VJQ720906:VJQ721039 VTM720906:VTM721039 WDI720906:WDI721039 WNE720906:WNE721039 WXA720906:WXA721039 AS786442:AS786575 KO786442:KO786575 UK786442:UK786575 AEG786442:AEG786575 AOC786442:AOC786575 AXY786442:AXY786575 BHU786442:BHU786575 BRQ786442:BRQ786575 CBM786442:CBM786575 CLI786442:CLI786575 CVE786442:CVE786575 DFA786442:DFA786575 DOW786442:DOW786575 DYS786442:DYS786575 EIO786442:EIO786575 ESK786442:ESK786575 FCG786442:FCG786575 FMC786442:FMC786575 FVY786442:FVY786575 GFU786442:GFU786575 GPQ786442:GPQ786575 GZM786442:GZM786575 HJI786442:HJI786575 HTE786442:HTE786575 IDA786442:IDA786575 IMW786442:IMW786575 IWS786442:IWS786575 JGO786442:JGO786575 JQK786442:JQK786575 KAG786442:KAG786575 KKC786442:KKC786575 KTY786442:KTY786575 LDU786442:LDU786575 LNQ786442:LNQ786575 LXM786442:LXM786575 MHI786442:MHI786575 MRE786442:MRE786575 NBA786442:NBA786575 NKW786442:NKW786575 NUS786442:NUS786575 OEO786442:OEO786575 OOK786442:OOK786575 OYG786442:OYG786575 PIC786442:PIC786575 PRY786442:PRY786575 QBU786442:QBU786575 QLQ786442:QLQ786575 QVM786442:QVM786575 RFI786442:RFI786575 RPE786442:RPE786575 RZA786442:RZA786575 SIW786442:SIW786575 SSS786442:SSS786575 TCO786442:TCO786575 TMK786442:TMK786575 TWG786442:TWG786575 UGC786442:UGC786575 UPY786442:UPY786575 UZU786442:UZU786575 VJQ786442:VJQ786575 VTM786442:VTM786575 WDI786442:WDI786575 WNE786442:WNE786575 WXA786442:WXA786575 AS851978:AS852111 KO851978:KO852111 UK851978:UK852111 AEG851978:AEG852111 AOC851978:AOC852111 AXY851978:AXY852111 BHU851978:BHU852111 BRQ851978:BRQ852111 CBM851978:CBM852111 CLI851978:CLI852111 CVE851978:CVE852111 DFA851978:DFA852111 DOW851978:DOW852111 DYS851978:DYS852111 EIO851978:EIO852111 ESK851978:ESK852111 FCG851978:FCG852111 FMC851978:FMC852111 FVY851978:FVY852111 GFU851978:GFU852111 GPQ851978:GPQ852111 GZM851978:GZM852111 HJI851978:HJI852111 HTE851978:HTE852111 IDA851978:IDA852111 IMW851978:IMW852111 IWS851978:IWS852111 JGO851978:JGO852111 JQK851978:JQK852111 KAG851978:KAG852111 KKC851978:KKC852111 KTY851978:KTY852111 LDU851978:LDU852111 LNQ851978:LNQ852111 LXM851978:LXM852111 MHI851978:MHI852111 MRE851978:MRE852111 NBA851978:NBA852111 NKW851978:NKW852111 NUS851978:NUS852111 OEO851978:OEO852111 OOK851978:OOK852111 OYG851978:OYG852111 PIC851978:PIC852111 PRY851978:PRY852111 QBU851978:QBU852111 QLQ851978:QLQ852111 QVM851978:QVM852111 RFI851978:RFI852111 RPE851978:RPE852111 RZA851978:RZA852111 SIW851978:SIW852111 SSS851978:SSS852111 TCO851978:TCO852111 TMK851978:TMK852111 TWG851978:TWG852111 UGC851978:UGC852111 UPY851978:UPY852111 UZU851978:UZU852111 VJQ851978:VJQ852111 VTM851978:VTM852111 WDI851978:WDI852111 WNE851978:WNE852111 WXA851978:WXA852111 AS917514:AS917647 KO917514:KO917647 UK917514:UK917647 AEG917514:AEG917647 AOC917514:AOC917647 AXY917514:AXY917647 BHU917514:BHU917647 BRQ917514:BRQ917647 CBM917514:CBM917647 CLI917514:CLI917647 CVE917514:CVE917647 DFA917514:DFA917647 DOW917514:DOW917647 DYS917514:DYS917647 EIO917514:EIO917647 ESK917514:ESK917647 FCG917514:FCG917647 FMC917514:FMC917647 FVY917514:FVY917647 GFU917514:GFU917647 GPQ917514:GPQ917647 GZM917514:GZM917647 HJI917514:HJI917647 HTE917514:HTE917647 IDA917514:IDA917647 IMW917514:IMW917647 IWS917514:IWS917647 JGO917514:JGO917647 JQK917514:JQK917647 KAG917514:KAG917647 KKC917514:KKC917647 KTY917514:KTY917647 LDU917514:LDU917647 LNQ917514:LNQ917647 LXM917514:LXM917647 MHI917514:MHI917647 MRE917514:MRE917647 NBA917514:NBA917647 NKW917514:NKW917647 NUS917514:NUS917647 OEO917514:OEO917647 OOK917514:OOK917647 OYG917514:OYG917647 PIC917514:PIC917647 PRY917514:PRY917647 QBU917514:QBU917647 QLQ917514:QLQ917647 QVM917514:QVM917647 RFI917514:RFI917647 RPE917514:RPE917647 RZA917514:RZA917647 SIW917514:SIW917647 SSS917514:SSS917647 TCO917514:TCO917647 TMK917514:TMK917647 TWG917514:TWG917647 UGC917514:UGC917647 UPY917514:UPY917647 UZU917514:UZU917647 VJQ917514:VJQ917647 VTM917514:VTM917647 WDI917514:WDI917647 WNE917514:WNE917647 WXA917514:WXA917647 AS983050:AS983183 KO983050:KO983183 UK983050:UK983183 AEG983050:AEG983183 AOC983050:AOC983183 AXY983050:AXY983183 BHU983050:BHU983183 BRQ983050:BRQ983183 CBM983050:CBM983183 CLI983050:CLI983183 CVE983050:CVE983183 DFA983050:DFA983183 DOW983050:DOW983183 DYS983050:DYS983183 EIO983050:EIO983183 ESK983050:ESK983183 FCG983050:FCG983183 FMC983050:FMC983183 FVY983050:FVY983183 GFU983050:GFU983183 GPQ983050:GPQ983183 GZM983050:GZM983183 HJI983050:HJI983183 HTE983050:HTE983183 IDA983050:IDA983183 IMW983050:IMW983183 IWS983050:IWS983183 JGO983050:JGO983183 JQK983050:JQK983183 KAG983050:KAG983183 KKC983050:KKC983183 KTY983050:KTY983183 LDU983050:LDU983183 LNQ983050:LNQ983183 LXM983050:LXM983183 MHI983050:MHI983183 MRE983050:MRE983183 NBA983050:NBA983183 NKW983050:NKW983183 NUS983050:NUS983183 OEO983050:OEO983183 OOK983050:OOK983183 OYG983050:OYG983183 PIC983050:PIC983183 PRY983050:PRY983183 QBU983050:QBU983183 QLQ983050:QLQ983183 QVM983050:QVM983183 RFI983050:RFI983183 RPE983050:RPE983183 RZA983050:RZA983183 SIW983050:SIW983183 SSS983050:SSS983183 TCO983050:TCO983183 TMK983050:TMK983183 TWG983050:TWG983183 UGC983050:UGC983183 UPY983050:UPY983183 UZU983050:UZU983183 VJQ983050:VJQ983183 VTM983050:VTM983183 WDI983050:WDI983183 WNE983050:WNE983183 WXA983050:WXA983183" xr:uid="{00000000-0002-0000-0900-000000000000}">
      <formula1>$AS$8:$AS$9</formula1>
    </dataValidation>
    <dataValidation type="list" allowBlank="1" showInputMessage="1" showErrorMessage="1" sqref="W10 JS10 TO10 ADK10 ANG10 AXC10 BGY10 BQU10 CAQ10 CKM10 CUI10 DEE10 DOA10 DXW10 EHS10 ERO10 FBK10 FLG10 FVC10 GEY10 GOU10 GYQ10 HIM10 HSI10 ICE10 IMA10 IVW10 JFS10 JPO10 JZK10 KJG10 KTC10 LCY10 LMU10 LWQ10 MGM10 MQI10 NAE10 NKA10 NTW10 ODS10 ONO10 OXK10 PHG10 PRC10 QAY10 QKU10 QUQ10 REM10 ROI10 RYE10 SIA10 SRW10 TBS10 TLO10 TVK10 UFG10 UPC10 UYY10 VIU10 VSQ10 WCM10 WMI10 WWE10 W65546 JS65546 TO65546 ADK65546 ANG65546 AXC65546 BGY65546 BQU65546 CAQ65546 CKM65546 CUI65546 DEE65546 DOA65546 DXW65546 EHS65546 ERO65546 FBK65546 FLG65546 FVC65546 GEY65546 GOU65546 GYQ65546 HIM65546 HSI65546 ICE65546 IMA65546 IVW65546 JFS65546 JPO65546 JZK65546 KJG65546 KTC65546 LCY65546 LMU65546 LWQ65546 MGM65546 MQI65546 NAE65546 NKA65546 NTW65546 ODS65546 ONO65546 OXK65546 PHG65546 PRC65546 QAY65546 QKU65546 QUQ65546 REM65546 ROI65546 RYE65546 SIA65546 SRW65546 TBS65546 TLO65546 TVK65546 UFG65546 UPC65546 UYY65546 VIU65546 VSQ65546 WCM65546 WMI65546 WWE65546 W131082 JS131082 TO131082 ADK131082 ANG131082 AXC131082 BGY131082 BQU131082 CAQ131082 CKM131082 CUI131082 DEE131082 DOA131082 DXW131082 EHS131082 ERO131082 FBK131082 FLG131082 FVC131082 GEY131082 GOU131082 GYQ131082 HIM131082 HSI131082 ICE131082 IMA131082 IVW131082 JFS131082 JPO131082 JZK131082 KJG131082 KTC131082 LCY131082 LMU131082 LWQ131082 MGM131082 MQI131082 NAE131082 NKA131082 NTW131082 ODS131082 ONO131082 OXK131082 PHG131082 PRC131082 QAY131082 QKU131082 QUQ131082 REM131082 ROI131082 RYE131082 SIA131082 SRW131082 TBS131082 TLO131082 TVK131082 UFG131082 UPC131082 UYY131082 VIU131082 VSQ131082 WCM131082 WMI131082 WWE131082 W196618 JS196618 TO196618 ADK196618 ANG196618 AXC196618 BGY196618 BQU196618 CAQ196618 CKM196618 CUI196618 DEE196618 DOA196618 DXW196618 EHS196618 ERO196618 FBK196618 FLG196618 FVC196618 GEY196618 GOU196618 GYQ196618 HIM196618 HSI196618 ICE196618 IMA196618 IVW196618 JFS196618 JPO196618 JZK196618 KJG196618 KTC196618 LCY196618 LMU196618 LWQ196618 MGM196618 MQI196618 NAE196618 NKA196618 NTW196618 ODS196618 ONO196618 OXK196618 PHG196618 PRC196618 QAY196618 QKU196618 QUQ196618 REM196618 ROI196618 RYE196618 SIA196618 SRW196618 TBS196618 TLO196618 TVK196618 UFG196618 UPC196618 UYY196618 VIU196618 VSQ196618 WCM196618 WMI196618 WWE196618 W262154 JS262154 TO262154 ADK262154 ANG262154 AXC262154 BGY262154 BQU262154 CAQ262154 CKM262154 CUI262154 DEE262154 DOA262154 DXW262154 EHS262154 ERO262154 FBK262154 FLG262154 FVC262154 GEY262154 GOU262154 GYQ262154 HIM262154 HSI262154 ICE262154 IMA262154 IVW262154 JFS262154 JPO262154 JZK262154 KJG262154 KTC262154 LCY262154 LMU262154 LWQ262154 MGM262154 MQI262154 NAE262154 NKA262154 NTW262154 ODS262154 ONO262154 OXK262154 PHG262154 PRC262154 QAY262154 QKU262154 QUQ262154 REM262154 ROI262154 RYE262154 SIA262154 SRW262154 TBS262154 TLO262154 TVK262154 UFG262154 UPC262154 UYY262154 VIU262154 VSQ262154 WCM262154 WMI262154 WWE262154 W327690 JS327690 TO327690 ADK327690 ANG327690 AXC327690 BGY327690 BQU327690 CAQ327690 CKM327690 CUI327690 DEE327690 DOA327690 DXW327690 EHS327690 ERO327690 FBK327690 FLG327690 FVC327690 GEY327690 GOU327690 GYQ327690 HIM327690 HSI327690 ICE327690 IMA327690 IVW327690 JFS327690 JPO327690 JZK327690 KJG327690 KTC327690 LCY327690 LMU327690 LWQ327690 MGM327690 MQI327690 NAE327690 NKA327690 NTW327690 ODS327690 ONO327690 OXK327690 PHG327690 PRC327690 QAY327690 QKU327690 QUQ327690 REM327690 ROI327690 RYE327690 SIA327690 SRW327690 TBS327690 TLO327690 TVK327690 UFG327690 UPC327690 UYY327690 VIU327690 VSQ327690 WCM327690 WMI327690 WWE327690 W393226 JS393226 TO393226 ADK393226 ANG393226 AXC393226 BGY393226 BQU393226 CAQ393226 CKM393226 CUI393226 DEE393226 DOA393226 DXW393226 EHS393226 ERO393226 FBK393226 FLG393226 FVC393226 GEY393226 GOU393226 GYQ393226 HIM393226 HSI393226 ICE393226 IMA393226 IVW393226 JFS393226 JPO393226 JZK393226 KJG393226 KTC393226 LCY393226 LMU393226 LWQ393226 MGM393226 MQI393226 NAE393226 NKA393226 NTW393226 ODS393226 ONO393226 OXK393226 PHG393226 PRC393226 QAY393226 QKU393226 QUQ393226 REM393226 ROI393226 RYE393226 SIA393226 SRW393226 TBS393226 TLO393226 TVK393226 UFG393226 UPC393226 UYY393226 VIU393226 VSQ393226 WCM393226 WMI393226 WWE393226 W458762 JS458762 TO458762 ADK458762 ANG458762 AXC458762 BGY458762 BQU458762 CAQ458762 CKM458762 CUI458762 DEE458762 DOA458762 DXW458762 EHS458762 ERO458762 FBK458762 FLG458762 FVC458762 GEY458762 GOU458762 GYQ458762 HIM458762 HSI458762 ICE458762 IMA458762 IVW458762 JFS458762 JPO458762 JZK458762 KJG458762 KTC458762 LCY458762 LMU458762 LWQ458762 MGM458762 MQI458762 NAE458762 NKA458762 NTW458762 ODS458762 ONO458762 OXK458762 PHG458762 PRC458762 QAY458762 QKU458762 QUQ458762 REM458762 ROI458762 RYE458762 SIA458762 SRW458762 TBS458762 TLO458762 TVK458762 UFG458762 UPC458762 UYY458762 VIU458762 VSQ458762 WCM458762 WMI458762 WWE458762 W524298 JS524298 TO524298 ADK524298 ANG524298 AXC524298 BGY524298 BQU524298 CAQ524298 CKM524298 CUI524298 DEE524298 DOA524298 DXW524298 EHS524298 ERO524298 FBK524298 FLG524298 FVC524298 GEY524298 GOU524298 GYQ524298 HIM524298 HSI524298 ICE524298 IMA524298 IVW524298 JFS524298 JPO524298 JZK524298 KJG524298 KTC524298 LCY524298 LMU524298 LWQ524298 MGM524298 MQI524298 NAE524298 NKA524298 NTW524298 ODS524298 ONO524298 OXK524298 PHG524298 PRC524298 QAY524298 QKU524298 QUQ524298 REM524298 ROI524298 RYE524298 SIA524298 SRW524298 TBS524298 TLO524298 TVK524298 UFG524298 UPC524298 UYY524298 VIU524298 VSQ524298 WCM524298 WMI524298 WWE524298 W589834 JS589834 TO589834 ADK589834 ANG589834 AXC589834 BGY589834 BQU589834 CAQ589834 CKM589834 CUI589834 DEE589834 DOA589834 DXW589834 EHS589834 ERO589834 FBK589834 FLG589834 FVC589834 GEY589834 GOU589834 GYQ589834 HIM589834 HSI589834 ICE589834 IMA589834 IVW589834 JFS589834 JPO589834 JZK589834 KJG589834 KTC589834 LCY589834 LMU589834 LWQ589834 MGM589834 MQI589834 NAE589834 NKA589834 NTW589834 ODS589834 ONO589834 OXK589834 PHG589834 PRC589834 QAY589834 QKU589834 QUQ589834 REM589834 ROI589834 RYE589834 SIA589834 SRW589834 TBS589834 TLO589834 TVK589834 UFG589834 UPC589834 UYY589834 VIU589834 VSQ589834 WCM589834 WMI589834 WWE589834 W655370 JS655370 TO655370 ADK655370 ANG655370 AXC655370 BGY655370 BQU655370 CAQ655370 CKM655370 CUI655370 DEE655370 DOA655370 DXW655370 EHS655370 ERO655370 FBK655370 FLG655370 FVC655370 GEY655370 GOU655370 GYQ655370 HIM655370 HSI655370 ICE655370 IMA655370 IVW655370 JFS655370 JPO655370 JZK655370 KJG655370 KTC655370 LCY655370 LMU655370 LWQ655370 MGM655370 MQI655370 NAE655370 NKA655370 NTW655370 ODS655370 ONO655370 OXK655370 PHG655370 PRC655370 QAY655370 QKU655370 QUQ655370 REM655370 ROI655370 RYE655370 SIA655370 SRW655370 TBS655370 TLO655370 TVK655370 UFG655370 UPC655370 UYY655370 VIU655370 VSQ655370 WCM655370 WMI655370 WWE655370 W720906 JS720906 TO720906 ADK720906 ANG720906 AXC720906 BGY720906 BQU720906 CAQ720906 CKM720906 CUI720906 DEE720906 DOA720906 DXW720906 EHS720906 ERO720906 FBK720906 FLG720906 FVC720906 GEY720906 GOU720906 GYQ720906 HIM720906 HSI720906 ICE720906 IMA720906 IVW720906 JFS720906 JPO720906 JZK720906 KJG720906 KTC720906 LCY720906 LMU720906 LWQ720906 MGM720906 MQI720906 NAE720906 NKA720906 NTW720906 ODS720906 ONO720906 OXK720906 PHG720906 PRC720906 QAY720906 QKU720906 QUQ720906 REM720906 ROI720906 RYE720906 SIA720906 SRW720906 TBS720906 TLO720906 TVK720906 UFG720906 UPC720906 UYY720906 VIU720906 VSQ720906 WCM720906 WMI720906 WWE720906 W786442 JS786442 TO786442 ADK786442 ANG786442 AXC786442 BGY786442 BQU786442 CAQ786442 CKM786442 CUI786442 DEE786442 DOA786442 DXW786442 EHS786442 ERO786442 FBK786442 FLG786442 FVC786442 GEY786442 GOU786442 GYQ786442 HIM786442 HSI786442 ICE786442 IMA786442 IVW786442 JFS786442 JPO786442 JZK786442 KJG786442 KTC786442 LCY786442 LMU786442 LWQ786442 MGM786442 MQI786442 NAE786442 NKA786442 NTW786442 ODS786442 ONO786442 OXK786442 PHG786442 PRC786442 QAY786442 QKU786442 QUQ786442 REM786442 ROI786442 RYE786442 SIA786442 SRW786442 TBS786442 TLO786442 TVK786442 UFG786442 UPC786442 UYY786442 VIU786442 VSQ786442 WCM786442 WMI786442 WWE786442 W851978 JS851978 TO851978 ADK851978 ANG851978 AXC851978 BGY851978 BQU851978 CAQ851978 CKM851978 CUI851978 DEE851978 DOA851978 DXW851978 EHS851978 ERO851978 FBK851978 FLG851978 FVC851978 GEY851978 GOU851978 GYQ851978 HIM851978 HSI851978 ICE851978 IMA851978 IVW851978 JFS851978 JPO851978 JZK851978 KJG851978 KTC851978 LCY851978 LMU851978 LWQ851978 MGM851978 MQI851978 NAE851978 NKA851978 NTW851978 ODS851978 ONO851978 OXK851978 PHG851978 PRC851978 QAY851978 QKU851978 QUQ851978 REM851978 ROI851978 RYE851978 SIA851978 SRW851978 TBS851978 TLO851978 TVK851978 UFG851978 UPC851978 UYY851978 VIU851978 VSQ851978 WCM851978 WMI851978 WWE851978 W917514 JS917514 TO917514 ADK917514 ANG917514 AXC917514 BGY917514 BQU917514 CAQ917514 CKM917514 CUI917514 DEE917514 DOA917514 DXW917514 EHS917514 ERO917514 FBK917514 FLG917514 FVC917514 GEY917514 GOU917514 GYQ917514 HIM917514 HSI917514 ICE917514 IMA917514 IVW917514 JFS917514 JPO917514 JZK917514 KJG917514 KTC917514 LCY917514 LMU917514 LWQ917514 MGM917514 MQI917514 NAE917514 NKA917514 NTW917514 ODS917514 ONO917514 OXK917514 PHG917514 PRC917514 QAY917514 QKU917514 QUQ917514 REM917514 ROI917514 RYE917514 SIA917514 SRW917514 TBS917514 TLO917514 TVK917514 UFG917514 UPC917514 UYY917514 VIU917514 VSQ917514 WCM917514 WMI917514 WWE917514 W983050 JS983050 TO983050 ADK983050 ANG983050 AXC983050 BGY983050 BQU983050 CAQ983050 CKM983050 CUI983050 DEE983050 DOA983050 DXW983050 EHS983050 ERO983050 FBK983050 FLG983050 FVC983050 GEY983050 GOU983050 GYQ983050 HIM983050 HSI983050 ICE983050 IMA983050 IVW983050 JFS983050 JPO983050 JZK983050 KJG983050 KTC983050 LCY983050 LMU983050 LWQ983050 MGM983050 MQI983050 NAE983050 NKA983050 NTW983050 ODS983050 ONO983050 OXK983050 PHG983050 PRC983050 QAY983050 QKU983050 QUQ983050 REM983050 ROI983050 RYE983050 SIA983050 SRW983050 TBS983050 TLO983050 TVK983050 UFG983050 UPC983050 UYY983050 VIU983050 VSQ983050 WCM983050 WMI983050 WWE983050" xr:uid="{00000000-0002-0000-0900-000001000000}">
      <formula1>"Y,N"</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159"/>
  <sheetViews>
    <sheetView tabSelected="1" zoomScale="70" zoomScaleNormal="70" workbookViewId="0">
      <selection activeCell="O16" sqref="O16:AV21"/>
    </sheetView>
  </sheetViews>
  <sheetFormatPr defaultRowHeight="14.4"/>
  <cols>
    <col min="1" max="1" width="5.21875" style="47" bestFit="1" customWidth="1"/>
    <col min="2" max="5" width="2.33203125" style="47" bestFit="1" customWidth="1"/>
    <col min="6" max="6" width="5" style="47" customWidth="1"/>
    <col min="7" max="11" width="2.33203125" style="47" bestFit="1" customWidth="1"/>
    <col min="12" max="12" width="4.44140625" style="47" bestFit="1" customWidth="1"/>
    <col min="13" max="13" width="7.109375" style="47" bestFit="1" customWidth="1"/>
    <col min="14" max="14" width="15.5546875" style="47" customWidth="1"/>
    <col min="15" max="15" width="9" style="47"/>
    <col min="16" max="16" width="7.109375" style="47" bestFit="1" customWidth="1"/>
    <col min="17" max="18" width="5.21875" style="47" bestFit="1" customWidth="1"/>
    <col min="19" max="19" width="9" style="47"/>
    <col min="20" max="20" width="7.109375" style="47" bestFit="1" customWidth="1"/>
    <col min="21" max="21" width="12" style="47" customWidth="1"/>
    <col min="22" max="22" width="9.88671875" style="47" customWidth="1"/>
    <col min="23" max="23" width="7.109375" style="47" bestFit="1" customWidth="1"/>
    <col min="24" max="24" width="23.77734375" style="47" customWidth="1"/>
    <col min="25" max="25" width="13.44140625" style="47" customWidth="1"/>
    <col min="26" max="27" width="9" style="47"/>
    <col min="28" max="28" width="7.21875" style="47" bestFit="1" customWidth="1"/>
    <col min="29" max="29" width="9" style="47"/>
    <col min="30" max="30" width="8" style="47" bestFit="1" customWidth="1"/>
    <col min="31" max="33" width="3.109375" style="47" bestFit="1" customWidth="1"/>
    <col min="34" max="34" width="11.6640625" style="47" bestFit="1" customWidth="1"/>
    <col min="35" max="35" width="9.6640625" style="47" bestFit="1" customWidth="1"/>
    <col min="36" max="36" width="11.6640625" style="47" bestFit="1" customWidth="1"/>
    <col min="37" max="37" width="11.44140625" style="47" bestFit="1" customWidth="1"/>
    <col min="38" max="38" width="6.33203125" style="47" bestFit="1" customWidth="1"/>
    <col min="39" max="39" width="8" style="47" bestFit="1" customWidth="1"/>
    <col min="40" max="40" width="9.77734375" style="47" bestFit="1" customWidth="1"/>
    <col min="41" max="42" width="13.33203125" style="47" bestFit="1" customWidth="1"/>
    <col min="43" max="43" width="9.109375" style="47" bestFit="1" customWidth="1"/>
    <col min="44" max="44" width="4.77734375" style="47" bestFit="1" customWidth="1"/>
    <col min="45" max="45" width="11.109375" style="47" bestFit="1" customWidth="1"/>
    <col min="46" max="46" width="18.88671875" style="47" customWidth="1"/>
    <col min="47" max="47" width="12.88671875" style="47" customWidth="1"/>
    <col min="48" max="49" width="9" style="47"/>
    <col min="50" max="50" width="9.33203125" style="47" customWidth="1"/>
    <col min="51" max="51" width="8.44140625" style="47" customWidth="1"/>
    <col min="52" max="52" width="7.44140625" style="47" customWidth="1"/>
    <col min="53" max="53" width="7.6640625" style="47" customWidth="1"/>
    <col min="54" max="256" width="9" style="47"/>
    <col min="257" max="257" width="5.21875" style="47" bestFit="1" customWidth="1"/>
    <col min="258" max="267" width="2.33203125" style="47" bestFit="1" customWidth="1"/>
    <col min="268" max="268" width="4.44140625" style="47" bestFit="1" customWidth="1"/>
    <col min="269" max="269" width="7.109375" style="47" bestFit="1" customWidth="1"/>
    <col min="270" max="271" width="9" style="47"/>
    <col min="272" max="272" width="7.109375" style="47" bestFit="1" customWidth="1"/>
    <col min="273" max="274" width="5.21875" style="47" bestFit="1" customWidth="1"/>
    <col min="275" max="275" width="9" style="47"/>
    <col min="276" max="276" width="7.109375" style="47" bestFit="1" customWidth="1"/>
    <col min="277" max="277" width="9" style="47"/>
    <col min="278" max="278" width="17.21875" style="47" bestFit="1" customWidth="1"/>
    <col min="279" max="279" width="7.109375" style="47" bestFit="1" customWidth="1"/>
    <col min="280" max="280" width="9" style="47"/>
    <col min="281" max="281" width="5.21875" style="47" bestFit="1" customWidth="1"/>
    <col min="282" max="283" width="9" style="47"/>
    <col min="284" max="284" width="7.21875" style="47" bestFit="1" customWidth="1"/>
    <col min="285" max="285" width="9" style="47"/>
    <col min="286" max="286" width="8" style="47" bestFit="1" customWidth="1"/>
    <col min="287" max="289" width="3.109375" style="47" bestFit="1" customWidth="1"/>
    <col min="290" max="290" width="11.6640625" style="47" bestFit="1" customWidth="1"/>
    <col min="291" max="291" width="9.6640625" style="47" bestFit="1" customWidth="1"/>
    <col min="292" max="292" width="11.6640625" style="47" bestFit="1" customWidth="1"/>
    <col min="293" max="293" width="11.44140625" style="47" bestFit="1" customWidth="1"/>
    <col min="294" max="294" width="6.33203125" style="47" bestFit="1" customWidth="1"/>
    <col min="295" max="295" width="8" style="47" bestFit="1" customWidth="1"/>
    <col min="296" max="296" width="9.77734375" style="47" bestFit="1" customWidth="1"/>
    <col min="297" max="298" width="13.33203125" style="47" bestFit="1" customWidth="1"/>
    <col min="299" max="299" width="9.109375" style="47" bestFit="1" customWidth="1"/>
    <col min="300" max="300" width="4.77734375" style="47" bestFit="1" customWidth="1"/>
    <col min="301" max="301" width="11.109375" style="47" bestFit="1" customWidth="1"/>
    <col min="302" max="302" width="7.109375" style="47" bestFit="1" customWidth="1"/>
    <col min="303" max="303" width="5.21875" style="47" bestFit="1" customWidth="1"/>
    <col min="304" max="305" width="9" style="47"/>
    <col min="306" max="306" width="9.33203125" style="47" customWidth="1"/>
    <col min="307" max="307" width="8.44140625" style="47" customWidth="1"/>
    <col min="308" max="308" width="7.44140625" style="47" customWidth="1"/>
    <col min="309" max="309" width="7.6640625" style="47" customWidth="1"/>
    <col min="310" max="512" width="9" style="47"/>
    <col min="513" max="513" width="5.21875" style="47" bestFit="1" customWidth="1"/>
    <col min="514" max="523" width="2.33203125" style="47" bestFit="1" customWidth="1"/>
    <col min="524" max="524" width="4.44140625" style="47" bestFit="1" customWidth="1"/>
    <col min="525" max="525" width="7.109375" style="47" bestFit="1" customWidth="1"/>
    <col min="526" max="527" width="9" style="47"/>
    <col min="528" max="528" width="7.109375" style="47" bestFit="1" customWidth="1"/>
    <col min="529" max="530" width="5.21875" style="47" bestFit="1" customWidth="1"/>
    <col min="531" max="531" width="9" style="47"/>
    <col min="532" max="532" width="7.109375" style="47" bestFit="1" customWidth="1"/>
    <col min="533" max="533" width="9" style="47"/>
    <col min="534" max="534" width="17.21875" style="47" bestFit="1" customWidth="1"/>
    <col min="535" max="535" width="7.109375" style="47" bestFit="1" customWidth="1"/>
    <col min="536" max="536" width="9" style="47"/>
    <col min="537" max="537" width="5.21875" style="47" bestFit="1" customWidth="1"/>
    <col min="538" max="539" width="9" style="47"/>
    <col min="540" max="540" width="7.21875" style="47" bestFit="1" customWidth="1"/>
    <col min="541" max="541" width="9" style="47"/>
    <col min="542" max="542" width="8" style="47" bestFit="1" customWidth="1"/>
    <col min="543" max="545" width="3.109375" style="47" bestFit="1" customWidth="1"/>
    <col min="546" max="546" width="11.6640625" style="47" bestFit="1" customWidth="1"/>
    <col min="547" max="547" width="9.6640625" style="47" bestFit="1" customWidth="1"/>
    <col min="548" max="548" width="11.6640625" style="47" bestFit="1" customWidth="1"/>
    <col min="549" max="549" width="11.44140625" style="47" bestFit="1" customWidth="1"/>
    <col min="550" max="550" width="6.33203125" style="47" bestFit="1" customWidth="1"/>
    <col min="551" max="551" width="8" style="47" bestFit="1" customWidth="1"/>
    <col min="552" max="552" width="9.77734375" style="47" bestFit="1" customWidth="1"/>
    <col min="553" max="554" width="13.33203125" style="47" bestFit="1" customWidth="1"/>
    <col min="555" max="555" width="9.109375" style="47" bestFit="1" customWidth="1"/>
    <col min="556" max="556" width="4.77734375" style="47" bestFit="1" customWidth="1"/>
    <col min="557" max="557" width="11.109375" style="47" bestFit="1" customWidth="1"/>
    <col min="558" max="558" width="7.109375" style="47" bestFit="1" customWidth="1"/>
    <col min="559" max="559" width="5.21875" style="47" bestFit="1" customWidth="1"/>
    <col min="560" max="561" width="9" style="47"/>
    <col min="562" max="562" width="9.33203125" style="47" customWidth="1"/>
    <col min="563" max="563" width="8.44140625" style="47" customWidth="1"/>
    <col min="564" max="564" width="7.44140625" style="47" customWidth="1"/>
    <col min="565" max="565" width="7.6640625" style="47" customWidth="1"/>
    <col min="566" max="768" width="9" style="47"/>
    <col min="769" max="769" width="5.21875" style="47" bestFit="1" customWidth="1"/>
    <col min="770" max="779" width="2.33203125" style="47" bestFit="1" customWidth="1"/>
    <col min="780" max="780" width="4.44140625" style="47" bestFit="1" customWidth="1"/>
    <col min="781" max="781" width="7.109375" style="47" bestFit="1" customWidth="1"/>
    <col min="782" max="783" width="9" style="47"/>
    <col min="784" max="784" width="7.109375" style="47" bestFit="1" customWidth="1"/>
    <col min="785" max="786" width="5.21875" style="47" bestFit="1" customWidth="1"/>
    <col min="787" max="787" width="9" style="47"/>
    <col min="788" max="788" width="7.109375" style="47" bestFit="1" customWidth="1"/>
    <col min="789" max="789" width="9" style="47"/>
    <col min="790" max="790" width="17.21875" style="47" bestFit="1" customWidth="1"/>
    <col min="791" max="791" width="7.109375" style="47" bestFit="1" customWidth="1"/>
    <col min="792" max="792" width="9" style="47"/>
    <col min="793" max="793" width="5.21875" style="47" bestFit="1" customWidth="1"/>
    <col min="794" max="795" width="9" style="47"/>
    <col min="796" max="796" width="7.21875" style="47" bestFit="1" customWidth="1"/>
    <col min="797" max="797" width="9" style="47"/>
    <col min="798" max="798" width="8" style="47" bestFit="1" customWidth="1"/>
    <col min="799" max="801" width="3.109375" style="47" bestFit="1" customWidth="1"/>
    <col min="802" max="802" width="11.6640625" style="47" bestFit="1" customWidth="1"/>
    <col min="803" max="803" width="9.6640625" style="47" bestFit="1" customWidth="1"/>
    <col min="804" max="804" width="11.6640625" style="47" bestFit="1" customWidth="1"/>
    <col min="805" max="805" width="11.44140625" style="47" bestFit="1" customWidth="1"/>
    <col min="806" max="806" width="6.33203125" style="47" bestFit="1" customWidth="1"/>
    <col min="807" max="807" width="8" style="47" bestFit="1" customWidth="1"/>
    <col min="808" max="808" width="9.77734375" style="47" bestFit="1" customWidth="1"/>
    <col min="809" max="810" width="13.33203125" style="47" bestFit="1" customWidth="1"/>
    <col min="811" max="811" width="9.109375" style="47" bestFit="1" customWidth="1"/>
    <col min="812" max="812" width="4.77734375" style="47" bestFit="1" customWidth="1"/>
    <col min="813" max="813" width="11.109375" style="47" bestFit="1" customWidth="1"/>
    <col min="814" max="814" width="7.109375" style="47" bestFit="1" customWidth="1"/>
    <col min="815" max="815" width="5.21875" style="47" bestFit="1" customWidth="1"/>
    <col min="816" max="817" width="9" style="47"/>
    <col min="818" max="818" width="9.33203125" style="47" customWidth="1"/>
    <col min="819" max="819" width="8.44140625" style="47" customWidth="1"/>
    <col min="820" max="820" width="7.44140625" style="47" customWidth="1"/>
    <col min="821" max="821" width="7.6640625" style="47" customWidth="1"/>
    <col min="822" max="1024" width="9" style="47"/>
    <col min="1025" max="1025" width="5.21875" style="47" bestFit="1" customWidth="1"/>
    <col min="1026" max="1035" width="2.33203125" style="47" bestFit="1" customWidth="1"/>
    <col min="1036" max="1036" width="4.44140625" style="47" bestFit="1" customWidth="1"/>
    <col min="1037" max="1037" width="7.109375" style="47" bestFit="1" customWidth="1"/>
    <col min="1038" max="1039" width="9" style="47"/>
    <col min="1040" max="1040" width="7.109375" style="47" bestFit="1" customWidth="1"/>
    <col min="1041" max="1042" width="5.21875" style="47" bestFit="1" customWidth="1"/>
    <col min="1043" max="1043" width="9" style="47"/>
    <col min="1044" max="1044" width="7.109375" style="47" bestFit="1" customWidth="1"/>
    <col min="1045" max="1045" width="9" style="47"/>
    <col min="1046" max="1046" width="17.21875" style="47" bestFit="1" customWidth="1"/>
    <col min="1047" max="1047" width="7.109375" style="47" bestFit="1" customWidth="1"/>
    <col min="1048" max="1048" width="9" style="47"/>
    <col min="1049" max="1049" width="5.21875" style="47" bestFit="1" customWidth="1"/>
    <col min="1050" max="1051" width="9" style="47"/>
    <col min="1052" max="1052" width="7.21875" style="47" bestFit="1" customWidth="1"/>
    <col min="1053" max="1053" width="9" style="47"/>
    <col min="1054" max="1054" width="8" style="47" bestFit="1" customWidth="1"/>
    <col min="1055" max="1057" width="3.109375" style="47" bestFit="1" customWidth="1"/>
    <col min="1058" max="1058" width="11.6640625" style="47" bestFit="1" customWidth="1"/>
    <col min="1059" max="1059" width="9.6640625" style="47" bestFit="1" customWidth="1"/>
    <col min="1060" max="1060" width="11.6640625" style="47" bestFit="1" customWidth="1"/>
    <col min="1061" max="1061" width="11.44140625" style="47" bestFit="1" customWidth="1"/>
    <col min="1062" max="1062" width="6.33203125" style="47" bestFit="1" customWidth="1"/>
    <col min="1063" max="1063" width="8" style="47" bestFit="1" customWidth="1"/>
    <col min="1064" max="1064" width="9.77734375" style="47" bestFit="1" customWidth="1"/>
    <col min="1065" max="1066" width="13.33203125" style="47" bestFit="1" customWidth="1"/>
    <col min="1067" max="1067" width="9.109375" style="47" bestFit="1" customWidth="1"/>
    <col min="1068" max="1068" width="4.77734375" style="47" bestFit="1" customWidth="1"/>
    <col min="1069" max="1069" width="11.109375" style="47" bestFit="1" customWidth="1"/>
    <col min="1070" max="1070" width="7.109375" style="47" bestFit="1" customWidth="1"/>
    <col min="1071" max="1071" width="5.21875" style="47" bestFit="1" customWidth="1"/>
    <col min="1072" max="1073" width="9" style="47"/>
    <col min="1074" max="1074" width="9.33203125" style="47" customWidth="1"/>
    <col min="1075" max="1075" width="8.44140625" style="47" customWidth="1"/>
    <col min="1076" max="1076" width="7.44140625" style="47" customWidth="1"/>
    <col min="1077" max="1077" width="7.6640625" style="47" customWidth="1"/>
    <col min="1078" max="1280" width="9" style="47"/>
    <col min="1281" max="1281" width="5.21875" style="47" bestFit="1" customWidth="1"/>
    <col min="1282" max="1291" width="2.33203125" style="47" bestFit="1" customWidth="1"/>
    <col min="1292" max="1292" width="4.44140625" style="47" bestFit="1" customWidth="1"/>
    <col min="1293" max="1293" width="7.109375" style="47" bestFit="1" customWidth="1"/>
    <col min="1294" max="1295" width="9" style="47"/>
    <col min="1296" max="1296" width="7.109375" style="47" bestFit="1" customWidth="1"/>
    <col min="1297" max="1298" width="5.21875" style="47" bestFit="1" customWidth="1"/>
    <col min="1299" max="1299" width="9" style="47"/>
    <col min="1300" max="1300" width="7.109375" style="47" bestFit="1" customWidth="1"/>
    <col min="1301" max="1301" width="9" style="47"/>
    <col min="1302" max="1302" width="17.21875" style="47" bestFit="1" customWidth="1"/>
    <col min="1303" max="1303" width="7.109375" style="47" bestFit="1" customWidth="1"/>
    <col min="1304" max="1304" width="9" style="47"/>
    <col min="1305" max="1305" width="5.21875" style="47" bestFit="1" customWidth="1"/>
    <col min="1306" max="1307" width="9" style="47"/>
    <col min="1308" max="1308" width="7.21875" style="47" bestFit="1" customWidth="1"/>
    <col min="1309" max="1309" width="9" style="47"/>
    <col min="1310" max="1310" width="8" style="47" bestFit="1" customWidth="1"/>
    <col min="1311" max="1313" width="3.109375" style="47" bestFit="1" customWidth="1"/>
    <col min="1314" max="1314" width="11.6640625" style="47" bestFit="1" customWidth="1"/>
    <col min="1315" max="1315" width="9.6640625" style="47" bestFit="1" customWidth="1"/>
    <col min="1316" max="1316" width="11.6640625" style="47" bestFit="1" customWidth="1"/>
    <col min="1317" max="1317" width="11.44140625" style="47" bestFit="1" customWidth="1"/>
    <col min="1318" max="1318" width="6.33203125" style="47" bestFit="1" customWidth="1"/>
    <col min="1319" max="1319" width="8" style="47" bestFit="1" customWidth="1"/>
    <col min="1320" max="1320" width="9.77734375" style="47" bestFit="1" customWidth="1"/>
    <col min="1321" max="1322" width="13.33203125" style="47" bestFit="1" customWidth="1"/>
    <col min="1323" max="1323" width="9.109375" style="47" bestFit="1" customWidth="1"/>
    <col min="1324" max="1324" width="4.77734375" style="47" bestFit="1" customWidth="1"/>
    <col min="1325" max="1325" width="11.109375" style="47" bestFit="1" customWidth="1"/>
    <col min="1326" max="1326" width="7.109375" style="47" bestFit="1" customWidth="1"/>
    <col min="1327" max="1327" width="5.21875" style="47" bestFit="1" customWidth="1"/>
    <col min="1328" max="1329" width="9" style="47"/>
    <col min="1330" max="1330" width="9.33203125" style="47" customWidth="1"/>
    <col min="1331" max="1331" width="8.44140625" style="47" customWidth="1"/>
    <col min="1332" max="1332" width="7.44140625" style="47" customWidth="1"/>
    <col min="1333" max="1333" width="7.6640625" style="47" customWidth="1"/>
    <col min="1334" max="1536" width="9" style="47"/>
    <col min="1537" max="1537" width="5.21875" style="47" bestFit="1" customWidth="1"/>
    <col min="1538" max="1547" width="2.33203125" style="47" bestFit="1" customWidth="1"/>
    <col min="1548" max="1548" width="4.44140625" style="47" bestFit="1" customWidth="1"/>
    <col min="1549" max="1549" width="7.109375" style="47" bestFit="1" customWidth="1"/>
    <col min="1550" max="1551" width="9" style="47"/>
    <col min="1552" max="1552" width="7.109375" style="47" bestFit="1" customWidth="1"/>
    <col min="1553" max="1554" width="5.21875" style="47" bestFit="1" customWidth="1"/>
    <col min="1555" max="1555" width="9" style="47"/>
    <col min="1556" max="1556" width="7.109375" style="47" bestFit="1" customWidth="1"/>
    <col min="1557" max="1557" width="9" style="47"/>
    <col min="1558" max="1558" width="17.21875" style="47" bestFit="1" customWidth="1"/>
    <col min="1559" max="1559" width="7.109375" style="47" bestFit="1" customWidth="1"/>
    <col min="1560" max="1560" width="9" style="47"/>
    <col min="1561" max="1561" width="5.21875" style="47" bestFit="1" customWidth="1"/>
    <col min="1562" max="1563" width="9" style="47"/>
    <col min="1564" max="1564" width="7.21875" style="47" bestFit="1" customWidth="1"/>
    <col min="1565" max="1565" width="9" style="47"/>
    <col min="1566" max="1566" width="8" style="47" bestFit="1" customWidth="1"/>
    <col min="1567" max="1569" width="3.109375" style="47" bestFit="1" customWidth="1"/>
    <col min="1570" max="1570" width="11.6640625" style="47" bestFit="1" customWidth="1"/>
    <col min="1571" max="1571" width="9.6640625" style="47" bestFit="1" customWidth="1"/>
    <col min="1572" max="1572" width="11.6640625" style="47" bestFit="1" customWidth="1"/>
    <col min="1573" max="1573" width="11.44140625" style="47" bestFit="1" customWidth="1"/>
    <col min="1574" max="1574" width="6.33203125" style="47" bestFit="1" customWidth="1"/>
    <col min="1575" max="1575" width="8" style="47" bestFit="1" customWidth="1"/>
    <col min="1576" max="1576" width="9.77734375" style="47" bestFit="1" customWidth="1"/>
    <col min="1577" max="1578" width="13.33203125" style="47" bestFit="1" customWidth="1"/>
    <col min="1579" max="1579" width="9.109375" style="47" bestFit="1" customWidth="1"/>
    <col min="1580" max="1580" width="4.77734375" style="47" bestFit="1" customWidth="1"/>
    <col min="1581" max="1581" width="11.109375" style="47" bestFit="1" customWidth="1"/>
    <col min="1582" max="1582" width="7.109375" style="47" bestFit="1" customWidth="1"/>
    <col min="1583" max="1583" width="5.21875" style="47" bestFit="1" customWidth="1"/>
    <col min="1584" max="1585" width="9" style="47"/>
    <col min="1586" max="1586" width="9.33203125" style="47" customWidth="1"/>
    <col min="1587" max="1587" width="8.44140625" style="47" customWidth="1"/>
    <col min="1588" max="1588" width="7.44140625" style="47" customWidth="1"/>
    <col min="1589" max="1589" width="7.6640625" style="47" customWidth="1"/>
    <col min="1590" max="1792" width="9" style="47"/>
    <col min="1793" max="1793" width="5.21875" style="47" bestFit="1" customWidth="1"/>
    <col min="1794" max="1803" width="2.33203125" style="47" bestFit="1" customWidth="1"/>
    <col min="1804" max="1804" width="4.44140625" style="47" bestFit="1" customWidth="1"/>
    <col min="1805" max="1805" width="7.109375" style="47" bestFit="1" customWidth="1"/>
    <col min="1806" max="1807" width="9" style="47"/>
    <col min="1808" max="1808" width="7.109375" style="47" bestFit="1" customWidth="1"/>
    <col min="1809" max="1810" width="5.21875" style="47" bestFit="1" customWidth="1"/>
    <col min="1811" max="1811" width="9" style="47"/>
    <col min="1812" max="1812" width="7.109375" style="47" bestFit="1" customWidth="1"/>
    <col min="1813" max="1813" width="9" style="47"/>
    <col min="1814" max="1814" width="17.21875" style="47" bestFit="1" customWidth="1"/>
    <col min="1815" max="1815" width="7.109375" style="47" bestFit="1" customWidth="1"/>
    <col min="1816" max="1816" width="9" style="47"/>
    <col min="1817" max="1817" width="5.21875" style="47" bestFit="1" customWidth="1"/>
    <col min="1818" max="1819" width="9" style="47"/>
    <col min="1820" max="1820" width="7.21875" style="47" bestFit="1" customWidth="1"/>
    <col min="1821" max="1821" width="9" style="47"/>
    <col min="1822" max="1822" width="8" style="47" bestFit="1" customWidth="1"/>
    <col min="1823" max="1825" width="3.109375" style="47" bestFit="1" customWidth="1"/>
    <col min="1826" max="1826" width="11.6640625" style="47" bestFit="1" customWidth="1"/>
    <col min="1827" max="1827" width="9.6640625" style="47" bestFit="1" customWidth="1"/>
    <col min="1828" max="1828" width="11.6640625" style="47" bestFit="1" customWidth="1"/>
    <col min="1829" max="1829" width="11.44140625" style="47" bestFit="1" customWidth="1"/>
    <col min="1830" max="1830" width="6.33203125" style="47" bestFit="1" customWidth="1"/>
    <col min="1831" max="1831" width="8" style="47" bestFit="1" customWidth="1"/>
    <col min="1832" max="1832" width="9.77734375" style="47" bestFit="1" customWidth="1"/>
    <col min="1833" max="1834" width="13.33203125" style="47" bestFit="1" customWidth="1"/>
    <col min="1835" max="1835" width="9.109375" style="47" bestFit="1" customWidth="1"/>
    <col min="1836" max="1836" width="4.77734375" style="47" bestFit="1" customWidth="1"/>
    <col min="1837" max="1837" width="11.109375" style="47" bestFit="1" customWidth="1"/>
    <col min="1838" max="1838" width="7.109375" style="47" bestFit="1" customWidth="1"/>
    <col min="1839" max="1839" width="5.21875" style="47" bestFit="1" customWidth="1"/>
    <col min="1840" max="1841" width="9" style="47"/>
    <col min="1842" max="1842" width="9.33203125" style="47" customWidth="1"/>
    <col min="1843" max="1843" width="8.44140625" style="47" customWidth="1"/>
    <col min="1844" max="1844" width="7.44140625" style="47" customWidth="1"/>
    <col min="1845" max="1845" width="7.6640625" style="47" customWidth="1"/>
    <col min="1846" max="2048" width="9" style="47"/>
    <col min="2049" max="2049" width="5.21875" style="47" bestFit="1" customWidth="1"/>
    <col min="2050" max="2059" width="2.33203125" style="47" bestFit="1" customWidth="1"/>
    <col min="2060" max="2060" width="4.44140625" style="47" bestFit="1" customWidth="1"/>
    <col min="2061" max="2061" width="7.109375" style="47" bestFit="1" customWidth="1"/>
    <col min="2062" max="2063" width="9" style="47"/>
    <col min="2064" max="2064" width="7.109375" style="47" bestFit="1" customWidth="1"/>
    <col min="2065" max="2066" width="5.21875" style="47" bestFit="1" customWidth="1"/>
    <col min="2067" max="2067" width="9" style="47"/>
    <col min="2068" max="2068" width="7.109375" style="47" bestFit="1" customWidth="1"/>
    <col min="2069" max="2069" width="9" style="47"/>
    <col min="2070" max="2070" width="17.21875" style="47" bestFit="1" customWidth="1"/>
    <col min="2071" max="2071" width="7.109375" style="47" bestFit="1" customWidth="1"/>
    <col min="2072" max="2072" width="9" style="47"/>
    <col min="2073" max="2073" width="5.21875" style="47" bestFit="1" customWidth="1"/>
    <col min="2074" max="2075" width="9" style="47"/>
    <col min="2076" max="2076" width="7.21875" style="47" bestFit="1" customWidth="1"/>
    <col min="2077" max="2077" width="9" style="47"/>
    <col min="2078" max="2078" width="8" style="47" bestFit="1" customWidth="1"/>
    <col min="2079" max="2081" width="3.109375" style="47" bestFit="1" customWidth="1"/>
    <col min="2082" max="2082" width="11.6640625" style="47" bestFit="1" customWidth="1"/>
    <col min="2083" max="2083" width="9.6640625" style="47" bestFit="1" customWidth="1"/>
    <col min="2084" max="2084" width="11.6640625" style="47" bestFit="1" customWidth="1"/>
    <col min="2085" max="2085" width="11.44140625" style="47" bestFit="1" customWidth="1"/>
    <col min="2086" max="2086" width="6.33203125" style="47" bestFit="1" customWidth="1"/>
    <col min="2087" max="2087" width="8" style="47" bestFit="1" customWidth="1"/>
    <col min="2088" max="2088" width="9.77734375" style="47" bestFit="1" customWidth="1"/>
    <col min="2089" max="2090" width="13.33203125" style="47" bestFit="1" customWidth="1"/>
    <col min="2091" max="2091" width="9.109375" style="47" bestFit="1" customWidth="1"/>
    <col min="2092" max="2092" width="4.77734375" style="47" bestFit="1" customWidth="1"/>
    <col min="2093" max="2093" width="11.109375" style="47" bestFit="1" customWidth="1"/>
    <col min="2094" max="2094" width="7.109375" style="47" bestFit="1" customWidth="1"/>
    <col min="2095" max="2095" width="5.21875" style="47" bestFit="1" customWidth="1"/>
    <col min="2096" max="2097" width="9" style="47"/>
    <col min="2098" max="2098" width="9.33203125" style="47" customWidth="1"/>
    <col min="2099" max="2099" width="8.44140625" style="47" customWidth="1"/>
    <col min="2100" max="2100" width="7.44140625" style="47" customWidth="1"/>
    <col min="2101" max="2101" width="7.6640625" style="47" customWidth="1"/>
    <col min="2102" max="2304" width="9" style="47"/>
    <col min="2305" max="2305" width="5.21875" style="47" bestFit="1" customWidth="1"/>
    <col min="2306" max="2315" width="2.33203125" style="47" bestFit="1" customWidth="1"/>
    <col min="2316" max="2316" width="4.44140625" style="47" bestFit="1" customWidth="1"/>
    <col min="2317" max="2317" width="7.109375" style="47" bestFit="1" customWidth="1"/>
    <col min="2318" max="2319" width="9" style="47"/>
    <col min="2320" max="2320" width="7.109375" style="47" bestFit="1" customWidth="1"/>
    <col min="2321" max="2322" width="5.21875" style="47" bestFit="1" customWidth="1"/>
    <col min="2323" max="2323" width="9" style="47"/>
    <col min="2324" max="2324" width="7.109375" style="47" bestFit="1" customWidth="1"/>
    <col min="2325" max="2325" width="9" style="47"/>
    <col min="2326" max="2326" width="17.21875" style="47" bestFit="1" customWidth="1"/>
    <col min="2327" max="2327" width="7.109375" style="47" bestFit="1" customWidth="1"/>
    <col min="2328" max="2328" width="9" style="47"/>
    <col min="2329" max="2329" width="5.21875" style="47" bestFit="1" customWidth="1"/>
    <col min="2330" max="2331" width="9" style="47"/>
    <col min="2332" max="2332" width="7.21875" style="47" bestFit="1" customWidth="1"/>
    <col min="2333" max="2333" width="9" style="47"/>
    <col min="2334" max="2334" width="8" style="47" bestFit="1" customWidth="1"/>
    <col min="2335" max="2337" width="3.109375" style="47" bestFit="1" customWidth="1"/>
    <col min="2338" max="2338" width="11.6640625" style="47" bestFit="1" customWidth="1"/>
    <col min="2339" max="2339" width="9.6640625" style="47" bestFit="1" customWidth="1"/>
    <col min="2340" max="2340" width="11.6640625" style="47" bestFit="1" customWidth="1"/>
    <col min="2341" max="2341" width="11.44140625" style="47" bestFit="1" customWidth="1"/>
    <col min="2342" max="2342" width="6.33203125" style="47" bestFit="1" customWidth="1"/>
    <col min="2343" max="2343" width="8" style="47" bestFit="1" customWidth="1"/>
    <col min="2344" max="2344" width="9.77734375" style="47" bestFit="1" customWidth="1"/>
    <col min="2345" max="2346" width="13.33203125" style="47" bestFit="1" customWidth="1"/>
    <col min="2347" max="2347" width="9.109375" style="47" bestFit="1" customWidth="1"/>
    <col min="2348" max="2348" width="4.77734375" style="47" bestFit="1" customWidth="1"/>
    <col min="2349" max="2349" width="11.109375" style="47" bestFit="1" customWidth="1"/>
    <col min="2350" max="2350" width="7.109375" style="47" bestFit="1" customWidth="1"/>
    <col min="2351" max="2351" width="5.21875" style="47" bestFit="1" customWidth="1"/>
    <col min="2352" max="2353" width="9" style="47"/>
    <col min="2354" max="2354" width="9.33203125" style="47" customWidth="1"/>
    <col min="2355" max="2355" width="8.44140625" style="47" customWidth="1"/>
    <col min="2356" max="2356" width="7.44140625" style="47" customWidth="1"/>
    <col min="2357" max="2357" width="7.6640625" style="47" customWidth="1"/>
    <col min="2358" max="2560" width="9" style="47"/>
    <col min="2561" max="2561" width="5.21875" style="47" bestFit="1" customWidth="1"/>
    <col min="2562" max="2571" width="2.33203125" style="47" bestFit="1" customWidth="1"/>
    <col min="2572" max="2572" width="4.44140625" style="47" bestFit="1" customWidth="1"/>
    <col min="2573" max="2573" width="7.109375" style="47" bestFit="1" customWidth="1"/>
    <col min="2574" max="2575" width="9" style="47"/>
    <col min="2576" max="2576" width="7.109375" style="47" bestFit="1" customWidth="1"/>
    <col min="2577" max="2578" width="5.21875" style="47" bestFit="1" customWidth="1"/>
    <col min="2579" max="2579" width="9" style="47"/>
    <col min="2580" max="2580" width="7.109375" style="47" bestFit="1" customWidth="1"/>
    <col min="2581" max="2581" width="9" style="47"/>
    <col min="2582" max="2582" width="17.21875" style="47" bestFit="1" customWidth="1"/>
    <col min="2583" max="2583" width="7.109375" style="47" bestFit="1" customWidth="1"/>
    <col min="2584" max="2584" width="9" style="47"/>
    <col min="2585" max="2585" width="5.21875" style="47" bestFit="1" customWidth="1"/>
    <col min="2586" max="2587" width="9" style="47"/>
    <col min="2588" max="2588" width="7.21875" style="47" bestFit="1" customWidth="1"/>
    <col min="2589" max="2589" width="9" style="47"/>
    <col min="2590" max="2590" width="8" style="47" bestFit="1" customWidth="1"/>
    <col min="2591" max="2593" width="3.109375" style="47" bestFit="1" customWidth="1"/>
    <col min="2594" max="2594" width="11.6640625" style="47" bestFit="1" customWidth="1"/>
    <col min="2595" max="2595" width="9.6640625" style="47" bestFit="1" customWidth="1"/>
    <col min="2596" max="2596" width="11.6640625" style="47" bestFit="1" customWidth="1"/>
    <col min="2597" max="2597" width="11.44140625" style="47" bestFit="1" customWidth="1"/>
    <col min="2598" max="2598" width="6.33203125" style="47" bestFit="1" customWidth="1"/>
    <col min="2599" max="2599" width="8" style="47" bestFit="1" customWidth="1"/>
    <col min="2600" max="2600" width="9.77734375" style="47" bestFit="1" customWidth="1"/>
    <col min="2601" max="2602" width="13.33203125" style="47" bestFit="1" customWidth="1"/>
    <col min="2603" max="2603" width="9.109375" style="47" bestFit="1" customWidth="1"/>
    <col min="2604" max="2604" width="4.77734375" style="47" bestFit="1" customWidth="1"/>
    <col min="2605" max="2605" width="11.109375" style="47" bestFit="1" customWidth="1"/>
    <col min="2606" max="2606" width="7.109375" style="47" bestFit="1" customWidth="1"/>
    <col min="2607" max="2607" width="5.21875" style="47" bestFit="1" customWidth="1"/>
    <col min="2608" max="2609" width="9" style="47"/>
    <col min="2610" max="2610" width="9.33203125" style="47" customWidth="1"/>
    <col min="2611" max="2611" width="8.44140625" style="47" customWidth="1"/>
    <col min="2612" max="2612" width="7.44140625" style="47" customWidth="1"/>
    <col min="2613" max="2613" width="7.6640625" style="47" customWidth="1"/>
    <col min="2614" max="2816" width="9" style="47"/>
    <col min="2817" max="2817" width="5.21875" style="47" bestFit="1" customWidth="1"/>
    <col min="2818" max="2827" width="2.33203125" style="47" bestFit="1" customWidth="1"/>
    <col min="2828" max="2828" width="4.44140625" style="47" bestFit="1" customWidth="1"/>
    <col min="2829" max="2829" width="7.109375" style="47" bestFit="1" customWidth="1"/>
    <col min="2830" max="2831" width="9" style="47"/>
    <col min="2832" max="2832" width="7.109375" style="47" bestFit="1" customWidth="1"/>
    <col min="2833" max="2834" width="5.21875" style="47" bestFit="1" customWidth="1"/>
    <col min="2835" max="2835" width="9" style="47"/>
    <col min="2836" max="2836" width="7.109375" style="47" bestFit="1" customWidth="1"/>
    <col min="2837" max="2837" width="9" style="47"/>
    <col min="2838" max="2838" width="17.21875" style="47" bestFit="1" customWidth="1"/>
    <col min="2839" max="2839" width="7.109375" style="47" bestFit="1" customWidth="1"/>
    <col min="2840" max="2840" width="9" style="47"/>
    <col min="2841" max="2841" width="5.21875" style="47" bestFit="1" customWidth="1"/>
    <col min="2842" max="2843" width="9" style="47"/>
    <col min="2844" max="2844" width="7.21875" style="47" bestFit="1" customWidth="1"/>
    <col min="2845" max="2845" width="9" style="47"/>
    <col min="2846" max="2846" width="8" style="47" bestFit="1" customWidth="1"/>
    <col min="2847" max="2849" width="3.109375" style="47" bestFit="1" customWidth="1"/>
    <col min="2850" max="2850" width="11.6640625" style="47" bestFit="1" customWidth="1"/>
    <col min="2851" max="2851" width="9.6640625" style="47" bestFit="1" customWidth="1"/>
    <col min="2852" max="2852" width="11.6640625" style="47" bestFit="1" customWidth="1"/>
    <col min="2853" max="2853" width="11.44140625" style="47" bestFit="1" customWidth="1"/>
    <col min="2854" max="2854" width="6.33203125" style="47" bestFit="1" customWidth="1"/>
    <col min="2855" max="2855" width="8" style="47" bestFit="1" customWidth="1"/>
    <col min="2856" max="2856" width="9.77734375" style="47" bestFit="1" customWidth="1"/>
    <col min="2857" max="2858" width="13.33203125" style="47" bestFit="1" customWidth="1"/>
    <col min="2859" max="2859" width="9.109375" style="47" bestFit="1" customWidth="1"/>
    <col min="2860" max="2860" width="4.77734375" style="47" bestFit="1" customWidth="1"/>
    <col min="2861" max="2861" width="11.109375" style="47" bestFit="1" customWidth="1"/>
    <col min="2862" max="2862" width="7.109375" style="47" bestFit="1" customWidth="1"/>
    <col min="2863" max="2863" width="5.21875" style="47" bestFit="1" customWidth="1"/>
    <col min="2864" max="2865" width="9" style="47"/>
    <col min="2866" max="2866" width="9.33203125" style="47" customWidth="1"/>
    <col min="2867" max="2867" width="8.44140625" style="47" customWidth="1"/>
    <col min="2868" max="2868" width="7.44140625" style="47" customWidth="1"/>
    <col min="2869" max="2869" width="7.6640625" style="47" customWidth="1"/>
    <col min="2870" max="3072" width="9" style="47"/>
    <col min="3073" max="3073" width="5.21875" style="47" bestFit="1" customWidth="1"/>
    <col min="3074" max="3083" width="2.33203125" style="47" bestFit="1" customWidth="1"/>
    <col min="3084" max="3084" width="4.44140625" style="47" bestFit="1" customWidth="1"/>
    <col min="3085" max="3085" width="7.109375" style="47" bestFit="1" customWidth="1"/>
    <col min="3086" max="3087" width="9" style="47"/>
    <col min="3088" max="3088" width="7.109375" style="47" bestFit="1" customWidth="1"/>
    <col min="3089" max="3090" width="5.21875" style="47" bestFit="1" customWidth="1"/>
    <col min="3091" max="3091" width="9" style="47"/>
    <col min="3092" max="3092" width="7.109375" style="47" bestFit="1" customWidth="1"/>
    <col min="3093" max="3093" width="9" style="47"/>
    <col min="3094" max="3094" width="17.21875" style="47" bestFit="1" customWidth="1"/>
    <col min="3095" max="3095" width="7.109375" style="47" bestFit="1" customWidth="1"/>
    <col min="3096" max="3096" width="9" style="47"/>
    <col min="3097" max="3097" width="5.21875" style="47" bestFit="1" customWidth="1"/>
    <col min="3098" max="3099" width="9" style="47"/>
    <col min="3100" max="3100" width="7.21875" style="47" bestFit="1" customWidth="1"/>
    <col min="3101" max="3101" width="9" style="47"/>
    <col min="3102" max="3102" width="8" style="47" bestFit="1" customWidth="1"/>
    <col min="3103" max="3105" width="3.109375" style="47" bestFit="1" customWidth="1"/>
    <col min="3106" max="3106" width="11.6640625" style="47" bestFit="1" customWidth="1"/>
    <col min="3107" max="3107" width="9.6640625" style="47" bestFit="1" customWidth="1"/>
    <col min="3108" max="3108" width="11.6640625" style="47" bestFit="1" customWidth="1"/>
    <col min="3109" max="3109" width="11.44140625" style="47" bestFit="1" customWidth="1"/>
    <col min="3110" max="3110" width="6.33203125" style="47" bestFit="1" customWidth="1"/>
    <col min="3111" max="3111" width="8" style="47" bestFit="1" customWidth="1"/>
    <col min="3112" max="3112" width="9.77734375" style="47" bestFit="1" customWidth="1"/>
    <col min="3113" max="3114" width="13.33203125" style="47" bestFit="1" customWidth="1"/>
    <col min="3115" max="3115" width="9.109375" style="47" bestFit="1" customWidth="1"/>
    <col min="3116" max="3116" width="4.77734375" style="47" bestFit="1" customWidth="1"/>
    <col min="3117" max="3117" width="11.109375" style="47" bestFit="1" customWidth="1"/>
    <col min="3118" max="3118" width="7.109375" style="47" bestFit="1" customWidth="1"/>
    <col min="3119" max="3119" width="5.21875" style="47" bestFit="1" customWidth="1"/>
    <col min="3120" max="3121" width="9" style="47"/>
    <col min="3122" max="3122" width="9.33203125" style="47" customWidth="1"/>
    <col min="3123" max="3123" width="8.44140625" style="47" customWidth="1"/>
    <col min="3124" max="3124" width="7.44140625" style="47" customWidth="1"/>
    <col min="3125" max="3125" width="7.6640625" style="47" customWidth="1"/>
    <col min="3126" max="3328" width="9" style="47"/>
    <col min="3329" max="3329" width="5.21875" style="47" bestFit="1" customWidth="1"/>
    <col min="3330" max="3339" width="2.33203125" style="47" bestFit="1" customWidth="1"/>
    <col min="3340" max="3340" width="4.44140625" style="47" bestFit="1" customWidth="1"/>
    <col min="3341" max="3341" width="7.109375" style="47" bestFit="1" customWidth="1"/>
    <col min="3342" max="3343" width="9" style="47"/>
    <col min="3344" max="3344" width="7.109375" style="47" bestFit="1" customWidth="1"/>
    <col min="3345" max="3346" width="5.21875" style="47" bestFit="1" customWidth="1"/>
    <col min="3347" max="3347" width="9" style="47"/>
    <col min="3348" max="3348" width="7.109375" style="47" bestFit="1" customWidth="1"/>
    <col min="3349" max="3349" width="9" style="47"/>
    <col min="3350" max="3350" width="17.21875" style="47" bestFit="1" customWidth="1"/>
    <col min="3351" max="3351" width="7.109375" style="47" bestFit="1" customWidth="1"/>
    <col min="3352" max="3352" width="9" style="47"/>
    <col min="3353" max="3353" width="5.21875" style="47" bestFit="1" customWidth="1"/>
    <col min="3354" max="3355" width="9" style="47"/>
    <col min="3356" max="3356" width="7.21875" style="47" bestFit="1" customWidth="1"/>
    <col min="3357" max="3357" width="9" style="47"/>
    <col min="3358" max="3358" width="8" style="47" bestFit="1" customWidth="1"/>
    <col min="3359" max="3361" width="3.109375" style="47" bestFit="1" customWidth="1"/>
    <col min="3362" max="3362" width="11.6640625" style="47" bestFit="1" customWidth="1"/>
    <col min="3363" max="3363" width="9.6640625" style="47" bestFit="1" customWidth="1"/>
    <col min="3364" max="3364" width="11.6640625" style="47" bestFit="1" customWidth="1"/>
    <col min="3365" max="3365" width="11.44140625" style="47" bestFit="1" customWidth="1"/>
    <col min="3366" max="3366" width="6.33203125" style="47" bestFit="1" customWidth="1"/>
    <col min="3367" max="3367" width="8" style="47" bestFit="1" customWidth="1"/>
    <col min="3368" max="3368" width="9.77734375" style="47" bestFit="1" customWidth="1"/>
    <col min="3369" max="3370" width="13.33203125" style="47" bestFit="1" customWidth="1"/>
    <col min="3371" max="3371" width="9.109375" style="47" bestFit="1" customWidth="1"/>
    <col min="3372" max="3372" width="4.77734375" style="47" bestFit="1" customWidth="1"/>
    <col min="3373" max="3373" width="11.109375" style="47" bestFit="1" customWidth="1"/>
    <col min="3374" max="3374" width="7.109375" style="47" bestFit="1" customWidth="1"/>
    <col min="3375" max="3375" width="5.21875" style="47" bestFit="1" customWidth="1"/>
    <col min="3376" max="3377" width="9" style="47"/>
    <col min="3378" max="3378" width="9.33203125" style="47" customWidth="1"/>
    <col min="3379" max="3379" width="8.44140625" style="47" customWidth="1"/>
    <col min="3380" max="3380" width="7.44140625" style="47" customWidth="1"/>
    <col min="3381" max="3381" width="7.6640625" style="47" customWidth="1"/>
    <col min="3382" max="3584" width="9" style="47"/>
    <col min="3585" max="3585" width="5.21875" style="47" bestFit="1" customWidth="1"/>
    <col min="3586" max="3595" width="2.33203125" style="47" bestFit="1" customWidth="1"/>
    <col min="3596" max="3596" width="4.44140625" style="47" bestFit="1" customWidth="1"/>
    <col min="3597" max="3597" width="7.109375" style="47" bestFit="1" customWidth="1"/>
    <col min="3598" max="3599" width="9" style="47"/>
    <col min="3600" max="3600" width="7.109375" style="47" bestFit="1" customWidth="1"/>
    <col min="3601" max="3602" width="5.21875" style="47" bestFit="1" customWidth="1"/>
    <col min="3603" max="3603" width="9" style="47"/>
    <col min="3604" max="3604" width="7.109375" style="47" bestFit="1" customWidth="1"/>
    <col min="3605" max="3605" width="9" style="47"/>
    <col min="3606" max="3606" width="17.21875" style="47" bestFit="1" customWidth="1"/>
    <col min="3607" max="3607" width="7.109375" style="47" bestFit="1" customWidth="1"/>
    <col min="3608" max="3608" width="9" style="47"/>
    <col min="3609" max="3609" width="5.21875" style="47" bestFit="1" customWidth="1"/>
    <col min="3610" max="3611" width="9" style="47"/>
    <col min="3612" max="3612" width="7.21875" style="47" bestFit="1" customWidth="1"/>
    <col min="3613" max="3613" width="9" style="47"/>
    <col min="3614" max="3614" width="8" style="47" bestFit="1" customWidth="1"/>
    <col min="3615" max="3617" width="3.109375" style="47" bestFit="1" customWidth="1"/>
    <col min="3618" max="3618" width="11.6640625" style="47" bestFit="1" customWidth="1"/>
    <col min="3619" max="3619" width="9.6640625" style="47" bestFit="1" customWidth="1"/>
    <col min="3620" max="3620" width="11.6640625" style="47" bestFit="1" customWidth="1"/>
    <col min="3621" max="3621" width="11.44140625" style="47" bestFit="1" customWidth="1"/>
    <col min="3622" max="3622" width="6.33203125" style="47" bestFit="1" customWidth="1"/>
    <col min="3623" max="3623" width="8" style="47" bestFit="1" customWidth="1"/>
    <col min="3624" max="3624" width="9.77734375" style="47" bestFit="1" customWidth="1"/>
    <col min="3625" max="3626" width="13.33203125" style="47" bestFit="1" customWidth="1"/>
    <col min="3627" max="3627" width="9.109375" style="47" bestFit="1" customWidth="1"/>
    <col min="3628" max="3628" width="4.77734375" style="47" bestFit="1" customWidth="1"/>
    <col min="3629" max="3629" width="11.109375" style="47" bestFit="1" customWidth="1"/>
    <col min="3630" max="3630" width="7.109375" style="47" bestFit="1" customWidth="1"/>
    <col min="3631" max="3631" width="5.21875" style="47" bestFit="1" customWidth="1"/>
    <col min="3632" max="3633" width="9" style="47"/>
    <col min="3634" max="3634" width="9.33203125" style="47" customWidth="1"/>
    <col min="3635" max="3635" width="8.44140625" style="47" customWidth="1"/>
    <col min="3636" max="3636" width="7.44140625" style="47" customWidth="1"/>
    <col min="3637" max="3637" width="7.6640625" style="47" customWidth="1"/>
    <col min="3638" max="3840" width="9" style="47"/>
    <col min="3841" max="3841" width="5.21875" style="47" bestFit="1" customWidth="1"/>
    <col min="3842" max="3851" width="2.33203125" style="47" bestFit="1" customWidth="1"/>
    <col min="3852" max="3852" width="4.44140625" style="47" bestFit="1" customWidth="1"/>
    <col min="3853" max="3853" width="7.109375" style="47" bestFit="1" customWidth="1"/>
    <col min="3854" max="3855" width="9" style="47"/>
    <col min="3856" max="3856" width="7.109375" style="47" bestFit="1" customWidth="1"/>
    <col min="3857" max="3858" width="5.21875" style="47" bestFit="1" customWidth="1"/>
    <col min="3859" max="3859" width="9" style="47"/>
    <col min="3860" max="3860" width="7.109375" style="47" bestFit="1" customWidth="1"/>
    <col min="3861" max="3861" width="9" style="47"/>
    <col min="3862" max="3862" width="17.21875" style="47" bestFit="1" customWidth="1"/>
    <col min="3863" max="3863" width="7.109375" style="47" bestFit="1" customWidth="1"/>
    <col min="3864" max="3864" width="9" style="47"/>
    <col min="3865" max="3865" width="5.21875" style="47" bestFit="1" customWidth="1"/>
    <col min="3866" max="3867" width="9" style="47"/>
    <col min="3868" max="3868" width="7.21875" style="47" bestFit="1" customWidth="1"/>
    <col min="3869" max="3869" width="9" style="47"/>
    <col min="3870" max="3870" width="8" style="47" bestFit="1" customWidth="1"/>
    <col min="3871" max="3873" width="3.109375" style="47" bestFit="1" customWidth="1"/>
    <col min="3874" max="3874" width="11.6640625" style="47" bestFit="1" customWidth="1"/>
    <col min="3875" max="3875" width="9.6640625" style="47" bestFit="1" customWidth="1"/>
    <col min="3876" max="3876" width="11.6640625" style="47" bestFit="1" customWidth="1"/>
    <col min="3877" max="3877" width="11.44140625" style="47" bestFit="1" customWidth="1"/>
    <col min="3878" max="3878" width="6.33203125" style="47" bestFit="1" customWidth="1"/>
    <col min="3879" max="3879" width="8" style="47" bestFit="1" customWidth="1"/>
    <col min="3880" max="3880" width="9.77734375" style="47" bestFit="1" customWidth="1"/>
    <col min="3881" max="3882" width="13.33203125" style="47" bestFit="1" customWidth="1"/>
    <col min="3883" max="3883" width="9.109375" style="47" bestFit="1" customWidth="1"/>
    <col min="3884" max="3884" width="4.77734375" style="47" bestFit="1" customWidth="1"/>
    <col min="3885" max="3885" width="11.109375" style="47" bestFit="1" customWidth="1"/>
    <col min="3886" max="3886" width="7.109375" style="47" bestFit="1" customWidth="1"/>
    <col min="3887" max="3887" width="5.21875" style="47" bestFit="1" customWidth="1"/>
    <col min="3888" max="3889" width="9" style="47"/>
    <col min="3890" max="3890" width="9.33203125" style="47" customWidth="1"/>
    <col min="3891" max="3891" width="8.44140625" style="47" customWidth="1"/>
    <col min="3892" max="3892" width="7.44140625" style="47" customWidth="1"/>
    <col min="3893" max="3893" width="7.6640625" style="47" customWidth="1"/>
    <col min="3894" max="4096" width="9" style="47"/>
    <col min="4097" max="4097" width="5.21875" style="47" bestFit="1" customWidth="1"/>
    <col min="4098" max="4107" width="2.33203125" style="47" bestFit="1" customWidth="1"/>
    <col min="4108" max="4108" width="4.44140625" style="47" bestFit="1" customWidth="1"/>
    <col min="4109" max="4109" width="7.109375" style="47" bestFit="1" customWidth="1"/>
    <col min="4110" max="4111" width="9" style="47"/>
    <col min="4112" max="4112" width="7.109375" style="47" bestFit="1" customWidth="1"/>
    <col min="4113" max="4114" width="5.21875" style="47" bestFit="1" customWidth="1"/>
    <col min="4115" max="4115" width="9" style="47"/>
    <col min="4116" max="4116" width="7.109375" style="47" bestFit="1" customWidth="1"/>
    <col min="4117" max="4117" width="9" style="47"/>
    <col min="4118" max="4118" width="17.21875" style="47" bestFit="1" customWidth="1"/>
    <col min="4119" max="4119" width="7.109375" style="47" bestFit="1" customWidth="1"/>
    <col min="4120" max="4120" width="9" style="47"/>
    <col min="4121" max="4121" width="5.21875" style="47" bestFit="1" customWidth="1"/>
    <col min="4122" max="4123" width="9" style="47"/>
    <col min="4124" max="4124" width="7.21875" style="47" bestFit="1" customWidth="1"/>
    <col min="4125" max="4125" width="9" style="47"/>
    <col min="4126" max="4126" width="8" style="47" bestFit="1" customWidth="1"/>
    <col min="4127" max="4129" width="3.109375" style="47" bestFit="1" customWidth="1"/>
    <col min="4130" max="4130" width="11.6640625" style="47" bestFit="1" customWidth="1"/>
    <col min="4131" max="4131" width="9.6640625" style="47" bestFit="1" customWidth="1"/>
    <col min="4132" max="4132" width="11.6640625" style="47" bestFit="1" customWidth="1"/>
    <col min="4133" max="4133" width="11.44140625" style="47" bestFit="1" customWidth="1"/>
    <col min="4134" max="4134" width="6.33203125" style="47" bestFit="1" customWidth="1"/>
    <col min="4135" max="4135" width="8" style="47" bestFit="1" customWidth="1"/>
    <col min="4136" max="4136" width="9.77734375" style="47" bestFit="1" customWidth="1"/>
    <col min="4137" max="4138" width="13.33203125" style="47" bestFit="1" customWidth="1"/>
    <col min="4139" max="4139" width="9.109375" style="47" bestFit="1" customWidth="1"/>
    <col min="4140" max="4140" width="4.77734375" style="47" bestFit="1" customWidth="1"/>
    <col min="4141" max="4141" width="11.109375" style="47" bestFit="1" customWidth="1"/>
    <col min="4142" max="4142" width="7.109375" style="47" bestFit="1" customWidth="1"/>
    <col min="4143" max="4143" width="5.21875" style="47" bestFit="1" customWidth="1"/>
    <col min="4144" max="4145" width="9" style="47"/>
    <col min="4146" max="4146" width="9.33203125" style="47" customWidth="1"/>
    <col min="4147" max="4147" width="8.44140625" style="47" customWidth="1"/>
    <col min="4148" max="4148" width="7.44140625" style="47" customWidth="1"/>
    <col min="4149" max="4149" width="7.6640625" style="47" customWidth="1"/>
    <col min="4150" max="4352" width="9" style="47"/>
    <col min="4353" max="4353" width="5.21875" style="47" bestFit="1" customWidth="1"/>
    <col min="4354" max="4363" width="2.33203125" style="47" bestFit="1" customWidth="1"/>
    <col min="4364" max="4364" width="4.44140625" style="47" bestFit="1" customWidth="1"/>
    <col min="4365" max="4365" width="7.109375" style="47" bestFit="1" customWidth="1"/>
    <col min="4366" max="4367" width="9" style="47"/>
    <col min="4368" max="4368" width="7.109375" style="47" bestFit="1" customWidth="1"/>
    <col min="4369" max="4370" width="5.21875" style="47" bestFit="1" customWidth="1"/>
    <col min="4371" max="4371" width="9" style="47"/>
    <col min="4372" max="4372" width="7.109375" style="47" bestFit="1" customWidth="1"/>
    <col min="4373" max="4373" width="9" style="47"/>
    <col min="4374" max="4374" width="17.21875" style="47" bestFit="1" customWidth="1"/>
    <col min="4375" max="4375" width="7.109375" style="47" bestFit="1" customWidth="1"/>
    <col min="4376" max="4376" width="9" style="47"/>
    <col min="4377" max="4377" width="5.21875" style="47" bestFit="1" customWidth="1"/>
    <col min="4378" max="4379" width="9" style="47"/>
    <col min="4380" max="4380" width="7.21875" style="47" bestFit="1" customWidth="1"/>
    <col min="4381" max="4381" width="9" style="47"/>
    <col min="4382" max="4382" width="8" style="47" bestFit="1" customWidth="1"/>
    <col min="4383" max="4385" width="3.109375" style="47" bestFit="1" customWidth="1"/>
    <col min="4386" max="4386" width="11.6640625" style="47" bestFit="1" customWidth="1"/>
    <col min="4387" max="4387" width="9.6640625" style="47" bestFit="1" customWidth="1"/>
    <col min="4388" max="4388" width="11.6640625" style="47" bestFit="1" customWidth="1"/>
    <col min="4389" max="4389" width="11.44140625" style="47" bestFit="1" customWidth="1"/>
    <col min="4390" max="4390" width="6.33203125" style="47" bestFit="1" customWidth="1"/>
    <col min="4391" max="4391" width="8" style="47" bestFit="1" customWidth="1"/>
    <col min="4392" max="4392" width="9.77734375" style="47" bestFit="1" customWidth="1"/>
    <col min="4393" max="4394" width="13.33203125" style="47" bestFit="1" customWidth="1"/>
    <col min="4395" max="4395" width="9.109375" style="47" bestFit="1" customWidth="1"/>
    <col min="4396" max="4396" width="4.77734375" style="47" bestFit="1" customWidth="1"/>
    <col min="4397" max="4397" width="11.109375" style="47" bestFit="1" customWidth="1"/>
    <col min="4398" max="4398" width="7.109375" style="47" bestFit="1" customWidth="1"/>
    <col min="4399" max="4399" width="5.21875" style="47" bestFit="1" customWidth="1"/>
    <col min="4400" max="4401" width="9" style="47"/>
    <col min="4402" max="4402" width="9.33203125" style="47" customWidth="1"/>
    <col min="4403" max="4403" width="8.44140625" style="47" customWidth="1"/>
    <col min="4404" max="4404" width="7.44140625" style="47" customWidth="1"/>
    <col min="4405" max="4405" width="7.6640625" style="47" customWidth="1"/>
    <col min="4406" max="4608" width="9" style="47"/>
    <col min="4609" max="4609" width="5.21875" style="47" bestFit="1" customWidth="1"/>
    <col min="4610" max="4619" width="2.33203125" style="47" bestFit="1" customWidth="1"/>
    <col min="4620" max="4620" width="4.44140625" style="47" bestFit="1" customWidth="1"/>
    <col min="4621" max="4621" width="7.109375" style="47" bestFit="1" customWidth="1"/>
    <col min="4622" max="4623" width="9" style="47"/>
    <col min="4624" max="4624" width="7.109375" style="47" bestFit="1" customWidth="1"/>
    <col min="4625" max="4626" width="5.21875" style="47" bestFit="1" customWidth="1"/>
    <col min="4627" max="4627" width="9" style="47"/>
    <col min="4628" max="4628" width="7.109375" style="47" bestFit="1" customWidth="1"/>
    <col min="4629" max="4629" width="9" style="47"/>
    <col min="4630" max="4630" width="17.21875" style="47" bestFit="1" customWidth="1"/>
    <col min="4631" max="4631" width="7.109375" style="47" bestFit="1" customWidth="1"/>
    <col min="4632" max="4632" width="9" style="47"/>
    <col min="4633" max="4633" width="5.21875" style="47" bestFit="1" customWidth="1"/>
    <col min="4634" max="4635" width="9" style="47"/>
    <col min="4636" max="4636" width="7.21875" style="47" bestFit="1" customWidth="1"/>
    <col min="4637" max="4637" width="9" style="47"/>
    <col min="4638" max="4638" width="8" style="47" bestFit="1" customWidth="1"/>
    <col min="4639" max="4641" width="3.109375" style="47" bestFit="1" customWidth="1"/>
    <col min="4642" max="4642" width="11.6640625" style="47" bestFit="1" customWidth="1"/>
    <col min="4643" max="4643" width="9.6640625" style="47" bestFit="1" customWidth="1"/>
    <col min="4644" max="4644" width="11.6640625" style="47" bestFit="1" customWidth="1"/>
    <col min="4645" max="4645" width="11.44140625" style="47" bestFit="1" customWidth="1"/>
    <col min="4646" max="4646" width="6.33203125" style="47" bestFit="1" customWidth="1"/>
    <col min="4647" max="4647" width="8" style="47" bestFit="1" customWidth="1"/>
    <col min="4648" max="4648" width="9.77734375" style="47" bestFit="1" customWidth="1"/>
    <col min="4649" max="4650" width="13.33203125" style="47" bestFit="1" customWidth="1"/>
    <col min="4651" max="4651" width="9.109375" style="47" bestFit="1" customWidth="1"/>
    <col min="4652" max="4652" width="4.77734375" style="47" bestFit="1" customWidth="1"/>
    <col min="4653" max="4653" width="11.109375" style="47" bestFit="1" customWidth="1"/>
    <col min="4654" max="4654" width="7.109375" style="47" bestFit="1" customWidth="1"/>
    <col min="4655" max="4655" width="5.21875" style="47" bestFit="1" customWidth="1"/>
    <col min="4656" max="4657" width="9" style="47"/>
    <col min="4658" max="4658" width="9.33203125" style="47" customWidth="1"/>
    <col min="4659" max="4659" width="8.44140625" style="47" customWidth="1"/>
    <col min="4660" max="4660" width="7.44140625" style="47" customWidth="1"/>
    <col min="4661" max="4661" width="7.6640625" style="47" customWidth="1"/>
    <col min="4662" max="4864" width="9" style="47"/>
    <col min="4865" max="4865" width="5.21875" style="47" bestFit="1" customWidth="1"/>
    <col min="4866" max="4875" width="2.33203125" style="47" bestFit="1" customWidth="1"/>
    <col min="4876" max="4876" width="4.44140625" style="47" bestFit="1" customWidth="1"/>
    <col min="4877" max="4877" width="7.109375" style="47" bestFit="1" customWidth="1"/>
    <col min="4878" max="4879" width="9" style="47"/>
    <col min="4880" max="4880" width="7.109375" style="47" bestFit="1" customWidth="1"/>
    <col min="4881" max="4882" width="5.21875" style="47" bestFit="1" customWidth="1"/>
    <col min="4883" max="4883" width="9" style="47"/>
    <col min="4884" max="4884" width="7.109375" style="47" bestFit="1" customWidth="1"/>
    <col min="4885" max="4885" width="9" style="47"/>
    <col min="4886" max="4886" width="17.21875" style="47" bestFit="1" customWidth="1"/>
    <col min="4887" max="4887" width="7.109375" style="47" bestFit="1" customWidth="1"/>
    <col min="4888" max="4888" width="9" style="47"/>
    <col min="4889" max="4889" width="5.21875" style="47" bestFit="1" customWidth="1"/>
    <col min="4890" max="4891" width="9" style="47"/>
    <col min="4892" max="4892" width="7.21875" style="47" bestFit="1" customWidth="1"/>
    <col min="4893" max="4893" width="9" style="47"/>
    <col min="4894" max="4894" width="8" style="47" bestFit="1" customWidth="1"/>
    <col min="4895" max="4897" width="3.109375" style="47" bestFit="1" customWidth="1"/>
    <col min="4898" max="4898" width="11.6640625" style="47" bestFit="1" customWidth="1"/>
    <col min="4899" max="4899" width="9.6640625" style="47" bestFit="1" customWidth="1"/>
    <col min="4900" max="4900" width="11.6640625" style="47" bestFit="1" customWidth="1"/>
    <col min="4901" max="4901" width="11.44140625" style="47" bestFit="1" customWidth="1"/>
    <col min="4902" max="4902" width="6.33203125" style="47" bestFit="1" customWidth="1"/>
    <col min="4903" max="4903" width="8" style="47" bestFit="1" customWidth="1"/>
    <col min="4904" max="4904" width="9.77734375" style="47" bestFit="1" customWidth="1"/>
    <col min="4905" max="4906" width="13.33203125" style="47" bestFit="1" customWidth="1"/>
    <col min="4907" max="4907" width="9.109375" style="47" bestFit="1" customWidth="1"/>
    <col min="4908" max="4908" width="4.77734375" style="47" bestFit="1" customWidth="1"/>
    <col min="4909" max="4909" width="11.109375" style="47" bestFit="1" customWidth="1"/>
    <col min="4910" max="4910" width="7.109375" style="47" bestFit="1" customWidth="1"/>
    <col min="4911" max="4911" width="5.21875" style="47" bestFit="1" customWidth="1"/>
    <col min="4912" max="4913" width="9" style="47"/>
    <col min="4914" max="4914" width="9.33203125" style="47" customWidth="1"/>
    <col min="4915" max="4915" width="8.44140625" style="47" customWidth="1"/>
    <col min="4916" max="4916" width="7.44140625" style="47" customWidth="1"/>
    <col min="4917" max="4917" width="7.6640625" style="47" customWidth="1"/>
    <col min="4918" max="5120" width="9" style="47"/>
    <col min="5121" max="5121" width="5.21875" style="47" bestFit="1" customWidth="1"/>
    <col min="5122" max="5131" width="2.33203125" style="47" bestFit="1" customWidth="1"/>
    <col min="5132" max="5132" width="4.44140625" style="47" bestFit="1" customWidth="1"/>
    <col min="5133" max="5133" width="7.109375" style="47" bestFit="1" customWidth="1"/>
    <col min="5134" max="5135" width="9" style="47"/>
    <col min="5136" max="5136" width="7.109375" style="47" bestFit="1" customWidth="1"/>
    <col min="5137" max="5138" width="5.21875" style="47" bestFit="1" customWidth="1"/>
    <col min="5139" max="5139" width="9" style="47"/>
    <col min="5140" max="5140" width="7.109375" style="47" bestFit="1" customWidth="1"/>
    <col min="5141" max="5141" width="9" style="47"/>
    <col min="5142" max="5142" width="17.21875" style="47" bestFit="1" customWidth="1"/>
    <col min="5143" max="5143" width="7.109375" style="47" bestFit="1" customWidth="1"/>
    <col min="5144" max="5144" width="9" style="47"/>
    <col min="5145" max="5145" width="5.21875" style="47" bestFit="1" customWidth="1"/>
    <col min="5146" max="5147" width="9" style="47"/>
    <col min="5148" max="5148" width="7.21875" style="47" bestFit="1" customWidth="1"/>
    <col min="5149" max="5149" width="9" style="47"/>
    <col min="5150" max="5150" width="8" style="47" bestFit="1" customWidth="1"/>
    <col min="5151" max="5153" width="3.109375" style="47" bestFit="1" customWidth="1"/>
    <col min="5154" max="5154" width="11.6640625" style="47" bestFit="1" customWidth="1"/>
    <col min="5155" max="5155" width="9.6640625" style="47" bestFit="1" customWidth="1"/>
    <col min="5156" max="5156" width="11.6640625" style="47" bestFit="1" customWidth="1"/>
    <col min="5157" max="5157" width="11.44140625" style="47" bestFit="1" customWidth="1"/>
    <col min="5158" max="5158" width="6.33203125" style="47" bestFit="1" customWidth="1"/>
    <col min="5159" max="5159" width="8" style="47" bestFit="1" customWidth="1"/>
    <col min="5160" max="5160" width="9.77734375" style="47" bestFit="1" customWidth="1"/>
    <col min="5161" max="5162" width="13.33203125" style="47" bestFit="1" customWidth="1"/>
    <col min="5163" max="5163" width="9.109375" style="47" bestFit="1" customWidth="1"/>
    <col min="5164" max="5164" width="4.77734375" style="47" bestFit="1" customWidth="1"/>
    <col min="5165" max="5165" width="11.109375" style="47" bestFit="1" customWidth="1"/>
    <col min="5166" max="5166" width="7.109375" style="47" bestFit="1" customWidth="1"/>
    <col min="5167" max="5167" width="5.21875" style="47" bestFit="1" customWidth="1"/>
    <col min="5168" max="5169" width="9" style="47"/>
    <col min="5170" max="5170" width="9.33203125" style="47" customWidth="1"/>
    <col min="5171" max="5171" width="8.44140625" style="47" customWidth="1"/>
    <col min="5172" max="5172" width="7.44140625" style="47" customWidth="1"/>
    <col min="5173" max="5173" width="7.6640625" style="47" customWidth="1"/>
    <col min="5174" max="5376" width="9" style="47"/>
    <col min="5377" max="5377" width="5.21875" style="47" bestFit="1" customWidth="1"/>
    <col min="5378" max="5387" width="2.33203125" style="47" bestFit="1" customWidth="1"/>
    <col min="5388" max="5388" width="4.44140625" style="47" bestFit="1" customWidth="1"/>
    <col min="5389" max="5389" width="7.109375" style="47" bestFit="1" customWidth="1"/>
    <col min="5390" max="5391" width="9" style="47"/>
    <col min="5392" max="5392" width="7.109375" style="47" bestFit="1" customWidth="1"/>
    <col min="5393" max="5394" width="5.21875" style="47" bestFit="1" customWidth="1"/>
    <col min="5395" max="5395" width="9" style="47"/>
    <col min="5396" max="5396" width="7.109375" style="47" bestFit="1" customWidth="1"/>
    <col min="5397" max="5397" width="9" style="47"/>
    <col min="5398" max="5398" width="17.21875" style="47" bestFit="1" customWidth="1"/>
    <col min="5399" max="5399" width="7.109375" style="47" bestFit="1" customWidth="1"/>
    <col min="5400" max="5400" width="9" style="47"/>
    <col min="5401" max="5401" width="5.21875" style="47" bestFit="1" customWidth="1"/>
    <col min="5402" max="5403" width="9" style="47"/>
    <col min="5404" max="5404" width="7.21875" style="47" bestFit="1" customWidth="1"/>
    <col min="5405" max="5405" width="9" style="47"/>
    <col min="5406" max="5406" width="8" style="47" bestFit="1" customWidth="1"/>
    <col min="5407" max="5409" width="3.109375" style="47" bestFit="1" customWidth="1"/>
    <col min="5410" max="5410" width="11.6640625" style="47" bestFit="1" customWidth="1"/>
    <col min="5411" max="5411" width="9.6640625" style="47" bestFit="1" customWidth="1"/>
    <col min="5412" max="5412" width="11.6640625" style="47" bestFit="1" customWidth="1"/>
    <col min="5413" max="5413" width="11.44140625" style="47" bestFit="1" customWidth="1"/>
    <col min="5414" max="5414" width="6.33203125" style="47" bestFit="1" customWidth="1"/>
    <col min="5415" max="5415" width="8" style="47" bestFit="1" customWidth="1"/>
    <col min="5416" max="5416" width="9.77734375" style="47" bestFit="1" customWidth="1"/>
    <col min="5417" max="5418" width="13.33203125" style="47" bestFit="1" customWidth="1"/>
    <col min="5419" max="5419" width="9.109375" style="47" bestFit="1" customWidth="1"/>
    <col min="5420" max="5420" width="4.77734375" style="47" bestFit="1" customWidth="1"/>
    <col min="5421" max="5421" width="11.109375" style="47" bestFit="1" customWidth="1"/>
    <col min="5422" max="5422" width="7.109375" style="47" bestFit="1" customWidth="1"/>
    <col min="5423" max="5423" width="5.21875" style="47" bestFit="1" customWidth="1"/>
    <col min="5424" max="5425" width="9" style="47"/>
    <col min="5426" max="5426" width="9.33203125" style="47" customWidth="1"/>
    <col min="5427" max="5427" width="8.44140625" style="47" customWidth="1"/>
    <col min="5428" max="5428" width="7.44140625" style="47" customWidth="1"/>
    <col min="5429" max="5429" width="7.6640625" style="47" customWidth="1"/>
    <col min="5430" max="5632" width="9" style="47"/>
    <col min="5633" max="5633" width="5.21875" style="47" bestFit="1" customWidth="1"/>
    <col min="5634" max="5643" width="2.33203125" style="47" bestFit="1" customWidth="1"/>
    <col min="5644" max="5644" width="4.44140625" style="47" bestFit="1" customWidth="1"/>
    <col min="5645" max="5645" width="7.109375" style="47" bestFit="1" customWidth="1"/>
    <col min="5646" max="5647" width="9" style="47"/>
    <col min="5648" max="5648" width="7.109375" style="47" bestFit="1" customWidth="1"/>
    <col min="5649" max="5650" width="5.21875" style="47" bestFit="1" customWidth="1"/>
    <col min="5651" max="5651" width="9" style="47"/>
    <col min="5652" max="5652" width="7.109375" style="47" bestFit="1" customWidth="1"/>
    <col min="5653" max="5653" width="9" style="47"/>
    <col min="5654" max="5654" width="17.21875" style="47" bestFit="1" customWidth="1"/>
    <col min="5655" max="5655" width="7.109375" style="47" bestFit="1" customWidth="1"/>
    <col min="5656" max="5656" width="9" style="47"/>
    <col min="5657" max="5657" width="5.21875" style="47" bestFit="1" customWidth="1"/>
    <col min="5658" max="5659" width="9" style="47"/>
    <col min="5660" max="5660" width="7.21875" style="47" bestFit="1" customWidth="1"/>
    <col min="5661" max="5661" width="9" style="47"/>
    <col min="5662" max="5662" width="8" style="47" bestFit="1" customWidth="1"/>
    <col min="5663" max="5665" width="3.109375" style="47" bestFit="1" customWidth="1"/>
    <col min="5666" max="5666" width="11.6640625" style="47" bestFit="1" customWidth="1"/>
    <col min="5667" max="5667" width="9.6640625" style="47" bestFit="1" customWidth="1"/>
    <col min="5668" max="5668" width="11.6640625" style="47" bestFit="1" customWidth="1"/>
    <col min="5669" max="5669" width="11.44140625" style="47" bestFit="1" customWidth="1"/>
    <col min="5670" max="5670" width="6.33203125" style="47" bestFit="1" customWidth="1"/>
    <col min="5671" max="5671" width="8" style="47" bestFit="1" customWidth="1"/>
    <col min="5672" max="5672" width="9.77734375" style="47" bestFit="1" customWidth="1"/>
    <col min="5673" max="5674" width="13.33203125" style="47" bestFit="1" customWidth="1"/>
    <col min="5675" max="5675" width="9.109375" style="47" bestFit="1" customWidth="1"/>
    <col min="5676" max="5676" width="4.77734375" style="47" bestFit="1" customWidth="1"/>
    <col min="5677" max="5677" width="11.109375" style="47" bestFit="1" customWidth="1"/>
    <col min="5678" max="5678" width="7.109375" style="47" bestFit="1" customWidth="1"/>
    <col min="5679" max="5679" width="5.21875" style="47" bestFit="1" customWidth="1"/>
    <col min="5680" max="5681" width="9" style="47"/>
    <col min="5682" max="5682" width="9.33203125" style="47" customWidth="1"/>
    <col min="5683" max="5683" width="8.44140625" style="47" customWidth="1"/>
    <col min="5684" max="5684" width="7.44140625" style="47" customWidth="1"/>
    <col min="5685" max="5685" width="7.6640625" style="47" customWidth="1"/>
    <col min="5686" max="5888" width="9" style="47"/>
    <col min="5889" max="5889" width="5.21875" style="47" bestFit="1" customWidth="1"/>
    <col min="5890" max="5899" width="2.33203125" style="47" bestFit="1" customWidth="1"/>
    <col min="5900" max="5900" width="4.44140625" style="47" bestFit="1" customWidth="1"/>
    <col min="5901" max="5901" width="7.109375" style="47" bestFit="1" customWidth="1"/>
    <col min="5902" max="5903" width="9" style="47"/>
    <col min="5904" max="5904" width="7.109375" style="47" bestFit="1" customWidth="1"/>
    <col min="5905" max="5906" width="5.21875" style="47" bestFit="1" customWidth="1"/>
    <col min="5907" max="5907" width="9" style="47"/>
    <col min="5908" max="5908" width="7.109375" style="47" bestFit="1" customWidth="1"/>
    <col min="5909" max="5909" width="9" style="47"/>
    <col min="5910" max="5910" width="17.21875" style="47" bestFit="1" customWidth="1"/>
    <col min="5911" max="5911" width="7.109375" style="47" bestFit="1" customWidth="1"/>
    <col min="5912" max="5912" width="9" style="47"/>
    <col min="5913" max="5913" width="5.21875" style="47" bestFit="1" customWidth="1"/>
    <col min="5914" max="5915" width="9" style="47"/>
    <col min="5916" max="5916" width="7.21875" style="47" bestFit="1" customWidth="1"/>
    <col min="5917" max="5917" width="9" style="47"/>
    <col min="5918" max="5918" width="8" style="47" bestFit="1" customWidth="1"/>
    <col min="5919" max="5921" width="3.109375" style="47" bestFit="1" customWidth="1"/>
    <col min="5922" max="5922" width="11.6640625" style="47" bestFit="1" customWidth="1"/>
    <col min="5923" max="5923" width="9.6640625" style="47" bestFit="1" customWidth="1"/>
    <col min="5924" max="5924" width="11.6640625" style="47" bestFit="1" customWidth="1"/>
    <col min="5925" max="5925" width="11.44140625" style="47" bestFit="1" customWidth="1"/>
    <col min="5926" max="5926" width="6.33203125" style="47" bestFit="1" customWidth="1"/>
    <col min="5927" max="5927" width="8" style="47" bestFit="1" customWidth="1"/>
    <col min="5928" max="5928" width="9.77734375" style="47" bestFit="1" customWidth="1"/>
    <col min="5929" max="5930" width="13.33203125" style="47" bestFit="1" customWidth="1"/>
    <col min="5931" max="5931" width="9.109375" style="47" bestFit="1" customWidth="1"/>
    <col min="5932" max="5932" width="4.77734375" style="47" bestFit="1" customWidth="1"/>
    <col min="5933" max="5933" width="11.109375" style="47" bestFit="1" customWidth="1"/>
    <col min="5934" max="5934" width="7.109375" style="47" bestFit="1" customWidth="1"/>
    <col min="5935" max="5935" width="5.21875" style="47" bestFit="1" customWidth="1"/>
    <col min="5936" max="5937" width="9" style="47"/>
    <col min="5938" max="5938" width="9.33203125" style="47" customWidth="1"/>
    <col min="5939" max="5939" width="8.44140625" style="47" customWidth="1"/>
    <col min="5940" max="5940" width="7.44140625" style="47" customWidth="1"/>
    <col min="5941" max="5941" width="7.6640625" style="47" customWidth="1"/>
    <col min="5942" max="6144" width="9" style="47"/>
    <col min="6145" max="6145" width="5.21875" style="47" bestFit="1" customWidth="1"/>
    <col min="6146" max="6155" width="2.33203125" style="47" bestFit="1" customWidth="1"/>
    <col min="6156" max="6156" width="4.44140625" style="47" bestFit="1" customWidth="1"/>
    <col min="6157" max="6157" width="7.109375" style="47" bestFit="1" customWidth="1"/>
    <col min="6158" max="6159" width="9" style="47"/>
    <col min="6160" max="6160" width="7.109375" style="47" bestFit="1" customWidth="1"/>
    <col min="6161" max="6162" width="5.21875" style="47" bestFit="1" customWidth="1"/>
    <col min="6163" max="6163" width="9" style="47"/>
    <col min="6164" max="6164" width="7.109375" style="47" bestFit="1" customWidth="1"/>
    <col min="6165" max="6165" width="9" style="47"/>
    <col min="6166" max="6166" width="17.21875" style="47" bestFit="1" customWidth="1"/>
    <col min="6167" max="6167" width="7.109375" style="47" bestFit="1" customWidth="1"/>
    <col min="6168" max="6168" width="9" style="47"/>
    <col min="6169" max="6169" width="5.21875" style="47" bestFit="1" customWidth="1"/>
    <col min="6170" max="6171" width="9" style="47"/>
    <col min="6172" max="6172" width="7.21875" style="47" bestFit="1" customWidth="1"/>
    <col min="6173" max="6173" width="9" style="47"/>
    <col min="6174" max="6174" width="8" style="47" bestFit="1" customWidth="1"/>
    <col min="6175" max="6177" width="3.109375" style="47" bestFit="1" customWidth="1"/>
    <col min="6178" max="6178" width="11.6640625" style="47" bestFit="1" customWidth="1"/>
    <col min="6179" max="6179" width="9.6640625" style="47" bestFit="1" customWidth="1"/>
    <col min="6180" max="6180" width="11.6640625" style="47" bestFit="1" customWidth="1"/>
    <col min="6181" max="6181" width="11.44140625" style="47" bestFit="1" customWidth="1"/>
    <col min="6182" max="6182" width="6.33203125" style="47" bestFit="1" customWidth="1"/>
    <col min="6183" max="6183" width="8" style="47" bestFit="1" customWidth="1"/>
    <col min="6184" max="6184" width="9.77734375" style="47" bestFit="1" customWidth="1"/>
    <col min="6185" max="6186" width="13.33203125" style="47" bestFit="1" customWidth="1"/>
    <col min="6187" max="6187" width="9.109375" style="47" bestFit="1" customWidth="1"/>
    <col min="6188" max="6188" width="4.77734375" style="47" bestFit="1" customWidth="1"/>
    <col min="6189" max="6189" width="11.109375" style="47" bestFit="1" customWidth="1"/>
    <col min="6190" max="6190" width="7.109375" style="47" bestFit="1" customWidth="1"/>
    <col min="6191" max="6191" width="5.21875" style="47" bestFit="1" customWidth="1"/>
    <col min="6192" max="6193" width="9" style="47"/>
    <col min="6194" max="6194" width="9.33203125" style="47" customWidth="1"/>
    <col min="6195" max="6195" width="8.44140625" style="47" customWidth="1"/>
    <col min="6196" max="6196" width="7.44140625" style="47" customWidth="1"/>
    <col min="6197" max="6197" width="7.6640625" style="47" customWidth="1"/>
    <col min="6198" max="6400" width="9" style="47"/>
    <col min="6401" max="6401" width="5.21875" style="47" bestFit="1" customWidth="1"/>
    <col min="6402" max="6411" width="2.33203125" style="47" bestFit="1" customWidth="1"/>
    <col min="6412" max="6412" width="4.44140625" style="47" bestFit="1" customWidth="1"/>
    <col min="6413" max="6413" width="7.109375" style="47" bestFit="1" customWidth="1"/>
    <col min="6414" max="6415" width="9" style="47"/>
    <col min="6416" max="6416" width="7.109375" style="47" bestFit="1" customWidth="1"/>
    <col min="6417" max="6418" width="5.21875" style="47" bestFit="1" customWidth="1"/>
    <col min="6419" max="6419" width="9" style="47"/>
    <col min="6420" max="6420" width="7.109375" style="47" bestFit="1" customWidth="1"/>
    <col min="6421" max="6421" width="9" style="47"/>
    <col min="6422" max="6422" width="17.21875" style="47" bestFit="1" customWidth="1"/>
    <col min="6423" max="6423" width="7.109375" style="47" bestFit="1" customWidth="1"/>
    <col min="6424" max="6424" width="9" style="47"/>
    <col min="6425" max="6425" width="5.21875" style="47" bestFit="1" customWidth="1"/>
    <col min="6426" max="6427" width="9" style="47"/>
    <col min="6428" max="6428" width="7.21875" style="47" bestFit="1" customWidth="1"/>
    <col min="6429" max="6429" width="9" style="47"/>
    <col min="6430" max="6430" width="8" style="47" bestFit="1" customWidth="1"/>
    <col min="6431" max="6433" width="3.109375" style="47" bestFit="1" customWidth="1"/>
    <col min="6434" max="6434" width="11.6640625" style="47" bestFit="1" customWidth="1"/>
    <col min="6435" max="6435" width="9.6640625" style="47" bestFit="1" customWidth="1"/>
    <col min="6436" max="6436" width="11.6640625" style="47" bestFit="1" customWidth="1"/>
    <col min="6437" max="6437" width="11.44140625" style="47" bestFit="1" customWidth="1"/>
    <col min="6438" max="6438" width="6.33203125" style="47" bestFit="1" customWidth="1"/>
    <col min="6439" max="6439" width="8" style="47" bestFit="1" customWidth="1"/>
    <col min="6440" max="6440" width="9.77734375" style="47" bestFit="1" customWidth="1"/>
    <col min="6441" max="6442" width="13.33203125" style="47" bestFit="1" customWidth="1"/>
    <col min="6443" max="6443" width="9.109375" style="47" bestFit="1" customWidth="1"/>
    <col min="6444" max="6444" width="4.77734375" style="47" bestFit="1" customWidth="1"/>
    <col min="6445" max="6445" width="11.109375" style="47" bestFit="1" customWidth="1"/>
    <col min="6446" max="6446" width="7.109375" style="47" bestFit="1" customWidth="1"/>
    <col min="6447" max="6447" width="5.21875" style="47" bestFit="1" customWidth="1"/>
    <col min="6448" max="6449" width="9" style="47"/>
    <col min="6450" max="6450" width="9.33203125" style="47" customWidth="1"/>
    <col min="6451" max="6451" width="8.44140625" style="47" customWidth="1"/>
    <col min="6452" max="6452" width="7.44140625" style="47" customWidth="1"/>
    <col min="6453" max="6453" width="7.6640625" style="47" customWidth="1"/>
    <col min="6454" max="6656" width="9" style="47"/>
    <col min="6657" max="6657" width="5.21875" style="47" bestFit="1" customWidth="1"/>
    <col min="6658" max="6667" width="2.33203125" style="47" bestFit="1" customWidth="1"/>
    <col min="6668" max="6668" width="4.44140625" style="47" bestFit="1" customWidth="1"/>
    <col min="6669" max="6669" width="7.109375" style="47" bestFit="1" customWidth="1"/>
    <col min="6670" max="6671" width="9" style="47"/>
    <col min="6672" max="6672" width="7.109375" style="47" bestFit="1" customWidth="1"/>
    <col min="6673" max="6674" width="5.21875" style="47" bestFit="1" customWidth="1"/>
    <col min="6675" max="6675" width="9" style="47"/>
    <col min="6676" max="6676" width="7.109375" style="47" bestFit="1" customWidth="1"/>
    <col min="6677" max="6677" width="9" style="47"/>
    <col min="6678" max="6678" width="17.21875" style="47" bestFit="1" customWidth="1"/>
    <col min="6679" max="6679" width="7.109375" style="47" bestFit="1" customWidth="1"/>
    <col min="6680" max="6680" width="9" style="47"/>
    <col min="6681" max="6681" width="5.21875" style="47" bestFit="1" customWidth="1"/>
    <col min="6682" max="6683" width="9" style="47"/>
    <col min="6684" max="6684" width="7.21875" style="47" bestFit="1" customWidth="1"/>
    <col min="6685" max="6685" width="9" style="47"/>
    <col min="6686" max="6686" width="8" style="47" bestFit="1" customWidth="1"/>
    <col min="6687" max="6689" width="3.109375" style="47" bestFit="1" customWidth="1"/>
    <col min="6690" max="6690" width="11.6640625" style="47" bestFit="1" customWidth="1"/>
    <col min="6691" max="6691" width="9.6640625" style="47" bestFit="1" customWidth="1"/>
    <col min="6692" max="6692" width="11.6640625" style="47" bestFit="1" customWidth="1"/>
    <col min="6693" max="6693" width="11.44140625" style="47" bestFit="1" customWidth="1"/>
    <col min="6694" max="6694" width="6.33203125" style="47" bestFit="1" customWidth="1"/>
    <col min="6695" max="6695" width="8" style="47" bestFit="1" customWidth="1"/>
    <col min="6696" max="6696" width="9.77734375" style="47" bestFit="1" customWidth="1"/>
    <col min="6697" max="6698" width="13.33203125" style="47" bestFit="1" customWidth="1"/>
    <col min="6699" max="6699" width="9.109375" style="47" bestFit="1" customWidth="1"/>
    <col min="6700" max="6700" width="4.77734375" style="47" bestFit="1" customWidth="1"/>
    <col min="6701" max="6701" width="11.109375" style="47" bestFit="1" customWidth="1"/>
    <col min="6702" max="6702" width="7.109375" style="47" bestFit="1" customWidth="1"/>
    <col min="6703" max="6703" width="5.21875" style="47" bestFit="1" customWidth="1"/>
    <col min="6704" max="6705" width="9" style="47"/>
    <col min="6706" max="6706" width="9.33203125" style="47" customWidth="1"/>
    <col min="6707" max="6707" width="8.44140625" style="47" customWidth="1"/>
    <col min="6708" max="6708" width="7.44140625" style="47" customWidth="1"/>
    <col min="6709" max="6709" width="7.6640625" style="47" customWidth="1"/>
    <col min="6710" max="6912" width="9" style="47"/>
    <col min="6913" max="6913" width="5.21875" style="47" bestFit="1" customWidth="1"/>
    <col min="6914" max="6923" width="2.33203125" style="47" bestFit="1" customWidth="1"/>
    <col min="6924" max="6924" width="4.44140625" style="47" bestFit="1" customWidth="1"/>
    <col min="6925" max="6925" width="7.109375" style="47" bestFit="1" customWidth="1"/>
    <col min="6926" max="6927" width="9" style="47"/>
    <col min="6928" max="6928" width="7.109375" style="47" bestFit="1" customWidth="1"/>
    <col min="6929" max="6930" width="5.21875" style="47" bestFit="1" customWidth="1"/>
    <col min="6931" max="6931" width="9" style="47"/>
    <col min="6932" max="6932" width="7.109375" style="47" bestFit="1" customWidth="1"/>
    <col min="6933" max="6933" width="9" style="47"/>
    <col min="6934" max="6934" width="17.21875" style="47" bestFit="1" customWidth="1"/>
    <col min="6935" max="6935" width="7.109375" style="47" bestFit="1" customWidth="1"/>
    <col min="6936" max="6936" width="9" style="47"/>
    <col min="6937" max="6937" width="5.21875" style="47" bestFit="1" customWidth="1"/>
    <col min="6938" max="6939" width="9" style="47"/>
    <col min="6940" max="6940" width="7.21875" style="47" bestFit="1" customWidth="1"/>
    <col min="6941" max="6941" width="9" style="47"/>
    <col min="6942" max="6942" width="8" style="47" bestFit="1" customWidth="1"/>
    <col min="6943" max="6945" width="3.109375" style="47" bestFit="1" customWidth="1"/>
    <col min="6946" max="6946" width="11.6640625" style="47" bestFit="1" customWidth="1"/>
    <col min="6947" max="6947" width="9.6640625" style="47" bestFit="1" customWidth="1"/>
    <col min="6948" max="6948" width="11.6640625" style="47" bestFit="1" customWidth="1"/>
    <col min="6949" max="6949" width="11.44140625" style="47" bestFit="1" customWidth="1"/>
    <col min="6950" max="6950" width="6.33203125" style="47" bestFit="1" customWidth="1"/>
    <col min="6951" max="6951" width="8" style="47" bestFit="1" customWidth="1"/>
    <col min="6952" max="6952" width="9.77734375" style="47" bestFit="1" customWidth="1"/>
    <col min="6953" max="6954" width="13.33203125" style="47" bestFit="1" customWidth="1"/>
    <col min="6955" max="6955" width="9.109375" style="47" bestFit="1" customWidth="1"/>
    <col min="6956" max="6956" width="4.77734375" style="47" bestFit="1" customWidth="1"/>
    <col min="6957" max="6957" width="11.109375" style="47" bestFit="1" customWidth="1"/>
    <col min="6958" max="6958" width="7.109375" style="47" bestFit="1" customWidth="1"/>
    <col min="6959" max="6959" width="5.21875" style="47" bestFit="1" customWidth="1"/>
    <col min="6960" max="6961" width="9" style="47"/>
    <col min="6962" max="6962" width="9.33203125" style="47" customWidth="1"/>
    <col min="6963" max="6963" width="8.44140625" style="47" customWidth="1"/>
    <col min="6964" max="6964" width="7.44140625" style="47" customWidth="1"/>
    <col min="6965" max="6965" width="7.6640625" style="47" customWidth="1"/>
    <col min="6966" max="7168" width="9" style="47"/>
    <col min="7169" max="7169" width="5.21875" style="47" bestFit="1" customWidth="1"/>
    <col min="7170" max="7179" width="2.33203125" style="47" bestFit="1" customWidth="1"/>
    <col min="7180" max="7180" width="4.44140625" style="47" bestFit="1" customWidth="1"/>
    <col min="7181" max="7181" width="7.109375" style="47" bestFit="1" customWidth="1"/>
    <col min="7182" max="7183" width="9" style="47"/>
    <col min="7184" max="7184" width="7.109375" style="47" bestFit="1" customWidth="1"/>
    <col min="7185" max="7186" width="5.21875" style="47" bestFit="1" customWidth="1"/>
    <col min="7187" max="7187" width="9" style="47"/>
    <col min="7188" max="7188" width="7.109375" style="47" bestFit="1" customWidth="1"/>
    <col min="7189" max="7189" width="9" style="47"/>
    <col min="7190" max="7190" width="17.21875" style="47" bestFit="1" customWidth="1"/>
    <col min="7191" max="7191" width="7.109375" style="47" bestFit="1" customWidth="1"/>
    <col min="7192" max="7192" width="9" style="47"/>
    <col min="7193" max="7193" width="5.21875" style="47" bestFit="1" customWidth="1"/>
    <col min="7194" max="7195" width="9" style="47"/>
    <col min="7196" max="7196" width="7.21875" style="47" bestFit="1" customWidth="1"/>
    <col min="7197" max="7197" width="9" style="47"/>
    <col min="7198" max="7198" width="8" style="47" bestFit="1" customWidth="1"/>
    <col min="7199" max="7201" width="3.109375" style="47" bestFit="1" customWidth="1"/>
    <col min="7202" max="7202" width="11.6640625" style="47" bestFit="1" customWidth="1"/>
    <col min="7203" max="7203" width="9.6640625" style="47" bestFit="1" customWidth="1"/>
    <col min="7204" max="7204" width="11.6640625" style="47" bestFit="1" customWidth="1"/>
    <col min="7205" max="7205" width="11.44140625" style="47" bestFit="1" customWidth="1"/>
    <col min="7206" max="7206" width="6.33203125" style="47" bestFit="1" customWidth="1"/>
    <col min="7207" max="7207" width="8" style="47" bestFit="1" customWidth="1"/>
    <col min="7208" max="7208" width="9.77734375" style="47" bestFit="1" customWidth="1"/>
    <col min="7209" max="7210" width="13.33203125" style="47" bestFit="1" customWidth="1"/>
    <col min="7211" max="7211" width="9.109375" style="47" bestFit="1" customWidth="1"/>
    <col min="7212" max="7212" width="4.77734375" style="47" bestFit="1" customWidth="1"/>
    <col min="7213" max="7213" width="11.109375" style="47" bestFit="1" customWidth="1"/>
    <col min="7214" max="7214" width="7.109375" style="47" bestFit="1" customWidth="1"/>
    <col min="7215" max="7215" width="5.21875" style="47" bestFit="1" customWidth="1"/>
    <col min="7216" max="7217" width="9" style="47"/>
    <col min="7218" max="7218" width="9.33203125" style="47" customWidth="1"/>
    <col min="7219" max="7219" width="8.44140625" style="47" customWidth="1"/>
    <col min="7220" max="7220" width="7.44140625" style="47" customWidth="1"/>
    <col min="7221" max="7221" width="7.6640625" style="47" customWidth="1"/>
    <col min="7222" max="7424" width="9" style="47"/>
    <col min="7425" max="7425" width="5.21875" style="47" bestFit="1" customWidth="1"/>
    <col min="7426" max="7435" width="2.33203125" style="47" bestFit="1" customWidth="1"/>
    <col min="7436" max="7436" width="4.44140625" style="47" bestFit="1" customWidth="1"/>
    <col min="7437" max="7437" width="7.109375" style="47" bestFit="1" customWidth="1"/>
    <col min="7438" max="7439" width="9" style="47"/>
    <col min="7440" max="7440" width="7.109375" style="47" bestFit="1" customWidth="1"/>
    <col min="7441" max="7442" width="5.21875" style="47" bestFit="1" customWidth="1"/>
    <col min="7443" max="7443" width="9" style="47"/>
    <col min="7444" max="7444" width="7.109375" style="47" bestFit="1" customWidth="1"/>
    <col min="7445" max="7445" width="9" style="47"/>
    <col min="7446" max="7446" width="17.21875" style="47" bestFit="1" customWidth="1"/>
    <col min="7447" max="7447" width="7.109375" style="47" bestFit="1" customWidth="1"/>
    <col min="7448" max="7448" width="9" style="47"/>
    <col min="7449" max="7449" width="5.21875" style="47" bestFit="1" customWidth="1"/>
    <col min="7450" max="7451" width="9" style="47"/>
    <col min="7452" max="7452" width="7.21875" style="47" bestFit="1" customWidth="1"/>
    <col min="7453" max="7453" width="9" style="47"/>
    <col min="7454" max="7454" width="8" style="47" bestFit="1" customWidth="1"/>
    <col min="7455" max="7457" width="3.109375" style="47" bestFit="1" customWidth="1"/>
    <col min="7458" max="7458" width="11.6640625" style="47" bestFit="1" customWidth="1"/>
    <col min="7459" max="7459" width="9.6640625" style="47" bestFit="1" customWidth="1"/>
    <col min="7460" max="7460" width="11.6640625" style="47" bestFit="1" customWidth="1"/>
    <col min="7461" max="7461" width="11.44140625" style="47" bestFit="1" customWidth="1"/>
    <col min="7462" max="7462" width="6.33203125" style="47" bestFit="1" customWidth="1"/>
    <col min="7463" max="7463" width="8" style="47" bestFit="1" customWidth="1"/>
    <col min="7464" max="7464" width="9.77734375" style="47" bestFit="1" customWidth="1"/>
    <col min="7465" max="7466" width="13.33203125" style="47" bestFit="1" customWidth="1"/>
    <col min="7467" max="7467" width="9.109375" style="47" bestFit="1" customWidth="1"/>
    <col min="7468" max="7468" width="4.77734375" style="47" bestFit="1" customWidth="1"/>
    <col min="7469" max="7469" width="11.109375" style="47" bestFit="1" customWidth="1"/>
    <col min="7470" max="7470" width="7.109375" style="47" bestFit="1" customWidth="1"/>
    <col min="7471" max="7471" width="5.21875" style="47" bestFit="1" customWidth="1"/>
    <col min="7472" max="7473" width="9" style="47"/>
    <col min="7474" max="7474" width="9.33203125" style="47" customWidth="1"/>
    <col min="7475" max="7475" width="8.44140625" style="47" customWidth="1"/>
    <col min="7476" max="7476" width="7.44140625" style="47" customWidth="1"/>
    <col min="7477" max="7477" width="7.6640625" style="47" customWidth="1"/>
    <col min="7478" max="7680" width="9" style="47"/>
    <col min="7681" max="7681" width="5.21875" style="47" bestFit="1" customWidth="1"/>
    <col min="7682" max="7691" width="2.33203125" style="47" bestFit="1" customWidth="1"/>
    <col min="7692" max="7692" width="4.44140625" style="47" bestFit="1" customWidth="1"/>
    <col min="7693" max="7693" width="7.109375" style="47" bestFit="1" customWidth="1"/>
    <col min="7694" max="7695" width="9" style="47"/>
    <col min="7696" max="7696" width="7.109375" style="47" bestFit="1" customWidth="1"/>
    <col min="7697" max="7698" width="5.21875" style="47" bestFit="1" customWidth="1"/>
    <col min="7699" max="7699" width="9" style="47"/>
    <col min="7700" max="7700" width="7.109375" style="47" bestFit="1" customWidth="1"/>
    <col min="7701" max="7701" width="9" style="47"/>
    <col min="7702" max="7702" width="17.21875" style="47" bestFit="1" customWidth="1"/>
    <col min="7703" max="7703" width="7.109375" style="47" bestFit="1" customWidth="1"/>
    <col min="7704" max="7704" width="9" style="47"/>
    <col min="7705" max="7705" width="5.21875" style="47" bestFit="1" customWidth="1"/>
    <col min="7706" max="7707" width="9" style="47"/>
    <col min="7708" max="7708" width="7.21875" style="47" bestFit="1" customWidth="1"/>
    <col min="7709" max="7709" width="9" style="47"/>
    <col min="7710" max="7710" width="8" style="47" bestFit="1" customWidth="1"/>
    <col min="7711" max="7713" width="3.109375" style="47" bestFit="1" customWidth="1"/>
    <col min="7714" max="7714" width="11.6640625" style="47" bestFit="1" customWidth="1"/>
    <col min="7715" max="7715" width="9.6640625" style="47" bestFit="1" customWidth="1"/>
    <col min="7716" max="7716" width="11.6640625" style="47" bestFit="1" customWidth="1"/>
    <col min="7717" max="7717" width="11.44140625" style="47" bestFit="1" customWidth="1"/>
    <col min="7718" max="7718" width="6.33203125" style="47" bestFit="1" customWidth="1"/>
    <col min="7719" max="7719" width="8" style="47" bestFit="1" customWidth="1"/>
    <col min="7720" max="7720" width="9.77734375" style="47" bestFit="1" customWidth="1"/>
    <col min="7721" max="7722" width="13.33203125" style="47" bestFit="1" customWidth="1"/>
    <col min="7723" max="7723" width="9.109375" style="47" bestFit="1" customWidth="1"/>
    <col min="7724" max="7724" width="4.77734375" style="47" bestFit="1" customWidth="1"/>
    <col min="7725" max="7725" width="11.109375" style="47" bestFit="1" customWidth="1"/>
    <col min="7726" max="7726" width="7.109375" style="47" bestFit="1" customWidth="1"/>
    <col min="7727" max="7727" width="5.21875" style="47" bestFit="1" customWidth="1"/>
    <col min="7728" max="7729" width="9" style="47"/>
    <col min="7730" max="7730" width="9.33203125" style="47" customWidth="1"/>
    <col min="7731" max="7731" width="8.44140625" style="47" customWidth="1"/>
    <col min="7732" max="7732" width="7.44140625" style="47" customWidth="1"/>
    <col min="7733" max="7733" width="7.6640625" style="47" customWidth="1"/>
    <col min="7734" max="7936" width="9" style="47"/>
    <col min="7937" max="7937" width="5.21875" style="47" bestFit="1" customWidth="1"/>
    <col min="7938" max="7947" width="2.33203125" style="47" bestFit="1" customWidth="1"/>
    <col min="7948" max="7948" width="4.44140625" style="47" bestFit="1" customWidth="1"/>
    <col min="7949" max="7949" width="7.109375" style="47" bestFit="1" customWidth="1"/>
    <col min="7950" max="7951" width="9" style="47"/>
    <col min="7952" max="7952" width="7.109375" style="47" bestFit="1" customWidth="1"/>
    <col min="7953" max="7954" width="5.21875" style="47" bestFit="1" customWidth="1"/>
    <col min="7955" max="7955" width="9" style="47"/>
    <col min="7956" max="7956" width="7.109375" style="47" bestFit="1" customWidth="1"/>
    <col min="7957" max="7957" width="9" style="47"/>
    <col min="7958" max="7958" width="17.21875" style="47" bestFit="1" customWidth="1"/>
    <col min="7959" max="7959" width="7.109375" style="47" bestFit="1" customWidth="1"/>
    <col min="7960" max="7960" width="9" style="47"/>
    <col min="7961" max="7961" width="5.21875" style="47" bestFit="1" customWidth="1"/>
    <col min="7962" max="7963" width="9" style="47"/>
    <col min="7964" max="7964" width="7.21875" style="47" bestFit="1" customWidth="1"/>
    <col min="7965" max="7965" width="9" style="47"/>
    <col min="7966" max="7966" width="8" style="47" bestFit="1" customWidth="1"/>
    <col min="7967" max="7969" width="3.109375" style="47" bestFit="1" customWidth="1"/>
    <col min="7970" max="7970" width="11.6640625" style="47" bestFit="1" customWidth="1"/>
    <col min="7971" max="7971" width="9.6640625" style="47" bestFit="1" customWidth="1"/>
    <col min="7972" max="7972" width="11.6640625" style="47" bestFit="1" customWidth="1"/>
    <col min="7973" max="7973" width="11.44140625" style="47" bestFit="1" customWidth="1"/>
    <col min="7974" max="7974" width="6.33203125" style="47" bestFit="1" customWidth="1"/>
    <col min="7975" max="7975" width="8" style="47" bestFit="1" customWidth="1"/>
    <col min="7976" max="7976" width="9.77734375" style="47" bestFit="1" customWidth="1"/>
    <col min="7977" max="7978" width="13.33203125" style="47" bestFit="1" customWidth="1"/>
    <col min="7979" max="7979" width="9.109375" style="47" bestFit="1" customWidth="1"/>
    <col min="7980" max="7980" width="4.77734375" style="47" bestFit="1" customWidth="1"/>
    <col min="7981" max="7981" width="11.109375" style="47" bestFit="1" customWidth="1"/>
    <col min="7982" max="7982" width="7.109375" style="47" bestFit="1" customWidth="1"/>
    <col min="7983" max="7983" width="5.21875" style="47" bestFit="1" customWidth="1"/>
    <col min="7984" max="7985" width="9" style="47"/>
    <col min="7986" max="7986" width="9.33203125" style="47" customWidth="1"/>
    <col min="7987" max="7987" width="8.44140625" style="47" customWidth="1"/>
    <col min="7988" max="7988" width="7.44140625" style="47" customWidth="1"/>
    <col min="7989" max="7989" width="7.6640625" style="47" customWidth="1"/>
    <col min="7990" max="8192" width="9" style="47"/>
    <col min="8193" max="8193" width="5.21875" style="47" bestFit="1" customWidth="1"/>
    <col min="8194" max="8203" width="2.33203125" style="47" bestFit="1" customWidth="1"/>
    <col min="8204" max="8204" width="4.44140625" style="47" bestFit="1" customWidth="1"/>
    <col min="8205" max="8205" width="7.109375" style="47" bestFit="1" customWidth="1"/>
    <col min="8206" max="8207" width="9" style="47"/>
    <col min="8208" max="8208" width="7.109375" style="47" bestFit="1" customWidth="1"/>
    <col min="8209" max="8210" width="5.21875" style="47" bestFit="1" customWidth="1"/>
    <col min="8211" max="8211" width="9" style="47"/>
    <col min="8212" max="8212" width="7.109375" style="47" bestFit="1" customWidth="1"/>
    <col min="8213" max="8213" width="9" style="47"/>
    <col min="8214" max="8214" width="17.21875" style="47" bestFit="1" customWidth="1"/>
    <col min="8215" max="8215" width="7.109375" style="47" bestFit="1" customWidth="1"/>
    <col min="8216" max="8216" width="9" style="47"/>
    <col min="8217" max="8217" width="5.21875" style="47" bestFit="1" customWidth="1"/>
    <col min="8218" max="8219" width="9" style="47"/>
    <col min="8220" max="8220" width="7.21875" style="47" bestFit="1" customWidth="1"/>
    <col min="8221" max="8221" width="9" style="47"/>
    <col min="8222" max="8222" width="8" style="47" bestFit="1" customWidth="1"/>
    <col min="8223" max="8225" width="3.109375" style="47" bestFit="1" customWidth="1"/>
    <col min="8226" max="8226" width="11.6640625" style="47" bestFit="1" customWidth="1"/>
    <col min="8227" max="8227" width="9.6640625" style="47" bestFit="1" customWidth="1"/>
    <col min="8228" max="8228" width="11.6640625" style="47" bestFit="1" customWidth="1"/>
    <col min="8229" max="8229" width="11.44140625" style="47" bestFit="1" customWidth="1"/>
    <col min="8230" max="8230" width="6.33203125" style="47" bestFit="1" customWidth="1"/>
    <col min="8231" max="8231" width="8" style="47" bestFit="1" customWidth="1"/>
    <col min="8232" max="8232" width="9.77734375" style="47" bestFit="1" customWidth="1"/>
    <col min="8233" max="8234" width="13.33203125" style="47" bestFit="1" customWidth="1"/>
    <col min="8235" max="8235" width="9.109375" style="47" bestFit="1" customWidth="1"/>
    <col min="8236" max="8236" width="4.77734375" style="47" bestFit="1" customWidth="1"/>
    <col min="8237" max="8237" width="11.109375" style="47" bestFit="1" customWidth="1"/>
    <col min="8238" max="8238" width="7.109375" style="47" bestFit="1" customWidth="1"/>
    <col min="8239" max="8239" width="5.21875" style="47" bestFit="1" customWidth="1"/>
    <col min="8240" max="8241" width="9" style="47"/>
    <col min="8242" max="8242" width="9.33203125" style="47" customWidth="1"/>
    <col min="8243" max="8243" width="8.44140625" style="47" customWidth="1"/>
    <col min="8244" max="8244" width="7.44140625" style="47" customWidth="1"/>
    <col min="8245" max="8245" width="7.6640625" style="47" customWidth="1"/>
    <col min="8246" max="8448" width="9" style="47"/>
    <col min="8449" max="8449" width="5.21875" style="47" bestFit="1" customWidth="1"/>
    <col min="8450" max="8459" width="2.33203125" style="47" bestFit="1" customWidth="1"/>
    <col min="8460" max="8460" width="4.44140625" style="47" bestFit="1" customWidth="1"/>
    <col min="8461" max="8461" width="7.109375" style="47" bestFit="1" customWidth="1"/>
    <col min="8462" max="8463" width="9" style="47"/>
    <col min="8464" max="8464" width="7.109375" style="47" bestFit="1" customWidth="1"/>
    <col min="8465" max="8466" width="5.21875" style="47" bestFit="1" customWidth="1"/>
    <col min="8467" max="8467" width="9" style="47"/>
    <col min="8468" max="8468" width="7.109375" style="47" bestFit="1" customWidth="1"/>
    <col min="8469" max="8469" width="9" style="47"/>
    <col min="8470" max="8470" width="17.21875" style="47" bestFit="1" customWidth="1"/>
    <col min="8471" max="8471" width="7.109375" style="47" bestFit="1" customWidth="1"/>
    <col min="8472" max="8472" width="9" style="47"/>
    <col min="8473" max="8473" width="5.21875" style="47" bestFit="1" customWidth="1"/>
    <col min="8474" max="8475" width="9" style="47"/>
    <col min="8476" max="8476" width="7.21875" style="47" bestFit="1" customWidth="1"/>
    <col min="8477" max="8477" width="9" style="47"/>
    <col min="8478" max="8478" width="8" style="47" bestFit="1" customWidth="1"/>
    <col min="8479" max="8481" width="3.109375" style="47" bestFit="1" customWidth="1"/>
    <col min="8482" max="8482" width="11.6640625" style="47" bestFit="1" customWidth="1"/>
    <col min="8483" max="8483" width="9.6640625" style="47" bestFit="1" customWidth="1"/>
    <col min="8484" max="8484" width="11.6640625" style="47" bestFit="1" customWidth="1"/>
    <col min="8485" max="8485" width="11.44140625" style="47" bestFit="1" customWidth="1"/>
    <col min="8486" max="8486" width="6.33203125" style="47" bestFit="1" customWidth="1"/>
    <col min="8487" max="8487" width="8" style="47" bestFit="1" customWidth="1"/>
    <col min="8488" max="8488" width="9.77734375" style="47" bestFit="1" customWidth="1"/>
    <col min="8489" max="8490" width="13.33203125" style="47" bestFit="1" customWidth="1"/>
    <col min="8491" max="8491" width="9.109375" style="47" bestFit="1" customWidth="1"/>
    <col min="8492" max="8492" width="4.77734375" style="47" bestFit="1" customWidth="1"/>
    <col min="8493" max="8493" width="11.109375" style="47" bestFit="1" customWidth="1"/>
    <col min="8494" max="8494" width="7.109375" style="47" bestFit="1" customWidth="1"/>
    <col min="8495" max="8495" width="5.21875" style="47" bestFit="1" customWidth="1"/>
    <col min="8496" max="8497" width="9" style="47"/>
    <col min="8498" max="8498" width="9.33203125" style="47" customWidth="1"/>
    <col min="8499" max="8499" width="8.44140625" style="47" customWidth="1"/>
    <col min="8500" max="8500" width="7.44140625" style="47" customWidth="1"/>
    <col min="8501" max="8501" width="7.6640625" style="47" customWidth="1"/>
    <col min="8502" max="8704" width="9" style="47"/>
    <col min="8705" max="8705" width="5.21875" style="47" bestFit="1" customWidth="1"/>
    <col min="8706" max="8715" width="2.33203125" style="47" bestFit="1" customWidth="1"/>
    <col min="8716" max="8716" width="4.44140625" style="47" bestFit="1" customWidth="1"/>
    <col min="8717" max="8717" width="7.109375" style="47" bestFit="1" customWidth="1"/>
    <col min="8718" max="8719" width="9" style="47"/>
    <col min="8720" max="8720" width="7.109375" style="47" bestFit="1" customWidth="1"/>
    <col min="8721" max="8722" width="5.21875" style="47" bestFit="1" customWidth="1"/>
    <col min="8723" max="8723" width="9" style="47"/>
    <col min="8724" max="8724" width="7.109375" style="47" bestFit="1" customWidth="1"/>
    <col min="8725" max="8725" width="9" style="47"/>
    <col min="8726" max="8726" width="17.21875" style="47" bestFit="1" customWidth="1"/>
    <col min="8727" max="8727" width="7.109375" style="47" bestFit="1" customWidth="1"/>
    <col min="8728" max="8728" width="9" style="47"/>
    <col min="8729" max="8729" width="5.21875" style="47" bestFit="1" customWidth="1"/>
    <col min="8730" max="8731" width="9" style="47"/>
    <col min="8732" max="8732" width="7.21875" style="47" bestFit="1" customWidth="1"/>
    <col min="8733" max="8733" width="9" style="47"/>
    <col min="8734" max="8734" width="8" style="47" bestFit="1" customWidth="1"/>
    <col min="8735" max="8737" width="3.109375" style="47" bestFit="1" customWidth="1"/>
    <col min="8738" max="8738" width="11.6640625" style="47" bestFit="1" customWidth="1"/>
    <col min="8739" max="8739" width="9.6640625" style="47" bestFit="1" customWidth="1"/>
    <col min="8740" max="8740" width="11.6640625" style="47" bestFit="1" customWidth="1"/>
    <col min="8741" max="8741" width="11.44140625" style="47" bestFit="1" customWidth="1"/>
    <col min="8742" max="8742" width="6.33203125" style="47" bestFit="1" customWidth="1"/>
    <col min="8743" max="8743" width="8" style="47" bestFit="1" customWidth="1"/>
    <col min="8744" max="8744" width="9.77734375" style="47" bestFit="1" customWidth="1"/>
    <col min="8745" max="8746" width="13.33203125" style="47" bestFit="1" customWidth="1"/>
    <col min="8747" max="8747" width="9.109375" style="47" bestFit="1" customWidth="1"/>
    <col min="8748" max="8748" width="4.77734375" style="47" bestFit="1" customWidth="1"/>
    <col min="8749" max="8749" width="11.109375" style="47" bestFit="1" customWidth="1"/>
    <col min="8750" max="8750" width="7.109375" style="47" bestFit="1" customWidth="1"/>
    <col min="8751" max="8751" width="5.21875" style="47" bestFit="1" customWidth="1"/>
    <col min="8752" max="8753" width="9" style="47"/>
    <col min="8754" max="8754" width="9.33203125" style="47" customWidth="1"/>
    <col min="8755" max="8755" width="8.44140625" style="47" customWidth="1"/>
    <col min="8756" max="8756" width="7.44140625" style="47" customWidth="1"/>
    <col min="8757" max="8757" width="7.6640625" style="47" customWidth="1"/>
    <col min="8758" max="8960" width="9" style="47"/>
    <col min="8961" max="8961" width="5.21875" style="47" bestFit="1" customWidth="1"/>
    <col min="8962" max="8971" width="2.33203125" style="47" bestFit="1" customWidth="1"/>
    <col min="8972" max="8972" width="4.44140625" style="47" bestFit="1" customWidth="1"/>
    <col min="8973" max="8973" width="7.109375" style="47" bestFit="1" customWidth="1"/>
    <col min="8974" max="8975" width="9" style="47"/>
    <col min="8976" max="8976" width="7.109375" style="47" bestFit="1" customWidth="1"/>
    <col min="8977" max="8978" width="5.21875" style="47" bestFit="1" customWidth="1"/>
    <col min="8979" max="8979" width="9" style="47"/>
    <col min="8980" max="8980" width="7.109375" style="47" bestFit="1" customWidth="1"/>
    <col min="8981" max="8981" width="9" style="47"/>
    <col min="8982" max="8982" width="17.21875" style="47" bestFit="1" customWidth="1"/>
    <col min="8983" max="8983" width="7.109375" style="47" bestFit="1" customWidth="1"/>
    <col min="8984" max="8984" width="9" style="47"/>
    <col min="8985" max="8985" width="5.21875" style="47" bestFit="1" customWidth="1"/>
    <col min="8986" max="8987" width="9" style="47"/>
    <col min="8988" max="8988" width="7.21875" style="47" bestFit="1" customWidth="1"/>
    <col min="8989" max="8989" width="9" style="47"/>
    <col min="8990" max="8990" width="8" style="47" bestFit="1" customWidth="1"/>
    <col min="8991" max="8993" width="3.109375" style="47" bestFit="1" customWidth="1"/>
    <col min="8994" max="8994" width="11.6640625" style="47" bestFit="1" customWidth="1"/>
    <col min="8995" max="8995" width="9.6640625" style="47" bestFit="1" customWidth="1"/>
    <col min="8996" max="8996" width="11.6640625" style="47" bestFit="1" customWidth="1"/>
    <col min="8997" max="8997" width="11.44140625" style="47" bestFit="1" customWidth="1"/>
    <col min="8998" max="8998" width="6.33203125" style="47" bestFit="1" customWidth="1"/>
    <col min="8999" max="8999" width="8" style="47" bestFit="1" customWidth="1"/>
    <col min="9000" max="9000" width="9.77734375" style="47" bestFit="1" customWidth="1"/>
    <col min="9001" max="9002" width="13.33203125" style="47" bestFit="1" customWidth="1"/>
    <col min="9003" max="9003" width="9.109375" style="47" bestFit="1" customWidth="1"/>
    <col min="9004" max="9004" width="4.77734375" style="47" bestFit="1" customWidth="1"/>
    <col min="9005" max="9005" width="11.109375" style="47" bestFit="1" customWidth="1"/>
    <col min="9006" max="9006" width="7.109375" style="47" bestFit="1" customWidth="1"/>
    <col min="9007" max="9007" width="5.21875" style="47" bestFit="1" customWidth="1"/>
    <col min="9008" max="9009" width="9" style="47"/>
    <col min="9010" max="9010" width="9.33203125" style="47" customWidth="1"/>
    <col min="9011" max="9011" width="8.44140625" style="47" customWidth="1"/>
    <col min="9012" max="9012" width="7.44140625" style="47" customWidth="1"/>
    <col min="9013" max="9013" width="7.6640625" style="47" customWidth="1"/>
    <col min="9014" max="9216" width="9" style="47"/>
    <col min="9217" max="9217" width="5.21875" style="47" bestFit="1" customWidth="1"/>
    <col min="9218" max="9227" width="2.33203125" style="47" bestFit="1" customWidth="1"/>
    <col min="9228" max="9228" width="4.44140625" style="47" bestFit="1" customWidth="1"/>
    <col min="9229" max="9229" width="7.109375" style="47" bestFit="1" customWidth="1"/>
    <col min="9230" max="9231" width="9" style="47"/>
    <col min="9232" max="9232" width="7.109375" style="47" bestFit="1" customWidth="1"/>
    <col min="9233" max="9234" width="5.21875" style="47" bestFit="1" customWidth="1"/>
    <col min="9235" max="9235" width="9" style="47"/>
    <col min="9236" max="9236" width="7.109375" style="47" bestFit="1" customWidth="1"/>
    <col min="9237" max="9237" width="9" style="47"/>
    <col min="9238" max="9238" width="17.21875" style="47" bestFit="1" customWidth="1"/>
    <col min="9239" max="9239" width="7.109375" style="47" bestFit="1" customWidth="1"/>
    <col min="9240" max="9240" width="9" style="47"/>
    <col min="9241" max="9241" width="5.21875" style="47" bestFit="1" customWidth="1"/>
    <col min="9242" max="9243" width="9" style="47"/>
    <col min="9244" max="9244" width="7.21875" style="47" bestFit="1" customWidth="1"/>
    <col min="9245" max="9245" width="9" style="47"/>
    <col min="9246" max="9246" width="8" style="47" bestFit="1" customWidth="1"/>
    <col min="9247" max="9249" width="3.109375" style="47" bestFit="1" customWidth="1"/>
    <col min="9250" max="9250" width="11.6640625" style="47" bestFit="1" customWidth="1"/>
    <col min="9251" max="9251" width="9.6640625" style="47" bestFit="1" customWidth="1"/>
    <col min="9252" max="9252" width="11.6640625" style="47" bestFit="1" customWidth="1"/>
    <col min="9253" max="9253" width="11.44140625" style="47" bestFit="1" customWidth="1"/>
    <col min="9254" max="9254" width="6.33203125" style="47" bestFit="1" customWidth="1"/>
    <col min="9255" max="9255" width="8" style="47" bestFit="1" customWidth="1"/>
    <col min="9256" max="9256" width="9.77734375" style="47" bestFit="1" customWidth="1"/>
    <col min="9257" max="9258" width="13.33203125" style="47" bestFit="1" customWidth="1"/>
    <col min="9259" max="9259" width="9.109375" style="47" bestFit="1" customWidth="1"/>
    <col min="9260" max="9260" width="4.77734375" style="47" bestFit="1" customWidth="1"/>
    <col min="9261" max="9261" width="11.109375" style="47" bestFit="1" customWidth="1"/>
    <col min="9262" max="9262" width="7.109375" style="47" bestFit="1" customWidth="1"/>
    <col min="9263" max="9263" width="5.21875" style="47" bestFit="1" customWidth="1"/>
    <col min="9264" max="9265" width="9" style="47"/>
    <col min="9266" max="9266" width="9.33203125" style="47" customWidth="1"/>
    <col min="9267" max="9267" width="8.44140625" style="47" customWidth="1"/>
    <col min="9268" max="9268" width="7.44140625" style="47" customWidth="1"/>
    <col min="9269" max="9269" width="7.6640625" style="47" customWidth="1"/>
    <col min="9270" max="9472" width="9" style="47"/>
    <col min="9473" max="9473" width="5.21875" style="47" bestFit="1" customWidth="1"/>
    <col min="9474" max="9483" width="2.33203125" style="47" bestFit="1" customWidth="1"/>
    <col min="9484" max="9484" width="4.44140625" style="47" bestFit="1" customWidth="1"/>
    <col min="9485" max="9485" width="7.109375" style="47" bestFit="1" customWidth="1"/>
    <col min="9486" max="9487" width="9" style="47"/>
    <col min="9488" max="9488" width="7.109375" style="47" bestFit="1" customWidth="1"/>
    <col min="9489" max="9490" width="5.21875" style="47" bestFit="1" customWidth="1"/>
    <col min="9491" max="9491" width="9" style="47"/>
    <col min="9492" max="9492" width="7.109375" style="47" bestFit="1" customWidth="1"/>
    <col min="9493" max="9493" width="9" style="47"/>
    <col min="9494" max="9494" width="17.21875" style="47" bestFit="1" customWidth="1"/>
    <col min="9495" max="9495" width="7.109375" style="47" bestFit="1" customWidth="1"/>
    <col min="9496" max="9496" width="9" style="47"/>
    <col min="9497" max="9497" width="5.21875" style="47" bestFit="1" customWidth="1"/>
    <col min="9498" max="9499" width="9" style="47"/>
    <col min="9500" max="9500" width="7.21875" style="47" bestFit="1" customWidth="1"/>
    <col min="9501" max="9501" width="9" style="47"/>
    <col min="9502" max="9502" width="8" style="47" bestFit="1" customWidth="1"/>
    <col min="9503" max="9505" width="3.109375" style="47" bestFit="1" customWidth="1"/>
    <col min="9506" max="9506" width="11.6640625" style="47" bestFit="1" customWidth="1"/>
    <col min="9507" max="9507" width="9.6640625" style="47" bestFit="1" customWidth="1"/>
    <col min="9508" max="9508" width="11.6640625" style="47" bestFit="1" customWidth="1"/>
    <col min="9509" max="9509" width="11.44140625" style="47" bestFit="1" customWidth="1"/>
    <col min="9510" max="9510" width="6.33203125" style="47" bestFit="1" customWidth="1"/>
    <col min="9511" max="9511" width="8" style="47" bestFit="1" customWidth="1"/>
    <col min="9512" max="9512" width="9.77734375" style="47" bestFit="1" customWidth="1"/>
    <col min="9513" max="9514" width="13.33203125" style="47" bestFit="1" customWidth="1"/>
    <col min="9515" max="9515" width="9.109375" style="47" bestFit="1" customWidth="1"/>
    <col min="9516" max="9516" width="4.77734375" style="47" bestFit="1" customWidth="1"/>
    <col min="9517" max="9517" width="11.109375" style="47" bestFit="1" customWidth="1"/>
    <col min="9518" max="9518" width="7.109375" style="47" bestFit="1" customWidth="1"/>
    <col min="9519" max="9519" width="5.21875" style="47" bestFit="1" customWidth="1"/>
    <col min="9520" max="9521" width="9" style="47"/>
    <col min="9522" max="9522" width="9.33203125" style="47" customWidth="1"/>
    <col min="9523" max="9523" width="8.44140625" style="47" customWidth="1"/>
    <col min="9524" max="9524" width="7.44140625" style="47" customWidth="1"/>
    <col min="9525" max="9525" width="7.6640625" style="47" customWidth="1"/>
    <col min="9526" max="9728" width="9" style="47"/>
    <col min="9729" max="9729" width="5.21875" style="47" bestFit="1" customWidth="1"/>
    <col min="9730" max="9739" width="2.33203125" style="47" bestFit="1" customWidth="1"/>
    <col min="9740" max="9740" width="4.44140625" style="47" bestFit="1" customWidth="1"/>
    <col min="9741" max="9741" width="7.109375" style="47" bestFit="1" customWidth="1"/>
    <col min="9742" max="9743" width="9" style="47"/>
    <col min="9744" max="9744" width="7.109375" style="47" bestFit="1" customWidth="1"/>
    <col min="9745" max="9746" width="5.21875" style="47" bestFit="1" customWidth="1"/>
    <col min="9747" max="9747" width="9" style="47"/>
    <col min="9748" max="9748" width="7.109375" style="47" bestFit="1" customWidth="1"/>
    <col min="9749" max="9749" width="9" style="47"/>
    <col min="9750" max="9750" width="17.21875" style="47" bestFit="1" customWidth="1"/>
    <col min="9751" max="9751" width="7.109375" style="47" bestFit="1" customWidth="1"/>
    <col min="9752" max="9752" width="9" style="47"/>
    <col min="9753" max="9753" width="5.21875" style="47" bestFit="1" customWidth="1"/>
    <col min="9754" max="9755" width="9" style="47"/>
    <col min="9756" max="9756" width="7.21875" style="47" bestFit="1" customWidth="1"/>
    <col min="9757" max="9757" width="9" style="47"/>
    <col min="9758" max="9758" width="8" style="47" bestFit="1" customWidth="1"/>
    <col min="9759" max="9761" width="3.109375" style="47" bestFit="1" customWidth="1"/>
    <col min="9762" max="9762" width="11.6640625" style="47" bestFit="1" customWidth="1"/>
    <col min="9763" max="9763" width="9.6640625" style="47" bestFit="1" customWidth="1"/>
    <col min="9764" max="9764" width="11.6640625" style="47" bestFit="1" customWidth="1"/>
    <col min="9765" max="9765" width="11.44140625" style="47" bestFit="1" customWidth="1"/>
    <col min="9766" max="9766" width="6.33203125" style="47" bestFit="1" customWidth="1"/>
    <col min="9767" max="9767" width="8" style="47" bestFit="1" customWidth="1"/>
    <col min="9768" max="9768" width="9.77734375" style="47" bestFit="1" customWidth="1"/>
    <col min="9769" max="9770" width="13.33203125" style="47" bestFit="1" customWidth="1"/>
    <col min="9771" max="9771" width="9.109375" style="47" bestFit="1" customWidth="1"/>
    <col min="9772" max="9772" width="4.77734375" style="47" bestFit="1" customWidth="1"/>
    <col min="9773" max="9773" width="11.109375" style="47" bestFit="1" customWidth="1"/>
    <col min="9774" max="9774" width="7.109375" style="47" bestFit="1" customWidth="1"/>
    <col min="9775" max="9775" width="5.21875" style="47" bestFit="1" customWidth="1"/>
    <col min="9776" max="9777" width="9" style="47"/>
    <col min="9778" max="9778" width="9.33203125" style="47" customWidth="1"/>
    <col min="9779" max="9779" width="8.44140625" style="47" customWidth="1"/>
    <col min="9780" max="9780" width="7.44140625" style="47" customWidth="1"/>
    <col min="9781" max="9781" width="7.6640625" style="47" customWidth="1"/>
    <col min="9782" max="9984" width="9" style="47"/>
    <col min="9985" max="9985" width="5.21875" style="47" bestFit="1" customWidth="1"/>
    <col min="9986" max="9995" width="2.33203125" style="47" bestFit="1" customWidth="1"/>
    <col min="9996" max="9996" width="4.44140625" style="47" bestFit="1" customWidth="1"/>
    <col min="9997" max="9997" width="7.109375" style="47" bestFit="1" customWidth="1"/>
    <col min="9998" max="9999" width="9" style="47"/>
    <col min="10000" max="10000" width="7.109375" style="47" bestFit="1" customWidth="1"/>
    <col min="10001" max="10002" width="5.21875" style="47" bestFit="1" customWidth="1"/>
    <col min="10003" max="10003" width="9" style="47"/>
    <col min="10004" max="10004" width="7.109375" style="47" bestFit="1" customWidth="1"/>
    <col min="10005" max="10005" width="9" style="47"/>
    <col min="10006" max="10006" width="17.21875" style="47" bestFit="1" customWidth="1"/>
    <col min="10007" max="10007" width="7.109375" style="47" bestFit="1" customWidth="1"/>
    <col min="10008" max="10008" width="9" style="47"/>
    <col min="10009" max="10009" width="5.21875" style="47" bestFit="1" customWidth="1"/>
    <col min="10010" max="10011" width="9" style="47"/>
    <col min="10012" max="10012" width="7.21875" style="47" bestFit="1" customWidth="1"/>
    <col min="10013" max="10013" width="9" style="47"/>
    <col min="10014" max="10014" width="8" style="47" bestFit="1" customWidth="1"/>
    <col min="10015" max="10017" width="3.109375" style="47" bestFit="1" customWidth="1"/>
    <col min="10018" max="10018" width="11.6640625" style="47" bestFit="1" customWidth="1"/>
    <col min="10019" max="10019" width="9.6640625" style="47" bestFit="1" customWidth="1"/>
    <col min="10020" max="10020" width="11.6640625" style="47" bestFit="1" customWidth="1"/>
    <col min="10021" max="10021" width="11.44140625" style="47" bestFit="1" customWidth="1"/>
    <col min="10022" max="10022" width="6.33203125" style="47" bestFit="1" customWidth="1"/>
    <col min="10023" max="10023" width="8" style="47" bestFit="1" customWidth="1"/>
    <col min="10024" max="10024" width="9.77734375" style="47" bestFit="1" customWidth="1"/>
    <col min="10025" max="10026" width="13.33203125" style="47" bestFit="1" customWidth="1"/>
    <col min="10027" max="10027" width="9.109375" style="47" bestFit="1" customWidth="1"/>
    <col min="10028" max="10028" width="4.77734375" style="47" bestFit="1" customWidth="1"/>
    <col min="10029" max="10029" width="11.109375" style="47" bestFit="1" customWidth="1"/>
    <col min="10030" max="10030" width="7.109375" style="47" bestFit="1" customWidth="1"/>
    <col min="10031" max="10031" width="5.21875" style="47" bestFit="1" customWidth="1"/>
    <col min="10032" max="10033" width="9" style="47"/>
    <col min="10034" max="10034" width="9.33203125" style="47" customWidth="1"/>
    <col min="10035" max="10035" width="8.44140625" style="47" customWidth="1"/>
    <col min="10036" max="10036" width="7.44140625" style="47" customWidth="1"/>
    <col min="10037" max="10037" width="7.6640625" style="47" customWidth="1"/>
    <col min="10038" max="10240" width="9" style="47"/>
    <col min="10241" max="10241" width="5.21875" style="47" bestFit="1" customWidth="1"/>
    <col min="10242" max="10251" width="2.33203125" style="47" bestFit="1" customWidth="1"/>
    <col min="10252" max="10252" width="4.44140625" style="47" bestFit="1" customWidth="1"/>
    <col min="10253" max="10253" width="7.109375" style="47" bestFit="1" customWidth="1"/>
    <col min="10254" max="10255" width="9" style="47"/>
    <col min="10256" max="10256" width="7.109375" style="47" bestFit="1" customWidth="1"/>
    <col min="10257" max="10258" width="5.21875" style="47" bestFit="1" customWidth="1"/>
    <col min="10259" max="10259" width="9" style="47"/>
    <col min="10260" max="10260" width="7.109375" style="47" bestFit="1" customWidth="1"/>
    <col min="10261" max="10261" width="9" style="47"/>
    <col min="10262" max="10262" width="17.21875" style="47" bestFit="1" customWidth="1"/>
    <col min="10263" max="10263" width="7.109375" style="47" bestFit="1" customWidth="1"/>
    <col min="10264" max="10264" width="9" style="47"/>
    <col min="10265" max="10265" width="5.21875" style="47" bestFit="1" customWidth="1"/>
    <col min="10266" max="10267" width="9" style="47"/>
    <col min="10268" max="10268" width="7.21875" style="47" bestFit="1" customWidth="1"/>
    <col min="10269" max="10269" width="9" style="47"/>
    <col min="10270" max="10270" width="8" style="47" bestFit="1" customWidth="1"/>
    <col min="10271" max="10273" width="3.109375" style="47" bestFit="1" customWidth="1"/>
    <col min="10274" max="10274" width="11.6640625" style="47" bestFit="1" customWidth="1"/>
    <col min="10275" max="10275" width="9.6640625" style="47" bestFit="1" customWidth="1"/>
    <col min="10276" max="10276" width="11.6640625" style="47" bestFit="1" customWidth="1"/>
    <col min="10277" max="10277" width="11.44140625" style="47" bestFit="1" customWidth="1"/>
    <col min="10278" max="10278" width="6.33203125" style="47" bestFit="1" customWidth="1"/>
    <col min="10279" max="10279" width="8" style="47" bestFit="1" customWidth="1"/>
    <col min="10280" max="10280" width="9.77734375" style="47" bestFit="1" customWidth="1"/>
    <col min="10281" max="10282" width="13.33203125" style="47" bestFit="1" customWidth="1"/>
    <col min="10283" max="10283" width="9.109375" style="47" bestFit="1" customWidth="1"/>
    <col min="10284" max="10284" width="4.77734375" style="47" bestFit="1" customWidth="1"/>
    <col min="10285" max="10285" width="11.109375" style="47" bestFit="1" customWidth="1"/>
    <col min="10286" max="10286" width="7.109375" style="47" bestFit="1" customWidth="1"/>
    <col min="10287" max="10287" width="5.21875" style="47" bestFit="1" customWidth="1"/>
    <col min="10288" max="10289" width="9" style="47"/>
    <col min="10290" max="10290" width="9.33203125" style="47" customWidth="1"/>
    <col min="10291" max="10291" width="8.44140625" style="47" customWidth="1"/>
    <col min="10292" max="10292" width="7.44140625" style="47" customWidth="1"/>
    <col min="10293" max="10293" width="7.6640625" style="47" customWidth="1"/>
    <col min="10294" max="10496" width="9" style="47"/>
    <col min="10497" max="10497" width="5.21875" style="47" bestFit="1" customWidth="1"/>
    <col min="10498" max="10507" width="2.33203125" style="47" bestFit="1" customWidth="1"/>
    <col min="10508" max="10508" width="4.44140625" style="47" bestFit="1" customWidth="1"/>
    <col min="10509" max="10509" width="7.109375" style="47" bestFit="1" customWidth="1"/>
    <col min="10510" max="10511" width="9" style="47"/>
    <col min="10512" max="10512" width="7.109375" style="47" bestFit="1" customWidth="1"/>
    <col min="10513" max="10514" width="5.21875" style="47" bestFit="1" customWidth="1"/>
    <col min="10515" max="10515" width="9" style="47"/>
    <col min="10516" max="10516" width="7.109375" style="47" bestFit="1" customWidth="1"/>
    <col min="10517" max="10517" width="9" style="47"/>
    <col min="10518" max="10518" width="17.21875" style="47" bestFit="1" customWidth="1"/>
    <col min="10519" max="10519" width="7.109375" style="47" bestFit="1" customWidth="1"/>
    <col min="10520" max="10520" width="9" style="47"/>
    <col min="10521" max="10521" width="5.21875" style="47" bestFit="1" customWidth="1"/>
    <col min="10522" max="10523" width="9" style="47"/>
    <col min="10524" max="10524" width="7.21875" style="47" bestFit="1" customWidth="1"/>
    <col min="10525" max="10525" width="9" style="47"/>
    <col min="10526" max="10526" width="8" style="47" bestFit="1" customWidth="1"/>
    <col min="10527" max="10529" width="3.109375" style="47" bestFit="1" customWidth="1"/>
    <col min="10530" max="10530" width="11.6640625" style="47" bestFit="1" customWidth="1"/>
    <col min="10531" max="10531" width="9.6640625" style="47" bestFit="1" customWidth="1"/>
    <col min="10532" max="10532" width="11.6640625" style="47" bestFit="1" customWidth="1"/>
    <col min="10533" max="10533" width="11.44140625" style="47" bestFit="1" customWidth="1"/>
    <col min="10534" max="10534" width="6.33203125" style="47" bestFit="1" customWidth="1"/>
    <col min="10535" max="10535" width="8" style="47" bestFit="1" customWidth="1"/>
    <col min="10536" max="10536" width="9.77734375" style="47" bestFit="1" customWidth="1"/>
    <col min="10537" max="10538" width="13.33203125" style="47" bestFit="1" customWidth="1"/>
    <col min="10539" max="10539" width="9.109375" style="47" bestFit="1" customWidth="1"/>
    <col min="10540" max="10540" width="4.77734375" style="47" bestFit="1" customWidth="1"/>
    <col min="10541" max="10541" width="11.109375" style="47" bestFit="1" customWidth="1"/>
    <col min="10542" max="10542" width="7.109375" style="47" bestFit="1" customWidth="1"/>
    <col min="10543" max="10543" width="5.21875" style="47" bestFit="1" customWidth="1"/>
    <col min="10544" max="10545" width="9" style="47"/>
    <col min="10546" max="10546" width="9.33203125" style="47" customWidth="1"/>
    <col min="10547" max="10547" width="8.44140625" style="47" customWidth="1"/>
    <col min="10548" max="10548" width="7.44140625" style="47" customWidth="1"/>
    <col min="10549" max="10549" width="7.6640625" style="47" customWidth="1"/>
    <col min="10550" max="10752" width="9" style="47"/>
    <col min="10753" max="10753" width="5.21875" style="47" bestFit="1" customWidth="1"/>
    <col min="10754" max="10763" width="2.33203125" style="47" bestFit="1" customWidth="1"/>
    <col min="10764" max="10764" width="4.44140625" style="47" bestFit="1" customWidth="1"/>
    <col min="10765" max="10765" width="7.109375" style="47" bestFit="1" customWidth="1"/>
    <col min="10766" max="10767" width="9" style="47"/>
    <col min="10768" max="10768" width="7.109375" style="47" bestFit="1" customWidth="1"/>
    <col min="10769" max="10770" width="5.21875" style="47" bestFit="1" customWidth="1"/>
    <col min="10771" max="10771" width="9" style="47"/>
    <col min="10772" max="10772" width="7.109375" style="47" bestFit="1" customWidth="1"/>
    <col min="10773" max="10773" width="9" style="47"/>
    <col min="10774" max="10774" width="17.21875" style="47" bestFit="1" customWidth="1"/>
    <col min="10775" max="10775" width="7.109375" style="47" bestFit="1" customWidth="1"/>
    <col min="10776" max="10776" width="9" style="47"/>
    <col min="10777" max="10777" width="5.21875" style="47" bestFit="1" customWidth="1"/>
    <col min="10778" max="10779" width="9" style="47"/>
    <col min="10780" max="10780" width="7.21875" style="47" bestFit="1" customWidth="1"/>
    <col min="10781" max="10781" width="9" style="47"/>
    <col min="10782" max="10782" width="8" style="47" bestFit="1" customWidth="1"/>
    <col min="10783" max="10785" width="3.109375" style="47" bestFit="1" customWidth="1"/>
    <col min="10786" max="10786" width="11.6640625" style="47" bestFit="1" customWidth="1"/>
    <col min="10787" max="10787" width="9.6640625" style="47" bestFit="1" customWidth="1"/>
    <col min="10788" max="10788" width="11.6640625" style="47" bestFit="1" customWidth="1"/>
    <col min="10789" max="10789" width="11.44140625" style="47" bestFit="1" customWidth="1"/>
    <col min="10790" max="10790" width="6.33203125" style="47" bestFit="1" customWidth="1"/>
    <col min="10791" max="10791" width="8" style="47" bestFit="1" customWidth="1"/>
    <col min="10792" max="10792" width="9.77734375" style="47" bestFit="1" customWidth="1"/>
    <col min="10793" max="10794" width="13.33203125" style="47" bestFit="1" customWidth="1"/>
    <col min="10795" max="10795" width="9.109375" style="47" bestFit="1" customWidth="1"/>
    <col min="10796" max="10796" width="4.77734375" style="47" bestFit="1" customWidth="1"/>
    <col min="10797" max="10797" width="11.109375" style="47" bestFit="1" customWidth="1"/>
    <col min="10798" max="10798" width="7.109375" style="47" bestFit="1" customWidth="1"/>
    <col min="10799" max="10799" width="5.21875" style="47" bestFit="1" customWidth="1"/>
    <col min="10800" max="10801" width="9" style="47"/>
    <col min="10802" max="10802" width="9.33203125" style="47" customWidth="1"/>
    <col min="10803" max="10803" width="8.44140625" style="47" customWidth="1"/>
    <col min="10804" max="10804" width="7.44140625" style="47" customWidth="1"/>
    <col min="10805" max="10805" width="7.6640625" style="47" customWidth="1"/>
    <col min="10806" max="11008" width="9" style="47"/>
    <col min="11009" max="11009" width="5.21875" style="47" bestFit="1" customWidth="1"/>
    <col min="11010" max="11019" width="2.33203125" style="47" bestFit="1" customWidth="1"/>
    <col min="11020" max="11020" width="4.44140625" style="47" bestFit="1" customWidth="1"/>
    <col min="11021" max="11021" width="7.109375" style="47" bestFit="1" customWidth="1"/>
    <col min="11022" max="11023" width="9" style="47"/>
    <col min="11024" max="11024" width="7.109375" style="47" bestFit="1" customWidth="1"/>
    <col min="11025" max="11026" width="5.21875" style="47" bestFit="1" customWidth="1"/>
    <col min="11027" max="11027" width="9" style="47"/>
    <col min="11028" max="11028" width="7.109375" style="47" bestFit="1" customWidth="1"/>
    <col min="11029" max="11029" width="9" style="47"/>
    <col min="11030" max="11030" width="17.21875" style="47" bestFit="1" customWidth="1"/>
    <col min="11031" max="11031" width="7.109375" style="47" bestFit="1" customWidth="1"/>
    <col min="11032" max="11032" width="9" style="47"/>
    <col min="11033" max="11033" width="5.21875" style="47" bestFit="1" customWidth="1"/>
    <col min="11034" max="11035" width="9" style="47"/>
    <col min="11036" max="11036" width="7.21875" style="47" bestFit="1" customWidth="1"/>
    <col min="11037" max="11037" width="9" style="47"/>
    <col min="11038" max="11038" width="8" style="47" bestFit="1" customWidth="1"/>
    <col min="11039" max="11041" width="3.109375" style="47" bestFit="1" customWidth="1"/>
    <col min="11042" max="11042" width="11.6640625" style="47" bestFit="1" customWidth="1"/>
    <col min="11043" max="11043" width="9.6640625" style="47" bestFit="1" customWidth="1"/>
    <col min="11044" max="11044" width="11.6640625" style="47" bestFit="1" customWidth="1"/>
    <col min="11045" max="11045" width="11.44140625" style="47" bestFit="1" customWidth="1"/>
    <col min="11046" max="11046" width="6.33203125" style="47" bestFit="1" customWidth="1"/>
    <col min="11047" max="11047" width="8" style="47" bestFit="1" customWidth="1"/>
    <col min="11048" max="11048" width="9.77734375" style="47" bestFit="1" customWidth="1"/>
    <col min="11049" max="11050" width="13.33203125" style="47" bestFit="1" customWidth="1"/>
    <col min="11051" max="11051" width="9.109375" style="47" bestFit="1" customWidth="1"/>
    <col min="11052" max="11052" width="4.77734375" style="47" bestFit="1" customWidth="1"/>
    <col min="11053" max="11053" width="11.109375" style="47" bestFit="1" customWidth="1"/>
    <col min="11054" max="11054" width="7.109375" style="47" bestFit="1" customWidth="1"/>
    <col min="11055" max="11055" width="5.21875" style="47" bestFit="1" customWidth="1"/>
    <col min="11056" max="11057" width="9" style="47"/>
    <col min="11058" max="11058" width="9.33203125" style="47" customWidth="1"/>
    <col min="11059" max="11059" width="8.44140625" style="47" customWidth="1"/>
    <col min="11060" max="11060" width="7.44140625" style="47" customWidth="1"/>
    <col min="11061" max="11061" width="7.6640625" style="47" customWidth="1"/>
    <col min="11062" max="11264" width="9" style="47"/>
    <col min="11265" max="11265" width="5.21875" style="47" bestFit="1" customWidth="1"/>
    <col min="11266" max="11275" width="2.33203125" style="47" bestFit="1" customWidth="1"/>
    <col min="11276" max="11276" width="4.44140625" style="47" bestFit="1" customWidth="1"/>
    <col min="11277" max="11277" width="7.109375" style="47" bestFit="1" customWidth="1"/>
    <col min="11278" max="11279" width="9" style="47"/>
    <col min="11280" max="11280" width="7.109375" style="47" bestFit="1" customWidth="1"/>
    <col min="11281" max="11282" width="5.21875" style="47" bestFit="1" customWidth="1"/>
    <col min="11283" max="11283" width="9" style="47"/>
    <col min="11284" max="11284" width="7.109375" style="47" bestFit="1" customWidth="1"/>
    <col min="11285" max="11285" width="9" style="47"/>
    <col min="11286" max="11286" width="17.21875" style="47" bestFit="1" customWidth="1"/>
    <col min="11287" max="11287" width="7.109375" style="47" bestFit="1" customWidth="1"/>
    <col min="11288" max="11288" width="9" style="47"/>
    <col min="11289" max="11289" width="5.21875" style="47" bestFit="1" customWidth="1"/>
    <col min="11290" max="11291" width="9" style="47"/>
    <col min="11292" max="11292" width="7.21875" style="47" bestFit="1" customWidth="1"/>
    <col min="11293" max="11293" width="9" style="47"/>
    <col min="11294" max="11294" width="8" style="47" bestFit="1" customWidth="1"/>
    <col min="11295" max="11297" width="3.109375" style="47" bestFit="1" customWidth="1"/>
    <col min="11298" max="11298" width="11.6640625" style="47" bestFit="1" customWidth="1"/>
    <col min="11299" max="11299" width="9.6640625" style="47" bestFit="1" customWidth="1"/>
    <col min="11300" max="11300" width="11.6640625" style="47" bestFit="1" customWidth="1"/>
    <col min="11301" max="11301" width="11.44140625" style="47" bestFit="1" customWidth="1"/>
    <col min="11302" max="11302" width="6.33203125" style="47" bestFit="1" customWidth="1"/>
    <col min="11303" max="11303" width="8" style="47" bestFit="1" customWidth="1"/>
    <col min="11304" max="11304" width="9.77734375" style="47" bestFit="1" customWidth="1"/>
    <col min="11305" max="11306" width="13.33203125" style="47" bestFit="1" customWidth="1"/>
    <col min="11307" max="11307" width="9.109375" style="47" bestFit="1" customWidth="1"/>
    <col min="11308" max="11308" width="4.77734375" style="47" bestFit="1" customWidth="1"/>
    <col min="11309" max="11309" width="11.109375" style="47" bestFit="1" customWidth="1"/>
    <col min="11310" max="11310" width="7.109375" style="47" bestFit="1" customWidth="1"/>
    <col min="11311" max="11311" width="5.21875" style="47" bestFit="1" customWidth="1"/>
    <col min="11312" max="11313" width="9" style="47"/>
    <col min="11314" max="11314" width="9.33203125" style="47" customWidth="1"/>
    <col min="11315" max="11315" width="8.44140625" style="47" customWidth="1"/>
    <col min="11316" max="11316" width="7.44140625" style="47" customWidth="1"/>
    <col min="11317" max="11317" width="7.6640625" style="47" customWidth="1"/>
    <col min="11318" max="11520" width="9" style="47"/>
    <col min="11521" max="11521" width="5.21875" style="47" bestFit="1" customWidth="1"/>
    <col min="11522" max="11531" width="2.33203125" style="47" bestFit="1" customWidth="1"/>
    <col min="11532" max="11532" width="4.44140625" style="47" bestFit="1" customWidth="1"/>
    <col min="11533" max="11533" width="7.109375" style="47" bestFit="1" customWidth="1"/>
    <col min="11534" max="11535" width="9" style="47"/>
    <col min="11536" max="11536" width="7.109375" style="47" bestFit="1" customWidth="1"/>
    <col min="11537" max="11538" width="5.21875" style="47" bestFit="1" customWidth="1"/>
    <col min="11539" max="11539" width="9" style="47"/>
    <col min="11540" max="11540" width="7.109375" style="47" bestFit="1" customWidth="1"/>
    <col min="11541" max="11541" width="9" style="47"/>
    <col min="11542" max="11542" width="17.21875" style="47" bestFit="1" customWidth="1"/>
    <col min="11543" max="11543" width="7.109375" style="47" bestFit="1" customWidth="1"/>
    <col min="11544" max="11544" width="9" style="47"/>
    <col min="11545" max="11545" width="5.21875" style="47" bestFit="1" customWidth="1"/>
    <col min="11546" max="11547" width="9" style="47"/>
    <col min="11548" max="11548" width="7.21875" style="47" bestFit="1" customWidth="1"/>
    <col min="11549" max="11549" width="9" style="47"/>
    <col min="11550" max="11550" width="8" style="47" bestFit="1" customWidth="1"/>
    <col min="11551" max="11553" width="3.109375" style="47" bestFit="1" customWidth="1"/>
    <col min="11554" max="11554" width="11.6640625" style="47" bestFit="1" customWidth="1"/>
    <col min="11555" max="11555" width="9.6640625" style="47" bestFit="1" customWidth="1"/>
    <col min="11556" max="11556" width="11.6640625" style="47" bestFit="1" customWidth="1"/>
    <col min="11557" max="11557" width="11.44140625" style="47" bestFit="1" customWidth="1"/>
    <col min="11558" max="11558" width="6.33203125" style="47" bestFit="1" customWidth="1"/>
    <col min="11559" max="11559" width="8" style="47" bestFit="1" customWidth="1"/>
    <col min="11560" max="11560" width="9.77734375" style="47" bestFit="1" customWidth="1"/>
    <col min="11561" max="11562" width="13.33203125" style="47" bestFit="1" customWidth="1"/>
    <col min="11563" max="11563" width="9.109375" style="47" bestFit="1" customWidth="1"/>
    <col min="11564" max="11564" width="4.77734375" style="47" bestFit="1" customWidth="1"/>
    <col min="11565" max="11565" width="11.109375" style="47" bestFit="1" customWidth="1"/>
    <col min="11566" max="11566" width="7.109375" style="47" bestFit="1" customWidth="1"/>
    <col min="11567" max="11567" width="5.21875" style="47" bestFit="1" customWidth="1"/>
    <col min="11568" max="11569" width="9" style="47"/>
    <col min="11570" max="11570" width="9.33203125" style="47" customWidth="1"/>
    <col min="11571" max="11571" width="8.44140625" style="47" customWidth="1"/>
    <col min="11572" max="11572" width="7.44140625" style="47" customWidth="1"/>
    <col min="11573" max="11573" width="7.6640625" style="47" customWidth="1"/>
    <col min="11574" max="11776" width="9" style="47"/>
    <col min="11777" max="11777" width="5.21875" style="47" bestFit="1" customWidth="1"/>
    <col min="11778" max="11787" width="2.33203125" style="47" bestFit="1" customWidth="1"/>
    <col min="11788" max="11788" width="4.44140625" style="47" bestFit="1" customWidth="1"/>
    <col min="11789" max="11789" width="7.109375" style="47" bestFit="1" customWidth="1"/>
    <col min="11790" max="11791" width="9" style="47"/>
    <col min="11792" max="11792" width="7.109375" style="47" bestFit="1" customWidth="1"/>
    <col min="11793" max="11794" width="5.21875" style="47" bestFit="1" customWidth="1"/>
    <col min="11795" max="11795" width="9" style="47"/>
    <col min="11796" max="11796" width="7.109375" style="47" bestFit="1" customWidth="1"/>
    <col min="11797" max="11797" width="9" style="47"/>
    <col min="11798" max="11798" width="17.21875" style="47" bestFit="1" customWidth="1"/>
    <col min="11799" max="11799" width="7.109375" style="47" bestFit="1" customWidth="1"/>
    <col min="11800" max="11800" width="9" style="47"/>
    <col min="11801" max="11801" width="5.21875" style="47" bestFit="1" customWidth="1"/>
    <col min="11802" max="11803" width="9" style="47"/>
    <col min="11804" max="11804" width="7.21875" style="47" bestFit="1" customWidth="1"/>
    <col min="11805" max="11805" width="9" style="47"/>
    <col min="11806" max="11806" width="8" style="47" bestFit="1" customWidth="1"/>
    <col min="11807" max="11809" width="3.109375" style="47" bestFit="1" customWidth="1"/>
    <col min="11810" max="11810" width="11.6640625" style="47" bestFit="1" customWidth="1"/>
    <col min="11811" max="11811" width="9.6640625" style="47" bestFit="1" customWidth="1"/>
    <col min="11812" max="11812" width="11.6640625" style="47" bestFit="1" customWidth="1"/>
    <col min="11813" max="11813" width="11.44140625" style="47" bestFit="1" customWidth="1"/>
    <col min="11814" max="11814" width="6.33203125" style="47" bestFit="1" customWidth="1"/>
    <col min="11815" max="11815" width="8" style="47" bestFit="1" customWidth="1"/>
    <col min="11816" max="11816" width="9.77734375" style="47" bestFit="1" customWidth="1"/>
    <col min="11817" max="11818" width="13.33203125" style="47" bestFit="1" customWidth="1"/>
    <col min="11819" max="11819" width="9.109375" style="47" bestFit="1" customWidth="1"/>
    <col min="11820" max="11820" width="4.77734375" style="47" bestFit="1" customWidth="1"/>
    <col min="11821" max="11821" width="11.109375" style="47" bestFit="1" customWidth="1"/>
    <col min="11822" max="11822" width="7.109375" style="47" bestFit="1" customWidth="1"/>
    <col min="11823" max="11823" width="5.21875" style="47" bestFit="1" customWidth="1"/>
    <col min="11824" max="11825" width="9" style="47"/>
    <col min="11826" max="11826" width="9.33203125" style="47" customWidth="1"/>
    <col min="11827" max="11827" width="8.44140625" style="47" customWidth="1"/>
    <col min="11828" max="11828" width="7.44140625" style="47" customWidth="1"/>
    <col min="11829" max="11829" width="7.6640625" style="47" customWidth="1"/>
    <col min="11830" max="12032" width="9" style="47"/>
    <col min="12033" max="12033" width="5.21875" style="47" bestFit="1" customWidth="1"/>
    <col min="12034" max="12043" width="2.33203125" style="47" bestFit="1" customWidth="1"/>
    <col min="12044" max="12044" width="4.44140625" style="47" bestFit="1" customWidth="1"/>
    <col min="12045" max="12045" width="7.109375" style="47" bestFit="1" customWidth="1"/>
    <col min="12046" max="12047" width="9" style="47"/>
    <col min="12048" max="12048" width="7.109375" style="47" bestFit="1" customWidth="1"/>
    <col min="12049" max="12050" width="5.21875" style="47" bestFit="1" customWidth="1"/>
    <col min="12051" max="12051" width="9" style="47"/>
    <col min="12052" max="12052" width="7.109375" style="47" bestFit="1" customWidth="1"/>
    <col min="12053" max="12053" width="9" style="47"/>
    <col min="12054" max="12054" width="17.21875" style="47" bestFit="1" customWidth="1"/>
    <col min="12055" max="12055" width="7.109375" style="47" bestFit="1" customWidth="1"/>
    <col min="12056" max="12056" width="9" style="47"/>
    <col min="12057" max="12057" width="5.21875" style="47" bestFit="1" customWidth="1"/>
    <col min="12058" max="12059" width="9" style="47"/>
    <col min="12060" max="12060" width="7.21875" style="47" bestFit="1" customWidth="1"/>
    <col min="12061" max="12061" width="9" style="47"/>
    <col min="12062" max="12062" width="8" style="47" bestFit="1" customWidth="1"/>
    <col min="12063" max="12065" width="3.109375" style="47" bestFit="1" customWidth="1"/>
    <col min="12066" max="12066" width="11.6640625" style="47" bestFit="1" customWidth="1"/>
    <col min="12067" max="12067" width="9.6640625" style="47" bestFit="1" customWidth="1"/>
    <col min="12068" max="12068" width="11.6640625" style="47" bestFit="1" customWidth="1"/>
    <col min="12069" max="12069" width="11.44140625" style="47" bestFit="1" customWidth="1"/>
    <col min="12070" max="12070" width="6.33203125" style="47" bestFit="1" customWidth="1"/>
    <col min="12071" max="12071" width="8" style="47" bestFit="1" customWidth="1"/>
    <col min="12072" max="12072" width="9.77734375" style="47" bestFit="1" customWidth="1"/>
    <col min="12073" max="12074" width="13.33203125" style="47" bestFit="1" customWidth="1"/>
    <col min="12075" max="12075" width="9.109375" style="47" bestFit="1" customWidth="1"/>
    <col min="12076" max="12076" width="4.77734375" style="47" bestFit="1" customWidth="1"/>
    <col min="12077" max="12077" width="11.109375" style="47" bestFit="1" customWidth="1"/>
    <col min="12078" max="12078" width="7.109375" style="47" bestFit="1" customWidth="1"/>
    <col min="12079" max="12079" width="5.21875" style="47" bestFit="1" customWidth="1"/>
    <col min="12080" max="12081" width="9" style="47"/>
    <col min="12082" max="12082" width="9.33203125" style="47" customWidth="1"/>
    <col min="12083" max="12083" width="8.44140625" style="47" customWidth="1"/>
    <col min="12084" max="12084" width="7.44140625" style="47" customWidth="1"/>
    <col min="12085" max="12085" width="7.6640625" style="47" customWidth="1"/>
    <col min="12086" max="12288" width="9" style="47"/>
    <col min="12289" max="12289" width="5.21875" style="47" bestFit="1" customWidth="1"/>
    <col min="12290" max="12299" width="2.33203125" style="47" bestFit="1" customWidth="1"/>
    <col min="12300" max="12300" width="4.44140625" style="47" bestFit="1" customWidth="1"/>
    <col min="12301" max="12301" width="7.109375" style="47" bestFit="1" customWidth="1"/>
    <col min="12302" max="12303" width="9" style="47"/>
    <col min="12304" max="12304" width="7.109375" style="47" bestFit="1" customWidth="1"/>
    <col min="12305" max="12306" width="5.21875" style="47" bestFit="1" customWidth="1"/>
    <col min="12307" max="12307" width="9" style="47"/>
    <col min="12308" max="12308" width="7.109375" style="47" bestFit="1" customWidth="1"/>
    <col min="12309" max="12309" width="9" style="47"/>
    <col min="12310" max="12310" width="17.21875" style="47" bestFit="1" customWidth="1"/>
    <col min="12311" max="12311" width="7.109375" style="47" bestFit="1" customWidth="1"/>
    <col min="12312" max="12312" width="9" style="47"/>
    <col min="12313" max="12313" width="5.21875" style="47" bestFit="1" customWidth="1"/>
    <col min="12314" max="12315" width="9" style="47"/>
    <col min="12316" max="12316" width="7.21875" style="47" bestFit="1" customWidth="1"/>
    <col min="12317" max="12317" width="9" style="47"/>
    <col min="12318" max="12318" width="8" style="47" bestFit="1" customWidth="1"/>
    <col min="12319" max="12321" width="3.109375" style="47" bestFit="1" customWidth="1"/>
    <col min="12322" max="12322" width="11.6640625" style="47" bestFit="1" customWidth="1"/>
    <col min="12323" max="12323" width="9.6640625" style="47" bestFit="1" customWidth="1"/>
    <col min="12324" max="12324" width="11.6640625" style="47" bestFit="1" customWidth="1"/>
    <col min="12325" max="12325" width="11.44140625" style="47" bestFit="1" customWidth="1"/>
    <col min="12326" max="12326" width="6.33203125" style="47" bestFit="1" customWidth="1"/>
    <col min="12327" max="12327" width="8" style="47" bestFit="1" customWidth="1"/>
    <col min="12328" max="12328" width="9.77734375" style="47" bestFit="1" customWidth="1"/>
    <col min="12329" max="12330" width="13.33203125" style="47" bestFit="1" customWidth="1"/>
    <col min="12331" max="12331" width="9.109375" style="47" bestFit="1" customWidth="1"/>
    <col min="12332" max="12332" width="4.77734375" style="47" bestFit="1" customWidth="1"/>
    <col min="12333" max="12333" width="11.109375" style="47" bestFit="1" customWidth="1"/>
    <col min="12334" max="12334" width="7.109375" style="47" bestFit="1" customWidth="1"/>
    <col min="12335" max="12335" width="5.21875" style="47" bestFit="1" customWidth="1"/>
    <col min="12336" max="12337" width="9" style="47"/>
    <col min="12338" max="12338" width="9.33203125" style="47" customWidth="1"/>
    <col min="12339" max="12339" width="8.44140625" style="47" customWidth="1"/>
    <col min="12340" max="12340" width="7.44140625" style="47" customWidth="1"/>
    <col min="12341" max="12341" width="7.6640625" style="47" customWidth="1"/>
    <col min="12342" max="12544" width="9" style="47"/>
    <col min="12545" max="12545" width="5.21875" style="47" bestFit="1" customWidth="1"/>
    <col min="12546" max="12555" width="2.33203125" style="47" bestFit="1" customWidth="1"/>
    <col min="12556" max="12556" width="4.44140625" style="47" bestFit="1" customWidth="1"/>
    <col min="12557" max="12557" width="7.109375" style="47" bestFit="1" customWidth="1"/>
    <col min="12558" max="12559" width="9" style="47"/>
    <col min="12560" max="12560" width="7.109375" style="47" bestFit="1" customWidth="1"/>
    <col min="12561" max="12562" width="5.21875" style="47" bestFit="1" customWidth="1"/>
    <col min="12563" max="12563" width="9" style="47"/>
    <col min="12564" max="12564" width="7.109375" style="47" bestFit="1" customWidth="1"/>
    <col min="12565" max="12565" width="9" style="47"/>
    <col min="12566" max="12566" width="17.21875" style="47" bestFit="1" customWidth="1"/>
    <col min="12567" max="12567" width="7.109375" style="47" bestFit="1" customWidth="1"/>
    <col min="12568" max="12568" width="9" style="47"/>
    <col min="12569" max="12569" width="5.21875" style="47" bestFit="1" customWidth="1"/>
    <col min="12570" max="12571" width="9" style="47"/>
    <col min="12572" max="12572" width="7.21875" style="47" bestFit="1" customWidth="1"/>
    <col min="12573" max="12573" width="9" style="47"/>
    <col min="12574" max="12574" width="8" style="47" bestFit="1" customWidth="1"/>
    <col min="12575" max="12577" width="3.109375" style="47" bestFit="1" customWidth="1"/>
    <col min="12578" max="12578" width="11.6640625" style="47" bestFit="1" customWidth="1"/>
    <col min="12579" max="12579" width="9.6640625" style="47" bestFit="1" customWidth="1"/>
    <col min="12580" max="12580" width="11.6640625" style="47" bestFit="1" customWidth="1"/>
    <col min="12581" max="12581" width="11.44140625" style="47" bestFit="1" customWidth="1"/>
    <col min="12582" max="12582" width="6.33203125" style="47" bestFit="1" customWidth="1"/>
    <col min="12583" max="12583" width="8" style="47" bestFit="1" customWidth="1"/>
    <col min="12584" max="12584" width="9.77734375" style="47" bestFit="1" customWidth="1"/>
    <col min="12585" max="12586" width="13.33203125" style="47" bestFit="1" customWidth="1"/>
    <col min="12587" max="12587" width="9.109375" style="47" bestFit="1" customWidth="1"/>
    <col min="12588" max="12588" width="4.77734375" style="47" bestFit="1" customWidth="1"/>
    <col min="12589" max="12589" width="11.109375" style="47" bestFit="1" customWidth="1"/>
    <col min="12590" max="12590" width="7.109375" style="47" bestFit="1" customWidth="1"/>
    <col min="12591" max="12591" width="5.21875" style="47" bestFit="1" customWidth="1"/>
    <col min="12592" max="12593" width="9" style="47"/>
    <col min="12594" max="12594" width="9.33203125" style="47" customWidth="1"/>
    <col min="12595" max="12595" width="8.44140625" style="47" customWidth="1"/>
    <col min="12596" max="12596" width="7.44140625" style="47" customWidth="1"/>
    <col min="12597" max="12597" width="7.6640625" style="47" customWidth="1"/>
    <col min="12598" max="12800" width="9" style="47"/>
    <col min="12801" max="12801" width="5.21875" style="47" bestFit="1" customWidth="1"/>
    <col min="12802" max="12811" width="2.33203125" style="47" bestFit="1" customWidth="1"/>
    <col min="12812" max="12812" width="4.44140625" style="47" bestFit="1" customWidth="1"/>
    <col min="12813" max="12813" width="7.109375" style="47" bestFit="1" customWidth="1"/>
    <col min="12814" max="12815" width="9" style="47"/>
    <col min="12816" max="12816" width="7.109375" style="47" bestFit="1" customWidth="1"/>
    <col min="12817" max="12818" width="5.21875" style="47" bestFit="1" customWidth="1"/>
    <col min="12819" max="12819" width="9" style="47"/>
    <col min="12820" max="12820" width="7.109375" style="47" bestFit="1" customWidth="1"/>
    <col min="12821" max="12821" width="9" style="47"/>
    <col min="12822" max="12822" width="17.21875" style="47" bestFit="1" customWidth="1"/>
    <col min="12823" max="12823" width="7.109375" style="47" bestFit="1" customWidth="1"/>
    <col min="12824" max="12824" width="9" style="47"/>
    <col min="12825" max="12825" width="5.21875" style="47" bestFit="1" customWidth="1"/>
    <col min="12826" max="12827" width="9" style="47"/>
    <col min="12828" max="12828" width="7.21875" style="47" bestFit="1" customWidth="1"/>
    <col min="12829" max="12829" width="9" style="47"/>
    <col min="12830" max="12830" width="8" style="47" bestFit="1" customWidth="1"/>
    <col min="12831" max="12833" width="3.109375" style="47" bestFit="1" customWidth="1"/>
    <col min="12834" max="12834" width="11.6640625" style="47" bestFit="1" customWidth="1"/>
    <col min="12835" max="12835" width="9.6640625" style="47" bestFit="1" customWidth="1"/>
    <col min="12836" max="12836" width="11.6640625" style="47" bestFit="1" customWidth="1"/>
    <col min="12837" max="12837" width="11.44140625" style="47" bestFit="1" customWidth="1"/>
    <col min="12838" max="12838" width="6.33203125" style="47" bestFit="1" customWidth="1"/>
    <col min="12839" max="12839" width="8" style="47" bestFit="1" customWidth="1"/>
    <col min="12840" max="12840" width="9.77734375" style="47" bestFit="1" customWidth="1"/>
    <col min="12841" max="12842" width="13.33203125" style="47" bestFit="1" customWidth="1"/>
    <col min="12843" max="12843" width="9.109375" style="47" bestFit="1" customWidth="1"/>
    <col min="12844" max="12844" width="4.77734375" style="47" bestFit="1" customWidth="1"/>
    <col min="12845" max="12845" width="11.109375" style="47" bestFit="1" customWidth="1"/>
    <col min="12846" max="12846" width="7.109375" style="47" bestFit="1" customWidth="1"/>
    <col min="12847" max="12847" width="5.21875" style="47" bestFit="1" customWidth="1"/>
    <col min="12848" max="12849" width="9" style="47"/>
    <col min="12850" max="12850" width="9.33203125" style="47" customWidth="1"/>
    <col min="12851" max="12851" width="8.44140625" style="47" customWidth="1"/>
    <col min="12852" max="12852" width="7.44140625" style="47" customWidth="1"/>
    <col min="12853" max="12853" width="7.6640625" style="47" customWidth="1"/>
    <col min="12854" max="13056" width="9" style="47"/>
    <col min="13057" max="13057" width="5.21875" style="47" bestFit="1" customWidth="1"/>
    <col min="13058" max="13067" width="2.33203125" style="47" bestFit="1" customWidth="1"/>
    <col min="13068" max="13068" width="4.44140625" style="47" bestFit="1" customWidth="1"/>
    <col min="13069" max="13069" width="7.109375" style="47" bestFit="1" customWidth="1"/>
    <col min="13070" max="13071" width="9" style="47"/>
    <col min="13072" max="13072" width="7.109375" style="47" bestFit="1" customWidth="1"/>
    <col min="13073" max="13074" width="5.21875" style="47" bestFit="1" customWidth="1"/>
    <col min="13075" max="13075" width="9" style="47"/>
    <col min="13076" max="13076" width="7.109375" style="47" bestFit="1" customWidth="1"/>
    <col min="13077" max="13077" width="9" style="47"/>
    <col min="13078" max="13078" width="17.21875" style="47" bestFit="1" customWidth="1"/>
    <col min="13079" max="13079" width="7.109375" style="47" bestFit="1" customWidth="1"/>
    <col min="13080" max="13080" width="9" style="47"/>
    <col min="13081" max="13081" width="5.21875" style="47" bestFit="1" customWidth="1"/>
    <col min="13082" max="13083" width="9" style="47"/>
    <col min="13084" max="13084" width="7.21875" style="47" bestFit="1" customWidth="1"/>
    <col min="13085" max="13085" width="9" style="47"/>
    <col min="13086" max="13086" width="8" style="47" bestFit="1" customWidth="1"/>
    <col min="13087" max="13089" width="3.109375" style="47" bestFit="1" customWidth="1"/>
    <col min="13090" max="13090" width="11.6640625" style="47" bestFit="1" customWidth="1"/>
    <col min="13091" max="13091" width="9.6640625" style="47" bestFit="1" customWidth="1"/>
    <col min="13092" max="13092" width="11.6640625" style="47" bestFit="1" customWidth="1"/>
    <col min="13093" max="13093" width="11.44140625" style="47" bestFit="1" customWidth="1"/>
    <col min="13094" max="13094" width="6.33203125" style="47" bestFit="1" customWidth="1"/>
    <col min="13095" max="13095" width="8" style="47" bestFit="1" customWidth="1"/>
    <col min="13096" max="13096" width="9.77734375" style="47" bestFit="1" customWidth="1"/>
    <col min="13097" max="13098" width="13.33203125" style="47" bestFit="1" customWidth="1"/>
    <col min="13099" max="13099" width="9.109375" style="47" bestFit="1" customWidth="1"/>
    <col min="13100" max="13100" width="4.77734375" style="47" bestFit="1" customWidth="1"/>
    <col min="13101" max="13101" width="11.109375" style="47" bestFit="1" customWidth="1"/>
    <col min="13102" max="13102" width="7.109375" style="47" bestFit="1" customWidth="1"/>
    <col min="13103" max="13103" width="5.21875" style="47" bestFit="1" customWidth="1"/>
    <col min="13104" max="13105" width="9" style="47"/>
    <col min="13106" max="13106" width="9.33203125" style="47" customWidth="1"/>
    <col min="13107" max="13107" width="8.44140625" style="47" customWidth="1"/>
    <col min="13108" max="13108" width="7.44140625" style="47" customWidth="1"/>
    <col min="13109" max="13109" width="7.6640625" style="47" customWidth="1"/>
    <col min="13110" max="13312" width="9" style="47"/>
    <col min="13313" max="13313" width="5.21875" style="47" bestFit="1" customWidth="1"/>
    <col min="13314" max="13323" width="2.33203125" style="47" bestFit="1" customWidth="1"/>
    <col min="13324" max="13324" width="4.44140625" style="47" bestFit="1" customWidth="1"/>
    <col min="13325" max="13325" width="7.109375" style="47" bestFit="1" customWidth="1"/>
    <col min="13326" max="13327" width="9" style="47"/>
    <col min="13328" max="13328" width="7.109375" style="47" bestFit="1" customWidth="1"/>
    <col min="13329" max="13330" width="5.21875" style="47" bestFit="1" customWidth="1"/>
    <col min="13331" max="13331" width="9" style="47"/>
    <col min="13332" max="13332" width="7.109375" style="47" bestFit="1" customWidth="1"/>
    <col min="13333" max="13333" width="9" style="47"/>
    <col min="13334" max="13334" width="17.21875" style="47" bestFit="1" customWidth="1"/>
    <col min="13335" max="13335" width="7.109375" style="47" bestFit="1" customWidth="1"/>
    <col min="13336" max="13336" width="9" style="47"/>
    <col min="13337" max="13337" width="5.21875" style="47" bestFit="1" customWidth="1"/>
    <col min="13338" max="13339" width="9" style="47"/>
    <col min="13340" max="13340" width="7.21875" style="47" bestFit="1" customWidth="1"/>
    <col min="13341" max="13341" width="9" style="47"/>
    <col min="13342" max="13342" width="8" style="47" bestFit="1" customWidth="1"/>
    <col min="13343" max="13345" width="3.109375" style="47" bestFit="1" customWidth="1"/>
    <col min="13346" max="13346" width="11.6640625" style="47" bestFit="1" customWidth="1"/>
    <col min="13347" max="13347" width="9.6640625" style="47" bestFit="1" customWidth="1"/>
    <col min="13348" max="13348" width="11.6640625" style="47" bestFit="1" customWidth="1"/>
    <col min="13349" max="13349" width="11.44140625" style="47" bestFit="1" customWidth="1"/>
    <col min="13350" max="13350" width="6.33203125" style="47" bestFit="1" customWidth="1"/>
    <col min="13351" max="13351" width="8" style="47" bestFit="1" customWidth="1"/>
    <col min="13352" max="13352" width="9.77734375" style="47" bestFit="1" customWidth="1"/>
    <col min="13353" max="13354" width="13.33203125" style="47" bestFit="1" customWidth="1"/>
    <col min="13355" max="13355" width="9.109375" style="47" bestFit="1" customWidth="1"/>
    <col min="13356" max="13356" width="4.77734375" style="47" bestFit="1" customWidth="1"/>
    <col min="13357" max="13357" width="11.109375" style="47" bestFit="1" customWidth="1"/>
    <col min="13358" max="13358" width="7.109375" style="47" bestFit="1" customWidth="1"/>
    <col min="13359" max="13359" width="5.21875" style="47" bestFit="1" customWidth="1"/>
    <col min="13360" max="13361" width="9" style="47"/>
    <col min="13362" max="13362" width="9.33203125" style="47" customWidth="1"/>
    <col min="13363" max="13363" width="8.44140625" style="47" customWidth="1"/>
    <col min="13364" max="13364" width="7.44140625" style="47" customWidth="1"/>
    <col min="13365" max="13365" width="7.6640625" style="47" customWidth="1"/>
    <col min="13366" max="13568" width="9" style="47"/>
    <col min="13569" max="13569" width="5.21875" style="47" bestFit="1" customWidth="1"/>
    <col min="13570" max="13579" width="2.33203125" style="47" bestFit="1" customWidth="1"/>
    <col min="13580" max="13580" width="4.44140625" style="47" bestFit="1" customWidth="1"/>
    <col min="13581" max="13581" width="7.109375" style="47" bestFit="1" customWidth="1"/>
    <col min="13582" max="13583" width="9" style="47"/>
    <col min="13584" max="13584" width="7.109375" style="47" bestFit="1" customWidth="1"/>
    <col min="13585" max="13586" width="5.21875" style="47" bestFit="1" customWidth="1"/>
    <col min="13587" max="13587" width="9" style="47"/>
    <col min="13588" max="13588" width="7.109375" style="47" bestFit="1" customWidth="1"/>
    <col min="13589" max="13589" width="9" style="47"/>
    <col min="13590" max="13590" width="17.21875" style="47" bestFit="1" customWidth="1"/>
    <col min="13591" max="13591" width="7.109375" style="47" bestFit="1" customWidth="1"/>
    <col min="13592" max="13592" width="9" style="47"/>
    <col min="13593" max="13593" width="5.21875" style="47" bestFit="1" customWidth="1"/>
    <col min="13594" max="13595" width="9" style="47"/>
    <col min="13596" max="13596" width="7.21875" style="47" bestFit="1" customWidth="1"/>
    <col min="13597" max="13597" width="9" style="47"/>
    <col min="13598" max="13598" width="8" style="47" bestFit="1" customWidth="1"/>
    <col min="13599" max="13601" width="3.109375" style="47" bestFit="1" customWidth="1"/>
    <col min="13602" max="13602" width="11.6640625" style="47" bestFit="1" customWidth="1"/>
    <col min="13603" max="13603" width="9.6640625" style="47" bestFit="1" customWidth="1"/>
    <col min="13604" max="13604" width="11.6640625" style="47" bestFit="1" customWidth="1"/>
    <col min="13605" max="13605" width="11.44140625" style="47" bestFit="1" customWidth="1"/>
    <col min="13606" max="13606" width="6.33203125" style="47" bestFit="1" customWidth="1"/>
    <col min="13607" max="13607" width="8" style="47" bestFit="1" customWidth="1"/>
    <col min="13608" max="13608" width="9.77734375" style="47" bestFit="1" customWidth="1"/>
    <col min="13609" max="13610" width="13.33203125" style="47" bestFit="1" customWidth="1"/>
    <col min="13611" max="13611" width="9.109375" style="47" bestFit="1" customWidth="1"/>
    <col min="13612" max="13612" width="4.77734375" style="47" bestFit="1" customWidth="1"/>
    <col min="13613" max="13613" width="11.109375" style="47" bestFit="1" customWidth="1"/>
    <col min="13614" max="13614" width="7.109375" style="47" bestFit="1" customWidth="1"/>
    <col min="13615" max="13615" width="5.21875" style="47" bestFit="1" customWidth="1"/>
    <col min="13616" max="13617" width="9" style="47"/>
    <col min="13618" max="13618" width="9.33203125" style="47" customWidth="1"/>
    <col min="13619" max="13619" width="8.44140625" style="47" customWidth="1"/>
    <col min="13620" max="13620" width="7.44140625" style="47" customWidth="1"/>
    <col min="13621" max="13621" width="7.6640625" style="47" customWidth="1"/>
    <col min="13622" max="13824" width="9" style="47"/>
    <col min="13825" max="13825" width="5.21875" style="47" bestFit="1" customWidth="1"/>
    <col min="13826" max="13835" width="2.33203125" style="47" bestFit="1" customWidth="1"/>
    <col min="13836" max="13836" width="4.44140625" style="47" bestFit="1" customWidth="1"/>
    <col min="13837" max="13837" width="7.109375" style="47" bestFit="1" customWidth="1"/>
    <col min="13838" max="13839" width="9" style="47"/>
    <col min="13840" max="13840" width="7.109375" style="47" bestFit="1" customWidth="1"/>
    <col min="13841" max="13842" width="5.21875" style="47" bestFit="1" customWidth="1"/>
    <col min="13843" max="13843" width="9" style="47"/>
    <col min="13844" max="13844" width="7.109375" style="47" bestFit="1" customWidth="1"/>
    <col min="13845" max="13845" width="9" style="47"/>
    <col min="13846" max="13846" width="17.21875" style="47" bestFit="1" customWidth="1"/>
    <col min="13847" max="13847" width="7.109375" style="47" bestFit="1" customWidth="1"/>
    <col min="13848" max="13848" width="9" style="47"/>
    <col min="13849" max="13849" width="5.21875" style="47" bestFit="1" customWidth="1"/>
    <col min="13850" max="13851" width="9" style="47"/>
    <col min="13852" max="13852" width="7.21875" style="47" bestFit="1" customWidth="1"/>
    <col min="13853" max="13853" width="9" style="47"/>
    <col min="13854" max="13854" width="8" style="47" bestFit="1" customWidth="1"/>
    <col min="13855" max="13857" width="3.109375" style="47" bestFit="1" customWidth="1"/>
    <col min="13858" max="13858" width="11.6640625" style="47" bestFit="1" customWidth="1"/>
    <col min="13859" max="13859" width="9.6640625" style="47" bestFit="1" customWidth="1"/>
    <col min="13860" max="13860" width="11.6640625" style="47" bestFit="1" customWidth="1"/>
    <col min="13861" max="13861" width="11.44140625" style="47" bestFit="1" customWidth="1"/>
    <col min="13862" max="13862" width="6.33203125" style="47" bestFit="1" customWidth="1"/>
    <col min="13863" max="13863" width="8" style="47" bestFit="1" customWidth="1"/>
    <col min="13864" max="13864" width="9.77734375" style="47" bestFit="1" customWidth="1"/>
    <col min="13865" max="13866" width="13.33203125" style="47" bestFit="1" customWidth="1"/>
    <col min="13867" max="13867" width="9.109375" style="47" bestFit="1" customWidth="1"/>
    <col min="13868" max="13868" width="4.77734375" style="47" bestFit="1" customWidth="1"/>
    <col min="13869" max="13869" width="11.109375" style="47" bestFit="1" customWidth="1"/>
    <col min="13870" max="13870" width="7.109375" style="47" bestFit="1" customWidth="1"/>
    <col min="13871" max="13871" width="5.21875" style="47" bestFit="1" customWidth="1"/>
    <col min="13872" max="13873" width="9" style="47"/>
    <col min="13874" max="13874" width="9.33203125" style="47" customWidth="1"/>
    <col min="13875" max="13875" width="8.44140625" style="47" customWidth="1"/>
    <col min="13876" max="13876" width="7.44140625" style="47" customWidth="1"/>
    <col min="13877" max="13877" width="7.6640625" style="47" customWidth="1"/>
    <col min="13878" max="14080" width="9" style="47"/>
    <col min="14081" max="14081" width="5.21875" style="47" bestFit="1" customWidth="1"/>
    <col min="14082" max="14091" width="2.33203125" style="47" bestFit="1" customWidth="1"/>
    <col min="14092" max="14092" width="4.44140625" style="47" bestFit="1" customWidth="1"/>
    <col min="14093" max="14093" width="7.109375" style="47" bestFit="1" customWidth="1"/>
    <col min="14094" max="14095" width="9" style="47"/>
    <col min="14096" max="14096" width="7.109375" style="47" bestFit="1" customWidth="1"/>
    <col min="14097" max="14098" width="5.21875" style="47" bestFit="1" customWidth="1"/>
    <col min="14099" max="14099" width="9" style="47"/>
    <col min="14100" max="14100" width="7.109375" style="47" bestFit="1" customWidth="1"/>
    <col min="14101" max="14101" width="9" style="47"/>
    <col min="14102" max="14102" width="17.21875" style="47" bestFit="1" customWidth="1"/>
    <col min="14103" max="14103" width="7.109375" style="47" bestFit="1" customWidth="1"/>
    <col min="14104" max="14104" width="9" style="47"/>
    <col min="14105" max="14105" width="5.21875" style="47" bestFit="1" customWidth="1"/>
    <col min="14106" max="14107" width="9" style="47"/>
    <col min="14108" max="14108" width="7.21875" style="47" bestFit="1" customWidth="1"/>
    <col min="14109" max="14109" width="9" style="47"/>
    <col min="14110" max="14110" width="8" style="47" bestFit="1" customWidth="1"/>
    <col min="14111" max="14113" width="3.109375" style="47" bestFit="1" customWidth="1"/>
    <col min="14114" max="14114" width="11.6640625" style="47" bestFit="1" customWidth="1"/>
    <col min="14115" max="14115" width="9.6640625" style="47" bestFit="1" customWidth="1"/>
    <col min="14116" max="14116" width="11.6640625" style="47" bestFit="1" customWidth="1"/>
    <col min="14117" max="14117" width="11.44140625" style="47" bestFit="1" customWidth="1"/>
    <col min="14118" max="14118" width="6.33203125" style="47" bestFit="1" customWidth="1"/>
    <col min="14119" max="14119" width="8" style="47" bestFit="1" customWidth="1"/>
    <col min="14120" max="14120" width="9.77734375" style="47" bestFit="1" customWidth="1"/>
    <col min="14121" max="14122" width="13.33203125" style="47" bestFit="1" customWidth="1"/>
    <col min="14123" max="14123" width="9.109375" style="47" bestFit="1" customWidth="1"/>
    <col min="14124" max="14124" width="4.77734375" style="47" bestFit="1" customWidth="1"/>
    <col min="14125" max="14125" width="11.109375" style="47" bestFit="1" customWidth="1"/>
    <col min="14126" max="14126" width="7.109375" style="47" bestFit="1" customWidth="1"/>
    <col min="14127" max="14127" width="5.21875" style="47" bestFit="1" customWidth="1"/>
    <col min="14128" max="14129" width="9" style="47"/>
    <col min="14130" max="14130" width="9.33203125" style="47" customWidth="1"/>
    <col min="14131" max="14131" width="8.44140625" style="47" customWidth="1"/>
    <col min="14132" max="14132" width="7.44140625" style="47" customWidth="1"/>
    <col min="14133" max="14133" width="7.6640625" style="47" customWidth="1"/>
    <col min="14134" max="14336" width="9" style="47"/>
    <col min="14337" max="14337" width="5.21875" style="47" bestFit="1" customWidth="1"/>
    <col min="14338" max="14347" width="2.33203125" style="47" bestFit="1" customWidth="1"/>
    <col min="14348" max="14348" width="4.44140625" style="47" bestFit="1" customWidth="1"/>
    <col min="14349" max="14349" width="7.109375" style="47" bestFit="1" customWidth="1"/>
    <col min="14350" max="14351" width="9" style="47"/>
    <col min="14352" max="14352" width="7.109375" style="47" bestFit="1" customWidth="1"/>
    <col min="14353" max="14354" width="5.21875" style="47" bestFit="1" customWidth="1"/>
    <col min="14355" max="14355" width="9" style="47"/>
    <col min="14356" max="14356" width="7.109375" style="47" bestFit="1" customWidth="1"/>
    <col min="14357" max="14357" width="9" style="47"/>
    <col min="14358" max="14358" width="17.21875" style="47" bestFit="1" customWidth="1"/>
    <col min="14359" max="14359" width="7.109375" style="47" bestFit="1" customWidth="1"/>
    <col min="14360" max="14360" width="9" style="47"/>
    <col min="14361" max="14361" width="5.21875" style="47" bestFit="1" customWidth="1"/>
    <col min="14362" max="14363" width="9" style="47"/>
    <col min="14364" max="14364" width="7.21875" style="47" bestFit="1" customWidth="1"/>
    <col min="14365" max="14365" width="9" style="47"/>
    <col min="14366" max="14366" width="8" style="47" bestFit="1" customWidth="1"/>
    <col min="14367" max="14369" width="3.109375" style="47" bestFit="1" customWidth="1"/>
    <col min="14370" max="14370" width="11.6640625" style="47" bestFit="1" customWidth="1"/>
    <col min="14371" max="14371" width="9.6640625" style="47" bestFit="1" customWidth="1"/>
    <col min="14372" max="14372" width="11.6640625" style="47" bestFit="1" customWidth="1"/>
    <col min="14373" max="14373" width="11.44140625" style="47" bestFit="1" customWidth="1"/>
    <col min="14374" max="14374" width="6.33203125" style="47" bestFit="1" customWidth="1"/>
    <col min="14375" max="14375" width="8" style="47" bestFit="1" customWidth="1"/>
    <col min="14376" max="14376" width="9.77734375" style="47" bestFit="1" customWidth="1"/>
    <col min="14377" max="14378" width="13.33203125" style="47" bestFit="1" customWidth="1"/>
    <col min="14379" max="14379" width="9.109375" style="47" bestFit="1" customWidth="1"/>
    <col min="14380" max="14380" width="4.77734375" style="47" bestFit="1" customWidth="1"/>
    <col min="14381" max="14381" width="11.109375" style="47" bestFit="1" customWidth="1"/>
    <col min="14382" max="14382" width="7.109375" style="47" bestFit="1" customWidth="1"/>
    <col min="14383" max="14383" width="5.21875" style="47" bestFit="1" customWidth="1"/>
    <col min="14384" max="14385" width="9" style="47"/>
    <col min="14386" max="14386" width="9.33203125" style="47" customWidth="1"/>
    <col min="14387" max="14387" width="8.44140625" style="47" customWidth="1"/>
    <col min="14388" max="14388" width="7.44140625" style="47" customWidth="1"/>
    <col min="14389" max="14389" width="7.6640625" style="47" customWidth="1"/>
    <col min="14390" max="14592" width="9" style="47"/>
    <col min="14593" max="14593" width="5.21875" style="47" bestFit="1" customWidth="1"/>
    <col min="14594" max="14603" width="2.33203125" style="47" bestFit="1" customWidth="1"/>
    <col min="14604" max="14604" width="4.44140625" style="47" bestFit="1" customWidth="1"/>
    <col min="14605" max="14605" width="7.109375" style="47" bestFit="1" customWidth="1"/>
    <col min="14606" max="14607" width="9" style="47"/>
    <col min="14608" max="14608" width="7.109375" style="47" bestFit="1" customWidth="1"/>
    <col min="14609" max="14610" width="5.21875" style="47" bestFit="1" customWidth="1"/>
    <col min="14611" max="14611" width="9" style="47"/>
    <col min="14612" max="14612" width="7.109375" style="47" bestFit="1" customWidth="1"/>
    <col min="14613" max="14613" width="9" style="47"/>
    <col min="14614" max="14614" width="17.21875" style="47" bestFit="1" customWidth="1"/>
    <col min="14615" max="14615" width="7.109375" style="47" bestFit="1" customWidth="1"/>
    <col min="14616" max="14616" width="9" style="47"/>
    <col min="14617" max="14617" width="5.21875" style="47" bestFit="1" customWidth="1"/>
    <col min="14618" max="14619" width="9" style="47"/>
    <col min="14620" max="14620" width="7.21875" style="47" bestFit="1" customWidth="1"/>
    <col min="14621" max="14621" width="9" style="47"/>
    <col min="14622" max="14622" width="8" style="47" bestFit="1" customWidth="1"/>
    <col min="14623" max="14625" width="3.109375" style="47" bestFit="1" customWidth="1"/>
    <col min="14626" max="14626" width="11.6640625" style="47" bestFit="1" customWidth="1"/>
    <col min="14627" max="14627" width="9.6640625" style="47" bestFit="1" customWidth="1"/>
    <col min="14628" max="14628" width="11.6640625" style="47" bestFit="1" customWidth="1"/>
    <col min="14629" max="14629" width="11.44140625" style="47" bestFit="1" customWidth="1"/>
    <col min="14630" max="14630" width="6.33203125" style="47" bestFit="1" customWidth="1"/>
    <col min="14631" max="14631" width="8" style="47" bestFit="1" customWidth="1"/>
    <col min="14632" max="14632" width="9.77734375" style="47" bestFit="1" customWidth="1"/>
    <col min="14633" max="14634" width="13.33203125" style="47" bestFit="1" customWidth="1"/>
    <col min="14635" max="14635" width="9.109375" style="47" bestFit="1" customWidth="1"/>
    <col min="14636" max="14636" width="4.77734375" style="47" bestFit="1" customWidth="1"/>
    <col min="14637" max="14637" width="11.109375" style="47" bestFit="1" customWidth="1"/>
    <col min="14638" max="14638" width="7.109375" style="47" bestFit="1" customWidth="1"/>
    <col min="14639" max="14639" width="5.21875" style="47" bestFit="1" customWidth="1"/>
    <col min="14640" max="14641" width="9" style="47"/>
    <col min="14642" max="14642" width="9.33203125" style="47" customWidth="1"/>
    <col min="14643" max="14643" width="8.44140625" style="47" customWidth="1"/>
    <col min="14644" max="14644" width="7.44140625" style="47" customWidth="1"/>
    <col min="14645" max="14645" width="7.6640625" style="47" customWidth="1"/>
    <col min="14646" max="14848" width="9" style="47"/>
    <col min="14849" max="14849" width="5.21875" style="47" bestFit="1" customWidth="1"/>
    <col min="14850" max="14859" width="2.33203125" style="47" bestFit="1" customWidth="1"/>
    <col min="14860" max="14860" width="4.44140625" style="47" bestFit="1" customWidth="1"/>
    <col min="14861" max="14861" width="7.109375" style="47" bestFit="1" customWidth="1"/>
    <col min="14862" max="14863" width="9" style="47"/>
    <col min="14864" max="14864" width="7.109375" style="47" bestFit="1" customWidth="1"/>
    <col min="14865" max="14866" width="5.21875" style="47" bestFit="1" customWidth="1"/>
    <col min="14867" max="14867" width="9" style="47"/>
    <col min="14868" max="14868" width="7.109375" style="47" bestFit="1" customWidth="1"/>
    <col min="14869" max="14869" width="9" style="47"/>
    <col min="14870" max="14870" width="17.21875" style="47" bestFit="1" customWidth="1"/>
    <col min="14871" max="14871" width="7.109375" style="47" bestFit="1" customWidth="1"/>
    <col min="14872" max="14872" width="9" style="47"/>
    <col min="14873" max="14873" width="5.21875" style="47" bestFit="1" customWidth="1"/>
    <col min="14874" max="14875" width="9" style="47"/>
    <col min="14876" max="14876" width="7.21875" style="47" bestFit="1" customWidth="1"/>
    <col min="14877" max="14877" width="9" style="47"/>
    <col min="14878" max="14878" width="8" style="47" bestFit="1" customWidth="1"/>
    <col min="14879" max="14881" width="3.109375" style="47" bestFit="1" customWidth="1"/>
    <col min="14882" max="14882" width="11.6640625" style="47" bestFit="1" customWidth="1"/>
    <col min="14883" max="14883" width="9.6640625" style="47" bestFit="1" customWidth="1"/>
    <col min="14884" max="14884" width="11.6640625" style="47" bestFit="1" customWidth="1"/>
    <col min="14885" max="14885" width="11.44140625" style="47" bestFit="1" customWidth="1"/>
    <col min="14886" max="14886" width="6.33203125" style="47" bestFit="1" customWidth="1"/>
    <col min="14887" max="14887" width="8" style="47" bestFit="1" customWidth="1"/>
    <col min="14888" max="14888" width="9.77734375" style="47" bestFit="1" customWidth="1"/>
    <col min="14889" max="14890" width="13.33203125" style="47" bestFit="1" customWidth="1"/>
    <col min="14891" max="14891" width="9.109375" style="47" bestFit="1" customWidth="1"/>
    <col min="14892" max="14892" width="4.77734375" style="47" bestFit="1" customWidth="1"/>
    <col min="14893" max="14893" width="11.109375" style="47" bestFit="1" customWidth="1"/>
    <col min="14894" max="14894" width="7.109375" style="47" bestFit="1" customWidth="1"/>
    <col min="14895" max="14895" width="5.21875" style="47" bestFit="1" customWidth="1"/>
    <col min="14896" max="14897" width="9" style="47"/>
    <col min="14898" max="14898" width="9.33203125" style="47" customWidth="1"/>
    <col min="14899" max="14899" width="8.44140625" style="47" customWidth="1"/>
    <col min="14900" max="14900" width="7.44140625" style="47" customWidth="1"/>
    <col min="14901" max="14901" width="7.6640625" style="47" customWidth="1"/>
    <col min="14902" max="15104" width="9" style="47"/>
    <col min="15105" max="15105" width="5.21875" style="47" bestFit="1" customWidth="1"/>
    <col min="15106" max="15115" width="2.33203125" style="47" bestFit="1" customWidth="1"/>
    <col min="15116" max="15116" width="4.44140625" style="47" bestFit="1" customWidth="1"/>
    <col min="15117" max="15117" width="7.109375" style="47" bestFit="1" customWidth="1"/>
    <col min="15118" max="15119" width="9" style="47"/>
    <col min="15120" max="15120" width="7.109375" style="47" bestFit="1" customWidth="1"/>
    <col min="15121" max="15122" width="5.21875" style="47" bestFit="1" customWidth="1"/>
    <col min="15123" max="15123" width="9" style="47"/>
    <col min="15124" max="15124" width="7.109375" style="47" bestFit="1" customWidth="1"/>
    <col min="15125" max="15125" width="9" style="47"/>
    <col min="15126" max="15126" width="17.21875" style="47" bestFit="1" customWidth="1"/>
    <col min="15127" max="15127" width="7.109375" style="47" bestFit="1" customWidth="1"/>
    <col min="15128" max="15128" width="9" style="47"/>
    <col min="15129" max="15129" width="5.21875" style="47" bestFit="1" customWidth="1"/>
    <col min="15130" max="15131" width="9" style="47"/>
    <col min="15132" max="15132" width="7.21875" style="47" bestFit="1" customWidth="1"/>
    <col min="15133" max="15133" width="9" style="47"/>
    <col min="15134" max="15134" width="8" style="47" bestFit="1" customWidth="1"/>
    <col min="15135" max="15137" width="3.109375" style="47" bestFit="1" customWidth="1"/>
    <col min="15138" max="15138" width="11.6640625" style="47" bestFit="1" customWidth="1"/>
    <col min="15139" max="15139" width="9.6640625" style="47" bestFit="1" customWidth="1"/>
    <col min="15140" max="15140" width="11.6640625" style="47" bestFit="1" customWidth="1"/>
    <col min="15141" max="15141" width="11.44140625" style="47" bestFit="1" customWidth="1"/>
    <col min="15142" max="15142" width="6.33203125" style="47" bestFit="1" customWidth="1"/>
    <col min="15143" max="15143" width="8" style="47" bestFit="1" customWidth="1"/>
    <col min="15144" max="15144" width="9.77734375" style="47" bestFit="1" customWidth="1"/>
    <col min="15145" max="15146" width="13.33203125" style="47" bestFit="1" customWidth="1"/>
    <col min="15147" max="15147" width="9.109375" style="47" bestFit="1" customWidth="1"/>
    <col min="15148" max="15148" width="4.77734375" style="47" bestFit="1" customWidth="1"/>
    <col min="15149" max="15149" width="11.109375" style="47" bestFit="1" customWidth="1"/>
    <col min="15150" max="15150" width="7.109375" style="47" bestFit="1" customWidth="1"/>
    <col min="15151" max="15151" width="5.21875" style="47" bestFit="1" customWidth="1"/>
    <col min="15152" max="15153" width="9" style="47"/>
    <col min="15154" max="15154" width="9.33203125" style="47" customWidth="1"/>
    <col min="15155" max="15155" width="8.44140625" style="47" customWidth="1"/>
    <col min="15156" max="15156" width="7.44140625" style="47" customWidth="1"/>
    <col min="15157" max="15157" width="7.6640625" style="47" customWidth="1"/>
    <col min="15158" max="15360" width="9" style="47"/>
    <col min="15361" max="15361" width="5.21875" style="47" bestFit="1" customWidth="1"/>
    <col min="15362" max="15371" width="2.33203125" style="47" bestFit="1" customWidth="1"/>
    <col min="15372" max="15372" width="4.44140625" style="47" bestFit="1" customWidth="1"/>
    <col min="15373" max="15373" width="7.109375" style="47" bestFit="1" customWidth="1"/>
    <col min="15374" max="15375" width="9" style="47"/>
    <col min="15376" max="15376" width="7.109375" style="47" bestFit="1" customWidth="1"/>
    <col min="15377" max="15378" width="5.21875" style="47" bestFit="1" customWidth="1"/>
    <col min="15379" max="15379" width="9" style="47"/>
    <col min="15380" max="15380" width="7.109375" style="47" bestFit="1" customWidth="1"/>
    <col min="15381" max="15381" width="9" style="47"/>
    <col min="15382" max="15382" width="17.21875" style="47" bestFit="1" customWidth="1"/>
    <col min="15383" max="15383" width="7.109375" style="47" bestFit="1" customWidth="1"/>
    <col min="15384" max="15384" width="9" style="47"/>
    <col min="15385" max="15385" width="5.21875" style="47" bestFit="1" customWidth="1"/>
    <col min="15386" max="15387" width="9" style="47"/>
    <col min="15388" max="15388" width="7.21875" style="47" bestFit="1" customWidth="1"/>
    <col min="15389" max="15389" width="9" style="47"/>
    <col min="15390" max="15390" width="8" style="47" bestFit="1" customWidth="1"/>
    <col min="15391" max="15393" width="3.109375" style="47" bestFit="1" customWidth="1"/>
    <col min="15394" max="15394" width="11.6640625" style="47" bestFit="1" customWidth="1"/>
    <col min="15395" max="15395" width="9.6640625" style="47" bestFit="1" customWidth="1"/>
    <col min="15396" max="15396" width="11.6640625" style="47" bestFit="1" customWidth="1"/>
    <col min="15397" max="15397" width="11.44140625" style="47" bestFit="1" customWidth="1"/>
    <col min="15398" max="15398" width="6.33203125" style="47" bestFit="1" customWidth="1"/>
    <col min="15399" max="15399" width="8" style="47" bestFit="1" customWidth="1"/>
    <col min="15400" max="15400" width="9.77734375" style="47" bestFit="1" customWidth="1"/>
    <col min="15401" max="15402" width="13.33203125" style="47" bestFit="1" customWidth="1"/>
    <col min="15403" max="15403" width="9.109375" style="47" bestFit="1" customWidth="1"/>
    <col min="15404" max="15404" width="4.77734375" style="47" bestFit="1" customWidth="1"/>
    <col min="15405" max="15405" width="11.109375" style="47" bestFit="1" customWidth="1"/>
    <col min="15406" max="15406" width="7.109375" style="47" bestFit="1" customWidth="1"/>
    <col min="15407" max="15407" width="5.21875" style="47" bestFit="1" customWidth="1"/>
    <col min="15408" max="15409" width="9" style="47"/>
    <col min="15410" max="15410" width="9.33203125" style="47" customWidth="1"/>
    <col min="15411" max="15411" width="8.44140625" style="47" customWidth="1"/>
    <col min="15412" max="15412" width="7.44140625" style="47" customWidth="1"/>
    <col min="15413" max="15413" width="7.6640625" style="47" customWidth="1"/>
    <col min="15414" max="15616" width="9" style="47"/>
    <col min="15617" max="15617" width="5.21875" style="47" bestFit="1" customWidth="1"/>
    <col min="15618" max="15627" width="2.33203125" style="47" bestFit="1" customWidth="1"/>
    <col min="15628" max="15628" width="4.44140625" style="47" bestFit="1" customWidth="1"/>
    <col min="15629" max="15629" width="7.109375" style="47" bestFit="1" customWidth="1"/>
    <col min="15630" max="15631" width="9" style="47"/>
    <col min="15632" max="15632" width="7.109375" style="47" bestFit="1" customWidth="1"/>
    <col min="15633" max="15634" width="5.21875" style="47" bestFit="1" customWidth="1"/>
    <col min="15635" max="15635" width="9" style="47"/>
    <col min="15636" max="15636" width="7.109375" style="47" bestFit="1" customWidth="1"/>
    <col min="15637" max="15637" width="9" style="47"/>
    <col min="15638" max="15638" width="17.21875" style="47" bestFit="1" customWidth="1"/>
    <col min="15639" max="15639" width="7.109375" style="47" bestFit="1" customWidth="1"/>
    <col min="15640" max="15640" width="9" style="47"/>
    <col min="15641" max="15641" width="5.21875" style="47" bestFit="1" customWidth="1"/>
    <col min="15642" max="15643" width="9" style="47"/>
    <col min="15644" max="15644" width="7.21875" style="47" bestFit="1" customWidth="1"/>
    <col min="15645" max="15645" width="9" style="47"/>
    <col min="15646" max="15646" width="8" style="47" bestFit="1" customWidth="1"/>
    <col min="15647" max="15649" width="3.109375" style="47" bestFit="1" customWidth="1"/>
    <col min="15650" max="15650" width="11.6640625" style="47" bestFit="1" customWidth="1"/>
    <col min="15651" max="15651" width="9.6640625" style="47" bestFit="1" customWidth="1"/>
    <col min="15652" max="15652" width="11.6640625" style="47" bestFit="1" customWidth="1"/>
    <col min="15653" max="15653" width="11.44140625" style="47" bestFit="1" customWidth="1"/>
    <col min="15654" max="15654" width="6.33203125" style="47" bestFit="1" customWidth="1"/>
    <col min="15655" max="15655" width="8" style="47" bestFit="1" customWidth="1"/>
    <col min="15656" max="15656" width="9.77734375" style="47" bestFit="1" customWidth="1"/>
    <col min="15657" max="15658" width="13.33203125" style="47" bestFit="1" customWidth="1"/>
    <col min="15659" max="15659" width="9.109375" style="47" bestFit="1" customWidth="1"/>
    <col min="15660" max="15660" width="4.77734375" style="47" bestFit="1" customWidth="1"/>
    <col min="15661" max="15661" width="11.109375" style="47" bestFit="1" customWidth="1"/>
    <col min="15662" max="15662" width="7.109375" style="47" bestFit="1" customWidth="1"/>
    <col min="15663" max="15663" width="5.21875" style="47" bestFit="1" customWidth="1"/>
    <col min="15664" max="15665" width="9" style="47"/>
    <col min="15666" max="15666" width="9.33203125" style="47" customWidth="1"/>
    <col min="15667" max="15667" width="8.44140625" style="47" customWidth="1"/>
    <col min="15668" max="15668" width="7.44140625" style="47" customWidth="1"/>
    <col min="15669" max="15669" width="7.6640625" style="47" customWidth="1"/>
    <col min="15670" max="15872" width="9" style="47"/>
    <col min="15873" max="15873" width="5.21875" style="47" bestFit="1" customWidth="1"/>
    <col min="15874" max="15883" width="2.33203125" style="47" bestFit="1" customWidth="1"/>
    <col min="15884" max="15884" width="4.44140625" style="47" bestFit="1" customWidth="1"/>
    <col min="15885" max="15885" width="7.109375" style="47" bestFit="1" customWidth="1"/>
    <col min="15886" max="15887" width="9" style="47"/>
    <col min="15888" max="15888" width="7.109375" style="47" bestFit="1" customWidth="1"/>
    <col min="15889" max="15890" width="5.21875" style="47" bestFit="1" customWidth="1"/>
    <col min="15891" max="15891" width="9" style="47"/>
    <col min="15892" max="15892" width="7.109375" style="47" bestFit="1" customWidth="1"/>
    <col min="15893" max="15893" width="9" style="47"/>
    <col min="15894" max="15894" width="17.21875" style="47" bestFit="1" customWidth="1"/>
    <col min="15895" max="15895" width="7.109375" style="47" bestFit="1" customWidth="1"/>
    <col min="15896" max="15896" width="9" style="47"/>
    <col min="15897" max="15897" width="5.21875" style="47" bestFit="1" customWidth="1"/>
    <col min="15898" max="15899" width="9" style="47"/>
    <col min="15900" max="15900" width="7.21875" style="47" bestFit="1" customWidth="1"/>
    <col min="15901" max="15901" width="9" style="47"/>
    <col min="15902" max="15902" width="8" style="47" bestFit="1" customWidth="1"/>
    <col min="15903" max="15905" width="3.109375" style="47" bestFit="1" customWidth="1"/>
    <col min="15906" max="15906" width="11.6640625" style="47" bestFit="1" customWidth="1"/>
    <col min="15907" max="15907" width="9.6640625" style="47" bestFit="1" customWidth="1"/>
    <col min="15908" max="15908" width="11.6640625" style="47" bestFit="1" customWidth="1"/>
    <col min="15909" max="15909" width="11.44140625" style="47" bestFit="1" customWidth="1"/>
    <col min="15910" max="15910" width="6.33203125" style="47" bestFit="1" customWidth="1"/>
    <col min="15911" max="15911" width="8" style="47" bestFit="1" customWidth="1"/>
    <col min="15912" max="15912" width="9.77734375" style="47" bestFit="1" customWidth="1"/>
    <col min="15913" max="15914" width="13.33203125" style="47" bestFit="1" customWidth="1"/>
    <col min="15915" max="15915" width="9.109375" style="47" bestFit="1" customWidth="1"/>
    <col min="15916" max="15916" width="4.77734375" style="47" bestFit="1" customWidth="1"/>
    <col min="15917" max="15917" width="11.109375" style="47" bestFit="1" customWidth="1"/>
    <col min="15918" max="15918" width="7.109375" style="47" bestFit="1" customWidth="1"/>
    <col min="15919" max="15919" width="5.21875" style="47" bestFit="1" customWidth="1"/>
    <col min="15920" max="15921" width="9" style="47"/>
    <col min="15922" max="15922" width="9.33203125" style="47" customWidth="1"/>
    <col min="15923" max="15923" width="8.44140625" style="47" customWidth="1"/>
    <col min="15924" max="15924" width="7.44140625" style="47" customWidth="1"/>
    <col min="15925" max="15925" width="7.6640625" style="47" customWidth="1"/>
    <col min="15926" max="16128" width="9" style="47"/>
    <col min="16129" max="16129" width="5.21875" style="47" bestFit="1" customWidth="1"/>
    <col min="16130" max="16139" width="2.33203125" style="47" bestFit="1" customWidth="1"/>
    <col min="16140" max="16140" width="4.44140625" style="47" bestFit="1" customWidth="1"/>
    <col min="16141" max="16141" width="7.109375" style="47" bestFit="1" customWidth="1"/>
    <col min="16142" max="16143" width="9" style="47"/>
    <col min="16144" max="16144" width="7.109375" style="47" bestFit="1" customWidth="1"/>
    <col min="16145" max="16146" width="5.21875" style="47" bestFit="1" customWidth="1"/>
    <col min="16147" max="16147" width="9" style="47"/>
    <col min="16148" max="16148" width="7.109375" style="47" bestFit="1" customWidth="1"/>
    <col min="16149" max="16149" width="9" style="47"/>
    <col min="16150" max="16150" width="17.21875" style="47" bestFit="1" customWidth="1"/>
    <col min="16151" max="16151" width="7.109375" style="47" bestFit="1" customWidth="1"/>
    <col min="16152" max="16152" width="9" style="47"/>
    <col min="16153" max="16153" width="5.21875" style="47" bestFit="1" customWidth="1"/>
    <col min="16154" max="16155" width="9" style="47"/>
    <col min="16156" max="16156" width="7.21875" style="47" bestFit="1" customWidth="1"/>
    <col min="16157" max="16157" width="9" style="47"/>
    <col min="16158" max="16158" width="8" style="47" bestFit="1" customWidth="1"/>
    <col min="16159" max="16161" width="3.109375" style="47" bestFit="1" customWidth="1"/>
    <col min="16162" max="16162" width="11.6640625" style="47" bestFit="1" customWidth="1"/>
    <col min="16163" max="16163" width="9.6640625" style="47" bestFit="1" customWidth="1"/>
    <col min="16164" max="16164" width="11.6640625" style="47" bestFit="1" customWidth="1"/>
    <col min="16165" max="16165" width="11.44140625" style="47" bestFit="1" customWidth="1"/>
    <col min="16166" max="16166" width="6.33203125" style="47" bestFit="1" customWidth="1"/>
    <col min="16167" max="16167" width="8" style="47" bestFit="1" customWidth="1"/>
    <col min="16168" max="16168" width="9.77734375" style="47" bestFit="1" customWidth="1"/>
    <col min="16169" max="16170" width="13.33203125" style="47" bestFit="1" customWidth="1"/>
    <col min="16171" max="16171" width="9.109375" style="47" bestFit="1" customWidth="1"/>
    <col min="16172" max="16172" width="4.77734375" style="47" bestFit="1" customWidth="1"/>
    <col min="16173" max="16173" width="11.109375" style="47" bestFit="1" customWidth="1"/>
    <col min="16174" max="16174" width="7.109375" style="47" bestFit="1" customWidth="1"/>
    <col min="16175" max="16175" width="5.21875" style="47" bestFit="1" customWidth="1"/>
    <col min="16176" max="16177" width="9" style="47"/>
    <col min="16178" max="16178" width="9.33203125" style="47" customWidth="1"/>
    <col min="16179" max="16179" width="8.44140625" style="47" customWidth="1"/>
    <col min="16180" max="16180" width="7.44140625" style="47" customWidth="1"/>
    <col min="16181" max="16181" width="7.6640625" style="47" customWidth="1"/>
    <col min="16182" max="16384" width="9" style="47"/>
  </cols>
  <sheetData>
    <row r="1" spans="1:53" ht="33" customHeight="1">
      <c r="A1" s="582" t="s">
        <v>131</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4"/>
      <c r="AI1" s="583"/>
      <c r="AJ1" s="583"/>
      <c r="AK1" s="584"/>
      <c r="AL1" s="583"/>
      <c r="AM1" s="583"/>
      <c r="AN1" s="583"/>
      <c r="AO1" s="583"/>
      <c r="AP1" s="583"/>
      <c r="AQ1" s="583"/>
      <c r="AR1" s="583"/>
      <c r="AS1" s="583"/>
      <c r="AT1" s="583"/>
      <c r="AU1" s="583"/>
      <c r="AV1" s="583"/>
      <c r="AW1" s="583"/>
      <c r="AX1" s="583"/>
      <c r="AY1" s="583"/>
      <c r="AZ1" s="583"/>
      <c r="BA1" s="46"/>
    </row>
    <row r="2" spans="1:53" ht="25.5" customHeight="1">
      <c r="A2" s="70" t="s">
        <v>132</v>
      </c>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71"/>
      <c r="AI2" s="46"/>
      <c r="AJ2" s="46"/>
      <c r="AK2" s="71"/>
      <c r="AL2" s="46"/>
      <c r="AM2" s="46"/>
      <c r="AN2" s="46"/>
      <c r="AO2" s="46"/>
      <c r="AP2" s="46"/>
      <c r="AQ2" s="46"/>
      <c r="AR2" s="46"/>
      <c r="AS2" s="46"/>
      <c r="AT2" s="46"/>
      <c r="AU2" s="46"/>
      <c r="AV2" s="46"/>
      <c r="AW2" s="46"/>
      <c r="AX2" s="46"/>
      <c r="AY2" s="46"/>
      <c r="AZ2" s="46"/>
      <c r="BA2" s="46"/>
    </row>
    <row r="3" spans="1:53" ht="24" customHeight="1">
      <c r="A3" s="242" t="s">
        <v>133</v>
      </c>
      <c r="B3" s="585" t="s">
        <v>253</v>
      </c>
      <c r="C3" s="586"/>
      <c r="D3" s="586"/>
      <c r="E3" s="586"/>
      <c r="F3" s="586"/>
      <c r="G3" s="586"/>
      <c r="H3" s="586"/>
      <c r="I3" s="586"/>
      <c r="J3" s="586"/>
      <c r="K3" s="587"/>
      <c r="L3" s="585" t="s">
        <v>302</v>
      </c>
      <c r="M3" s="586"/>
      <c r="N3" s="587"/>
      <c r="O3" s="585" t="s">
        <v>254</v>
      </c>
      <c r="P3" s="586"/>
      <c r="Q3" s="587"/>
      <c r="R3" s="589" t="s">
        <v>255</v>
      </c>
      <c r="S3" s="590"/>
      <c r="T3" s="589" t="s">
        <v>256</v>
      </c>
      <c r="U3" s="590"/>
      <c r="V3" s="46"/>
      <c r="W3" s="46"/>
      <c r="X3" s="46"/>
      <c r="Y3" s="46"/>
      <c r="Z3" s="46"/>
      <c r="AA3" s="46"/>
      <c r="AB3" s="46"/>
      <c r="AC3" s="46"/>
      <c r="AD3" s="46"/>
      <c r="AE3" s="46"/>
      <c r="AF3" s="46"/>
      <c r="AG3" s="46"/>
      <c r="AH3" s="71"/>
      <c r="AI3" s="46"/>
      <c r="AJ3" s="46"/>
      <c r="AK3" s="71"/>
      <c r="AL3" s="46"/>
      <c r="AM3" s="46"/>
      <c r="AN3" s="46"/>
      <c r="AO3" s="46"/>
      <c r="AP3" s="46"/>
      <c r="AQ3" s="46"/>
      <c r="AR3" s="46"/>
      <c r="AS3" s="46"/>
      <c r="AT3" s="46"/>
      <c r="AU3" s="46"/>
      <c r="AV3" s="46"/>
      <c r="AW3" s="46"/>
      <c r="AX3" s="46"/>
      <c r="AY3" s="46"/>
      <c r="AZ3" s="46"/>
      <c r="BA3" s="46"/>
    </row>
    <row r="4" spans="1:53" ht="21" customHeight="1">
      <c r="A4" s="243">
        <v>1</v>
      </c>
      <c r="B4" s="588" t="s">
        <v>371</v>
      </c>
      <c r="C4" s="586"/>
      <c r="D4" s="586"/>
      <c r="E4" s="586"/>
      <c r="F4" s="586"/>
      <c r="G4" s="586"/>
      <c r="H4" s="586"/>
      <c r="I4" s="586"/>
      <c r="J4" s="586"/>
      <c r="K4" s="587"/>
      <c r="L4" s="588" t="s">
        <v>370</v>
      </c>
      <c r="M4" s="586"/>
      <c r="N4" s="587"/>
      <c r="O4" s="588" t="s">
        <v>369</v>
      </c>
      <c r="P4" s="586"/>
      <c r="Q4" s="587"/>
      <c r="R4" s="590">
        <v>152.33000000000001</v>
      </c>
      <c r="S4" s="590"/>
      <c r="T4" s="590">
        <v>132.19</v>
      </c>
      <c r="U4" s="590"/>
      <c r="V4" s="46"/>
      <c r="W4" s="46"/>
      <c r="X4" s="46"/>
      <c r="Y4" s="46"/>
      <c r="Z4" s="46"/>
      <c r="AA4" s="46"/>
      <c r="AB4" s="46"/>
      <c r="AC4" s="46"/>
      <c r="AD4" s="46"/>
      <c r="AE4" s="46"/>
      <c r="AF4" s="46"/>
      <c r="AG4" s="46"/>
      <c r="AH4" s="71"/>
      <c r="AI4" s="46"/>
      <c r="AJ4" s="46"/>
      <c r="AK4" s="71"/>
      <c r="AL4" s="46"/>
      <c r="AM4" s="46"/>
      <c r="AN4" s="46"/>
      <c r="AO4" s="46"/>
      <c r="AP4" s="46"/>
      <c r="AQ4" s="46"/>
      <c r="AR4" s="46"/>
      <c r="AS4" s="46"/>
      <c r="AT4" s="46"/>
      <c r="AU4" s="46"/>
      <c r="AV4" s="46"/>
      <c r="AW4" s="46"/>
      <c r="AX4" s="46"/>
      <c r="AY4" s="46"/>
      <c r="AZ4" s="46"/>
      <c r="BA4" s="46"/>
    </row>
    <row r="5" spans="1:53">
      <c r="A5" s="46"/>
      <c r="B5" s="46"/>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71"/>
      <c r="AI5" s="46"/>
      <c r="AJ5" s="46"/>
      <c r="AK5" s="71"/>
      <c r="AL5" s="46"/>
      <c r="AM5" s="46"/>
      <c r="AN5" s="46"/>
      <c r="AO5" s="46"/>
      <c r="AP5" s="46"/>
      <c r="AQ5" s="46"/>
      <c r="AR5" s="46"/>
      <c r="AS5" s="46"/>
      <c r="AT5" s="46"/>
      <c r="AU5" s="46"/>
      <c r="AV5" s="46"/>
      <c r="AW5" s="46"/>
      <c r="AX5" s="46"/>
      <c r="AY5" s="46"/>
      <c r="AZ5" s="46"/>
      <c r="BA5" s="46"/>
    </row>
    <row r="6" spans="1:53" ht="28.8">
      <c r="A6" s="70" t="s">
        <v>134</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71"/>
      <c r="AI6" s="46"/>
      <c r="AJ6" s="46"/>
      <c r="AK6" s="71"/>
      <c r="AL6" s="46"/>
      <c r="AM6" s="46"/>
      <c r="AN6" s="46"/>
      <c r="AO6" s="46"/>
      <c r="AP6" s="46"/>
      <c r="AQ6" s="46"/>
      <c r="AR6" s="46"/>
      <c r="AS6" s="46"/>
      <c r="AT6" s="46"/>
      <c r="AU6" s="46"/>
      <c r="AV6" s="46"/>
      <c r="AW6" s="46"/>
      <c r="AX6" s="46"/>
      <c r="AY6" s="46"/>
      <c r="AZ6" s="46"/>
      <c r="BA6" s="46"/>
    </row>
    <row r="7" spans="1:53" ht="36">
      <c r="A7" s="242" t="s">
        <v>133</v>
      </c>
      <c r="B7" s="591" t="s">
        <v>318</v>
      </c>
      <c r="C7" s="592"/>
      <c r="D7" s="592"/>
      <c r="E7" s="592"/>
      <c r="F7" s="592"/>
      <c r="G7" s="591" t="s">
        <v>319</v>
      </c>
      <c r="H7" s="592"/>
      <c r="I7" s="592"/>
      <c r="J7" s="592"/>
      <c r="K7" s="592"/>
      <c r="L7" s="591" t="s">
        <v>316</v>
      </c>
      <c r="M7" s="592"/>
      <c r="N7" s="592"/>
      <c r="O7" s="591" t="s">
        <v>317</v>
      </c>
      <c r="P7" s="592"/>
      <c r="Q7" s="592"/>
      <c r="R7" s="244" t="s">
        <v>258</v>
      </c>
      <c r="S7" s="244" t="s">
        <v>259</v>
      </c>
      <c r="T7" s="242" t="s">
        <v>264</v>
      </c>
      <c r="U7" s="242" t="s">
        <v>265</v>
      </c>
      <c r="V7" s="243" t="s">
        <v>260</v>
      </c>
      <c r="W7" s="243" t="s">
        <v>261</v>
      </c>
      <c r="X7" s="243" t="s">
        <v>262</v>
      </c>
      <c r="Y7" s="243" t="s">
        <v>263</v>
      </c>
      <c r="Z7" s="46"/>
      <c r="AA7" s="46"/>
      <c r="AB7" s="46"/>
      <c r="AC7" s="46"/>
      <c r="AD7" s="46"/>
      <c r="AE7" s="46"/>
      <c r="AF7" s="46"/>
      <c r="AG7" s="46"/>
      <c r="AH7" s="71"/>
      <c r="AI7" s="46"/>
      <c r="AJ7" s="46"/>
      <c r="AK7" s="71"/>
      <c r="AL7" s="46"/>
      <c r="AM7" s="46"/>
      <c r="AN7" s="46"/>
      <c r="AO7" s="46"/>
      <c r="AP7" s="46"/>
      <c r="AQ7" s="46"/>
      <c r="AR7" s="46"/>
      <c r="AS7" s="46"/>
      <c r="AT7" s="46"/>
      <c r="AU7" s="46"/>
      <c r="AV7" s="46"/>
      <c r="AW7" s="46"/>
      <c r="AX7" s="46"/>
      <c r="AY7" s="46"/>
      <c r="AZ7" s="46"/>
      <c r="BA7" s="46"/>
    </row>
    <row r="8" spans="1:53">
      <c r="A8" s="243">
        <v>1</v>
      </c>
      <c r="B8" s="592" t="s">
        <v>371</v>
      </c>
      <c r="C8" s="592"/>
      <c r="D8" s="592"/>
      <c r="E8" s="592"/>
      <c r="F8" s="592"/>
      <c r="G8" s="592"/>
      <c r="H8" s="592"/>
      <c r="I8" s="592"/>
      <c r="J8" s="592"/>
      <c r="K8" s="592"/>
      <c r="L8" s="593" t="s">
        <v>372</v>
      </c>
      <c r="M8" s="592"/>
      <c r="N8" s="592"/>
      <c r="O8" s="592" t="s">
        <v>373</v>
      </c>
      <c r="P8" s="592"/>
      <c r="Q8" s="592"/>
      <c r="R8" s="594" t="s">
        <v>374</v>
      </c>
      <c r="S8" s="244">
        <v>1</v>
      </c>
      <c r="T8" s="243">
        <v>12.53</v>
      </c>
      <c r="U8" s="243"/>
      <c r="V8" s="595" t="s">
        <v>375</v>
      </c>
      <c r="W8" s="243"/>
      <c r="X8" s="243">
        <v>2021.7</v>
      </c>
      <c r="Y8" s="243">
        <v>2021.12</v>
      </c>
      <c r="Z8" s="46"/>
      <c r="AA8" s="46"/>
      <c r="AB8" s="46"/>
      <c r="AC8" s="46"/>
      <c r="AD8" s="46"/>
      <c r="AE8" s="46"/>
      <c r="AF8" s="46"/>
      <c r="AG8" s="46"/>
      <c r="AH8" s="71"/>
      <c r="AI8" s="46"/>
      <c r="AJ8" s="46"/>
      <c r="AK8" s="71"/>
      <c r="AL8" s="46"/>
      <c r="AM8" s="46"/>
      <c r="AN8" s="46"/>
      <c r="AO8" s="46"/>
      <c r="AP8" s="46"/>
      <c r="AQ8" s="46"/>
      <c r="AR8" s="46"/>
      <c r="AS8" s="46"/>
      <c r="AT8" s="46"/>
      <c r="AU8" s="46"/>
      <c r="AV8" s="46"/>
      <c r="AW8" s="46"/>
      <c r="AX8" s="46"/>
      <c r="AY8" s="46"/>
      <c r="AZ8" s="46"/>
      <c r="BA8" s="46"/>
    </row>
    <row r="9" spans="1:53">
      <c r="A9" s="243">
        <v>2</v>
      </c>
      <c r="B9" s="592"/>
      <c r="C9" s="592"/>
      <c r="D9" s="592"/>
      <c r="E9" s="592"/>
      <c r="F9" s="592"/>
      <c r="G9" s="592"/>
      <c r="H9" s="592"/>
      <c r="I9" s="592"/>
      <c r="J9" s="592"/>
      <c r="K9" s="592"/>
      <c r="L9" s="592"/>
      <c r="M9" s="592"/>
      <c r="N9" s="592"/>
      <c r="O9" s="592"/>
      <c r="P9" s="592"/>
      <c r="Q9" s="592"/>
      <c r="R9" s="244"/>
      <c r="S9" s="244"/>
      <c r="T9" s="243"/>
      <c r="U9" s="243"/>
      <c r="V9" s="243"/>
      <c r="W9" s="243"/>
      <c r="X9" s="243"/>
      <c r="Y9" s="243"/>
      <c r="Z9" s="46"/>
      <c r="AA9" s="46"/>
      <c r="AB9" s="46"/>
      <c r="AC9" s="46"/>
      <c r="AD9" s="46"/>
      <c r="AE9" s="46"/>
      <c r="AF9" s="46"/>
      <c r="AG9" s="46"/>
      <c r="AH9" s="71"/>
      <c r="AI9" s="46"/>
      <c r="AJ9" s="46"/>
      <c r="AK9" s="71"/>
      <c r="AL9" s="46"/>
      <c r="AM9" s="46"/>
      <c r="AN9" s="46"/>
      <c r="AO9" s="46"/>
      <c r="AP9" s="46"/>
      <c r="AQ9" s="46"/>
      <c r="AR9" s="46"/>
      <c r="AS9" s="46"/>
      <c r="AT9" s="46"/>
      <c r="AU9" s="46"/>
      <c r="AV9" s="46"/>
      <c r="AW9" s="46"/>
      <c r="AX9" s="46"/>
      <c r="AY9" s="46"/>
      <c r="AZ9" s="46"/>
      <c r="BA9" s="46"/>
    </row>
    <row r="10" spans="1:53">
      <c r="A10" s="243">
        <v>3</v>
      </c>
      <c r="B10" s="592"/>
      <c r="C10" s="592"/>
      <c r="D10" s="592"/>
      <c r="E10" s="592"/>
      <c r="F10" s="592"/>
      <c r="G10" s="592"/>
      <c r="H10" s="592"/>
      <c r="I10" s="592"/>
      <c r="J10" s="592"/>
      <c r="K10" s="592"/>
      <c r="L10" s="592"/>
      <c r="M10" s="592"/>
      <c r="N10" s="592"/>
      <c r="O10" s="592"/>
      <c r="P10" s="592"/>
      <c r="Q10" s="592"/>
      <c r="R10" s="244"/>
      <c r="S10" s="244"/>
      <c r="T10" s="243"/>
      <c r="U10" s="243"/>
      <c r="V10" s="243"/>
      <c r="W10" s="243"/>
      <c r="X10" s="243"/>
      <c r="Y10" s="243"/>
      <c r="Z10" s="46"/>
      <c r="AA10" s="46"/>
      <c r="AB10" s="46"/>
      <c r="AC10" s="46"/>
      <c r="AD10" s="46"/>
      <c r="AE10" s="46"/>
      <c r="AF10" s="46"/>
      <c r="AG10" s="46"/>
      <c r="AH10" s="71"/>
      <c r="AI10" s="46"/>
      <c r="AJ10" s="46"/>
      <c r="AK10" s="71"/>
      <c r="AL10" s="46"/>
      <c r="AM10" s="46"/>
      <c r="AN10" s="46"/>
      <c r="AO10" s="46"/>
      <c r="AP10" s="46"/>
      <c r="AQ10" s="46"/>
      <c r="AR10" s="46"/>
      <c r="AS10" s="46"/>
      <c r="AT10" s="46"/>
      <c r="AU10" s="46"/>
      <c r="AV10" s="46"/>
      <c r="AW10" s="46"/>
      <c r="AX10" s="46"/>
      <c r="AY10" s="46"/>
      <c r="AZ10" s="46"/>
      <c r="BA10" s="46"/>
    </row>
    <row r="11" spans="1:53">
      <c r="A11" s="243">
        <v>4</v>
      </c>
      <c r="B11" s="592"/>
      <c r="C11" s="592"/>
      <c r="D11" s="592"/>
      <c r="E11" s="592"/>
      <c r="F11" s="592"/>
      <c r="G11" s="592"/>
      <c r="H11" s="592"/>
      <c r="I11" s="592"/>
      <c r="J11" s="592"/>
      <c r="K11" s="592"/>
      <c r="L11" s="592"/>
      <c r="M11" s="592"/>
      <c r="N11" s="592"/>
      <c r="O11" s="592"/>
      <c r="P11" s="592"/>
      <c r="Q11" s="592"/>
      <c r="R11" s="244"/>
      <c r="S11" s="244"/>
      <c r="T11" s="243"/>
      <c r="U11" s="243"/>
      <c r="V11" s="243"/>
      <c r="W11" s="243"/>
      <c r="X11" s="243"/>
      <c r="Y11" s="243"/>
      <c r="Z11" s="46"/>
      <c r="AA11" s="46"/>
      <c r="AB11" s="46"/>
      <c r="AC11" s="46"/>
      <c r="AD11" s="46"/>
      <c r="AE11" s="46"/>
      <c r="AF11" s="46"/>
      <c r="AG11" s="46"/>
      <c r="AH11" s="71"/>
      <c r="AI11" s="46"/>
      <c r="AJ11" s="46"/>
      <c r="AK11" s="71"/>
      <c r="AL11" s="46"/>
      <c r="AM11" s="46"/>
      <c r="AN11" s="46"/>
      <c r="AO11" s="46"/>
      <c r="AP11" s="46"/>
      <c r="AQ11" s="46"/>
      <c r="AR11" s="46"/>
      <c r="AS11" s="46"/>
      <c r="AT11" s="46"/>
      <c r="AU11" s="46"/>
      <c r="AV11" s="46"/>
      <c r="AW11" s="46"/>
      <c r="AX11" s="46"/>
      <c r="AY11" s="46"/>
      <c r="AZ11" s="46"/>
      <c r="BA11" s="46"/>
    </row>
    <row r="12" spans="1:53">
      <c r="A12" s="243">
        <v>5</v>
      </c>
      <c r="B12" s="592"/>
      <c r="C12" s="592"/>
      <c r="D12" s="592"/>
      <c r="E12" s="592"/>
      <c r="F12" s="592"/>
      <c r="G12" s="592"/>
      <c r="H12" s="592"/>
      <c r="I12" s="592"/>
      <c r="J12" s="592"/>
      <c r="K12" s="592"/>
      <c r="L12" s="592"/>
      <c r="M12" s="592"/>
      <c r="N12" s="592"/>
      <c r="O12" s="592"/>
      <c r="P12" s="592"/>
      <c r="Q12" s="592"/>
      <c r="R12" s="244"/>
      <c r="S12" s="244"/>
      <c r="T12" s="243"/>
      <c r="U12" s="243"/>
      <c r="V12" s="243"/>
      <c r="W12" s="243"/>
      <c r="X12" s="243"/>
      <c r="Y12" s="243"/>
      <c r="Z12" s="46"/>
      <c r="AA12" s="46"/>
      <c r="AB12" s="46"/>
      <c r="AC12" s="46"/>
      <c r="AD12" s="46"/>
      <c r="AE12" s="46"/>
      <c r="AF12" s="46"/>
      <c r="AG12" s="46"/>
      <c r="AH12" s="71"/>
      <c r="AI12" s="46"/>
      <c r="AJ12" s="46"/>
      <c r="AK12" s="71"/>
      <c r="AL12" s="46"/>
      <c r="AM12" s="46"/>
      <c r="AN12" s="46"/>
      <c r="AO12" s="46"/>
      <c r="AP12" s="46"/>
      <c r="AQ12" s="46"/>
      <c r="AR12" s="46"/>
      <c r="AS12" s="46"/>
      <c r="AT12" s="46"/>
      <c r="AU12" s="46"/>
      <c r="AV12" s="46"/>
      <c r="AW12" s="46"/>
      <c r="AX12" s="46"/>
      <c r="AY12" s="46"/>
      <c r="AZ12" s="46"/>
      <c r="BA12" s="46"/>
    </row>
    <row r="13" spans="1:53">
      <c r="A13" s="242" t="s">
        <v>257</v>
      </c>
      <c r="B13" s="592"/>
      <c r="C13" s="592"/>
      <c r="D13" s="592"/>
      <c r="E13" s="592"/>
      <c r="F13" s="592"/>
      <c r="G13" s="592"/>
      <c r="H13" s="592"/>
      <c r="I13" s="592"/>
      <c r="J13" s="592"/>
      <c r="K13" s="592"/>
      <c r="L13" s="592"/>
      <c r="M13" s="592"/>
      <c r="N13" s="592"/>
      <c r="O13" s="592"/>
      <c r="P13" s="592"/>
      <c r="Q13" s="592"/>
      <c r="R13" s="244"/>
      <c r="S13" s="244"/>
      <c r="T13" s="243"/>
      <c r="U13" s="243"/>
      <c r="V13" s="243"/>
      <c r="W13" s="243"/>
      <c r="X13" s="243"/>
      <c r="Y13" s="243"/>
      <c r="Z13" s="46"/>
      <c r="AA13" s="46"/>
      <c r="AB13" s="46"/>
      <c r="AC13" s="46"/>
      <c r="AD13" s="46"/>
      <c r="AE13" s="46"/>
      <c r="AF13" s="46"/>
      <c r="AG13" s="46"/>
      <c r="AH13" s="71"/>
      <c r="AI13" s="46"/>
      <c r="AJ13" s="46"/>
      <c r="AK13" s="71"/>
      <c r="AL13" s="46"/>
      <c r="AM13" s="46"/>
      <c r="AN13" s="46"/>
      <c r="AO13" s="46"/>
      <c r="AP13" s="46"/>
      <c r="AQ13" s="46"/>
      <c r="AR13" s="46"/>
      <c r="AS13" s="46"/>
      <c r="AT13" s="46"/>
      <c r="AU13" s="46"/>
      <c r="AV13" s="46"/>
      <c r="AW13" s="46"/>
      <c r="AX13" s="46"/>
      <c r="AY13" s="46"/>
      <c r="AZ13" s="46"/>
      <c r="BA13" s="46"/>
    </row>
    <row r="14" spans="1:53">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71"/>
      <c r="AI14" s="46"/>
      <c r="AJ14" s="46"/>
      <c r="AK14" s="71"/>
      <c r="AL14" s="46"/>
      <c r="AM14" s="46"/>
      <c r="AN14" s="46"/>
      <c r="AO14" s="46"/>
      <c r="AP14" s="46"/>
      <c r="AQ14" s="46"/>
      <c r="AR14" s="46"/>
      <c r="AS14" s="46"/>
      <c r="AT14" s="46"/>
      <c r="AU14" s="46"/>
      <c r="AV14" s="46"/>
      <c r="AW14" s="46"/>
      <c r="AX14" s="46"/>
      <c r="AY14" s="46"/>
      <c r="AZ14" s="46"/>
      <c r="BA14" s="46"/>
    </row>
    <row r="15" spans="1:53" ht="29.4" thickBot="1">
      <c r="A15" s="70" t="s">
        <v>135</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71"/>
      <c r="AI15" s="46"/>
      <c r="AJ15" s="46"/>
      <c r="AK15" s="71"/>
      <c r="AL15" s="46"/>
      <c r="AM15" s="46"/>
      <c r="AN15" s="46"/>
      <c r="AO15" s="46"/>
      <c r="AP15" s="46"/>
      <c r="AQ15" s="46"/>
      <c r="AR15" s="46"/>
      <c r="AS15" s="46"/>
      <c r="AT15" s="46"/>
      <c r="AU15" s="46"/>
      <c r="AV15" s="46"/>
      <c r="AW15" s="46"/>
      <c r="AX15" s="46"/>
      <c r="AY15" s="46"/>
      <c r="AZ15" s="46"/>
      <c r="BA15" s="46"/>
    </row>
    <row r="16" spans="1:53" ht="17.399999999999999">
      <c r="A16" s="560" t="s">
        <v>77</v>
      </c>
      <c r="B16" s="561"/>
      <c r="C16" s="561"/>
      <c r="D16" s="561"/>
      <c r="E16" s="561"/>
      <c r="F16" s="562" t="s">
        <v>78</v>
      </c>
      <c r="G16" s="562"/>
      <c r="H16" s="562"/>
      <c r="I16" s="562"/>
      <c r="J16" s="562"/>
      <c r="K16" s="562"/>
      <c r="L16" s="48"/>
      <c r="M16" s="563" t="s">
        <v>79</v>
      </c>
      <c r="N16" s="564"/>
      <c r="O16" s="565" t="s">
        <v>136</v>
      </c>
      <c r="P16" s="565"/>
      <c r="Q16" s="565"/>
      <c r="R16" s="565"/>
      <c r="S16" s="565"/>
      <c r="T16" s="565"/>
      <c r="U16" s="565"/>
      <c r="V16" s="565"/>
      <c r="W16" s="565"/>
      <c r="X16" s="565"/>
      <c r="Y16" s="565"/>
      <c r="Z16" s="565"/>
      <c r="AA16" s="565"/>
      <c r="AB16" s="565"/>
      <c r="AC16" s="565"/>
      <c r="AD16" s="565"/>
      <c r="AE16" s="565"/>
      <c r="AF16" s="565"/>
      <c r="AG16" s="565"/>
      <c r="AH16" s="566"/>
      <c r="AI16" s="565"/>
      <c r="AJ16" s="565"/>
      <c r="AK16" s="566"/>
      <c r="AL16" s="565"/>
      <c r="AM16" s="565"/>
      <c r="AN16" s="565"/>
      <c r="AO16" s="565"/>
      <c r="AP16" s="565"/>
      <c r="AQ16" s="565"/>
      <c r="AR16" s="565"/>
      <c r="AS16" s="565"/>
      <c r="AT16" s="565"/>
      <c r="AU16" s="565"/>
      <c r="AV16" s="565"/>
      <c r="AW16" s="49" t="s">
        <v>81</v>
      </c>
      <c r="AX16" s="50"/>
      <c r="AY16" s="50"/>
      <c r="AZ16" s="50"/>
      <c r="BA16" s="51"/>
    </row>
    <row r="17" spans="1:54" ht="17.399999999999999">
      <c r="A17" s="569" t="s">
        <v>82</v>
      </c>
      <c r="B17" s="570"/>
      <c r="C17" s="570"/>
      <c r="D17" s="570"/>
      <c r="E17" s="570"/>
      <c r="F17" s="570"/>
      <c r="G17" s="570"/>
      <c r="H17" s="570"/>
      <c r="I17" s="570"/>
      <c r="J17" s="570"/>
      <c r="K17" s="570"/>
      <c r="L17" s="571"/>
      <c r="M17" s="571"/>
      <c r="N17" s="570"/>
      <c r="O17" s="567"/>
      <c r="P17" s="567"/>
      <c r="Q17" s="567"/>
      <c r="R17" s="567"/>
      <c r="S17" s="567"/>
      <c r="T17" s="567"/>
      <c r="U17" s="567"/>
      <c r="V17" s="567"/>
      <c r="W17" s="567"/>
      <c r="X17" s="567"/>
      <c r="Y17" s="567"/>
      <c r="Z17" s="567"/>
      <c r="AA17" s="567"/>
      <c r="AB17" s="567"/>
      <c r="AC17" s="567"/>
      <c r="AD17" s="567"/>
      <c r="AE17" s="567"/>
      <c r="AF17" s="567"/>
      <c r="AG17" s="567"/>
      <c r="AH17" s="568"/>
      <c r="AI17" s="567"/>
      <c r="AJ17" s="567"/>
      <c r="AK17" s="568"/>
      <c r="AL17" s="567"/>
      <c r="AM17" s="567"/>
      <c r="AN17" s="567"/>
      <c r="AO17" s="567"/>
      <c r="AP17" s="567"/>
      <c r="AQ17" s="567"/>
      <c r="AR17" s="567"/>
      <c r="AS17" s="567"/>
      <c r="AT17" s="567"/>
      <c r="AU17" s="567"/>
      <c r="AV17" s="567"/>
      <c r="AW17" s="52" t="s">
        <v>83</v>
      </c>
      <c r="AX17" s="53"/>
      <c r="AY17" s="53"/>
      <c r="AZ17" s="53"/>
      <c r="BA17" s="54"/>
    </row>
    <row r="18" spans="1:54" ht="17.399999999999999">
      <c r="A18" s="572" t="s">
        <v>84</v>
      </c>
      <c r="B18" s="573"/>
      <c r="C18" s="573"/>
      <c r="D18" s="573"/>
      <c r="E18" s="573"/>
      <c r="F18" s="573"/>
      <c r="G18" s="573"/>
      <c r="H18" s="573"/>
      <c r="I18" s="573"/>
      <c r="J18" s="573"/>
      <c r="K18" s="573"/>
      <c r="L18" s="55"/>
      <c r="M18" s="574" t="s">
        <v>85</v>
      </c>
      <c r="N18" s="573"/>
      <c r="O18" s="567"/>
      <c r="P18" s="567"/>
      <c r="Q18" s="567"/>
      <c r="R18" s="567"/>
      <c r="S18" s="567"/>
      <c r="T18" s="567"/>
      <c r="U18" s="567"/>
      <c r="V18" s="567"/>
      <c r="W18" s="567"/>
      <c r="X18" s="567"/>
      <c r="Y18" s="567"/>
      <c r="Z18" s="567"/>
      <c r="AA18" s="567"/>
      <c r="AB18" s="567"/>
      <c r="AC18" s="567"/>
      <c r="AD18" s="567"/>
      <c r="AE18" s="567"/>
      <c r="AF18" s="567"/>
      <c r="AG18" s="567"/>
      <c r="AH18" s="568"/>
      <c r="AI18" s="567"/>
      <c r="AJ18" s="567"/>
      <c r="AK18" s="568"/>
      <c r="AL18" s="567"/>
      <c r="AM18" s="567"/>
      <c r="AN18" s="567"/>
      <c r="AO18" s="567"/>
      <c r="AP18" s="567"/>
      <c r="AQ18" s="567"/>
      <c r="AR18" s="567"/>
      <c r="AS18" s="567"/>
      <c r="AT18" s="567"/>
      <c r="AU18" s="567"/>
      <c r="AV18" s="567"/>
      <c r="AW18" s="52" t="s">
        <v>86</v>
      </c>
      <c r="AX18" s="53"/>
      <c r="AY18" s="53"/>
      <c r="AZ18" s="53"/>
      <c r="BA18" s="54"/>
    </row>
    <row r="19" spans="1:54" ht="17.399999999999999">
      <c r="A19" s="572" t="s">
        <v>87</v>
      </c>
      <c r="B19" s="575"/>
      <c r="C19" s="575"/>
      <c r="D19" s="575"/>
      <c r="E19" s="575"/>
      <c r="F19" s="575"/>
      <c r="G19" s="575"/>
      <c r="H19" s="575"/>
      <c r="I19" s="575"/>
      <c r="J19" s="575"/>
      <c r="K19" s="575"/>
      <c r="L19" s="574"/>
      <c r="M19" s="574"/>
      <c r="N19" s="575"/>
      <c r="O19" s="567"/>
      <c r="P19" s="567"/>
      <c r="Q19" s="567"/>
      <c r="R19" s="567"/>
      <c r="S19" s="567"/>
      <c r="T19" s="567"/>
      <c r="U19" s="567"/>
      <c r="V19" s="567"/>
      <c r="W19" s="567"/>
      <c r="X19" s="567"/>
      <c r="Y19" s="567"/>
      <c r="Z19" s="567"/>
      <c r="AA19" s="567"/>
      <c r="AB19" s="567"/>
      <c r="AC19" s="567"/>
      <c r="AD19" s="567"/>
      <c r="AE19" s="567"/>
      <c r="AF19" s="567"/>
      <c r="AG19" s="567"/>
      <c r="AH19" s="568"/>
      <c r="AI19" s="567"/>
      <c r="AJ19" s="567"/>
      <c r="AK19" s="568"/>
      <c r="AL19" s="567"/>
      <c r="AM19" s="567"/>
      <c r="AN19" s="567"/>
      <c r="AO19" s="567"/>
      <c r="AP19" s="567"/>
      <c r="AQ19" s="567"/>
      <c r="AR19" s="567"/>
      <c r="AS19" s="567"/>
      <c r="AT19" s="567"/>
      <c r="AU19" s="567"/>
      <c r="AV19" s="567"/>
      <c r="AW19" s="528" t="s">
        <v>88</v>
      </c>
      <c r="AX19" s="578"/>
      <c r="AY19" s="578"/>
      <c r="AZ19" s="578"/>
      <c r="BA19" s="539"/>
    </row>
    <row r="20" spans="1:54">
      <c r="A20" s="542" t="s">
        <v>89</v>
      </c>
      <c r="B20" s="543"/>
      <c r="C20" s="543"/>
      <c r="D20" s="543"/>
      <c r="E20" s="543"/>
      <c r="F20" s="543"/>
      <c r="G20" s="543"/>
      <c r="H20" s="543"/>
      <c r="I20" s="543"/>
      <c r="J20" s="543"/>
      <c r="K20" s="543"/>
      <c r="L20" s="544"/>
      <c r="M20" s="544"/>
      <c r="N20" s="543"/>
      <c r="O20" s="567"/>
      <c r="P20" s="567"/>
      <c r="Q20" s="567"/>
      <c r="R20" s="567"/>
      <c r="S20" s="567"/>
      <c r="T20" s="567"/>
      <c r="U20" s="567"/>
      <c r="V20" s="567"/>
      <c r="W20" s="567"/>
      <c r="X20" s="567"/>
      <c r="Y20" s="567"/>
      <c r="Z20" s="567"/>
      <c r="AA20" s="567"/>
      <c r="AB20" s="567"/>
      <c r="AC20" s="567"/>
      <c r="AD20" s="567"/>
      <c r="AE20" s="567"/>
      <c r="AF20" s="567"/>
      <c r="AG20" s="567"/>
      <c r="AH20" s="568"/>
      <c r="AI20" s="567"/>
      <c r="AJ20" s="567"/>
      <c r="AK20" s="568"/>
      <c r="AL20" s="567"/>
      <c r="AM20" s="567"/>
      <c r="AN20" s="567"/>
      <c r="AO20" s="567"/>
      <c r="AP20" s="567"/>
      <c r="AQ20" s="567"/>
      <c r="AR20" s="567"/>
      <c r="AS20" s="567"/>
      <c r="AT20" s="567"/>
      <c r="AU20" s="567"/>
      <c r="AV20" s="567"/>
      <c r="AW20" s="576"/>
      <c r="AX20" s="579"/>
      <c r="AY20" s="579"/>
      <c r="AZ20" s="579"/>
      <c r="BA20" s="540"/>
    </row>
    <row r="21" spans="1:54">
      <c r="A21" s="542"/>
      <c r="B21" s="543"/>
      <c r="C21" s="543"/>
      <c r="D21" s="543"/>
      <c r="E21" s="543"/>
      <c r="F21" s="543"/>
      <c r="G21" s="543"/>
      <c r="H21" s="543"/>
      <c r="I21" s="543"/>
      <c r="J21" s="543"/>
      <c r="K21" s="543"/>
      <c r="L21" s="544"/>
      <c r="M21" s="544"/>
      <c r="N21" s="543"/>
      <c r="O21" s="567"/>
      <c r="P21" s="567"/>
      <c r="Q21" s="567"/>
      <c r="R21" s="567"/>
      <c r="S21" s="567"/>
      <c r="T21" s="567"/>
      <c r="U21" s="567"/>
      <c r="V21" s="567"/>
      <c r="W21" s="567"/>
      <c r="X21" s="567"/>
      <c r="Y21" s="567"/>
      <c r="Z21" s="567"/>
      <c r="AA21" s="567"/>
      <c r="AB21" s="567"/>
      <c r="AC21" s="567"/>
      <c r="AD21" s="567"/>
      <c r="AE21" s="567"/>
      <c r="AF21" s="567"/>
      <c r="AG21" s="567"/>
      <c r="AH21" s="568"/>
      <c r="AI21" s="567"/>
      <c r="AJ21" s="567"/>
      <c r="AK21" s="568"/>
      <c r="AL21" s="567"/>
      <c r="AM21" s="567"/>
      <c r="AN21" s="567"/>
      <c r="AO21" s="567"/>
      <c r="AP21" s="567"/>
      <c r="AQ21" s="567"/>
      <c r="AR21" s="567"/>
      <c r="AS21" s="567"/>
      <c r="AT21" s="567"/>
      <c r="AU21" s="567"/>
      <c r="AV21" s="567"/>
      <c r="AW21" s="577"/>
      <c r="AX21" s="580"/>
      <c r="AY21" s="580"/>
      <c r="AZ21" s="580"/>
      <c r="BA21" s="541"/>
    </row>
    <row r="22" spans="1:54" s="57" customFormat="1" ht="13.5" customHeight="1">
      <c r="A22" s="553" t="s">
        <v>0</v>
      </c>
      <c r="B22" s="555" t="s">
        <v>90</v>
      </c>
      <c r="C22" s="556"/>
      <c r="D22" s="556"/>
      <c r="E22" s="556"/>
      <c r="F22" s="556"/>
      <c r="G22" s="556"/>
      <c r="H22" s="556"/>
      <c r="I22" s="556"/>
      <c r="J22" s="556"/>
      <c r="K22" s="557"/>
      <c r="L22" s="547" t="s">
        <v>91</v>
      </c>
      <c r="M22" s="547" t="s">
        <v>81</v>
      </c>
      <c r="N22" s="528" t="s">
        <v>83</v>
      </c>
      <c r="O22" s="528" t="s">
        <v>92</v>
      </c>
      <c r="P22" s="528" t="s">
        <v>93</v>
      </c>
      <c r="Q22" s="528" t="s">
        <v>94</v>
      </c>
      <c r="R22" s="528" t="s">
        <v>95</v>
      </c>
      <c r="S22" s="547" t="s">
        <v>96</v>
      </c>
      <c r="T22" s="528" t="s">
        <v>97</v>
      </c>
      <c r="U22" s="547" t="s">
        <v>98</v>
      </c>
      <c r="V22" s="547" t="s">
        <v>99</v>
      </c>
      <c r="W22" s="547" t="s">
        <v>100</v>
      </c>
      <c r="X22" s="551" t="s">
        <v>101</v>
      </c>
      <c r="Y22" s="545" t="s">
        <v>102</v>
      </c>
      <c r="Z22" s="545" t="s">
        <v>103</v>
      </c>
      <c r="AA22" s="528" t="s">
        <v>104</v>
      </c>
      <c r="AB22" s="534" t="s">
        <v>105</v>
      </c>
      <c r="AC22" s="528" t="s">
        <v>106</v>
      </c>
      <c r="AD22" s="520" t="s">
        <v>107</v>
      </c>
      <c r="AE22" s="536" t="s">
        <v>108</v>
      </c>
      <c r="AF22" s="537"/>
      <c r="AG22" s="538"/>
      <c r="AH22" s="532" t="s">
        <v>109</v>
      </c>
      <c r="AI22" s="530" t="s">
        <v>110</v>
      </c>
      <c r="AJ22" s="522" t="s">
        <v>111</v>
      </c>
      <c r="AK22" s="532" t="s">
        <v>112</v>
      </c>
      <c r="AL22" s="522" t="s">
        <v>113</v>
      </c>
      <c r="AM22" s="522" t="s">
        <v>114</v>
      </c>
      <c r="AN22" s="522" t="s">
        <v>115</v>
      </c>
      <c r="AO22" s="520" t="s">
        <v>116</v>
      </c>
      <c r="AP22" s="520" t="s">
        <v>117</v>
      </c>
      <c r="AQ22" s="520" t="s">
        <v>118</v>
      </c>
      <c r="AR22" s="522" t="s">
        <v>119</v>
      </c>
      <c r="AS22" s="56" t="s">
        <v>120</v>
      </c>
      <c r="AT22" s="524" t="s">
        <v>121</v>
      </c>
      <c r="AU22" s="524" t="s">
        <v>122</v>
      </c>
      <c r="AV22" s="524" t="s">
        <v>123</v>
      </c>
      <c r="AW22" s="526" t="s">
        <v>124</v>
      </c>
      <c r="AX22" s="528" t="s">
        <v>125</v>
      </c>
      <c r="AY22" s="528" t="s">
        <v>125</v>
      </c>
      <c r="AZ22" s="528" t="s">
        <v>125</v>
      </c>
      <c r="BA22" s="518" t="s">
        <v>125</v>
      </c>
    </row>
    <row r="23" spans="1:54" s="57" customFormat="1" ht="14.25" customHeight="1" thickBot="1">
      <c r="A23" s="581"/>
      <c r="B23" s="58">
        <v>0</v>
      </c>
      <c r="C23" s="58">
        <v>1</v>
      </c>
      <c r="D23" s="58">
        <v>2</v>
      </c>
      <c r="E23" s="58">
        <v>3</v>
      </c>
      <c r="F23" s="58">
        <v>4</v>
      </c>
      <c r="G23" s="58">
        <v>5</v>
      </c>
      <c r="H23" s="58">
        <v>6</v>
      </c>
      <c r="I23" s="58">
        <v>7</v>
      </c>
      <c r="J23" s="58">
        <v>8</v>
      </c>
      <c r="K23" s="59">
        <v>9</v>
      </c>
      <c r="L23" s="548"/>
      <c r="M23" s="548"/>
      <c r="N23" s="549"/>
      <c r="O23" s="529"/>
      <c r="P23" s="529"/>
      <c r="Q23" s="529"/>
      <c r="R23" s="529"/>
      <c r="S23" s="548"/>
      <c r="T23" s="549"/>
      <c r="U23" s="550"/>
      <c r="V23" s="548"/>
      <c r="W23" s="548"/>
      <c r="X23" s="552"/>
      <c r="Y23" s="546"/>
      <c r="Z23" s="546"/>
      <c r="AA23" s="529"/>
      <c r="AB23" s="535"/>
      <c r="AC23" s="529"/>
      <c r="AD23" s="521"/>
      <c r="AE23" s="60" t="s">
        <v>126</v>
      </c>
      <c r="AF23" s="60" t="s">
        <v>127</v>
      </c>
      <c r="AG23" s="60" t="s">
        <v>128</v>
      </c>
      <c r="AH23" s="533"/>
      <c r="AI23" s="531"/>
      <c r="AJ23" s="523"/>
      <c r="AK23" s="533"/>
      <c r="AL23" s="523"/>
      <c r="AM23" s="523"/>
      <c r="AN23" s="523"/>
      <c r="AO23" s="521"/>
      <c r="AP23" s="521"/>
      <c r="AQ23" s="521"/>
      <c r="AR23" s="523"/>
      <c r="AS23" s="56" t="s">
        <v>129</v>
      </c>
      <c r="AT23" s="525"/>
      <c r="AU23" s="525"/>
      <c r="AV23" s="525"/>
      <c r="AW23" s="527"/>
      <c r="AX23" s="529"/>
      <c r="AY23" s="529"/>
      <c r="AZ23" s="529"/>
      <c r="BA23" s="519"/>
    </row>
    <row r="24" spans="1:54">
      <c r="A24" s="61">
        <v>1</v>
      </c>
      <c r="B24" s="62"/>
      <c r="C24" s="62"/>
      <c r="D24" s="62"/>
      <c r="E24" s="62"/>
      <c r="F24" s="62"/>
      <c r="G24" s="62"/>
      <c r="H24" s="62"/>
      <c r="I24" s="62"/>
      <c r="J24" s="62"/>
      <c r="K24" s="62"/>
      <c r="L24" s="62"/>
      <c r="M24" s="62"/>
      <c r="N24" s="62" t="s">
        <v>376</v>
      </c>
      <c r="O24" s="62"/>
      <c r="P24" s="62"/>
      <c r="Q24" s="62"/>
      <c r="R24" s="62"/>
      <c r="S24" s="62"/>
      <c r="T24" s="62"/>
      <c r="U24" s="62"/>
      <c r="V24" s="62" t="s">
        <v>377</v>
      </c>
      <c r="W24" s="63" t="s">
        <v>137</v>
      </c>
      <c r="X24" s="62" t="s">
        <v>380</v>
      </c>
      <c r="Y24" s="62" t="s">
        <v>378</v>
      </c>
      <c r="Z24" s="62" t="s">
        <v>379</v>
      </c>
      <c r="AA24" s="62"/>
      <c r="AB24" s="62">
        <v>0.22</v>
      </c>
      <c r="AC24" s="62"/>
      <c r="AD24" s="62" t="s">
        <v>381</v>
      </c>
      <c r="AE24" s="62"/>
      <c r="AF24" s="62"/>
      <c r="AG24" s="62"/>
      <c r="AH24" s="62">
        <v>0.24</v>
      </c>
      <c r="AI24" s="62"/>
      <c r="AJ24" s="62"/>
      <c r="AK24" s="62"/>
      <c r="AL24" s="62"/>
      <c r="AM24" s="62"/>
      <c r="AN24" s="62"/>
      <c r="AO24" s="596" t="s">
        <v>387</v>
      </c>
      <c r="AP24" s="62"/>
      <c r="AQ24" s="62"/>
      <c r="AR24" s="62"/>
      <c r="AS24" s="62" t="s">
        <v>129</v>
      </c>
      <c r="AT24" s="596" t="s">
        <v>382</v>
      </c>
      <c r="AU24" s="62"/>
      <c r="AV24" s="62" t="s">
        <v>391</v>
      </c>
      <c r="AW24" s="62"/>
      <c r="AX24" s="62"/>
      <c r="AY24" s="62"/>
      <c r="AZ24" s="62"/>
      <c r="BA24" s="64"/>
    </row>
    <row r="25" spans="1:54">
      <c r="A25" s="61">
        <v>2</v>
      </c>
      <c r="B25" s="65"/>
      <c r="C25" s="65"/>
      <c r="D25" s="65"/>
      <c r="E25" s="65"/>
      <c r="F25" s="65"/>
      <c r="G25" s="65"/>
      <c r="H25" s="65"/>
      <c r="I25" s="65"/>
      <c r="J25" s="65"/>
      <c r="K25" s="65"/>
      <c r="L25" s="65"/>
      <c r="M25" s="65"/>
      <c r="N25" s="65" t="s">
        <v>383</v>
      </c>
      <c r="O25" s="65"/>
      <c r="P25" s="65"/>
      <c r="Q25" s="65"/>
      <c r="R25" s="65"/>
      <c r="S25" s="65"/>
      <c r="T25" s="65"/>
      <c r="U25" s="65"/>
      <c r="V25" s="65" t="s">
        <v>384</v>
      </c>
      <c r="W25" s="65" t="s">
        <v>385</v>
      </c>
      <c r="X25" s="65"/>
      <c r="Y25" s="65" t="s">
        <v>386</v>
      </c>
      <c r="Z25" s="65"/>
      <c r="AA25" s="65"/>
      <c r="AB25" s="65"/>
      <c r="AC25" s="65"/>
      <c r="AD25" s="65"/>
      <c r="AE25" s="65"/>
      <c r="AF25" s="65"/>
      <c r="AG25" s="65"/>
      <c r="AH25" s="65"/>
      <c r="AI25" s="65"/>
      <c r="AJ25" s="65"/>
      <c r="AK25" s="65"/>
      <c r="AL25" s="65"/>
      <c r="AM25" s="65"/>
      <c r="AN25" s="65"/>
      <c r="AO25" s="65" t="s">
        <v>388</v>
      </c>
      <c r="AP25" s="65"/>
      <c r="AQ25" s="65"/>
      <c r="AR25" s="65"/>
      <c r="AS25" s="65" t="s">
        <v>389</v>
      </c>
      <c r="AT25" s="65" t="s">
        <v>390</v>
      </c>
      <c r="AU25" s="65"/>
      <c r="AV25" s="65" t="s">
        <v>392</v>
      </c>
      <c r="AW25" s="65"/>
      <c r="AX25" s="65"/>
      <c r="AY25" s="65"/>
      <c r="AZ25" s="65"/>
      <c r="BA25" s="66"/>
    </row>
    <row r="26" spans="1:54">
      <c r="A26" s="61">
        <v>3</v>
      </c>
      <c r="B26" s="65"/>
      <c r="C26" s="65"/>
      <c r="D26" s="65"/>
      <c r="E26" s="6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6"/>
      <c r="BB26" s="67"/>
    </row>
    <row r="27" spans="1:54">
      <c r="A27" s="61">
        <v>4</v>
      </c>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6"/>
      <c r="BB27" s="67"/>
    </row>
    <row r="28" spans="1:54">
      <c r="A28" s="61">
        <v>5</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6"/>
    </row>
    <row r="29" spans="1:54">
      <c r="A29" s="61">
        <v>6</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6"/>
    </row>
    <row r="30" spans="1:54">
      <c r="A30" s="61">
        <v>7</v>
      </c>
      <c r="B30" s="65"/>
      <c r="C30" s="65"/>
      <c r="D30" s="65"/>
      <c r="E30" s="65"/>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6"/>
    </row>
    <row r="31" spans="1:54">
      <c r="A31" s="61">
        <v>8</v>
      </c>
      <c r="B31" s="65"/>
      <c r="C31" s="65"/>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6"/>
    </row>
    <row r="32" spans="1:54">
      <c r="A32" s="61">
        <v>9</v>
      </c>
      <c r="B32" s="65"/>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6"/>
    </row>
    <row r="33" spans="1:53">
      <c r="A33" s="61">
        <v>10</v>
      </c>
      <c r="B33" s="65"/>
      <c r="C33" s="65"/>
      <c r="D33" s="65"/>
      <c r="E33" s="65"/>
      <c r="F33" s="65"/>
      <c r="G33" s="65"/>
      <c r="H33" s="65"/>
      <c r="I33" s="65"/>
      <c r="J33" s="65"/>
      <c r="K33" s="65"/>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6"/>
    </row>
    <row r="34" spans="1:53">
      <c r="A34" s="61">
        <v>11</v>
      </c>
      <c r="B34" s="65"/>
      <c r="C34" s="65"/>
      <c r="D34" s="65"/>
      <c r="E34" s="65"/>
      <c r="F34" s="65"/>
      <c r="G34" s="65"/>
      <c r="H34" s="65"/>
      <c r="I34" s="65"/>
      <c r="J34" s="65"/>
      <c r="K34" s="65"/>
      <c r="L34" s="65"/>
      <c r="M34" s="65"/>
      <c r="N34" s="65"/>
      <c r="O34" s="65"/>
      <c r="P34" s="65"/>
      <c r="Q34" s="65"/>
      <c r="R34" s="65"/>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6"/>
    </row>
    <row r="35" spans="1:53">
      <c r="A35" s="61">
        <v>12</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6"/>
    </row>
    <row r="36" spans="1:53">
      <c r="A36" s="61">
        <v>13</v>
      </c>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row>
    <row r="37" spans="1:53">
      <c r="A37" s="61">
        <v>14</v>
      </c>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6"/>
    </row>
    <row r="38" spans="1:53">
      <c r="A38" s="61">
        <v>15</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6"/>
    </row>
    <row r="39" spans="1:53">
      <c r="A39" s="61">
        <v>16</v>
      </c>
      <c r="B39" s="65"/>
      <c r="C39" s="65"/>
      <c r="D39" s="65"/>
      <c r="E39" s="65"/>
      <c r="F39" s="65"/>
      <c r="G39" s="65"/>
      <c r="H39" s="65"/>
      <c r="I39" s="65"/>
      <c r="J39" s="65"/>
      <c r="K39" s="65"/>
      <c r="L39" s="65"/>
      <c r="M39" s="65"/>
      <c r="N39" s="65"/>
      <c r="O39" s="65"/>
      <c r="P39" s="65"/>
      <c r="Q39" s="65"/>
      <c r="R39" s="65"/>
      <c r="S39" s="65"/>
      <c r="T39" s="65"/>
      <c r="U39" s="65"/>
      <c r="V39" s="65"/>
      <c r="W39" s="65"/>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6"/>
    </row>
    <row r="40" spans="1:53">
      <c r="A40" s="61">
        <v>17</v>
      </c>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6"/>
    </row>
    <row r="41" spans="1:53">
      <c r="A41" s="61">
        <v>18</v>
      </c>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6"/>
    </row>
    <row r="42" spans="1:53">
      <c r="A42" s="61">
        <v>19</v>
      </c>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6"/>
    </row>
    <row r="43" spans="1:53">
      <c r="A43" s="61">
        <v>20</v>
      </c>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6"/>
    </row>
    <row r="44" spans="1:53">
      <c r="A44" s="61">
        <v>21</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6"/>
    </row>
    <row r="45" spans="1:53">
      <c r="A45" s="61">
        <v>22</v>
      </c>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6"/>
    </row>
    <row r="46" spans="1:53">
      <c r="A46" s="61">
        <v>23</v>
      </c>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6"/>
    </row>
    <row r="47" spans="1:53">
      <c r="A47" s="61">
        <v>24</v>
      </c>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6"/>
    </row>
    <row r="48" spans="1:53">
      <c r="A48" s="61">
        <v>25</v>
      </c>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6"/>
    </row>
    <row r="49" spans="1:53">
      <c r="A49" s="61">
        <v>26</v>
      </c>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6"/>
    </row>
    <row r="50" spans="1:53">
      <c r="A50" s="61">
        <v>27</v>
      </c>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6"/>
    </row>
    <row r="51" spans="1:53">
      <c r="A51" s="61">
        <v>28</v>
      </c>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c r="AP51" s="65"/>
      <c r="AQ51" s="65"/>
      <c r="AR51" s="65"/>
      <c r="AS51" s="65"/>
      <c r="AT51" s="65"/>
      <c r="AU51" s="65"/>
      <c r="AV51" s="65"/>
      <c r="AW51" s="65"/>
      <c r="AX51" s="65"/>
      <c r="AY51" s="65"/>
      <c r="AZ51" s="65"/>
      <c r="BA51" s="66"/>
    </row>
    <row r="52" spans="1:53">
      <c r="A52" s="61">
        <v>29</v>
      </c>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6"/>
    </row>
    <row r="53" spans="1:53">
      <c r="A53" s="61">
        <v>30</v>
      </c>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65"/>
      <c r="AT53" s="65"/>
      <c r="AU53" s="65"/>
      <c r="AV53" s="65"/>
      <c r="AW53" s="65"/>
      <c r="AX53" s="65"/>
      <c r="AY53" s="65"/>
      <c r="AZ53" s="65"/>
      <c r="BA53" s="66"/>
    </row>
    <row r="54" spans="1:53">
      <c r="A54" s="61">
        <v>31</v>
      </c>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6"/>
    </row>
    <row r="55" spans="1:53">
      <c r="A55" s="61">
        <v>32</v>
      </c>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6"/>
    </row>
    <row r="56" spans="1:53">
      <c r="A56" s="61">
        <v>33</v>
      </c>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6"/>
    </row>
    <row r="57" spans="1:53">
      <c r="A57" s="61">
        <v>34</v>
      </c>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6"/>
    </row>
    <row r="58" spans="1:53">
      <c r="A58" s="61">
        <v>35</v>
      </c>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6"/>
    </row>
    <row r="59" spans="1:53">
      <c r="A59" s="61">
        <v>36</v>
      </c>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6"/>
    </row>
    <row r="60" spans="1:53">
      <c r="A60" s="61">
        <v>37</v>
      </c>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c r="AP60" s="65"/>
      <c r="AQ60" s="65"/>
      <c r="AR60" s="65"/>
      <c r="AS60" s="65"/>
      <c r="AT60" s="65"/>
      <c r="AU60" s="65"/>
      <c r="AV60" s="65"/>
      <c r="AW60" s="65"/>
      <c r="AX60" s="65"/>
      <c r="AY60" s="65"/>
      <c r="AZ60" s="65"/>
      <c r="BA60" s="66"/>
    </row>
    <row r="61" spans="1:53">
      <c r="A61" s="61">
        <v>38</v>
      </c>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6"/>
    </row>
    <row r="62" spans="1:53">
      <c r="A62" s="61">
        <v>39</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6"/>
    </row>
    <row r="63" spans="1:53">
      <c r="A63" s="61">
        <v>40</v>
      </c>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6"/>
    </row>
    <row r="64" spans="1:53">
      <c r="A64" s="61">
        <v>41</v>
      </c>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66"/>
    </row>
    <row r="65" spans="1:53">
      <c r="A65" s="61">
        <v>42</v>
      </c>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6"/>
    </row>
    <row r="66" spans="1:53">
      <c r="A66" s="61">
        <v>43</v>
      </c>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6"/>
    </row>
    <row r="67" spans="1:53">
      <c r="A67" s="61">
        <v>44</v>
      </c>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6"/>
    </row>
    <row r="68" spans="1:53">
      <c r="A68" s="61">
        <v>45</v>
      </c>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c r="AP68" s="65"/>
      <c r="AQ68" s="65"/>
      <c r="AR68" s="65"/>
      <c r="AS68" s="65"/>
      <c r="AT68" s="65"/>
      <c r="AU68" s="65"/>
      <c r="AV68" s="65"/>
      <c r="AW68" s="65"/>
      <c r="AX68" s="65"/>
      <c r="AY68" s="65"/>
      <c r="AZ68" s="65"/>
      <c r="BA68" s="66"/>
    </row>
    <row r="69" spans="1:53">
      <c r="A69" s="61">
        <v>46</v>
      </c>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6"/>
    </row>
    <row r="70" spans="1:53">
      <c r="A70" s="61">
        <v>47</v>
      </c>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6"/>
    </row>
    <row r="71" spans="1:53">
      <c r="A71" s="61">
        <v>48</v>
      </c>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c r="AP71" s="65"/>
      <c r="AQ71" s="65"/>
      <c r="AR71" s="65"/>
      <c r="AS71" s="65"/>
      <c r="AT71" s="65"/>
      <c r="AU71" s="65"/>
      <c r="AV71" s="65"/>
      <c r="AW71" s="65"/>
      <c r="AX71" s="65"/>
      <c r="AY71" s="65"/>
      <c r="AZ71" s="65"/>
      <c r="BA71" s="66"/>
    </row>
    <row r="72" spans="1:53">
      <c r="A72" s="61">
        <v>49</v>
      </c>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c r="AP72" s="65"/>
      <c r="AQ72" s="65"/>
      <c r="AR72" s="65"/>
      <c r="AS72" s="65"/>
      <c r="AT72" s="65"/>
      <c r="AU72" s="65"/>
      <c r="AV72" s="65"/>
      <c r="AW72" s="65"/>
      <c r="AX72" s="65"/>
      <c r="AY72" s="65"/>
      <c r="AZ72" s="65"/>
      <c r="BA72" s="66"/>
    </row>
    <row r="73" spans="1:53">
      <c r="A73" s="61">
        <v>50</v>
      </c>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6"/>
    </row>
    <row r="74" spans="1:53">
      <c r="A74" s="61">
        <v>51</v>
      </c>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6"/>
    </row>
    <row r="75" spans="1:53">
      <c r="A75" s="61">
        <v>52</v>
      </c>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6"/>
    </row>
    <row r="76" spans="1:53">
      <c r="A76" s="61">
        <v>53</v>
      </c>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6"/>
    </row>
    <row r="77" spans="1:53">
      <c r="A77" s="61">
        <v>54</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6"/>
    </row>
    <row r="78" spans="1:53">
      <c r="A78" s="61">
        <v>55</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c r="AP78" s="65"/>
      <c r="AQ78" s="65"/>
      <c r="AR78" s="65"/>
      <c r="AS78" s="65"/>
      <c r="AT78" s="65"/>
      <c r="AU78" s="65"/>
      <c r="AV78" s="65"/>
      <c r="AW78" s="65"/>
      <c r="AX78" s="65"/>
      <c r="AY78" s="65"/>
      <c r="AZ78" s="65"/>
      <c r="BA78" s="66"/>
    </row>
    <row r="79" spans="1:53">
      <c r="A79" s="61">
        <v>56</v>
      </c>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c r="AP79" s="65"/>
      <c r="AQ79" s="65"/>
      <c r="AR79" s="65"/>
      <c r="AS79" s="65"/>
      <c r="AT79" s="65"/>
      <c r="AU79" s="65"/>
      <c r="AV79" s="65"/>
      <c r="AW79" s="65"/>
      <c r="AX79" s="65"/>
      <c r="AY79" s="65"/>
      <c r="AZ79" s="65"/>
      <c r="BA79" s="66"/>
    </row>
    <row r="80" spans="1:53">
      <c r="A80" s="61">
        <v>57</v>
      </c>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c r="AP80" s="65"/>
      <c r="AQ80" s="65"/>
      <c r="AR80" s="65"/>
      <c r="AS80" s="65"/>
      <c r="AT80" s="65"/>
      <c r="AU80" s="65"/>
      <c r="AV80" s="65"/>
      <c r="AW80" s="65"/>
      <c r="AX80" s="65"/>
      <c r="AY80" s="65"/>
      <c r="AZ80" s="65"/>
      <c r="BA80" s="66"/>
    </row>
    <row r="81" spans="1:53">
      <c r="A81" s="61">
        <v>58</v>
      </c>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6"/>
    </row>
    <row r="82" spans="1:53">
      <c r="A82" s="61">
        <v>59</v>
      </c>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6"/>
    </row>
    <row r="83" spans="1:53">
      <c r="A83" s="61">
        <v>60</v>
      </c>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c r="AP83" s="65"/>
      <c r="AQ83" s="65"/>
      <c r="AR83" s="65"/>
      <c r="AS83" s="65"/>
      <c r="AT83" s="65"/>
      <c r="AU83" s="65"/>
      <c r="AV83" s="65"/>
      <c r="AW83" s="65"/>
      <c r="AX83" s="65"/>
      <c r="AY83" s="65"/>
      <c r="AZ83" s="65"/>
      <c r="BA83" s="66"/>
    </row>
    <row r="84" spans="1:53">
      <c r="A84" s="61">
        <v>61</v>
      </c>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c r="AP84" s="65"/>
      <c r="AQ84" s="65"/>
      <c r="AR84" s="65"/>
      <c r="AS84" s="65"/>
      <c r="AT84" s="65"/>
      <c r="AU84" s="65"/>
      <c r="AV84" s="65"/>
      <c r="AW84" s="65"/>
      <c r="AX84" s="65"/>
      <c r="AY84" s="65"/>
      <c r="AZ84" s="65"/>
      <c r="BA84" s="66"/>
    </row>
    <row r="85" spans="1:53">
      <c r="A85" s="61">
        <v>62</v>
      </c>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6"/>
    </row>
    <row r="86" spans="1:53">
      <c r="A86" s="61">
        <v>63</v>
      </c>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6"/>
    </row>
    <row r="87" spans="1:53">
      <c r="A87" s="61">
        <v>64</v>
      </c>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6"/>
    </row>
    <row r="88" spans="1:53">
      <c r="A88" s="61">
        <v>65</v>
      </c>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6"/>
    </row>
    <row r="89" spans="1:53">
      <c r="A89" s="61">
        <v>66</v>
      </c>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c r="AP89" s="65"/>
      <c r="AQ89" s="65"/>
      <c r="AR89" s="65"/>
      <c r="AS89" s="65"/>
      <c r="AT89" s="65"/>
      <c r="AU89" s="65"/>
      <c r="AV89" s="65"/>
      <c r="AW89" s="65"/>
      <c r="AX89" s="65"/>
      <c r="AY89" s="65"/>
      <c r="AZ89" s="65"/>
      <c r="BA89" s="66"/>
    </row>
    <row r="90" spans="1:53">
      <c r="A90" s="61">
        <v>67</v>
      </c>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c r="AW90" s="65"/>
      <c r="AX90" s="65"/>
      <c r="AY90" s="65"/>
      <c r="AZ90" s="65"/>
      <c r="BA90" s="66"/>
    </row>
    <row r="91" spans="1:53">
      <c r="A91" s="61">
        <v>68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6"/>
    </row>
    <row r="92" spans="1:53">
      <c r="A92" s="61">
        <v>69</v>
      </c>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6"/>
    </row>
    <row r="93" spans="1:53">
      <c r="A93" s="61">
        <v>70</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6"/>
    </row>
    <row r="94" spans="1:53">
      <c r="A94" s="61">
        <v>71</v>
      </c>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6"/>
    </row>
    <row r="95" spans="1:53">
      <c r="A95" s="61">
        <v>72</v>
      </c>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6"/>
    </row>
    <row r="96" spans="1:53">
      <c r="A96" s="61">
        <v>73</v>
      </c>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6"/>
    </row>
    <row r="97" spans="1:53">
      <c r="A97" s="61">
        <v>74</v>
      </c>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6"/>
    </row>
    <row r="98" spans="1:53">
      <c r="A98" s="61">
        <v>75</v>
      </c>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6"/>
    </row>
    <row r="99" spans="1:53">
      <c r="A99" s="61">
        <v>76</v>
      </c>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c r="AP99" s="65"/>
      <c r="AQ99" s="65"/>
      <c r="AR99" s="65"/>
      <c r="AS99" s="65"/>
      <c r="AT99" s="65"/>
      <c r="AU99" s="65"/>
      <c r="AV99" s="65"/>
      <c r="AW99" s="65"/>
      <c r="AX99" s="65"/>
      <c r="AY99" s="65"/>
      <c r="AZ99" s="65"/>
      <c r="BA99" s="66"/>
    </row>
    <row r="100" spans="1:53">
      <c r="A100" s="61">
        <v>77</v>
      </c>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6"/>
    </row>
    <row r="101" spans="1:53">
      <c r="A101" s="61">
        <v>78</v>
      </c>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6"/>
    </row>
    <row r="102" spans="1:53">
      <c r="A102" s="61">
        <v>79</v>
      </c>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6"/>
    </row>
    <row r="103" spans="1:53">
      <c r="A103" s="61">
        <v>80</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6"/>
    </row>
    <row r="104" spans="1:53">
      <c r="A104" s="61">
        <v>81</v>
      </c>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6"/>
    </row>
    <row r="105" spans="1:53">
      <c r="A105" s="61">
        <v>82</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6"/>
    </row>
    <row r="106" spans="1:53">
      <c r="A106" s="61">
        <v>83</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6"/>
    </row>
    <row r="107" spans="1:53">
      <c r="A107" s="61">
        <v>84</v>
      </c>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c r="AP107" s="65"/>
      <c r="AQ107" s="65"/>
      <c r="AR107" s="65"/>
      <c r="AS107" s="65"/>
      <c r="AT107" s="65"/>
      <c r="AU107" s="65"/>
      <c r="AV107" s="65"/>
      <c r="AW107" s="65"/>
      <c r="AX107" s="65"/>
      <c r="AY107" s="65"/>
      <c r="AZ107" s="65"/>
      <c r="BA107" s="66"/>
    </row>
    <row r="108" spans="1:53">
      <c r="A108" s="61">
        <v>85</v>
      </c>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c r="AP108" s="65"/>
      <c r="AQ108" s="65"/>
      <c r="AR108" s="65"/>
      <c r="AS108" s="65"/>
      <c r="AT108" s="65"/>
      <c r="AU108" s="65"/>
      <c r="AV108" s="65"/>
      <c r="AW108" s="65"/>
      <c r="AX108" s="65"/>
      <c r="AY108" s="65"/>
      <c r="AZ108" s="65"/>
      <c r="BA108" s="66"/>
    </row>
    <row r="109" spans="1:53">
      <c r="A109" s="61">
        <v>86</v>
      </c>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c r="AP109" s="65"/>
      <c r="AQ109" s="65"/>
      <c r="AR109" s="65"/>
      <c r="AS109" s="65"/>
      <c r="AT109" s="65"/>
      <c r="AU109" s="65"/>
      <c r="AV109" s="65"/>
      <c r="AW109" s="65"/>
      <c r="AX109" s="65"/>
      <c r="AY109" s="65"/>
      <c r="AZ109" s="65"/>
      <c r="BA109" s="66"/>
    </row>
    <row r="110" spans="1:53">
      <c r="A110" s="61">
        <v>87</v>
      </c>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c r="AP110" s="65"/>
      <c r="AQ110" s="65"/>
      <c r="AR110" s="65"/>
      <c r="AS110" s="65"/>
      <c r="AT110" s="65"/>
      <c r="AU110" s="65"/>
      <c r="AV110" s="65"/>
      <c r="AW110" s="65"/>
      <c r="AX110" s="65"/>
      <c r="AY110" s="65"/>
      <c r="AZ110" s="65"/>
      <c r="BA110" s="66"/>
    </row>
    <row r="111" spans="1:53">
      <c r="A111" s="61">
        <v>88</v>
      </c>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c r="AP111" s="65"/>
      <c r="AQ111" s="65"/>
      <c r="AR111" s="65"/>
      <c r="AS111" s="65"/>
      <c r="AT111" s="65"/>
      <c r="AU111" s="65"/>
      <c r="AV111" s="65"/>
      <c r="AW111" s="65"/>
      <c r="AX111" s="65"/>
      <c r="AY111" s="65"/>
      <c r="AZ111" s="65"/>
      <c r="BA111" s="66"/>
    </row>
    <row r="112" spans="1:53">
      <c r="A112" s="61">
        <v>89</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c r="AP112" s="65"/>
      <c r="AQ112" s="65"/>
      <c r="AR112" s="65"/>
      <c r="AS112" s="65"/>
      <c r="AT112" s="65"/>
      <c r="AU112" s="65"/>
      <c r="AV112" s="65"/>
      <c r="AW112" s="65"/>
      <c r="AX112" s="65"/>
      <c r="AY112" s="65"/>
      <c r="AZ112" s="65"/>
      <c r="BA112" s="66"/>
    </row>
    <row r="113" spans="1:53">
      <c r="A113" s="61">
        <v>90</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c r="AP113" s="65"/>
      <c r="AQ113" s="65"/>
      <c r="AR113" s="65"/>
      <c r="AS113" s="65"/>
      <c r="AT113" s="65"/>
      <c r="AU113" s="65"/>
      <c r="AV113" s="65"/>
      <c r="AW113" s="65"/>
      <c r="AX113" s="65"/>
      <c r="AY113" s="65"/>
      <c r="AZ113" s="65"/>
      <c r="BA113" s="66"/>
    </row>
    <row r="114" spans="1:53">
      <c r="A114" s="61">
        <v>91</v>
      </c>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65"/>
      <c r="AQ114" s="65"/>
      <c r="AR114" s="65"/>
      <c r="AS114" s="65"/>
      <c r="AT114" s="65"/>
      <c r="AU114" s="65"/>
      <c r="AV114" s="65"/>
      <c r="AW114" s="65"/>
      <c r="AX114" s="65"/>
      <c r="AY114" s="65"/>
      <c r="AZ114" s="65"/>
      <c r="BA114" s="66"/>
    </row>
    <row r="115" spans="1:53">
      <c r="A115" s="61">
        <v>92</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c r="AP115" s="65"/>
      <c r="AQ115" s="65"/>
      <c r="AR115" s="65"/>
      <c r="AS115" s="65"/>
      <c r="AT115" s="65"/>
      <c r="AU115" s="65"/>
      <c r="AV115" s="65"/>
      <c r="AW115" s="65"/>
      <c r="AX115" s="65"/>
      <c r="AY115" s="65"/>
      <c r="AZ115" s="65"/>
      <c r="BA115" s="66"/>
    </row>
    <row r="116" spans="1:53">
      <c r="A116" s="61">
        <v>93</v>
      </c>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c r="AP116" s="65"/>
      <c r="AQ116" s="65"/>
      <c r="AR116" s="65"/>
      <c r="AS116" s="65"/>
      <c r="AT116" s="65"/>
      <c r="AU116" s="65"/>
      <c r="AV116" s="65"/>
      <c r="AW116" s="65"/>
      <c r="AX116" s="65"/>
      <c r="AY116" s="65"/>
      <c r="AZ116" s="65"/>
      <c r="BA116" s="66"/>
    </row>
    <row r="117" spans="1:53">
      <c r="A117" s="61">
        <v>94</v>
      </c>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c r="AP117" s="65"/>
      <c r="AQ117" s="65"/>
      <c r="AR117" s="65"/>
      <c r="AS117" s="65"/>
      <c r="AT117" s="65"/>
      <c r="AU117" s="65"/>
      <c r="AV117" s="65"/>
      <c r="AW117" s="65"/>
      <c r="AX117" s="65"/>
      <c r="AY117" s="65"/>
      <c r="AZ117" s="65"/>
      <c r="BA117" s="66"/>
    </row>
    <row r="118" spans="1:53">
      <c r="A118" s="61">
        <v>95</v>
      </c>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c r="AZ118" s="65"/>
      <c r="BA118" s="66"/>
    </row>
    <row r="119" spans="1:53">
      <c r="A119" s="61">
        <v>96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c r="AP119" s="65"/>
      <c r="AQ119" s="65"/>
      <c r="AR119" s="65"/>
      <c r="AS119" s="65"/>
      <c r="AT119" s="65"/>
      <c r="AU119" s="65"/>
      <c r="AV119" s="65"/>
      <c r="AW119" s="65"/>
      <c r="AX119" s="65"/>
      <c r="AY119" s="65"/>
      <c r="AZ119" s="65"/>
      <c r="BA119" s="66"/>
    </row>
    <row r="120" spans="1:53">
      <c r="A120" s="61">
        <v>97</v>
      </c>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c r="AP120" s="65"/>
      <c r="AQ120" s="65"/>
      <c r="AR120" s="65"/>
      <c r="AS120" s="65"/>
      <c r="AT120" s="65"/>
      <c r="AU120" s="65"/>
      <c r="AV120" s="65"/>
      <c r="AW120" s="65"/>
      <c r="AX120" s="65"/>
      <c r="AY120" s="65"/>
      <c r="AZ120" s="65"/>
      <c r="BA120" s="66"/>
    </row>
    <row r="121" spans="1:53">
      <c r="A121" s="61">
        <v>98</v>
      </c>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c r="AP121" s="65"/>
      <c r="AQ121" s="65"/>
      <c r="AR121" s="65"/>
      <c r="AS121" s="65"/>
      <c r="AT121" s="65"/>
      <c r="AU121" s="65"/>
      <c r="AV121" s="65"/>
      <c r="AW121" s="65"/>
      <c r="AX121" s="65"/>
      <c r="AY121" s="65"/>
      <c r="AZ121" s="65"/>
      <c r="BA121" s="66"/>
    </row>
    <row r="122" spans="1:53">
      <c r="A122" s="61">
        <v>99</v>
      </c>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c r="AP122" s="65"/>
      <c r="AQ122" s="65"/>
      <c r="AR122" s="65"/>
      <c r="AS122" s="65"/>
      <c r="AT122" s="65"/>
      <c r="AU122" s="65"/>
      <c r="AV122" s="65"/>
      <c r="AW122" s="65"/>
      <c r="AX122" s="65"/>
      <c r="AY122" s="65"/>
      <c r="AZ122" s="65"/>
      <c r="BA122" s="66"/>
    </row>
    <row r="123" spans="1:53">
      <c r="A123" s="61">
        <v>100</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c r="AP123" s="65"/>
      <c r="AQ123" s="65"/>
      <c r="AR123" s="65"/>
      <c r="AS123" s="65"/>
      <c r="AT123" s="65"/>
      <c r="AU123" s="65"/>
      <c r="AV123" s="65"/>
      <c r="AW123" s="65"/>
      <c r="AX123" s="65"/>
      <c r="AY123" s="65"/>
      <c r="AZ123" s="65"/>
      <c r="BA123" s="66"/>
    </row>
    <row r="124" spans="1:53">
      <c r="A124" s="61">
        <v>101</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c r="AP124" s="65"/>
      <c r="AQ124" s="65"/>
      <c r="AR124" s="65"/>
      <c r="AS124" s="65"/>
      <c r="AT124" s="65"/>
      <c r="AU124" s="65"/>
      <c r="AV124" s="65"/>
      <c r="AW124" s="65"/>
      <c r="AX124" s="65"/>
      <c r="AY124" s="65"/>
      <c r="AZ124" s="65"/>
      <c r="BA124" s="66"/>
    </row>
    <row r="125" spans="1:53">
      <c r="A125" s="61">
        <v>102</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c r="AP125" s="65"/>
      <c r="AQ125" s="65"/>
      <c r="AR125" s="65"/>
      <c r="AS125" s="65"/>
      <c r="AT125" s="65"/>
      <c r="AU125" s="65"/>
      <c r="AV125" s="65"/>
      <c r="AW125" s="65"/>
      <c r="AX125" s="65"/>
      <c r="AY125" s="65"/>
      <c r="AZ125" s="65"/>
      <c r="BA125" s="66"/>
    </row>
    <row r="126" spans="1:53">
      <c r="A126" s="61">
        <v>103</v>
      </c>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c r="AP126" s="65"/>
      <c r="AQ126" s="65"/>
      <c r="AR126" s="65"/>
      <c r="AS126" s="65"/>
      <c r="AT126" s="65"/>
      <c r="AU126" s="65"/>
      <c r="AV126" s="65"/>
      <c r="AW126" s="65"/>
      <c r="AX126" s="65"/>
      <c r="AY126" s="65"/>
      <c r="AZ126" s="65"/>
      <c r="BA126" s="66"/>
    </row>
    <row r="127" spans="1:53">
      <c r="A127" s="61">
        <v>104</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c r="AP127" s="65"/>
      <c r="AQ127" s="65"/>
      <c r="AR127" s="65"/>
      <c r="AS127" s="65"/>
      <c r="AT127" s="65"/>
      <c r="AU127" s="65"/>
      <c r="AV127" s="65"/>
      <c r="AW127" s="65"/>
      <c r="AX127" s="65"/>
      <c r="AY127" s="65"/>
      <c r="AZ127" s="65"/>
      <c r="BA127" s="66"/>
    </row>
    <row r="128" spans="1:53">
      <c r="A128" s="61">
        <v>105</v>
      </c>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c r="AP128" s="65"/>
      <c r="AQ128" s="65"/>
      <c r="AR128" s="65"/>
      <c r="AS128" s="65"/>
      <c r="AT128" s="65"/>
      <c r="AU128" s="65"/>
      <c r="AV128" s="65"/>
      <c r="AW128" s="65"/>
      <c r="AX128" s="65"/>
      <c r="AY128" s="65"/>
      <c r="AZ128" s="65"/>
      <c r="BA128" s="66"/>
    </row>
    <row r="129" spans="1:53">
      <c r="A129" s="61">
        <v>106</v>
      </c>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c r="AP129" s="65"/>
      <c r="AQ129" s="65"/>
      <c r="AR129" s="65"/>
      <c r="AS129" s="65"/>
      <c r="AT129" s="65"/>
      <c r="AU129" s="65"/>
      <c r="AV129" s="65"/>
      <c r="AW129" s="65"/>
      <c r="AX129" s="65"/>
      <c r="AY129" s="65"/>
      <c r="AZ129" s="65"/>
      <c r="BA129" s="66"/>
    </row>
    <row r="130" spans="1:53">
      <c r="A130" s="61">
        <v>107</v>
      </c>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c r="AP130" s="65"/>
      <c r="AQ130" s="65"/>
      <c r="AR130" s="65"/>
      <c r="AS130" s="65"/>
      <c r="AT130" s="65"/>
      <c r="AU130" s="65"/>
      <c r="AV130" s="65"/>
      <c r="AW130" s="65"/>
      <c r="AX130" s="65"/>
      <c r="AY130" s="65"/>
      <c r="AZ130" s="65"/>
      <c r="BA130" s="66"/>
    </row>
    <row r="131" spans="1:53">
      <c r="A131" s="61">
        <v>108</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c r="AP131" s="65"/>
      <c r="AQ131" s="65"/>
      <c r="AR131" s="65"/>
      <c r="AS131" s="65"/>
      <c r="AT131" s="65"/>
      <c r="AU131" s="65"/>
      <c r="AV131" s="65"/>
      <c r="AW131" s="65"/>
      <c r="AX131" s="65"/>
      <c r="AY131" s="65"/>
      <c r="AZ131" s="65"/>
      <c r="BA131" s="66"/>
    </row>
    <row r="132" spans="1:53">
      <c r="A132" s="61">
        <v>109</v>
      </c>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c r="AP132" s="65"/>
      <c r="AQ132" s="65"/>
      <c r="AR132" s="65"/>
      <c r="AS132" s="65"/>
      <c r="AT132" s="65"/>
      <c r="AU132" s="65"/>
      <c r="AV132" s="65"/>
      <c r="AW132" s="65"/>
      <c r="AX132" s="65"/>
      <c r="AY132" s="65"/>
      <c r="AZ132" s="65"/>
      <c r="BA132" s="66"/>
    </row>
    <row r="133" spans="1:53">
      <c r="A133" s="61">
        <v>110</v>
      </c>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c r="AP133" s="65"/>
      <c r="AQ133" s="65"/>
      <c r="AR133" s="65"/>
      <c r="AS133" s="65"/>
      <c r="AT133" s="65"/>
      <c r="AU133" s="65"/>
      <c r="AV133" s="65"/>
      <c r="AW133" s="65"/>
      <c r="AX133" s="65"/>
      <c r="AY133" s="65"/>
      <c r="AZ133" s="65"/>
      <c r="BA133" s="66"/>
    </row>
    <row r="134" spans="1:53">
      <c r="A134" s="61">
        <v>111</v>
      </c>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c r="AP134" s="65"/>
      <c r="AQ134" s="65"/>
      <c r="AR134" s="65"/>
      <c r="AS134" s="65"/>
      <c r="AT134" s="65"/>
      <c r="AU134" s="65"/>
      <c r="AV134" s="65"/>
      <c r="AW134" s="65"/>
      <c r="AX134" s="65"/>
      <c r="AY134" s="65"/>
      <c r="AZ134" s="65"/>
      <c r="BA134" s="66"/>
    </row>
    <row r="135" spans="1:53">
      <c r="A135" s="61">
        <v>112</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c r="AP135" s="65"/>
      <c r="AQ135" s="65"/>
      <c r="AR135" s="65"/>
      <c r="AS135" s="65"/>
      <c r="AT135" s="65"/>
      <c r="AU135" s="65"/>
      <c r="AV135" s="65"/>
      <c r="AW135" s="65"/>
      <c r="AX135" s="65"/>
      <c r="AY135" s="65"/>
      <c r="AZ135" s="65"/>
      <c r="BA135" s="66"/>
    </row>
    <row r="136" spans="1:53">
      <c r="A136" s="61">
        <v>113</v>
      </c>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c r="AP136" s="65"/>
      <c r="AQ136" s="65"/>
      <c r="AR136" s="65"/>
      <c r="AS136" s="65"/>
      <c r="AT136" s="65"/>
      <c r="AU136" s="65"/>
      <c r="AV136" s="65"/>
      <c r="AW136" s="65"/>
      <c r="AX136" s="65"/>
      <c r="AY136" s="65"/>
      <c r="AZ136" s="65"/>
      <c r="BA136" s="66"/>
    </row>
    <row r="137" spans="1:53">
      <c r="A137" s="61">
        <v>114</v>
      </c>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c r="AP137" s="65"/>
      <c r="AQ137" s="65"/>
      <c r="AR137" s="65"/>
      <c r="AS137" s="65"/>
      <c r="AT137" s="65"/>
      <c r="AU137" s="65"/>
      <c r="AV137" s="65"/>
      <c r="AW137" s="65"/>
      <c r="AX137" s="65"/>
      <c r="AY137" s="65"/>
      <c r="AZ137" s="65"/>
      <c r="BA137" s="66"/>
    </row>
    <row r="138" spans="1:53">
      <c r="A138" s="61">
        <v>115</v>
      </c>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c r="AP138" s="65"/>
      <c r="AQ138" s="65"/>
      <c r="AR138" s="65"/>
      <c r="AS138" s="65"/>
      <c r="AT138" s="65"/>
      <c r="AU138" s="65"/>
      <c r="AV138" s="65"/>
      <c r="AW138" s="65"/>
      <c r="AX138" s="65"/>
      <c r="AY138" s="65"/>
      <c r="AZ138" s="65"/>
      <c r="BA138" s="66"/>
    </row>
    <row r="139" spans="1:53">
      <c r="A139" s="61">
        <v>116</v>
      </c>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c r="AP139" s="65"/>
      <c r="AQ139" s="65"/>
      <c r="AR139" s="65"/>
      <c r="AS139" s="65"/>
      <c r="AT139" s="65"/>
      <c r="AU139" s="65"/>
      <c r="AV139" s="65"/>
      <c r="AW139" s="65"/>
      <c r="AX139" s="65"/>
      <c r="AY139" s="65"/>
      <c r="AZ139" s="65"/>
      <c r="BA139" s="66"/>
    </row>
    <row r="140" spans="1:53">
      <c r="A140" s="61">
        <v>117</v>
      </c>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c r="AP140" s="65"/>
      <c r="AQ140" s="65"/>
      <c r="AR140" s="65"/>
      <c r="AS140" s="65"/>
      <c r="AT140" s="65"/>
      <c r="AU140" s="65"/>
      <c r="AV140" s="65"/>
      <c r="AW140" s="65"/>
      <c r="AX140" s="65"/>
      <c r="AY140" s="65"/>
      <c r="AZ140" s="65"/>
      <c r="BA140" s="66"/>
    </row>
    <row r="141" spans="1:53">
      <c r="A141" s="61">
        <v>118</v>
      </c>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c r="AP141" s="65"/>
      <c r="AQ141" s="65"/>
      <c r="AR141" s="65"/>
      <c r="AS141" s="65"/>
      <c r="AT141" s="65"/>
      <c r="AU141" s="65"/>
      <c r="AV141" s="65"/>
      <c r="AW141" s="65"/>
      <c r="AX141" s="65"/>
      <c r="AY141" s="65"/>
      <c r="AZ141" s="65"/>
      <c r="BA141" s="66"/>
    </row>
    <row r="142" spans="1:53">
      <c r="A142" s="61">
        <v>119</v>
      </c>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c r="AP142" s="65"/>
      <c r="AQ142" s="65"/>
      <c r="AR142" s="65"/>
      <c r="AS142" s="65"/>
      <c r="AT142" s="65"/>
      <c r="AU142" s="65"/>
      <c r="AV142" s="65"/>
      <c r="AW142" s="65"/>
      <c r="AX142" s="65"/>
      <c r="AY142" s="65"/>
      <c r="AZ142" s="65"/>
      <c r="BA142" s="66"/>
    </row>
    <row r="143" spans="1:53">
      <c r="A143" s="61">
        <v>120</v>
      </c>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c r="AP143" s="65"/>
      <c r="AQ143" s="65"/>
      <c r="AR143" s="65"/>
      <c r="AS143" s="65"/>
      <c r="AT143" s="65"/>
      <c r="AU143" s="65"/>
      <c r="AV143" s="65"/>
      <c r="AW143" s="65"/>
      <c r="AX143" s="65"/>
      <c r="AY143" s="65"/>
      <c r="AZ143" s="65"/>
      <c r="BA143" s="66"/>
    </row>
    <row r="144" spans="1:53">
      <c r="A144" s="61">
        <v>121</v>
      </c>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c r="AP144" s="65"/>
      <c r="AQ144" s="65"/>
      <c r="AR144" s="65"/>
      <c r="AS144" s="65"/>
      <c r="AT144" s="65"/>
      <c r="AU144" s="65"/>
      <c r="AV144" s="65"/>
      <c r="AW144" s="65"/>
      <c r="AX144" s="65"/>
      <c r="AY144" s="65"/>
      <c r="AZ144" s="65"/>
      <c r="BA144" s="66"/>
    </row>
    <row r="145" spans="1:53">
      <c r="A145" s="61">
        <v>122</v>
      </c>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c r="AP145" s="65"/>
      <c r="AQ145" s="65"/>
      <c r="AR145" s="65"/>
      <c r="AS145" s="65"/>
      <c r="AT145" s="65"/>
      <c r="AU145" s="65"/>
      <c r="AV145" s="65"/>
      <c r="AW145" s="65"/>
      <c r="AX145" s="65"/>
      <c r="AY145" s="65"/>
      <c r="AZ145" s="65"/>
      <c r="BA145" s="66"/>
    </row>
    <row r="146" spans="1:53">
      <c r="A146" s="61">
        <v>123</v>
      </c>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c r="AP146" s="65"/>
      <c r="AQ146" s="65"/>
      <c r="AR146" s="65"/>
      <c r="AS146" s="65"/>
      <c r="AT146" s="65"/>
      <c r="AU146" s="65"/>
      <c r="AV146" s="65"/>
      <c r="AW146" s="65"/>
      <c r="AX146" s="65"/>
      <c r="AY146" s="65"/>
      <c r="AZ146" s="65"/>
      <c r="BA146" s="66"/>
    </row>
    <row r="147" spans="1:53">
      <c r="A147" s="61">
        <v>124</v>
      </c>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c r="AP147" s="65"/>
      <c r="AQ147" s="65"/>
      <c r="AR147" s="65"/>
      <c r="AS147" s="65"/>
      <c r="AT147" s="65"/>
      <c r="AU147" s="65"/>
      <c r="AV147" s="65"/>
      <c r="AW147" s="65"/>
      <c r="AX147" s="65"/>
      <c r="AY147" s="65"/>
      <c r="AZ147" s="65"/>
      <c r="BA147" s="66"/>
    </row>
    <row r="148" spans="1:53">
      <c r="A148" s="61">
        <v>125</v>
      </c>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c r="AP148" s="65"/>
      <c r="AQ148" s="65"/>
      <c r="AR148" s="65"/>
      <c r="AS148" s="65"/>
      <c r="AT148" s="65"/>
      <c r="AU148" s="65"/>
      <c r="AV148" s="65"/>
      <c r="AW148" s="65"/>
      <c r="AX148" s="65"/>
      <c r="AY148" s="65"/>
      <c r="AZ148" s="65"/>
      <c r="BA148" s="66"/>
    </row>
    <row r="149" spans="1:53">
      <c r="A149" s="61">
        <v>126</v>
      </c>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c r="AP149" s="65"/>
      <c r="AQ149" s="65"/>
      <c r="AR149" s="65"/>
      <c r="AS149" s="65"/>
      <c r="AT149" s="65"/>
      <c r="AU149" s="65"/>
      <c r="AV149" s="65"/>
      <c r="AW149" s="65"/>
      <c r="AX149" s="65"/>
      <c r="AY149" s="65"/>
      <c r="AZ149" s="65"/>
      <c r="BA149" s="66"/>
    </row>
    <row r="150" spans="1:53">
      <c r="A150" s="61">
        <v>127</v>
      </c>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c r="AP150" s="65"/>
      <c r="AQ150" s="65"/>
      <c r="AR150" s="65"/>
      <c r="AS150" s="65"/>
      <c r="AT150" s="65"/>
      <c r="AU150" s="65"/>
      <c r="AV150" s="65"/>
      <c r="AW150" s="65"/>
      <c r="AX150" s="65"/>
      <c r="AY150" s="65"/>
      <c r="AZ150" s="65"/>
      <c r="BA150" s="66"/>
    </row>
    <row r="151" spans="1:53">
      <c r="A151" s="61">
        <v>128</v>
      </c>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c r="AP151" s="65"/>
      <c r="AQ151" s="65"/>
      <c r="AR151" s="65"/>
      <c r="AS151" s="65"/>
      <c r="AT151" s="65"/>
      <c r="AU151" s="65"/>
      <c r="AV151" s="65"/>
      <c r="AW151" s="65"/>
      <c r="AX151" s="65"/>
      <c r="AY151" s="65"/>
      <c r="AZ151" s="65"/>
      <c r="BA151" s="66"/>
    </row>
    <row r="152" spans="1:53">
      <c r="A152" s="61">
        <v>129</v>
      </c>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c r="AP152" s="65"/>
      <c r="AQ152" s="65"/>
      <c r="AR152" s="65"/>
      <c r="AS152" s="65"/>
      <c r="AT152" s="65"/>
      <c r="AU152" s="65"/>
      <c r="AV152" s="65"/>
      <c r="AW152" s="65"/>
      <c r="AX152" s="65"/>
      <c r="AY152" s="65"/>
      <c r="AZ152" s="65"/>
      <c r="BA152" s="66"/>
    </row>
    <row r="153" spans="1:53">
      <c r="A153" s="61">
        <v>130</v>
      </c>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c r="AP153" s="65"/>
      <c r="AQ153" s="65"/>
      <c r="AR153" s="65"/>
      <c r="AS153" s="65"/>
      <c r="AT153" s="65"/>
      <c r="AU153" s="65"/>
      <c r="AV153" s="65"/>
      <c r="AW153" s="65"/>
      <c r="AX153" s="65"/>
      <c r="AY153" s="65"/>
      <c r="AZ153" s="65"/>
      <c r="BA153" s="66"/>
    </row>
    <row r="154" spans="1:53">
      <c r="A154" s="61">
        <v>131</v>
      </c>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c r="AP154" s="65"/>
      <c r="AQ154" s="65"/>
      <c r="AR154" s="65"/>
      <c r="AS154" s="65"/>
      <c r="AT154" s="65"/>
      <c r="AU154" s="65"/>
      <c r="AV154" s="65"/>
      <c r="AW154" s="65"/>
      <c r="AX154" s="65"/>
      <c r="AY154" s="65"/>
      <c r="AZ154" s="65"/>
      <c r="BA154" s="66"/>
    </row>
    <row r="155" spans="1:53">
      <c r="A155" s="61">
        <v>132</v>
      </c>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c r="AP155" s="65"/>
      <c r="AQ155" s="65"/>
      <c r="AR155" s="65"/>
      <c r="AS155" s="65"/>
      <c r="AT155" s="65"/>
      <c r="AU155" s="65"/>
      <c r="AV155" s="65"/>
      <c r="AW155" s="65"/>
      <c r="AX155" s="65"/>
      <c r="AY155" s="65"/>
      <c r="AZ155" s="65"/>
      <c r="BA155" s="66"/>
    </row>
    <row r="156" spans="1:53">
      <c r="A156" s="61">
        <v>133</v>
      </c>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c r="AP156" s="65"/>
      <c r="AQ156" s="65"/>
      <c r="AR156" s="65"/>
      <c r="AS156" s="65"/>
      <c r="AT156" s="65"/>
      <c r="AU156" s="65"/>
      <c r="AV156" s="65"/>
      <c r="AW156" s="65"/>
      <c r="AX156" s="65"/>
      <c r="AY156" s="65"/>
      <c r="AZ156" s="65"/>
      <c r="BA156" s="66"/>
    </row>
    <row r="157" spans="1:53">
      <c r="A157" s="61">
        <v>134</v>
      </c>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c r="AP157" s="65"/>
      <c r="AQ157" s="65"/>
      <c r="AR157" s="65"/>
      <c r="AS157" s="65"/>
      <c r="AT157" s="65"/>
      <c r="AU157" s="65"/>
      <c r="AV157" s="65"/>
      <c r="AW157" s="65"/>
      <c r="AX157" s="65"/>
      <c r="AY157" s="65"/>
      <c r="AZ157" s="65"/>
      <c r="BA157" s="66"/>
    </row>
    <row r="158" spans="1:53" ht="15" thickBot="1">
      <c r="A158" s="61">
        <v>135</v>
      </c>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68"/>
      <c r="AT158" s="68"/>
      <c r="AU158" s="68"/>
      <c r="AV158" s="68"/>
      <c r="AW158" s="68"/>
      <c r="AX158" s="68"/>
      <c r="AY158" s="68"/>
      <c r="AZ158" s="68"/>
      <c r="BA158" s="69"/>
    </row>
    <row r="159" spans="1:53">
      <c r="A159" s="185" t="s">
        <v>310</v>
      </c>
      <c r="B159" s="185"/>
      <c r="C159" s="185"/>
    </row>
  </sheetData>
  <mergeCells count="94">
    <mergeCell ref="L12:N12"/>
    <mergeCell ref="L13:N13"/>
    <mergeCell ref="O7:Q7"/>
    <mergeCell ref="O8:Q8"/>
    <mergeCell ref="O9:Q9"/>
    <mergeCell ref="O10:Q10"/>
    <mergeCell ref="O11:Q11"/>
    <mergeCell ref="O12:Q12"/>
    <mergeCell ref="O13:Q13"/>
    <mergeCell ref="L7:N7"/>
    <mergeCell ref="L8:N8"/>
    <mergeCell ref="L9:N9"/>
    <mergeCell ref="L10:N10"/>
    <mergeCell ref="L11:N11"/>
    <mergeCell ref="B11:F11"/>
    <mergeCell ref="B12:F12"/>
    <mergeCell ref="B13:F13"/>
    <mergeCell ref="G8:K8"/>
    <mergeCell ref="G9:K9"/>
    <mergeCell ref="G10:K10"/>
    <mergeCell ref="G11:K11"/>
    <mergeCell ref="G12:K12"/>
    <mergeCell ref="G13:K13"/>
    <mergeCell ref="B7:F7"/>
    <mergeCell ref="G7:K7"/>
    <mergeCell ref="B8:F8"/>
    <mergeCell ref="B9:F9"/>
    <mergeCell ref="B10:F10"/>
    <mergeCell ref="A1:AZ1"/>
    <mergeCell ref="B3:K3"/>
    <mergeCell ref="L3:N3"/>
    <mergeCell ref="O3:Q3"/>
    <mergeCell ref="B4:K4"/>
    <mergeCell ref="L4:N4"/>
    <mergeCell ref="O4:Q4"/>
    <mergeCell ref="R3:S3"/>
    <mergeCell ref="R4:S4"/>
    <mergeCell ref="T3:U3"/>
    <mergeCell ref="T4:U4"/>
    <mergeCell ref="A20:N21"/>
    <mergeCell ref="A16:E16"/>
    <mergeCell ref="F16:K16"/>
    <mergeCell ref="M16:N16"/>
    <mergeCell ref="O16:AV21"/>
    <mergeCell ref="A17:N17"/>
    <mergeCell ref="A18:K18"/>
    <mergeCell ref="M18:N18"/>
    <mergeCell ref="A19:N19"/>
    <mergeCell ref="AW19:AW21"/>
    <mergeCell ref="AX19:AX21"/>
    <mergeCell ref="AY19:AY21"/>
    <mergeCell ref="AZ19:AZ21"/>
    <mergeCell ref="BA19:BA21"/>
    <mergeCell ref="U22:U23"/>
    <mergeCell ref="A22:A23"/>
    <mergeCell ref="B22:K22"/>
    <mergeCell ref="L22:L23"/>
    <mergeCell ref="M22:M23"/>
    <mergeCell ref="N22:N23"/>
    <mergeCell ref="O22:O23"/>
    <mergeCell ref="P22:P23"/>
    <mergeCell ref="Q22:Q23"/>
    <mergeCell ref="R22:R23"/>
    <mergeCell ref="S22:S23"/>
    <mergeCell ref="T22:T23"/>
    <mergeCell ref="AI22:AI23"/>
    <mergeCell ref="V22:V23"/>
    <mergeCell ref="W22:W23"/>
    <mergeCell ref="X22:X23"/>
    <mergeCell ref="Y22:Y23"/>
    <mergeCell ref="Z22:Z23"/>
    <mergeCell ref="AA22:AA23"/>
    <mergeCell ref="AB22:AB23"/>
    <mergeCell ref="AC22:AC23"/>
    <mergeCell ref="AD22:AD23"/>
    <mergeCell ref="AE22:AG22"/>
    <mergeCell ref="AH22:AH23"/>
    <mergeCell ref="AV22:AV23"/>
    <mergeCell ref="AJ22:AJ23"/>
    <mergeCell ref="AK22:AK23"/>
    <mergeCell ref="AL22:AL23"/>
    <mergeCell ref="AM22:AM23"/>
    <mergeCell ref="AN22:AN23"/>
    <mergeCell ref="AO22:AO23"/>
    <mergeCell ref="AP22:AP23"/>
    <mergeCell ref="AQ22:AQ23"/>
    <mergeCell ref="AR22:AR23"/>
    <mergeCell ref="AT22:AT23"/>
    <mergeCell ref="AU22:AU23"/>
    <mergeCell ref="AW22:AW23"/>
    <mergeCell ref="AX22:AX23"/>
    <mergeCell ref="AY22:AY23"/>
    <mergeCell ref="AZ22:AZ23"/>
    <mergeCell ref="BA22:BA23"/>
  </mergeCells>
  <phoneticPr fontId="1" type="noConversion"/>
  <dataValidations count="2">
    <dataValidation type="list" allowBlank="1" showInputMessage="1" showErrorMessage="1" sqref="W24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56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W13109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W19663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W26216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W32770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W39324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W45877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W52431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W58984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W65538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W72092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W78645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W85199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W91752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W98306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A00-000000000000}">
      <formula1>"Y,N"</formula1>
    </dataValidation>
    <dataValidation type="list" allowBlank="1" showInputMessage="1" showErrorMessage="1" sqref="AS24:AS157 WXA983064:WXA983197 WNE983064:WNE983197 WDI983064:WDI983197 VTM983064:VTM983197 VJQ983064:VJQ983197 UZU983064:UZU983197 UPY983064:UPY983197 UGC983064:UGC983197 TWG983064:TWG983197 TMK983064:TMK983197 TCO983064:TCO983197 SSS983064:SSS983197 SIW983064:SIW983197 RZA983064:RZA983197 RPE983064:RPE983197 RFI983064:RFI983197 QVM983064:QVM983197 QLQ983064:QLQ983197 QBU983064:QBU983197 PRY983064:PRY983197 PIC983064:PIC983197 OYG983064:OYG983197 OOK983064:OOK983197 OEO983064:OEO983197 NUS983064:NUS983197 NKW983064:NKW983197 NBA983064:NBA983197 MRE983064:MRE983197 MHI983064:MHI983197 LXM983064:LXM983197 LNQ983064:LNQ983197 LDU983064:LDU983197 KTY983064:KTY983197 KKC983064:KKC983197 KAG983064:KAG983197 JQK983064:JQK983197 JGO983064:JGO983197 IWS983064:IWS983197 IMW983064:IMW983197 IDA983064:IDA983197 HTE983064:HTE983197 HJI983064:HJI983197 GZM983064:GZM983197 GPQ983064:GPQ983197 GFU983064:GFU983197 FVY983064:FVY983197 FMC983064:FMC983197 FCG983064:FCG983197 ESK983064:ESK983197 EIO983064:EIO983197 DYS983064:DYS983197 DOW983064:DOW983197 DFA983064:DFA983197 CVE983064:CVE983197 CLI983064:CLI983197 CBM983064:CBM983197 BRQ983064:BRQ983197 BHU983064:BHU983197 AXY983064:AXY983197 AOC983064:AOC983197 AEG983064:AEG983197 UK983064:UK983197 KO983064:KO983197 AS983064:AS983197 WXA917528:WXA917661 WNE917528:WNE917661 WDI917528:WDI917661 VTM917528:VTM917661 VJQ917528:VJQ917661 UZU917528:UZU917661 UPY917528:UPY917661 UGC917528:UGC917661 TWG917528:TWG917661 TMK917528:TMK917661 TCO917528:TCO917661 SSS917528:SSS917661 SIW917528:SIW917661 RZA917528:RZA917661 RPE917528:RPE917661 RFI917528:RFI917661 QVM917528:QVM917661 QLQ917528:QLQ917661 QBU917528:QBU917661 PRY917528:PRY917661 PIC917528:PIC917661 OYG917528:OYG917661 OOK917528:OOK917661 OEO917528:OEO917661 NUS917528:NUS917661 NKW917528:NKW917661 NBA917528:NBA917661 MRE917528:MRE917661 MHI917528:MHI917661 LXM917528:LXM917661 LNQ917528:LNQ917661 LDU917528:LDU917661 KTY917528:KTY917661 KKC917528:KKC917661 KAG917528:KAG917661 JQK917528:JQK917661 JGO917528:JGO917661 IWS917528:IWS917661 IMW917528:IMW917661 IDA917528:IDA917661 HTE917528:HTE917661 HJI917528:HJI917661 GZM917528:GZM917661 GPQ917528:GPQ917661 GFU917528:GFU917661 FVY917528:FVY917661 FMC917528:FMC917661 FCG917528:FCG917661 ESK917528:ESK917661 EIO917528:EIO917661 DYS917528:DYS917661 DOW917528:DOW917661 DFA917528:DFA917661 CVE917528:CVE917661 CLI917528:CLI917661 CBM917528:CBM917661 BRQ917528:BRQ917661 BHU917528:BHU917661 AXY917528:AXY917661 AOC917528:AOC917661 AEG917528:AEG917661 UK917528:UK917661 KO917528:KO917661 AS917528:AS917661 WXA851992:WXA852125 WNE851992:WNE852125 WDI851992:WDI852125 VTM851992:VTM852125 VJQ851992:VJQ852125 UZU851992:UZU852125 UPY851992:UPY852125 UGC851992:UGC852125 TWG851992:TWG852125 TMK851992:TMK852125 TCO851992:TCO852125 SSS851992:SSS852125 SIW851992:SIW852125 RZA851992:RZA852125 RPE851992:RPE852125 RFI851992:RFI852125 QVM851992:QVM852125 QLQ851992:QLQ852125 QBU851992:QBU852125 PRY851992:PRY852125 PIC851992:PIC852125 OYG851992:OYG852125 OOK851992:OOK852125 OEO851992:OEO852125 NUS851992:NUS852125 NKW851992:NKW852125 NBA851992:NBA852125 MRE851992:MRE852125 MHI851992:MHI852125 LXM851992:LXM852125 LNQ851992:LNQ852125 LDU851992:LDU852125 KTY851992:KTY852125 KKC851992:KKC852125 KAG851992:KAG852125 JQK851992:JQK852125 JGO851992:JGO852125 IWS851992:IWS852125 IMW851992:IMW852125 IDA851992:IDA852125 HTE851992:HTE852125 HJI851992:HJI852125 GZM851992:GZM852125 GPQ851992:GPQ852125 GFU851992:GFU852125 FVY851992:FVY852125 FMC851992:FMC852125 FCG851992:FCG852125 ESK851992:ESK852125 EIO851992:EIO852125 DYS851992:DYS852125 DOW851992:DOW852125 DFA851992:DFA852125 CVE851992:CVE852125 CLI851992:CLI852125 CBM851992:CBM852125 BRQ851992:BRQ852125 BHU851992:BHU852125 AXY851992:AXY852125 AOC851992:AOC852125 AEG851992:AEG852125 UK851992:UK852125 KO851992:KO852125 AS851992:AS852125 WXA786456:WXA786589 WNE786456:WNE786589 WDI786456:WDI786589 VTM786456:VTM786589 VJQ786456:VJQ786589 UZU786456:UZU786589 UPY786456:UPY786589 UGC786456:UGC786589 TWG786456:TWG786589 TMK786456:TMK786589 TCO786456:TCO786589 SSS786456:SSS786589 SIW786456:SIW786589 RZA786456:RZA786589 RPE786456:RPE786589 RFI786456:RFI786589 QVM786456:QVM786589 QLQ786456:QLQ786589 QBU786456:QBU786589 PRY786456:PRY786589 PIC786456:PIC786589 OYG786456:OYG786589 OOK786456:OOK786589 OEO786456:OEO786589 NUS786456:NUS786589 NKW786456:NKW786589 NBA786456:NBA786589 MRE786456:MRE786589 MHI786456:MHI786589 LXM786456:LXM786589 LNQ786456:LNQ786589 LDU786456:LDU786589 KTY786456:KTY786589 KKC786456:KKC786589 KAG786456:KAG786589 JQK786456:JQK786589 JGO786456:JGO786589 IWS786456:IWS786589 IMW786456:IMW786589 IDA786456:IDA786589 HTE786456:HTE786589 HJI786456:HJI786589 GZM786456:GZM786589 GPQ786456:GPQ786589 GFU786456:GFU786589 FVY786456:FVY786589 FMC786456:FMC786589 FCG786456:FCG786589 ESK786456:ESK786589 EIO786456:EIO786589 DYS786456:DYS786589 DOW786456:DOW786589 DFA786456:DFA786589 CVE786456:CVE786589 CLI786456:CLI786589 CBM786456:CBM786589 BRQ786456:BRQ786589 BHU786456:BHU786589 AXY786456:AXY786589 AOC786456:AOC786589 AEG786456:AEG786589 UK786456:UK786589 KO786456:KO786589 AS786456:AS786589 WXA720920:WXA721053 WNE720920:WNE721053 WDI720920:WDI721053 VTM720920:VTM721053 VJQ720920:VJQ721053 UZU720920:UZU721053 UPY720920:UPY721053 UGC720920:UGC721053 TWG720920:TWG721053 TMK720920:TMK721053 TCO720920:TCO721053 SSS720920:SSS721053 SIW720920:SIW721053 RZA720920:RZA721053 RPE720920:RPE721053 RFI720920:RFI721053 QVM720920:QVM721053 QLQ720920:QLQ721053 QBU720920:QBU721053 PRY720920:PRY721053 PIC720920:PIC721053 OYG720920:OYG721053 OOK720920:OOK721053 OEO720920:OEO721053 NUS720920:NUS721053 NKW720920:NKW721053 NBA720920:NBA721053 MRE720920:MRE721053 MHI720920:MHI721053 LXM720920:LXM721053 LNQ720920:LNQ721053 LDU720920:LDU721053 KTY720920:KTY721053 KKC720920:KKC721053 KAG720920:KAG721053 JQK720920:JQK721053 JGO720920:JGO721053 IWS720920:IWS721053 IMW720920:IMW721053 IDA720920:IDA721053 HTE720920:HTE721053 HJI720920:HJI721053 GZM720920:GZM721053 GPQ720920:GPQ721053 GFU720920:GFU721053 FVY720920:FVY721053 FMC720920:FMC721053 FCG720920:FCG721053 ESK720920:ESK721053 EIO720920:EIO721053 DYS720920:DYS721053 DOW720920:DOW721053 DFA720920:DFA721053 CVE720920:CVE721053 CLI720920:CLI721053 CBM720920:CBM721053 BRQ720920:BRQ721053 BHU720920:BHU721053 AXY720920:AXY721053 AOC720920:AOC721053 AEG720920:AEG721053 UK720920:UK721053 KO720920:KO721053 AS720920:AS721053 WXA655384:WXA655517 WNE655384:WNE655517 WDI655384:WDI655517 VTM655384:VTM655517 VJQ655384:VJQ655517 UZU655384:UZU655517 UPY655384:UPY655517 UGC655384:UGC655517 TWG655384:TWG655517 TMK655384:TMK655517 TCO655384:TCO655517 SSS655384:SSS655517 SIW655384:SIW655517 RZA655384:RZA655517 RPE655384:RPE655517 RFI655384:RFI655517 QVM655384:QVM655517 QLQ655384:QLQ655517 QBU655384:QBU655517 PRY655384:PRY655517 PIC655384:PIC655517 OYG655384:OYG655517 OOK655384:OOK655517 OEO655384:OEO655517 NUS655384:NUS655517 NKW655384:NKW655517 NBA655384:NBA655517 MRE655384:MRE655517 MHI655384:MHI655517 LXM655384:LXM655517 LNQ655384:LNQ655517 LDU655384:LDU655517 KTY655384:KTY655517 KKC655384:KKC655517 KAG655384:KAG655517 JQK655384:JQK655517 JGO655384:JGO655517 IWS655384:IWS655517 IMW655384:IMW655517 IDA655384:IDA655517 HTE655384:HTE655517 HJI655384:HJI655517 GZM655384:GZM655517 GPQ655384:GPQ655517 GFU655384:GFU655517 FVY655384:FVY655517 FMC655384:FMC655517 FCG655384:FCG655517 ESK655384:ESK655517 EIO655384:EIO655517 DYS655384:DYS655517 DOW655384:DOW655517 DFA655384:DFA655517 CVE655384:CVE655517 CLI655384:CLI655517 CBM655384:CBM655517 BRQ655384:BRQ655517 BHU655384:BHU655517 AXY655384:AXY655517 AOC655384:AOC655517 AEG655384:AEG655517 UK655384:UK655517 KO655384:KO655517 AS655384:AS655517 WXA589848:WXA589981 WNE589848:WNE589981 WDI589848:WDI589981 VTM589848:VTM589981 VJQ589848:VJQ589981 UZU589848:UZU589981 UPY589848:UPY589981 UGC589848:UGC589981 TWG589848:TWG589981 TMK589848:TMK589981 TCO589848:TCO589981 SSS589848:SSS589981 SIW589848:SIW589981 RZA589848:RZA589981 RPE589848:RPE589981 RFI589848:RFI589981 QVM589848:QVM589981 QLQ589848:QLQ589981 QBU589848:QBU589981 PRY589848:PRY589981 PIC589848:PIC589981 OYG589848:OYG589981 OOK589848:OOK589981 OEO589848:OEO589981 NUS589848:NUS589981 NKW589848:NKW589981 NBA589848:NBA589981 MRE589848:MRE589981 MHI589848:MHI589981 LXM589848:LXM589981 LNQ589848:LNQ589981 LDU589848:LDU589981 KTY589848:KTY589981 KKC589848:KKC589981 KAG589848:KAG589981 JQK589848:JQK589981 JGO589848:JGO589981 IWS589848:IWS589981 IMW589848:IMW589981 IDA589848:IDA589981 HTE589848:HTE589981 HJI589848:HJI589981 GZM589848:GZM589981 GPQ589848:GPQ589981 GFU589848:GFU589981 FVY589848:FVY589981 FMC589848:FMC589981 FCG589848:FCG589981 ESK589848:ESK589981 EIO589848:EIO589981 DYS589848:DYS589981 DOW589848:DOW589981 DFA589848:DFA589981 CVE589848:CVE589981 CLI589848:CLI589981 CBM589848:CBM589981 BRQ589848:BRQ589981 BHU589848:BHU589981 AXY589848:AXY589981 AOC589848:AOC589981 AEG589848:AEG589981 UK589848:UK589981 KO589848:KO589981 AS589848:AS589981 WXA524312:WXA524445 WNE524312:WNE524445 WDI524312:WDI524445 VTM524312:VTM524445 VJQ524312:VJQ524445 UZU524312:UZU524445 UPY524312:UPY524445 UGC524312:UGC524445 TWG524312:TWG524445 TMK524312:TMK524445 TCO524312:TCO524445 SSS524312:SSS524445 SIW524312:SIW524445 RZA524312:RZA524445 RPE524312:RPE524445 RFI524312:RFI524445 QVM524312:QVM524445 QLQ524312:QLQ524445 QBU524312:QBU524445 PRY524312:PRY524445 PIC524312:PIC524445 OYG524312:OYG524445 OOK524312:OOK524445 OEO524312:OEO524445 NUS524312:NUS524445 NKW524312:NKW524445 NBA524312:NBA524445 MRE524312:MRE524445 MHI524312:MHI524445 LXM524312:LXM524445 LNQ524312:LNQ524445 LDU524312:LDU524445 KTY524312:KTY524445 KKC524312:KKC524445 KAG524312:KAG524445 JQK524312:JQK524445 JGO524312:JGO524445 IWS524312:IWS524445 IMW524312:IMW524445 IDA524312:IDA524445 HTE524312:HTE524445 HJI524312:HJI524445 GZM524312:GZM524445 GPQ524312:GPQ524445 GFU524312:GFU524445 FVY524312:FVY524445 FMC524312:FMC524445 FCG524312:FCG524445 ESK524312:ESK524445 EIO524312:EIO524445 DYS524312:DYS524445 DOW524312:DOW524445 DFA524312:DFA524445 CVE524312:CVE524445 CLI524312:CLI524445 CBM524312:CBM524445 BRQ524312:BRQ524445 BHU524312:BHU524445 AXY524312:AXY524445 AOC524312:AOC524445 AEG524312:AEG524445 UK524312:UK524445 KO524312:KO524445 AS524312:AS524445 WXA458776:WXA458909 WNE458776:WNE458909 WDI458776:WDI458909 VTM458776:VTM458909 VJQ458776:VJQ458909 UZU458776:UZU458909 UPY458776:UPY458909 UGC458776:UGC458909 TWG458776:TWG458909 TMK458776:TMK458909 TCO458776:TCO458909 SSS458776:SSS458909 SIW458776:SIW458909 RZA458776:RZA458909 RPE458776:RPE458909 RFI458776:RFI458909 QVM458776:QVM458909 QLQ458776:QLQ458909 QBU458776:QBU458909 PRY458776:PRY458909 PIC458776:PIC458909 OYG458776:OYG458909 OOK458776:OOK458909 OEO458776:OEO458909 NUS458776:NUS458909 NKW458776:NKW458909 NBA458776:NBA458909 MRE458776:MRE458909 MHI458776:MHI458909 LXM458776:LXM458909 LNQ458776:LNQ458909 LDU458776:LDU458909 KTY458776:KTY458909 KKC458776:KKC458909 KAG458776:KAG458909 JQK458776:JQK458909 JGO458776:JGO458909 IWS458776:IWS458909 IMW458776:IMW458909 IDA458776:IDA458909 HTE458776:HTE458909 HJI458776:HJI458909 GZM458776:GZM458909 GPQ458776:GPQ458909 GFU458776:GFU458909 FVY458776:FVY458909 FMC458776:FMC458909 FCG458776:FCG458909 ESK458776:ESK458909 EIO458776:EIO458909 DYS458776:DYS458909 DOW458776:DOW458909 DFA458776:DFA458909 CVE458776:CVE458909 CLI458776:CLI458909 CBM458776:CBM458909 BRQ458776:BRQ458909 BHU458776:BHU458909 AXY458776:AXY458909 AOC458776:AOC458909 AEG458776:AEG458909 UK458776:UK458909 KO458776:KO458909 AS458776:AS458909 WXA393240:WXA393373 WNE393240:WNE393373 WDI393240:WDI393373 VTM393240:VTM393373 VJQ393240:VJQ393373 UZU393240:UZU393373 UPY393240:UPY393373 UGC393240:UGC393373 TWG393240:TWG393373 TMK393240:TMK393373 TCO393240:TCO393373 SSS393240:SSS393373 SIW393240:SIW393373 RZA393240:RZA393373 RPE393240:RPE393373 RFI393240:RFI393373 QVM393240:QVM393373 QLQ393240:QLQ393373 QBU393240:QBU393373 PRY393240:PRY393373 PIC393240:PIC393373 OYG393240:OYG393373 OOK393240:OOK393373 OEO393240:OEO393373 NUS393240:NUS393373 NKW393240:NKW393373 NBA393240:NBA393373 MRE393240:MRE393373 MHI393240:MHI393373 LXM393240:LXM393373 LNQ393240:LNQ393373 LDU393240:LDU393373 KTY393240:KTY393373 KKC393240:KKC393373 KAG393240:KAG393373 JQK393240:JQK393373 JGO393240:JGO393373 IWS393240:IWS393373 IMW393240:IMW393373 IDA393240:IDA393373 HTE393240:HTE393373 HJI393240:HJI393373 GZM393240:GZM393373 GPQ393240:GPQ393373 GFU393240:GFU393373 FVY393240:FVY393373 FMC393240:FMC393373 FCG393240:FCG393373 ESK393240:ESK393373 EIO393240:EIO393373 DYS393240:DYS393373 DOW393240:DOW393373 DFA393240:DFA393373 CVE393240:CVE393373 CLI393240:CLI393373 CBM393240:CBM393373 BRQ393240:BRQ393373 BHU393240:BHU393373 AXY393240:AXY393373 AOC393240:AOC393373 AEG393240:AEG393373 UK393240:UK393373 KO393240:KO393373 AS393240:AS393373 WXA327704:WXA327837 WNE327704:WNE327837 WDI327704:WDI327837 VTM327704:VTM327837 VJQ327704:VJQ327837 UZU327704:UZU327837 UPY327704:UPY327837 UGC327704:UGC327837 TWG327704:TWG327837 TMK327704:TMK327837 TCO327704:TCO327837 SSS327704:SSS327837 SIW327704:SIW327837 RZA327704:RZA327837 RPE327704:RPE327837 RFI327704:RFI327837 QVM327704:QVM327837 QLQ327704:QLQ327837 QBU327704:QBU327837 PRY327704:PRY327837 PIC327704:PIC327837 OYG327704:OYG327837 OOK327704:OOK327837 OEO327704:OEO327837 NUS327704:NUS327837 NKW327704:NKW327837 NBA327704:NBA327837 MRE327704:MRE327837 MHI327704:MHI327837 LXM327704:LXM327837 LNQ327704:LNQ327837 LDU327704:LDU327837 KTY327704:KTY327837 KKC327704:KKC327837 KAG327704:KAG327837 JQK327704:JQK327837 JGO327704:JGO327837 IWS327704:IWS327837 IMW327704:IMW327837 IDA327704:IDA327837 HTE327704:HTE327837 HJI327704:HJI327837 GZM327704:GZM327837 GPQ327704:GPQ327837 GFU327704:GFU327837 FVY327704:FVY327837 FMC327704:FMC327837 FCG327704:FCG327837 ESK327704:ESK327837 EIO327704:EIO327837 DYS327704:DYS327837 DOW327704:DOW327837 DFA327704:DFA327837 CVE327704:CVE327837 CLI327704:CLI327837 CBM327704:CBM327837 BRQ327704:BRQ327837 BHU327704:BHU327837 AXY327704:AXY327837 AOC327704:AOC327837 AEG327704:AEG327837 UK327704:UK327837 KO327704:KO327837 AS327704:AS327837 WXA262168:WXA262301 WNE262168:WNE262301 WDI262168:WDI262301 VTM262168:VTM262301 VJQ262168:VJQ262301 UZU262168:UZU262301 UPY262168:UPY262301 UGC262168:UGC262301 TWG262168:TWG262301 TMK262168:TMK262301 TCO262168:TCO262301 SSS262168:SSS262301 SIW262168:SIW262301 RZA262168:RZA262301 RPE262168:RPE262301 RFI262168:RFI262301 QVM262168:QVM262301 QLQ262168:QLQ262301 QBU262168:QBU262301 PRY262168:PRY262301 PIC262168:PIC262301 OYG262168:OYG262301 OOK262168:OOK262301 OEO262168:OEO262301 NUS262168:NUS262301 NKW262168:NKW262301 NBA262168:NBA262301 MRE262168:MRE262301 MHI262168:MHI262301 LXM262168:LXM262301 LNQ262168:LNQ262301 LDU262168:LDU262301 KTY262168:KTY262301 KKC262168:KKC262301 KAG262168:KAG262301 JQK262168:JQK262301 JGO262168:JGO262301 IWS262168:IWS262301 IMW262168:IMW262301 IDA262168:IDA262301 HTE262168:HTE262301 HJI262168:HJI262301 GZM262168:GZM262301 GPQ262168:GPQ262301 GFU262168:GFU262301 FVY262168:FVY262301 FMC262168:FMC262301 FCG262168:FCG262301 ESK262168:ESK262301 EIO262168:EIO262301 DYS262168:DYS262301 DOW262168:DOW262301 DFA262168:DFA262301 CVE262168:CVE262301 CLI262168:CLI262301 CBM262168:CBM262301 BRQ262168:BRQ262301 BHU262168:BHU262301 AXY262168:AXY262301 AOC262168:AOC262301 AEG262168:AEG262301 UK262168:UK262301 KO262168:KO262301 AS262168:AS262301 WXA196632:WXA196765 WNE196632:WNE196765 WDI196632:WDI196765 VTM196632:VTM196765 VJQ196632:VJQ196765 UZU196632:UZU196765 UPY196632:UPY196765 UGC196632:UGC196765 TWG196632:TWG196765 TMK196632:TMK196765 TCO196632:TCO196765 SSS196632:SSS196765 SIW196632:SIW196765 RZA196632:RZA196765 RPE196632:RPE196765 RFI196632:RFI196765 QVM196632:QVM196765 QLQ196632:QLQ196765 QBU196632:QBU196765 PRY196632:PRY196765 PIC196632:PIC196765 OYG196632:OYG196765 OOK196632:OOK196765 OEO196632:OEO196765 NUS196632:NUS196765 NKW196632:NKW196765 NBA196632:NBA196765 MRE196632:MRE196765 MHI196632:MHI196765 LXM196632:LXM196765 LNQ196632:LNQ196765 LDU196632:LDU196765 KTY196632:KTY196765 KKC196632:KKC196765 KAG196632:KAG196765 JQK196632:JQK196765 JGO196632:JGO196765 IWS196632:IWS196765 IMW196632:IMW196765 IDA196632:IDA196765 HTE196632:HTE196765 HJI196632:HJI196765 GZM196632:GZM196765 GPQ196632:GPQ196765 GFU196632:GFU196765 FVY196632:FVY196765 FMC196632:FMC196765 FCG196632:FCG196765 ESK196632:ESK196765 EIO196632:EIO196765 DYS196632:DYS196765 DOW196632:DOW196765 DFA196632:DFA196765 CVE196632:CVE196765 CLI196632:CLI196765 CBM196632:CBM196765 BRQ196632:BRQ196765 BHU196632:BHU196765 AXY196632:AXY196765 AOC196632:AOC196765 AEG196632:AEG196765 UK196632:UK196765 KO196632:KO196765 AS196632:AS196765 WXA131096:WXA131229 WNE131096:WNE131229 WDI131096:WDI131229 VTM131096:VTM131229 VJQ131096:VJQ131229 UZU131096:UZU131229 UPY131096:UPY131229 UGC131096:UGC131229 TWG131096:TWG131229 TMK131096:TMK131229 TCO131096:TCO131229 SSS131096:SSS131229 SIW131096:SIW131229 RZA131096:RZA131229 RPE131096:RPE131229 RFI131096:RFI131229 QVM131096:QVM131229 QLQ131096:QLQ131229 QBU131096:QBU131229 PRY131096:PRY131229 PIC131096:PIC131229 OYG131096:OYG131229 OOK131096:OOK131229 OEO131096:OEO131229 NUS131096:NUS131229 NKW131096:NKW131229 NBA131096:NBA131229 MRE131096:MRE131229 MHI131096:MHI131229 LXM131096:LXM131229 LNQ131096:LNQ131229 LDU131096:LDU131229 KTY131096:KTY131229 KKC131096:KKC131229 KAG131096:KAG131229 JQK131096:JQK131229 JGO131096:JGO131229 IWS131096:IWS131229 IMW131096:IMW131229 IDA131096:IDA131229 HTE131096:HTE131229 HJI131096:HJI131229 GZM131096:GZM131229 GPQ131096:GPQ131229 GFU131096:GFU131229 FVY131096:FVY131229 FMC131096:FMC131229 FCG131096:FCG131229 ESK131096:ESK131229 EIO131096:EIO131229 DYS131096:DYS131229 DOW131096:DOW131229 DFA131096:DFA131229 CVE131096:CVE131229 CLI131096:CLI131229 CBM131096:CBM131229 BRQ131096:BRQ131229 BHU131096:BHU131229 AXY131096:AXY131229 AOC131096:AOC131229 AEG131096:AEG131229 UK131096:UK131229 KO131096:KO131229 AS131096:AS131229 WXA65560:WXA65693 WNE65560:WNE65693 WDI65560:WDI65693 VTM65560:VTM65693 VJQ65560:VJQ65693 UZU65560:UZU65693 UPY65560:UPY65693 UGC65560:UGC65693 TWG65560:TWG65693 TMK65560:TMK65693 TCO65560:TCO65693 SSS65560:SSS65693 SIW65560:SIW65693 RZA65560:RZA65693 RPE65560:RPE65693 RFI65560:RFI65693 QVM65560:QVM65693 QLQ65560:QLQ65693 QBU65560:QBU65693 PRY65560:PRY65693 PIC65560:PIC65693 OYG65560:OYG65693 OOK65560:OOK65693 OEO65560:OEO65693 NUS65560:NUS65693 NKW65560:NKW65693 NBA65560:NBA65693 MRE65560:MRE65693 MHI65560:MHI65693 LXM65560:LXM65693 LNQ65560:LNQ65693 LDU65560:LDU65693 KTY65560:KTY65693 KKC65560:KKC65693 KAG65560:KAG65693 JQK65560:JQK65693 JGO65560:JGO65693 IWS65560:IWS65693 IMW65560:IMW65693 IDA65560:IDA65693 HTE65560:HTE65693 HJI65560:HJI65693 GZM65560:GZM65693 GPQ65560:GPQ65693 GFU65560:GFU65693 FVY65560:FVY65693 FMC65560:FMC65693 FCG65560:FCG65693 ESK65560:ESK65693 EIO65560:EIO65693 DYS65560:DYS65693 DOW65560:DOW65693 DFA65560:DFA65693 CVE65560:CVE65693 CLI65560:CLI65693 CBM65560:CBM65693 BRQ65560:BRQ65693 BHU65560:BHU65693 AXY65560:AXY65693 AOC65560:AOC65693 AEG65560:AEG65693 UK65560:UK65693 KO65560:KO65693 AS65560:AS65693 WXA24:WXA157 WNE24:WNE157 WDI24:WDI157 VTM24:VTM157 VJQ24:VJQ157 UZU24:UZU157 UPY24:UPY157 UGC24:UGC157 TWG24:TWG157 TMK24:TMK157 TCO24:TCO157 SSS24:SSS157 SIW24:SIW157 RZA24:RZA157 RPE24:RPE157 RFI24:RFI157 QVM24:QVM157 QLQ24:QLQ157 QBU24:QBU157 PRY24:PRY157 PIC24:PIC157 OYG24:OYG157 OOK24:OOK157 OEO24:OEO157 NUS24:NUS157 NKW24:NKW157 NBA24:NBA157 MRE24:MRE157 MHI24:MHI157 LXM24:LXM157 LNQ24:LNQ157 LDU24:LDU157 KTY24:KTY157 KKC24:KKC157 KAG24:KAG157 JQK24:JQK157 JGO24:JGO157 IWS24:IWS157 IMW24:IMW157 IDA24:IDA157 HTE24:HTE157 HJI24:HJI157 GZM24:GZM157 GPQ24:GPQ157 GFU24:GFU157 FVY24:FVY157 FMC24:FMC157 FCG24:FCG157 ESK24:ESK157 EIO24:EIO157 DYS24:DYS157 DOW24:DOW157 DFA24:DFA157 CVE24:CVE157 CLI24:CLI157 CBM24:CBM157 BRQ24:BRQ157 BHU24:BHU157 AXY24:AXY157 AOC24:AOC157 AEG24:AEG157 UK24:UK157 KO24:KO157" xr:uid="{00000000-0002-0000-0A00-000001000000}">
      <formula1>$AS$22:$AS$23</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0"/>
  <sheetViews>
    <sheetView zoomScale="80" zoomScaleNormal="80" workbookViewId="0">
      <selection activeCell="J17" sqref="J17"/>
    </sheetView>
  </sheetViews>
  <sheetFormatPr defaultRowHeight="14.4"/>
  <cols>
    <col min="1" max="1" width="5.6640625" style="57" customWidth="1"/>
    <col min="2" max="2" width="9" style="57"/>
    <col min="3" max="3" width="10.44140625" style="57" customWidth="1"/>
    <col min="4" max="256" width="9" style="57"/>
    <col min="257" max="257" width="5.6640625" style="57" customWidth="1"/>
    <col min="258" max="258" width="9" style="57"/>
    <col min="259" max="259" width="10.44140625" style="57" customWidth="1"/>
    <col min="260" max="512" width="9" style="57"/>
    <col min="513" max="513" width="5.6640625" style="57" customWidth="1"/>
    <col min="514" max="514" width="9" style="57"/>
    <col min="515" max="515" width="10.44140625" style="57" customWidth="1"/>
    <col min="516" max="768" width="9" style="57"/>
    <col min="769" max="769" width="5.6640625" style="57" customWidth="1"/>
    <col min="770" max="770" width="9" style="57"/>
    <col min="771" max="771" width="10.44140625" style="57" customWidth="1"/>
    <col min="772" max="1024" width="9" style="57"/>
    <col min="1025" max="1025" width="5.6640625" style="57" customWidth="1"/>
    <col min="1026" max="1026" width="9" style="57"/>
    <col min="1027" max="1027" width="10.44140625" style="57" customWidth="1"/>
    <col min="1028" max="1280" width="9" style="57"/>
    <col min="1281" max="1281" width="5.6640625" style="57" customWidth="1"/>
    <col min="1282" max="1282" width="9" style="57"/>
    <col min="1283" max="1283" width="10.44140625" style="57" customWidth="1"/>
    <col min="1284" max="1536" width="9" style="57"/>
    <col min="1537" max="1537" width="5.6640625" style="57" customWidth="1"/>
    <col min="1538" max="1538" width="9" style="57"/>
    <col min="1539" max="1539" width="10.44140625" style="57" customWidth="1"/>
    <col min="1540" max="1792" width="9" style="57"/>
    <col min="1793" max="1793" width="5.6640625" style="57" customWidth="1"/>
    <col min="1794" max="1794" width="9" style="57"/>
    <col min="1795" max="1795" width="10.44140625" style="57" customWidth="1"/>
    <col min="1796" max="2048" width="9" style="57"/>
    <col min="2049" max="2049" width="5.6640625" style="57" customWidth="1"/>
    <col min="2050" max="2050" width="9" style="57"/>
    <col min="2051" max="2051" width="10.44140625" style="57" customWidth="1"/>
    <col min="2052" max="2304" width="9" style="57"/>
    <col min="2305" max="2305" width="5.6640625" style="57" customWidth="1"/>
    <col min="2306" max="2306" width="9" style="57"/>
    <col min="2307" max="2307" width="10.44140625" style="57" customWidth="1"/>
    <col min="2308" max="2560" width="9" style="57"/>
    <col min="2561" max="2561" width="5.6640625" style="57" customWidth="1"/>
    <col min="2562" max="2562" width="9" style="57"/>
    <col min="2563" max="2563" width="10.44140625" style="57" customWidth="1"/>
    <col min="2564" max="2816" width="9" style="57"/>
    <col min="2817" max="2817" width="5.6640625" style="57" customWidth="1"/>
    <col min="2818" max="2818" width="9" style="57"/>
    <col min="2819" max="2819" width="10.44140625" style="57" customWidth="1"/>
    <col min="2820" max="3072" width="9" style="57"/>
    <col min="3073" max="3073" width="5.6640625" style="57" customWidth="1"/>
    <col min="3074" max="3074" width="9" style="57"/>
    <col min="3075" max="3075" width="10.44140625" style="57" customWidth="1"/>
    <col min="3076" max="3328" width="9" style="57"/>
    <col min="3329" max="3329" width="5.6640625" style="57" customWidth="1"/>
    <col min="3330" max="3330" width="9" style="57"/>
    <col min="3331" max="3331" width="10.44140625" style="57" customWidth="1"/>
    <col min="3332" max="3584" width="9" style="57"/>
    <col min="3585" max="3585" width="5.6640625" style="57" customWidth="1"/>
    <col min="3586" max="3586" width="9" style="57"/>
    <col min="3587" max="3587" width="10.44140625" style="57" customWidth="1"/>
    <col min="3588" max="3840" width="9" style="57"/>
    <col min="3841" max="3841" width="5.6640625" style="57" customWidth="1"/>
    <col min="3842" max="3842" width="9" style="57"/>
    <col min="3843" max="3843" width="10.44140625" style="57" customWidth="1"/>
    <col min="3844" max="4096" width="9" style="57"/>
    <col min="4097" max="4097" width="5.6640625" style="57" customWidth="1"/>
    <col min="4098" max="4098" width="9" style="57"/>
    <col min="4099" max="4099" width="10.44140625" style="57" customWidth="1"/>
    <col min="4100" max="4352" width="9" style="57"/>
    <col min="4353" max="4353" width="5.6640625" style="57" customWidth="1"/>
    <col min="4354" max="4354" width="9" style="57"/>
    <col min="4355" max="4355" width="10.44140625" style="57" customWidth="1"/>
    <col min="4356" max="4608" width="9" style="57"/>
    <col min="4609" max="4609" width="5.6640625" style="57" customWidth="1"/>
    <col min="4610" max="4610" width="9" style="57"/>
    <col min="4611" max="4611" width="10.44140625" style="57" customWidth="1"/>
    <col min="4612" max="4864" width="9" style="57"/>
    <col min="4865" max="4865" width="5.6640625" style="57" customWidth="1"/>
    <col min="4866" max="4866" width="9" style="57"/>
    <col min="4867" max="4867" width="10.44140625" style="57" customWidth="1"/>
    <col min="4868" max="5120" width="9" style="57"/>
    <col min="5121" max="5121" width="5.6640625" style="57" customWidth="1"/>
    <col min="5122" max="5122" width="9" style="57"/>
    <col min="5123" max="5123" width="10.44140625" style="57" customWidth="1"/>
    <col min="5124" max="5376" width="9" style="57"/>
    <col min="5377" max="5377" width="5.6640625" style="57" customWidth="1"/>
    <col min="5378" max="5378" width="9" style="57"/>
    <col min="5379" max="5379" width="10.44140625" style="57" customWidth="1"/>
    <col min="5380" max="5632" width="9" style="57"/>
    <col min="5633" max="5633" width="5.6640625" style="57" customWidth="1"/>
    <col min="5634" max="5634" width="9" style="57"/>
    <col min="5635" max="5635" width="10.44140625" style="57" customWidth="1"/>
    <col min="5636" max="5888" width="9" style="57"/>
    <col min="5889" max="5889" width="5.6640625" style="57" customWidth="1"/>
    <col min="5890" max="5890" width="9" style="57"/>
    <col min="5891" max="5891" width="10.44140625" style="57" customWidth="1"/>
    <col min="5892" max="6144" width="9" style="57"/>
    <col min="6145" max="6145" width="5.6640625" style="57" customWidth="1"/>
    <col min="6146" max="6146" width="9" style="57"/>
    <col min="6147" max="6147" width="10.44140625" style="57" customWidth="1"/>
    <col min="6148" max="6400" width="9" style="57"/>
    <col min="6401" max="6401" width="5.6640625" style="57" customWidth="1"/>
    <col min="6402" max="6402" width="9" style="57"/>
    <col min="6403" max="6403" width="10.44140625" style="57" customWidth="1"/>
    <col min="6404" max="6656" width="9" style="57"/>
    <col min="6657" max="6657" width="5.6640625" style="57" customWidth="1"/>
    <col min="6658" max="6658" width="9" style="57"/>
    <col min="6659" max="6659" width="10.44140625" style="57" customWidth="1"/>
    <col min="6660" max="6912" width="9" style="57"/>
    <col min="6913" max="6913" width="5.6640625" style="57" customWidth="1"/>
    <col min="6914" max="6914" width="9" style="57"/>
    <col min="6915" max="6915" width="10.44140625" style="57" customWidth="1"/>
    <col min="6916" max="7168" width="9" style="57"/>
    <col min="7169" max="7169" width="5.6640625" style="57" customWidth="1"/>
    <col min="7170" max="7170" width="9" style="57"/>
    <col min="7171" max="7171" width="10.44140625" style="57" customWidth="1"/>
    <col min="7172" max="7424" width="9" style="57"/>
    <col min="7425" max="7425" width="5.6640625" style="57" customWidth="1"/>
    <col min="7426" max="7426" width="9" style="57"/>
    <col min="7427" max="7427" width="10.44140625" style="57" customWidth="1"/>
    <col min="7428" max="7680" width="9" style="57"/>
    <col min="7681" max="7681" width="5.6640625" style="57" customWidth="1"/>
    <col min="7682" max="7682" width="9" style="57"/>
    <col min="7683" max="7683" width="10.44140625" style="57" customWidth="1"/>
    <col min="7684" max="7936" width="9" style="57"/>
    <col min="7937" max="7937" width="5.6640625" style="57" customWidth="1"/>
    <col min="7938" max="7938" width="9" style="57"/>
    <col min="7939" max="7939" width="10.44140625" style="57" customWidth="1"/>
    <col min="7940" max="8192" width="9" style="57"/>
    <col min="8193" max="8193" width="5.6640625" style="57" customWidth="1"/>
    <col min="8194" max="8194" width="9" style="57"/>
    <col min="8195" max="8195" width="10.44140625" style="57" customWidth="1"/>
    <col min="8196" max="8448" width="9" style="57"/>
    <col min="8449" max="8449" width="5.6640625" style="57" customWidth="1"/>
    <col min="8450" max="8450" width="9" style="57"/>
    <col min="8451" max="8451" width="10.44140625" style="57" customWidth="1"/>
    <col min="8452" max="8704" width="9" style="57"/>
    <col min="8705" max="8705" width="5.6640625" style="57" customWidth="1"/>
    <col min="8706" max="8706" width="9" style="57"/>
    <col min="8707" max="8707" width="10.44140625" style="57" customWidth="1"/>
    <col min="8708" max="8960" width="9" style="57"/>
    <col min="8961" max="8961" width="5.6640625" style="57" customWidth="1"/>
    <col min="8962" max="8962" width="9" style="57"/>
    <col min="8963" max="8963" width="10.44140625" style="57" customWidth="1"/>
    <col min="8964" max="9216" width="9" style="57"/>
    <col min="9217" max="9217" width="5.6640625" style="57" customWidth="1"/>
    <col min="9218" max="9218" width="9" style="57"/>
    <col min="9219" max="9219" width="10.44140625" style="57" customWidth="1"/>
    <col min="9220" max="9472" width="9" style="57"/>
    <col min="9473" max="9473" width="5.6640625" style="57" customWidth="1"/>
    <col min="9474" max="9474" width="9" style="57"/>
    <col min="9475" max="9475" width="10.44140625" style="57" customWidth="1"/>
    <col min="9476" max="9728" width="9" style="57"/>
    <col min="9729" max="9729" width="5.6640625" style="57" customWidth="1"/>
    <col min="9730" max="9730" width="9" style="57"/>
    <col min="9731" max="9731" width="10.44140625" style="57" customWidth="1"/>
    <col min="9732" max="9984" width="9" style="57"/>
    <col min="9985" max="9985" width="5.6640625" style="57" customWidth="1"/>
    <col min="9986" max="9986" width="9" style="57"/>
    <col min="9987" max="9987" width="10.44140625" style="57" customWidth="1"/>
    <col min="9988" max="10240" width="9" style="57"/>
    <col min="10241" max="10241" width="5.6640625" style="57" customWidth="1"/>
    <col min="10242" max="10242" width="9" style="57"/>
    <col min="10243" max="10243" width="10.44140625" style="57" customWidth="1"/>
    <col min="10244" max="10496" width="9" style="57"/>
    <col min="10497" max="10497" width="5.6640625" style="57" customWidth="1"/>
    <col min="10498" max="10498" width="9" style="57"/>
    <col min="10499" max="10499" width="10.44140625" style="57" customWidth="1"/>
    <col min="10500" max="10752" width="9" style="57"/>
    <col min="10753" max="10753" width="5.6640625" style="57" customWidth="1"/>
    <col min="10754" max="10754" width="9" style="57"/>
    <col min="10755" max="10755" width="10.44140625" style="57" customWidth="1"/>
    <col min="10756" max="11008" width="9" style="57"/>
    <col min="11009" max="11009" width="5.6640625" style="57" customWidth="1"/>
    <col min="11010" max="11010" width="9" style="57"/>
    <col min="11011" max="11011" width="10.44140625" style="57" customWidth="1"/>
    <col min="11012" max="11264" width="9" style="57"/>
    <col min="11265" max="11265" width="5.6640625" style="57" customWidth="1"/>
    <col min="11266" max="11266" width="9" style="57"/>
    <col min="11267" max="11267" width="10.44140625" style="57" customWidth="1"/>
    <col min="11268" max="11520" width="9" style="57"/>
    <col min="11521" max="11521" width="5.6640625" style="57" customWidth="1"/>
    <col min="11522" max="11522" width="9" style="57"/>
    <col min="11523" max="11523" width="10.44140625" style="57" customWidth="1"/>
    <col min="11524" max="11776" width="9" style="57"/>
    <col min="11777" max="11777" width="5.6640625" style="57" customWidth="1"/>
    <col min="11778" max="11778" width="9" style="57"/>
    <col min="11779" max="11779" width="10.44140625" style="57" customWidth="1"/>
    <col min="11780" max="12032" width="9" style="57"/>
    <col min="12033" max="12033" width="5.6640625" style="57" customWidth="1"/>
    <col min="12034" max="12034" width="9" style="57"/>
    <col min="12035" max="12035" width="10.44140625" style="57" customWidth="1"/>
    <col min="12036" max="12288" width="9" style="57"/>
    <col min="12289" max="12289" width="5.6640625" style="57" customWidth="1"/>
    <col min="12290" max="12290" width="9" style="57"/>
    <col min="12291" max="12291" width="10.44140625" style="57" customWidth="1"/>
    <col min="12292" max="12544" width="9" style="57"/>
    <col min="12545" max="12545" width="5.6640625" style="57" customWidth="1"/>
    <col min="12546" max="12546" width="9" style="57"/>
    <col min="12547" max="12547" width="10.44140625" style="57" customWidth="1"/>
    <col min="12548" max="12800" width="9" style="57"/>
    <col min="12801" max="12801" width="5.6640625" style="57" customWidth="1"/>
    <col min="12802" max="12802" width="9" style="57"/>
    <col min="12803" max="12803" width="10.44140625" style="57" customWidth="1"/>
    <col min="12804" max="13056" width="9" style="57"/>
    <col min="13057" max="13057" width="5.6640625" style="57" customWidth="1"/>
    <col min="13058" max="13058" width="9" style="57"/>
    <col min="13059" max="13059" width="10.44140625" style="57" customWidth="1"/>
    <col min="13060" max="13312" width="9" style="57"/>
    <col min="13313" max="13313" width="5.6640625" style="57" customWidth="1"/>
    <col min="13314" max="13314" width="9" style="57"/>
    <col min="13315" max="13315" width="10.44140625" style="57" customWidth="1"/>
    <col min="13316" max="13568" width="9" style="57"/>
    <col min="13569" max="13569" width="5.6640625" style="57" customWidth="1"/>
    <col min="13570" max="13570" width="9" style="57"/>
    <col min="13571" max="13571" width="10.44140625" style="57" customWidth="1"/>
    <col min="13572" max="13824" width="9" style="57"/>
    <col min="13825" max="13825" width="5.6640625" style="57" customWidth="1"/>
    <col min="13826" max="13826" width="9" style="57"/>
    <col min="13827" max="13827" width="10.44140625" style="57" customWidth="1"/>
    <col min="13828" max="14080" width="9" style="57"/>
    <col min="14081" max="14081" width="5.6640625" style="57" customWidth="1"/>
    <col min="14082" max="14082" width="9" style="57"/>
    <col min="14083" max="14083" width="10.44140625" style="57" customWidth="1"/>
    <col min="14084" max="14336" width="9" style="57"/>
    <col min="14337" max="14337" width="5.6640625" style="57" customWidth="1"/>
    <col min="14338" max="14338" width="9" style="57"/>
    <col min="14339" max="14339" width="10.44140625" style="57" customWidth="1"/>
    <col min="14340" max="14592" width="9" style="57"/>
    <col min="14593" max="14593" width="5.6640625" style="57" customWidth="1"/>
    <col min="14594" max="14594" width="9" style="57"/>
    <col min="14595" max="14595" width="10.44140625" style="57" customWidth="1"/>
    <col min="14596" max="14848" width="9" style="57"/>
    <col min="14849" max="14849" width="5.6640625" style="57" customWidth="1"/>
    <col min="14850" max="14850" width="9" style="57"/>
    <col min="14851" max="14851" width="10.44140625" style="57" customWidth="1"/>
    <col min="14852" max="15104" width="9" style="57"/>
    <col min="15105" max="15105" width="5.6640625" style="57" customWidth="1"/>
    <col min="15106" max="15106" width="9" style="57"/>
    <col min="15107" max="15107" width="10.44140625" style="57" customWidth="1"/>
    <col min="15108" max="15360" width="9" style="57"/>
    <col min="15361" max="15361" width="5.6640625" style="57" customWidth="1"/>
    <col min="15362" max="15362" width="9" style="57"/>
    <col min="15363" max="15363" width="10.44140625" style="57" customWidth="1"/>
    <col min="15364" max="15616" width="9" style="57"/>
    <col min="15617" max="15617" width="5.6640625" style="57" customWidth="1"/>
    <col min="15618" max="15618" width="9" style="57"/>
    <col min="15619" max="15619" width="10.44140625" style="57" customWidth="1"/>
    <col min="15620" max="15872" width="9" style="57"/>
    <col min="15873" max="15873" width="5.6640625" style="57" customWidth="1"/>
    <col min="15874" max="15874" width="9" style="57"/>
    <col min="15875" max="15875" width="10.44140625" style="57" customWidth="1"/>
    <col min="15876" max="16128" width="9" style="57"/>
    <col min="16129" max="16129" width="5.6640625" style="57" customWidth="1"/>
    <col min="16130" max="16130" width="9" style="57"/>
    <col min="16131" max="16131" width="10.44140625" style="57" customWidth="1"/>
    <col min="16132" max="16384" width="9" style="57"/>
  </cols>
  <sheetData>
    <row r="1" spans="1:15">
      <c r="A1" s="288"/>
      <c r="B1" s="289"/>
      <c r="C1" s="292" t="s">
        <v>360</v>
      </c>
      <c r="D1" s="292"/>
      <c r="E1" s="292"/>
      <c r="F1" s="292"/>
      <c r="G1" s="292"/>
      <c r="H1" s="292"/>
      <c r="I1" s="292"/>
      <c r="J1" s="292"/>
      <c r="K1" s="292"/>
      <c r="L1" s="295" t="s">
        <v>138</v>
      </c>
      <c r="M1" s="298" t="s">
        <v>139</v>
      </c>
      <c r="N1" s="298" t="s">
        <v>140</v>
      </c>
      <c r="O1" s="282" t="s">
        <v>141</v>
      </c>
    </row>
    <row r="2" spans="1:15">
      <c r="A2" s="290"/>
      <c r="B2" s="284"/>
      <c r="C2" s="293"/>
      <c r="D2" s="293"/>
      <c r="E2" s="293"/>
      <c r="F2" s="293"/>
      <c r="G2" s="293"/>
      <c r="H2" s="293"/>
      <c r="I2" s="293"/>
      <c r="J2" s="293"/>
      <c r="K2" s="293"/>
      <c r="L2" s="296"/>
      <c r="M2" s="296"/>
      <c r="N2" s="296"/>
      <c r="O2" s="283"/>
    </row>
    <row r="3" spans="1:15">
      <c r="A3" s="290"/>
      <c r="B3" s="284"/>
      <c r="C3" s="293"/>
      <c r="D3" s="293"/>
      <c r="E3" s="293"/>
      <c r="F3" s="293"/>
      <c r="G3" s="293"/>
      <c r="H3" s="293"/>
      <c r="I3" s="293"/>
      <c r="J3" s="293"/>
      <c r="K3" s="293"/>
      <c r="L3" s="296"/>
      <c r="M3" s="284"/>
      <c r="N3" s="284"/>
      <c r="O3" s="286"/>
    </row>
    <row r="4" spans="1:15" ht="15" thickBot="1">
      <c r="A4" s="291"/>
      <c r="B4" s="285"/>
      <c r="C4" s="294"/>
      <c r="D4" s="294"/>
      <c r="E4" s="294"/>
      <c r="F4" s="294"/>
      <c r="G4" s="294"/>
      <c r="H4" s="294"/>
      <c r="I4" s="294"/>
      <c r="J4" s="294"/>
      <c r="K4" s="294"/>
      <c r="L4" s="297"/>
      <c r="M4" s="285"/>
      <c r="N4" s="285"/>
      <c r="O4" s="287"/>
    </row>
    <row r="5" spans="1:15" ht="15" thickBot="1">
      <c r="A5" s="270" t="s">
        <v>142</v>
      </c>
      <c r="B5" s="270"/>
      <c r="C5" s="270"/>
      <c r="D5" s="270"/>
      <c r="E5" s="270"/>
      <c r="F5" s="270"/>
      <c r="G5" s="270"/>
      <c r="H5" s="270"/>
      <c r="I5" s="270"/>
      <c r="J5" s="270"/>
      <c r="K5" s="270"/>
      <c r="L5" s="270"/>
      <c r="M5" s="270"/>
      <c r="N5" s="270"/>
      <c r="O5" s="270"/>
    </row>
    <row r="6" spans="1:15">
      <c r="A6" s="271" t="s">
        <v>143</v>
      </c>
      <c r="B6" s="272"/>
      <c r="C6" s="273"/>
      <c r="D6" s="274" t="s">
        <v>144</v>
      </c>
      <c r="E6" s="275"/>
      <c r="F6" s="275"/>
      <c r="G6" s="275"/>
      <c r="H6" s="276"/>
      <c r="I6" s="277" t="s">
        <v>145</v>
      </c>
      <c r="J6" s="275"/>
      <c r="K6" s="276"/>
      <c r="L6" s="277" t="s">
        <v>146</v>
      </c>
      <c r="M6" s="278"/>
      <c r="N6" s="279"/>
      <c r="O6" s="280" t="s">
        <v>147</v>
      </c>
    </row>
    <row r="7" spans="1:15" ht="48" customHeight="1" thickBot="1">
      <c r="A7" s="72" t="s">
        <v>148</v>
      </c>
      <c r="B7" s="73" t="s">
        <v>149</v>
      </c>
      <c r="C7" s="74" t="s">
        <v>150</v>
      </c>
      <c r="D7" s="152" t="s">
        <v>151</v>
      </c>
      <c r="E7" s="73" t="s">
        <v>152</v>
      </c>
      <c r="F7" s="73" t="s">
        <v>153</v>
      </c>
      <c r="G7" s="155" t="s">
        <v>274</v>
      </c>
      <c r="H7" s="75" t="s">
        <v>154</v>
      </c>
      <c r="I7" s="157" t="s">
        <v>155</v>
      </c>
      <c r="J7" s="158" t="s">
        <v>156</v>
      </c>
      <c r="K7" s="159" t="s">
        <v>157</v>
      </c>
      <c r="L7" s="160" t="s">
        <v>158</v>
      </c>
      <c r="M7" s="158" t="s">
        <v>159</v>
      </c>
      <c r="N7" s="75" t="s">
        <v>160</v>
      </c>
      <c r="O7" s="281"/>
    </row>
    <row r="8" spans="1:15" ht="15" thickTop="1">
      <c r="A8" s="76">
        <v>1</v>
      </c>
      <c r="B8" s="77"/>
      <c r="C8" s="78" t="s">
        <v>161</v>
      </c>
      <c r="D8" s="153"/>
      <c r="E8" s="79"/>
      <c r="F8" s="80"/>
      <c r="G8" s="156"/>
      <c r="H8" s="166">
        <f>IF(J8&gt;0,(F8+G8)*I8*(K8/J8),0)</f>
        <v>0</v>
      </c>
      <c r="I8" s="161"/>
      <c r="J8" s="162"/>
      <c r="K8" s="162"/>
      <c r="L8" s="163"/>
      <c r="M8" s="162"/>
      <c r="N8" s="167">
        <f>IF(J8&gt;0,L8*M8*I8*(K8/J8),0)</f>
        <v>0</v>
      </c>
      <c r="O8" s="168">
        <f>SUM(H8+N8)</f>
        <v>0</v>
      </c>
    </row>
    <row r="9" spans="1:15">
      <c r="A9" s="81">
        <v>2</v>
      </c>
      <c r="B9" s="82"/>
      <c r="C9" s="83" t="s">
        <v>162</v>
      </c>
      <c r="D9" s="154"/>
      <c r="E9" s="84"/>
      <c r="F9" s="85"/>
      <c r="G9" s="156"/>
      <c r="H9" s="166">
        <f t="shared" ref="H9:H28" si="0">IF(J9&gt;0,(F9+G9)*I9*(K9/J9),0)</f>
        <v>0</v>
      </c>
      <c r="I9" s="161"/>
      <c r="J9" s="162"/>
      <c r="K9" s="162"/>
      <c r="L9" s="163"/>
      <c r="M9" s="162"/>
      <c r="N9" s="167">
        <f t="shared" ref="N9:N28" si="1">IF(J9&gt;0,L9*M9*I9*(K9/J9),0)</f>
        <v>0</v>
      </c>
      <c r="O9" s="169">
        <f t="shared" ref="O9:O28" si="2">SUM(H9+N9)</f>
        <v>0</v>
      </c>
    </row>
    <row r="10" spans="1:15">
      <c r="A10" s="86">
        <v>3</v>
      </c>
      <c r="B10" s="87"/>
      <c r="C10" s="88" t="s">
        <v>163</v>
      </c>
      <c r="D10" s="154"/>
      <c r="E10" s="84"/>
      <c r="F10" s="85"/>
      <c r="G10" s="156"/>
      <c r="H10" s="166">
        <f t="shared" si="0"/>
        <v>0</v>
      </c>
      <c r="I10" s="161"/>
      <c r="J10" s="162"/>
      <c r="K10" s="162"/>
      <c r="L10" s="163"/>
      <c r="M10" s="162"/>
      <c r="N10" s="167">
        <f t="shared" si="1"/>
        <v>0</v>
      </c>
      <c r="O10" s="169">
        <f t="shared" si="2"/>
        <v>0</v>
      </c>
    </row>
    <row r="11" spans="1:15">
      <c r="A11" s="81">
        <v>4</v>
      </c>
      <c r="B11" s="89"/>
      <c r="C11" s="83" t="s">
        <v>164</v>
      </c>
      <c r="D11" s="154"/>
      <c r="E11" s="84"/>
      <c r="F11" s="85"/>
      <c r="G11" s="156"/>
      <c r="H11" s="166">
        <f t="shared" si="0"/>
        <v>0</v>
      </c>
      <c r="I11" s="161"/>
      <c r="J11" s="162"/>
      <c r="K11" s="162"/>
      <c r="L11" s="163"/>
      <c r="M11" s="162"/>
      <c r="N11" s="167">
        <f t="shared" si="1"/>
        <v>0</v>
      </c>
      <c r="O11" s="169">
        <f t="shared" si="2"/>
        <v>0</v>
      </c>
    </row>
    <row r="12" spans="1:15">
      <c r="A12" s="86">
        <v>5</v>
      </c>
      <c r="B12" s="87"/>
      <c r="C12" s="88" t="s">
        <v>165</v>
      </c>
      <c r="D12" s="154"/>
      <c r="E12" s="84"/>
      <c r="F12" s="85"/>
      <c r="G12" s="156"/>
      <c r="H12" s="166">
        <f t="shared" si="0"/>
        <v>0</v>
      </c>
      <c r="I12" s="156"/>
      <c r="J12" s="162"/>
      <c r="K12" s="162"/>
      <c r="L12" s="164"/>
      <c r="M12" s="162"/>
      <c r="N12" s="167">
        <f t="shared" si="1"/>
        <v>0</v>
      </c>
      <c r="O12" s="169">
        <f t="shared" si="2"/>
        <v>0</v>
      </c>
    </row>
    <row r="13" spans="1:15">
      <c r="A13" s="81">
        <v>6</v>
      </c>
      <c r="B13" s="89"/>
      <c r="C13" s="88" t="s">
        <v>166</v>
      </c>
      <c r="D13" s="154"/>
      <c r="E13" s="84"/>
      <c r="F13" s="85"/>
      <c r="G13" s="156"/>
      <c r="H13" s="166">
        <f>IF(J13&gt;0,(F13+G13)*I13*(K13/J13),0)</f>
        <v>0</v>
      </c>
      <c r="I13" s="156"/>
      <c r="J13" s="162"/>
      <c r="K13" s="162"/>
      <c r="L13" s="164"/>
      <c r="M13" s="162"/>
      <c r="N13" s="167">
        <f t="shared" si="1"/>
        <v>0</v>
      </c>
      <c r="O13" s="169">
        <f t="shared" si="2"/>
        <v>0</v>
      </c>
    </row>
    <row r="14" spans="1:15">
      <c r="A14" s="86">
        <v>7</v>
      </c>
      <c r="B14" s="87"/>
      <c r="C14" s="88"/>
      <c r="D14" s="154"/>
      <c r="E14" s="84"/>
      <c r="F14" s="85"/>
      <c r="G14" s="156"/>
      <c r="H14" s="166">
        <f t="shared" si="0"/>
        <v>0</v>
      </c>
      <c r="I14" s="156"/>
      <c r="J14" s="162"/>
      <c r="K14" s="162"/>
      <c r="L14" s="164"/>
      <c r="M14" s="162"/>
      <c r="N14" s="167">
        <f t="shared" si="1"/>
        <v>0</v>
      </c>
      <c r="O14" s="169">
        <f t="shared" si="2"/>
        <v>0</v>
      </c>
    </row>
    <row r="15" spans="1:15">
      <c r="A15" s="81">
        <v>8</v>
      </c>
      <c r="B15" s="89"/>
      <c r="C15" s="90"/>
      <c r="D15" s="154"/>
      <c r="E15" s="84"/>
      <c r="F15" s="85">
        <v>0</v>
      </c>
      <c r="G15" s="156">
        <v>0</v>
      </c>
      <c r="H15" s="166">
        <f t="shared" si="0"/>
        <v>0</v>
      </c>
      <c r="I15" s="156">
        <v>0</v>
      </c>
      <c r="J15" s="162">
        <v>0</v>
      </c>
      <c r="K15" s="162">
        <v>0</v>
      </c>
      <c r="L15" s="164">
        <v>0</v>
      </c>
      <c r="M15" s="162">
        <v>0</v>
      </c>
      <c r="N15" s="167">
        <f t="shared" si="1"/>
        <v>0</v>
      </c>
      <c r="O15" s="169">
        <f t="shared" si="2"/>
        <v>0</v>
      </c>
    </row>
    <row r="16" spans="1:15">
      <c r="A16" s="86">
        <v>9</v>
      </c>
      <c r="B16" s="87"/>
      <c r="C16" s="88"/>
      <c r="D16" s="154"/>
      <c r="E16" s="84"/>
      <c r="F16" s="85"/>
      <c r="G16" s="156"/>
      <c r="H16" s="166">
        <f t="shared" si="0"/>
        <v>0</v>
      </c>
      <c r="I16" s="156"/>
      <c r="J16" s="162"/>
      <c r="K16" s="162"/>
      <c r="L16" s="164"/>
      <c r="M16" s="162"/>
      <c r="N16" s="167">
        <f t="shared" si="1"/>
        <v>0</v>
      </c>
      <c r="O16" s="169">
        <f t="shared" si="2"/>
        <v>0</v>
      </c>
    </row>
    <row r="17" spans="1:15">
      <c r="A17" s="81">
        <v>10</v>
      </c>
      <c r="B17" s="89"/>
      <c r="C17" s="90"/>
      <c r="D17" s="154"/>
      <c r="E17" s="84"/>
      <c r="F17" s="85">
        <v>0</v>
      </c>
      <c r="G17" s="156">
        <v>0</v>
      </c>
      <c r="H17" s="166">
        <f t="shared" si="0"/>
        <v>0</v>
      </c>
      <c r="I17" s="156">
        <v>0</v>
      </c>
      <c r="J17" s="162">
        <v>0</v>
      </c>
      <c r="K17" s="162">
        <v>0</v>
      </c>
      <c r="L17" s="164">
        <v>0</v>
      </c>
      <c r="M17" s="162">
        <v>0</v>
      </c>
      <c r="N17" s="167">
        <f t="shared" si="1"/>
        <v>0</v>
      </c>
      <c r="O17" s="169">
        <f t="shared" si="2"/>
        <v>0</v>
      </c>
    </row>
    <row r="18" spans="1:15">
      <c r="A18" s="86">
        <v>11</v>
      </c>
      <c r="B18" s="87"/>
      <c r="C18" s="88"/>
      <c r="D18" s="154"/>
      <c r="E18" s="84"/>
      <c r="F18" s="85"/>
      <c r="G18" s="156"/>
      <c r="H18" s="166">
        <f t="shared" si="0"/>
        <v>0</v>
      </c>
      <c r="I18" s="156"/>
      <c r="J18" s="162"/>
      <c r="K18" s="162"/>
      <c r="L18" s="164"/>
      <c r="M18" s="162"/>
      <c r="N18" s="167">
        <f t="shared" si="1"/>
        <v>0</v>
      </c>
      <c r="O18" s="169">
        <f t="shared" si="2"/>
        <v>0</v>
      </c>
    </row>
    <row r="19" spans="1:15">
      <c r="A19" s="81">
        <v>12</v>
      </c>
      <c r="B19" s="89"/>
      <c r="C19" s="91"/>
      <c r="D19" s="154"/>
      <c r="E19" s="84"/>
      <c r="F19" s="85">
        <v>0</v>
      </c>
      <c r="G19" s="156">
        <v>0</v>
      </c>
      <c r="H19" s="166">
        <f t="shared" si="0"/>
        <v>0</v>
      </c>
      <c r="I19" s="156">
        <v>0</v>
      </c>
      <c r="J19" s="162">
        <v>0</v>
      </c>
      <c r="K19" s="162">
        <v>0</v>
      </c>
      <c r="L19" s="164">
        <v>0</v>
      </c>
      <c r="M19" s="162">
        <v>0</v>
      </c>
      <c r="N19" s="167">
        <f t="shared" si="1"/>
        <v>0</v>
      </c>
      <c r="O19" s="169">
        <f t="shared" si="2"/>
        <v>0</v>
      </c>
    </row>
    <row r="20" spans="1:15">
      <c r="A20" s="86">
        <v>13</v>
      </c>
      <c r="B20" s="87"/>
      <c r="C20" s="88"/>
      <c r="D20" s="154"/>
      <c r="E20" s="84"/>
      <c r="F20" s="85">
        <v>0</v>
      </c>
      <c r="G20" s="156">
        <v>0</v>
      </c>
      <c r="H20" s="166">
        <f t="shared" si="0"/>
        <v>0</v>
      </c>
      <c r="I20" s="156">
        <v>0</v>
      </c>
      <c r="J20" s="162">
        <v>0</v>
      </c>
      <c r="K20" s="162">
        <v>0</v>
      </c>
      <c r="L20" s="164">
        <v>0</v>
      </c>
      <c r="M20" s="162">
        <v>0</v>
      </c>
      <c r="N20" s="167">
        <f t="shared" si="1"/>
        <v>0</v>
      </c>
      <c r="O20" s="169">
        <f t="shared" si="2"/>
        <v>0</v>
      </c>
    </row>
    <row r="21" spans="1:15">
      <c r="A21" s="81">
        <v>14</v>
      </c>
      <c r="B21" s="89"/>
      <c r="C21" s="91"/>
      <c r="D21" s="154"/>
      <c r="E21" s="84"/>
      <c r="F21" s="85">
        <v>0</v>
      </c>
      <c r="G21" s="156">
        <v>0</v>
      </c>
      <c r="H21" s="166">
        <f t="shared" si="0"/>
        <v>0</v>
      </c>
      <c r="I21" s="156">
        <v>0</v>
      </c>
      <c r="J21" s="162">
        <v>0</v>
      </c>
      <c r="K21" s="162">
        <v>0</v>
      </c>
      <c r="L21" s="164">
        <v>0</v>
      </c>
      <c r="M21" s="162">
        <v>0</v>
      </c>
      <c r="N21" s="167">
        <f t="shared" si="1"/>
        <v>0</v>
      </c>
      <c r="O21" s="169">
        <f t="shared" si="2"/>
        <v>0</v>
      </c>
    </row>
    <row r="22" spans="1:15">
      <c r="A22" s="86">
        <v>15</v>
      </c>
      <c r="B22" s="87"/>
      <c r="C22" s="88"/>
      <c r="D22" s="154"/>
      <c r="E22" s="84"/>
      <c r="F22" s="85">
        <v>0</v>
      </c>
      <c r="G22" s="156">
        <v>0</v>
      </c>
      <c r="H22" s="166">
        <f t="shared" si="0"/>
        <v>0</v>
      </c>
      <c r="I22" s="156">
        <v>0</v>
      </c>
      <c r="J22" s="162">
        <v>0</v>
      </c>
      <c r="K22" s="162">
        <v>0</v>
      </c>
      <c r="L22" s="164">
        <v>0</v>
      </c>
      <c r="M22" s="162">
        <v>0</v>
      </c>
      <c r="N22" s="167">
        <f t="shared" si="1"/>
        <v>0</v>
      </c>
      <c r="O22" s="169">
        <f t="shared" si="2"/>
        <v>0</v>
      </c>
    </row>
    <row r="23" spans="1:15">
      <c r="A23" s="81">
        <v>16</v>
      </c>
      <c r="B23" s="89"/>
      <c r="C23" s="91"/>
      <c r="D23" s="154"/>
      <c r="E23" s="84"/>
      <c r="F23" s="85">
        <v>0</v>
      </c>
      <c r="G23" s="156">
        <v>0</v>
      </c>
      <c r="H23" s="166">
        <f t="shared" si="0"/>
        <v>0</v>
      </c>
      <c r="I23" s="156">
        <v>0</v>
      </c>
      <c r="J23" s="162">
        <v>0</v>
      </c>
      <c r="K23" s="162">
        <v>0</v>
      </c>
      <c r="L23" s="164">
        <v>0</v>
      </c>
      <c r="M23" s="162">
        <v>0</v>
      </c>
      <c r="N23" s="167">
        <f t="shared" si="1"/>
        <v>0</v>
      </c>
      <c r="O23" s="169">
        <f t="shared" si="2"/>
        <v>0</v>
      </c>
    </row>
    <row r="24" spans="1:15">
      <c r="A24" s="86">
        <v>17</v>
      </c>
      <c r="B24" s="87"/>
      <c r="C24" s="88"/>
      <c r="D24" s="154"/>
      <c r="E24" s="84"/>
      <c r="F24" s="85">
        <v>0</v>
      </c>
      <c r="G24" s="156">
        <v>0</v>
      </c>
      <c r="H24" s="166">
        <f t="shared" si="0"/>
        <v>0</v>
      </c>
      <c r="I24" s="156">
        <v>0</v>
      </c>
      <c r="J24" s="162">
        <v>0</v>
      </c>
      <c r="K24" s="162">
        <v>0</v>
      </c>
      <c r="L24" s="164">
        <v>0</v>
      </c>
      <c r="M24" s="162">
        <v>0</v>
      </c>
      <c r="N24" s="167">
        <f t="shared" si="1"/>
        <v>0</v>
      </c>
      <c r="O24" s="169">
        <f t="shared" si="2"/>
        <v>0</v>
      </c>
    </row>
    <row r="25" spans="1:15">
      <c r="A25" s="81">
        <v>18</v>
      </c>
      <c r="B25" s="89"/>
      <c r="C25" s="91"/>
      <c r="D25" s="154"/>
      <c r="E25" s="84"/>
      <c r="F25" s="85">
        <v>0</v>
      </c>
      <c r="G25" s="156">
        <v>0</v>
      </c>
      <c r="H25" s="166">
        <f t="shared" si="0"/>
        <v>0</v>
      </c>
      <c r="I25" s="156">
        <v>0</v>
      </c>
      <c r="J25" s="162">
        <v>0</v>
      </c>
      <c r="K25" s="162">
        <v>0</v>
      </c>
      <c r="L25" s="164">
        <v>0</v>
      </c>
      <c r="M25" s="162">
        <v>0</v>
      </c>
      <c r="N25" s="167">
        <f t="shared" si="1"/>
        <v>0</v>
      </c>
      <c r="O25" s="169">
        <f t="shared" si="2"/>
        <v>0</v>
      </c>
    </row>
    <row r="26" spans="1:15">
      <c r="A26" s="86">
        <v>19</v>
      </c>
      <c r="B26" s="87"/>
      <c r="C26" s="88"/>
      <c r="D26" s="154"/>
      <c r="E26" s="84"/>
      <c r="F26" s="85">
        <v>0</v>
      </c>
      <c r="G26" s="156">
        <v>0</v>
      </c>
      <c r="H26" s="166">
        <f t="shared" si="0"/>
        <v>0</v>
      </c>
      <c r="I26" s="156">
        <v>0</v>
      </c>
      <c r="J26" s="162">
        <v>0</v>
      </c>
      <c r="K26" s="162">
        <v>0</v>
      </c>
      <c r="L26" s="164">
        <v>0</v>
      </c>
      <c r="M26" s="162">
        <v>0</v>
      </c>
      <c r="N26" s="167">
        <f t="shared" si="1"/>
        <v>0</v>
      </c>
      <c r="O26" s="169">
        <f t="shared" si="2"/>
        <v>0</v>
      </c>
    </row>
    <row r="27" spans="1:15">
      <c r="A27" s="81">
        <v>20</v>
      </c>
      <c r="B27" s="89"/>
      <c r="C27" s="91"/>
      <c r="D27" s="154"/>
      <c r="E27" s="84"/>
      <c r="F27" s="85">
        <v>0</v>
      </c>
      <c r="G27" s="156">
        <v>0</v>
      </c>
      <c r="H27" s="166">
        <f t="shared" si="0"/>
        <v>0</v>
      </c>
      <c r="I27" s="156">
        <v>0</v>
      </c>
      <c r="J27" s="162">
        <v>0</v>
      </c>
      <c r="K27" s="162">
        <v>0</v>
      </c>
      <c r="L27" s="164">
        <v>0</v>
      </c>
      <c r="M27" s="162">
        <v>0</v>
      </c>
      <c r="N27" s="167">
        <f t="shared" si="1"/>
        <v>0</v>
      </c>
      <c r="O27" s="169">
        <f t="shared" si="2"/>
        <v>0</v>
      </c>
    </row>
    <row r="28" spans="1:15" ht="15" thickBot="1">
      <c r="A28" s="92">
        <v>21</v>
      </c>
      <c r="B28" s="93"/>
      <c r="C28" s="94"/>
      <c r="D28" s="191"/>
      <c r="E28" s="192"/>
      <c r="F28" s="193">
        <v>0</v>
      </c>
      <c r="G28" s="194">
        <v>0</v>
      </c>
      <c r="H28" s="195">
        <f t="shared" si="0"/>
        <v>0</v>
      </c>
      <c r="I28" s="188">
        <v>0</v>
      </c>
      <c r="J28" s="189">
        <v>0</v>
      </c>
      <c r="K28" s="190">
        <v>0</v>
      </c>
      <c r="L28" s="196">
        <v>0</v>
      </c>
      <c r="M28" s="189">
        <v>0</v>
      </c>
      <c r="N28" s="197">
        <f t="shared" si="1"/>
        <v>0</v>
      </c>
      <c r="O28" s="198">
        <f t="shared" si="2"/>
        <v>0</v>
      </c>
    </row>
    <row r="29" spans="1:15" ht="30" customHeight="1" thickBot="1">
      <c r="A29" s="95" t="s">
        <v>53</v>
      </c>
      <c r="B29" s="96"/>
      <c r="C29" s="97"/>
      <c r="D29" s="98"/>
      <c r="E29" s="97"/>
      <c r="F29" s="99"/>
      <c r="G29" s="99" t="s">
        <v>167</v>
      </c>
      <c r="H29" s="165">
        <f>SUM(H8:H28)</f>
        <v>0</v>
      </c>
      <c r="I29" s="100"/>
      <c r="J29" s="96"/>
      <c r="K29" s="96"/>
      <c r="L29" s="101"/>
      <c r="M29" s="99" t="s">
        <v>168</v>
      </c>
      <c r="N29" s="165">
        <f>SUM(N8:N28)</f>
        <v>0</v>
      </c>
      <c r="O29" s="170"/>
    </row>
    <row r="30" spans="1:15" ht="18.75" customHeight="1">
      <c r="A30" s="269" t="s">
        <v>309</v>
      </c>
      <c r="B30" s="269"/>
      <c r="C30" s="269"/>
      <c r="H30" s="57" t="s">
        <v>169</v>
      </c>
      <c r="M30" s="269" t="s">
        <v>170</v>
      </c>
      <c r="N30" s="269"/>
      <c r="O30" s="269"/>
    </row>
  </sheetData>
  <mergeCells count="17">
    <mergeCell ref="O1:O2"/>
    <mergeCell ref="M3:M4"/>
    <mergeCell ref="N3:N4"/>
    <mergeCell ref="O3:O4"/>
    <mergeCell ref="A1:B4"/>
    <mergeCell ref="C1:K4"/>
    <mergeCell ref="L1:L4"/>
    <mergeCell ref="M1:M2"/>
    <mergeCell ref="N1:N2"/>
    <mergeCell ref="A30:C30"/>
    <mergeCell ref="M30:O30"/>
    <mergeCell ref="A5:O5"/>
    <mergeCell ref="A6:C6"/>
    <mergeCell ref="D6:H6"/>
    <mergeCell ref="I6:K6"/>
    <mergeCell ref="L6:N6"/>
    <mergeCell ref="O6:O7"/>
  </mergeCells>
  <phoneticPr fontId="1" type="noConversion"/>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zoomScale="90" zoomScaleNormal="90" workbookViewId="0">
      <selection activeCell="M41" sqref="M41"/>
    </sheetView>
  </sheetViews>
  <sheetFormatPr defaultRowHeight="14.4"/>
  <cols>
    <col min="1" max="1" width="5.77734375" style="47" customWidth="1"/>
    <col min="2" max="2" width="13" style="47" customWidth="1"/>
    <col min="3" max="3" width="15.33203125" style="47" customWidth="1"/>
    <col min="4" max="258" width="9" style="47"/>
    <col min="259" max="259" width="13" style="47" customWidth="1"/>
    <col min="260" max="260" width="15.33203125" style="47" customWidth="1"/>
    <col min="261" max="514" width="9" style="47"/>
    <col min="515" max="515" width="13" style="47" customWidth="1"/>
    <col min="516" max="516" width="15.33203125" style="47" customWidth="1"/>
    <col min="517" max="770" width="9" style="47"/>
    <col min="771" max="771" width="13" style="47" customWidth="1"/>
    <col min="772" max="772" width="15.33203125" style="47" customWidth="1"/>
    <col min="773" max="1026" width="9" style="47"/>
    <col min="1027" max="1027" width="13" style="47" customWidth="1"/>
    <col min="1028" max="1028" width="15.33203125" style="47" customWidth="1"/>
    <col min="1029" max="1282" width="9" style="47"/>
    <col min="1283" max="1283" width="13" style="47" customWidth="1"/>
    <col min="1284" max="1284" width="15.33203125" style="47" customWidth="1"/>
    <col min="1285" max="1538" width="9" style="47"/>
    <col min="1539" max="1539" width="13" style="47" customWidth="1"/>
    <col min="1540" max="1540" width="15.33203125" style="47" customWidth="1"/>
    <col min="1541" max="1794" width="9" style="47"/>
    <col min="1795" max="1795" width="13" style="47" customWidth="1"/>
    <col min="1796" max="1796" width="15.33203125" style="47" customWidth="1"/>
    <col min="1797" max="2050" width="9" style="47"/>
    <col min="2051" max="2051" width="13" style="47" customWidth="1"/>
    <col min="2052" max="2052" width="15.33203125" style="47" customWidth="1"/>
    <col min="2053" max="2306" width="9" style="47"/>
    <col min="2307" max="2307" width="13" style="47" customWidth="1"/>
    <col min="2308" max="2308" width="15.33203125" style="47" customWidth="1"/>
    <col min="2309" max="2562" width="9" style="47"/>
    <col min="2563" max="2563" width="13" style="47" customWidth="1"/>
    <col min="2564" max="2564" width="15.33203125" style="47" customWidth="1"/>
    <col min="2565" max="2818" width="9" style="47"/>
    <col min="2819" max="2819" width="13" style="47" customWidth="1"/>
    <col min="2820" max="2820" width="15.33203125" style="47" customWidth="1"/>
    <col min="2821" max="3074" width="9" style="47"/>
    <col min="3075" max="3075" width="13" style="47" customWidth="1"/>
    <col min="3076" max="3076" width="15.33203125" style="47" customWidth="1"/>
    <col min="3077" max="3330" width="9" style="47"/>
    <col min="3331" max="3331" width="13" style="47" customWidth="1"/>
    <col min="3332" max="3332" width="15.33203125" style="47" customWidth="1"/>
    <col min="3333" max="3586" width="9" style="47"/>
    <col min="3587" max="3587" width="13" style="47" customWidth="1"/>
    <col min="3588" max="3588" width="15.33203125" style="47" customWidth="1"/>
    <col min="3589" max="3842" width="9" style="47"/>
    <col min="3843" max="3843" width="13" style="47" customWidth="1"/>
    <col min="3844" max="3844" width="15.33203125" style="47" customWidth="1"/>
    <col min="3845" max="4098" width="9" style="47"/>
    <col min="4099" max="4099" width="13" style="47" customWidth="1"/>
    <col min="4100" max="4100" width="15.33203125" style="47" customWidth="1"/>
    <col min="4101" max="4354" width="9" style="47"/>
    <col min="4355" max="4355" width="13" style="47" customWidth="1"/>
    <col min="4356" max="4356" width="15.33203125" style="47" customWidth="1"/>
    <col min="4357" max="4610" width="9" style="47"/>
    <col min="4611" max="4611" width="13" style="47" customWidth="1"/>
    <col min="4612" max="4612" width="15.33203125" style="47" customWidth="1"/>
    <col min="4613" max="4866" width="9" style="47"/>
    <col min="4867" max="4867" width="13" style="47" customWidth="1"/>
    <col min="4868" max="4868" width="15.33203125" style="47" customWidth="1"/>
    <col min="4869" max="5122" width="9" style="47"/>
    <col min="5123" max="5123" width="13" style="47" customWidth="1"/>
    <col min="5124" max="5124" width="15.33203125" style="47" customWidth="1"/>
    <col min="5125" max="5378" width="9" style="47"/>
    <col min="5379" max="5379" width="13" style="47" customWidth="1"/>
    <col min="5380" max="5380" width="15.33203125" style="47" customWidth="1"/>
    <col min="5381" max="5634" width="9" style="47"/>
    <col min="5635" max="5635" width="13" style="47" customWidth="1"/>
    <col min="5636" max="5636" width="15.33203125" style="47" customWidth="1"/>
    <col min="5637" max="5890" width="9" style="47"/>
    <col min="5891" max="5891" width="13" style="47" customWidth="1"/>
    <col min="5892" max="5892" width="15.33203125" style="47" customWidth="1"/>
    <col min="5893" max="6146" width="9" style="47"/>
    <col min="6147" max="6147" width="13" style="47" customWidth="1"/>
    <col min="6148" max="6148" width="15.33203125" style="47" customWidth="1"/>
    <col min="6149" max="6402" width="9" style="47"/>
    <col min="6403" max="6403" width="13" style="47" customWidth="1"/>
    <col min="6404" max="6404" width="15.33203125" style="47" customWidth="1"/>
    <col min="6405" max="6658" width="9" style="47"/>
    <col min="6659" max="6659" width="13" style="47" customWidth="1"/>
    <col min="6660" max="6660" width="15.33203125" style="47" customWidth="1"/>
    <col min="6661" max="6914" width="9" style="47"/>
    <col min="6915" max="6915" width="13" style="47" customWidth="1"/>
    <col min="6916" max="6916" width="15.33203125" style="47" customWidth="1"/>
    <col min="6917" max="7170" width="9" style="47"/>
    <col min="7171" max="7171" width="13" style="47" customWidth="1"/>
    <col min="7172" max="7172" width="15.33203125" style="47" customWidth="1"/>
    <col min="7173" max="7426" width="9" style="47"/>
    <col min="7427" max="7427" width="13" style="47" customWidth="1"/>
    <col min="7428" max="7428" width="15.33203125" style="47" customWidth="1"/>
    <col min="7429" max="7682" width="9" style="47"/>
    <col min="7683" max="7683" width="13" style="47" customWidth="1"/>
    <col min="7684" max="7684" width="15.33203125" style="47" customWidth="1"/>
    <col min="7685" max="7938" width="9" style="47"/>
    <col min="7939" max="7939" width="13" style="47" customWidth="1"/>
    <col min="7940" max="7940" width="15.33203125" style="47" customWidth="1"/>
    <col min="7941" max="8194" width="9" style="47"/>
    <col min="8195" max="8195" width="13" style="47" customWidth="1"/>
    <col min="8196" max="8196" width="15.33203125" style="47" customWidth="1"/>
    <col min="8197" max="8450" width="9" style="47"/>
    <col min="8451" max="8451" width="13" style="47" customWidth="1"/>
    <col min="8452" max="8452" width="15.33203125" style="47" customWidth="1"/>
    <col min="8453" max="8706" width="9" style="47"/>
    <col min="8707" max="8707" width="13" style="47" customWidth="1"/>
    <col min="8708" max="8708" width="15.33203125" style="47" customWidth="1"/>
    <col min="8709" max="8962" width="9" style="47"/>
    <col min="8963" max="8963" width="13" style="47" customWidth="1"/>
    <col min="8964" max="8964" width="15.33203125" style="47" customWidth="1"/>
    <col min="8965" max="9218" width="9" style="47"/>
    <col min="9219" max="9219" width="13" style="47" customWidth="1"/>
    <col min="9220" max="9220" width="15.33203125" style="47" customWidth="1"/>
    <col min="9221" max="9474" width="9" style="47"/>
    <col min="9475" max="9475" width="13" style="47" customWidth="1"/>
    <col min="9476" max="9476" width="15.33203125" style="47" customWidth="1"/>
    <col min="9477" max="9730" width="9" style="47"/>
    <col min="9731" max="9731" width="13" style="47" customWidth="1"/>
    <col min="9732" max="9732" width="15.33203125" style="47" customWidth="1"/>
    <col min="9733" max="9986" width="9" style="47"/>
    <col min="9987" max="9987" width="13" style="47" customWidth="1"/>
    <col min="9988" max="9988" width="15.33203125" style="47" customWidth="1"/>
    <col min="9989" max="10242" width="9" style="47"/>
    <col min="10243" max="10243" width="13" style="47" customWidth="1"/>
    <col min="10244" max="10244" width="15.33203125" style="47" customWidth="1"/>
    <col min="10245" max="10498" width="9" style="47"/>
    <col min="10499" max="10499" width="13" style="47" customWidth="1"/>
    <col min="10500" max="10500" width="15.33203125" style="47" customWidth="1"/>
    <col min="10501" max="10754" width="9" style="47"/>
    <col min="10755" max="10755" width="13" style="47" customWidth="1"/>
    <col min="10756" max="10756" width="15.33203125" style="47" customWidth="1"/>
    <col min="10757" max="11010" width="9" style="47"/>
    <col min="11011" max="11011" width="13" style="47" customWidth="1"/>
    <col min="11012" max="11012" width="15.33203125" style="47" customWidth="1"/>
    <col min="11013" max="11266" width="9" style="47"/>
    <col min="11267" max="11267" width="13" style="47" customWidth="1"/>
    <col min="11268" max="11268" width="15.33203125" style="47" customWidth="1"/>
    <col min="11269" max="11522" width="9" style="47"/>
    <col min="11523" max="11523" width="13" style="47" customWidth="1"/>
    <col min="11524" max="11524" width="15.33203125" style="47" customWidth="1"/>
    <col min="11525" max="11778" width="9" style="47"/>
    <col min="11779" max="11779" width="13" style="47" customWidth="1"/>
    <col min="11780" max="11780" width="15.33203125" style="47" customWidth="1"/>
    <col min="11781" max="12034" width="9" style="47"/>
    <col min="12035" max="12035" width="13" style="47" customWidth="1"/>
    <col min="12036" max="12036" width="15.33203125" style="47" customWidth="1"/>
    <col min="12037" max="12290" width="9" style="47"/>
    <col min="12291" max="12291" width="13" style="47" customWidth="1"/>
    <col min="12292" max="12292" width="15.33203125" style="47" customWidth="1"/>
    <col min="12293" max="12546" width="9" style="47"/>
    <col min="12547" max="12547" width="13" style="47" customWidth="1"/>
    <col min="12548" max="12548" width="15.33203125" style="47" customWidth="1"/>
    <col min="12549" max="12802" width="9" style="47"/>
    <col min="12803" max="12803" width="13" style="47" customWidth="1"/>
    <col min="12804" max="12804" width="15.33203125" style="47" customWidth="1"/>
    <col min="12805" max="13058" width="9" style="47"/>
    <col min="13059" max="13059" width="13" style="47" customWidth="1"/>
    <col min="13060" max="13060" width="15.33203125" style="47" customWidth="1"/>
    <col min="13061" max="13314" width="9" style="47"/>
    <col min="13315" max="13315" width="13" style="47" customWidth="1"/>
    <col min="13316" max="13316" width="15.33203125" style="47" customWidth="1"/>
    <col min="13317" max="13570" width="9" style="47"/>
    <col min="13571" max="13571" width="13" style="47" customWidth="1"/>
    <col min="13572" max="13572" width="15.33203125" style="47" customWidth="1"/>
    <col min="13573" max="13826" width="9" style="47"/>
    <col min="13827" max="13827" width="13" style="47" customWidth="1"/>
    <col min="13828" max="13828" width="15.33203125" style="47" customWidth="1"/>
    <col min="13829" max="14082" width="9" style="47"/>
    <col min="14083" max="14083" width="13" style="47" customWidth="1"/>
    <col min="14084" max="14084" width="15.33203125" style="47" customWidth="1"/>
    <col min="14085" max="14338" width="9" style="47"/>
    <col min="14339" max="14339" width="13" style="47" customWidth="1"/>
    <col min="14340" max="14340" width="15.33203125" style="47" customWidth="1"/>
    <col min="14341" max="14594" width="9" style="47"/>
    <col min="14595" max="14595" width="13" style="47" customWidth="1"/>
    <col min="14596" max="14596" width="15.33203125" style="47" customWidth="1"/>
    <col min="14597" max="14850" width="9" style="47"/>
    <col min="14851" max="14851" width="13" style="47" customWidth="1"/>
    <col min="14852" max="14852" width="15.33203125" style="47" customWidth="1"/>
    <col min="14853" max="15106" width="9" style="47"/>
    <col min="15107" max="15107" width="13" style="47" customWidth="1"/>
    <col min="15108" max="15108" width="15.33203125" style="47" customWidth="1"/>
    <col min="15109" max="15362" width="9" style="47"/>
    <col min="15363" max="15363" width="13" style="47" customWidth="1"/>
    <col min="15364" max="15364" width="15.33203125" style="47" customWidth="1"/>
    <col min="15365" max="15618" width="9" style="47"/>
    <col min="15619" max="15619" width="13" style="47" customWidth="1"/>
    <col min="15620" max="15620" width="15.33203125" style="47" customWidth="1"/>
    <col min="15621" max="15874" width="9" style="47"/>
    <col min="15875" max="15875" width="13" style="47" customWidth="1"/>
    <col min="15876" max="15876" width="15.33203125" style="47" customWidth="1"/>
    <col min="15877" max="16130" width="9" style="47"/>
    <col min="16131" max="16131" width="13" style="47" customWidth="1"/>
    <col min="16132" max="16132" width="15.33203125" style="47" customWidth="1"/>
    <col min="16133" max="16384" width="9" style="47"/>
  </cols>
  <sheetData>
    <row r="1" spans="1:14">
      <c r="A1" s="300"/>
      <c r="B1" s="301"/>
      <c r="C1" s="306" t="s">
        <v>361</v>
      </c>
      <c r="D1" s="307"/>
      <c r="E1" s="307"/>
      <c r="F1" s="307"/>
      <c r="G1" s="307"/>
      <c r="H1" s="307"/>
      <c r="I1" s="307"/>
      <c r="J1" s="307"/>
      <c r="K1" s="310" t="s">
        <v>138</v>
      </c>
      <c r="L1" s="313" t="s">
        <v>139</v>
      </c>
      <c r="M1" s="313" t="s">
        <v>140</v>
      </c>
      <c r="N1" s="315" t="s">
        <v>141</v>
      </c>
    </row>
    <row r="2" spans="1:14">
      <c r="A2" s="302"/>
      <c r="B2" s="303"/>
      <c r="C2" s="308"/>
      <c r="D2" s="308"/>
      <c r="E2" s="308"/>
      <c r="F2" s="308"/>
      <c r="G2" s="308"/>
      <c r="H2" s="308"/>
      <c r="I2" s="308"/>
      <c r="J2" s="308"/>
      <c r="K2" s="311"/>
      <c r="L2" s="314"/>
      <c r="M2" s="314"/>
      <c r="N2" s="316"/>
    </row>
    <row r="3" spans="1:14">
      <c r="A3" s="302"/>
      <c r="B3" s="303"/>
      <c r="C3" s="308"/>
      <c r="D3" s="308"/>
      <c r="E3" s="308"/>
      <c r="F3" s="308"/>
      <c r="G3" s="308"/>
      <c r="H3" s="308"/>
      <c r="I3" s="308"/>
      <c r="J3" s="308"/>
      <c r="K3" s="311"/>
      <c r="L3" s="303"/>
      <c r="M3" s="303"/>
      <c r="N3" s="317"/>
    </row>
    <row r="4" spans="1:14" ht="15" thickBot="1">
      <c r="A4" s="304"/>
      <c r="B4" s="305"/>
      <c r="C4" s="309"/>
      <c r="D4" s="309"/>
      <c r="E4" s="309"/>
      <c r="F4" s="309"/>
      <c r="G4" s="309"/>
      <c r="H4" s="309"/>
      <c r="I4" s="309"/>
      <c r="J4" s="309"/>
      <c r="K4" s="312"/>
      <c r="L4" s="305"/>
      <c r="M4" s="305"/>
      <c r="N4" s="318"/>
    </row>
    <row r="5" spans="1:14" ht="15" thickBot="1">
      <c r="A5" s="299" t="s">
        <v>171</v>
      </c>
      <c r="B5" s="299"/>
      <c r="C5" s="299"/>
      <c r="D5" s="299"/>
      <c r="E5" s="299"/>
      <c r="F5" s="299"/>
      <c r="G5" s="299"/>
      <c r="H5" s="299"/>
      <c r="I5" s="299"/>
      <c r="J5" s="299"/>
      <c r="K5" s="299"/>
      <c r="L5" s="299"/>
      <c r="M5" s="299"/>
      <c r="N5" s="299"/>
    </row>
    <row r="6" spans="1:14" ht="36">
      <c r="A6" s="102" t="s">
        <v>172</v>
      </c>
      <c r="B6" s="103" t="s">
        <v>173</v>
      </c>
      <c r="C6" s="104" t="s">
        <v>174</v>
      </c>
      <c r="D6" s="105" t="s">
        <v>175</v>
      </c>
      <c r="E6" s="106" t="s">
        <v>315</v>
      </c>
      <c r="F6" s="106" t="s">
        <v>314</v>
      </c>
      <c r="G6" s="106" t="s">
        <v>275</v>
      </c>
      <c r="H6" s="106" t="s">
        <v>267</v>
      </c>
      <c r="I6" s="106" t="s">
        <v>177</v>
      </c>
      <c r="J6" s="106" t="s">
        <v>178</v>
      </c>
      <c r="K6" s="106" t="s">
        <v>179</v>
      </c>
      <c r="L6" s="106" t="s">
        <v>180</v>
      </c>
      <c r="M6" s="106" t="s">
        <v>181</v>
      </c>
      <c r="N6" s="107" t="s">
        <v>182</v>
      </c>
    </row>
    <row r="7" spans="1:14" ht="17.25" customHeight="1">
      <c r="A7" s="108">
        <v>1</v>
      </c>
      <c r="B7" s="109" t="s">
        <v>183</v>
      </c>
      <c r="C7" s="110"/>
      <c r="D7" s="110"/>
      <c r="E7" s="111"/>
      <c r="F7" s="111"/>
      <c r="G7" s="111"/>
      <c r="H7" s="111"/>
      <c r="I7" s="111"/>
      <c r="J7" s="111"/>
      <c r="K7" s="111"/>
      <c r="L7" s="111"/>
      <c r="M7" s="171">
        <f>SUM(I7:L7)</f>
        <v>0</v>
      </c>
      <c r="N7" s="172">
        <f>M7*1.13</f>
        <v>0</v>
      </c>
    </row>
    <row r="8" spans="1:14" ht="17.25" customHeight="1">
      <c r="A8" s="108">
        <v>2</v>
      </c>
      <c r="B8" s="109" t="s">
        <v>184</v>
      </c>
      <c r="C8" s="110"/>
      <c r="D8" s="110"/>
      <c r="E8" s="111"/>
      <c r="F8" s="111"/>
      <c r="G8" s="111"/>
      <c r="H8" s="111"/>
      <c r="I8" s="111"/>
      <c r="J8" s="111"/>
      <c r="K8" s="111"/>
      <c r="L8" s="111"/>
      <c r="M8" s="171">
        <f>SUM(I8:L8)</f>
        <v>0</v>
      </c>
      <c r="N8" s="172">
        <f>M8*1.13</f>
        <v>0</v>
      </c>
    </row>
    <row r="9" spans="1:14" ht="17.25" customHeight="1">
      <c r="A9" s="319">
        <v>3</v>
      </c>
      <c r="B9" s="109" t="s">
        <v>185</v>
      </c>
      <c r="C9" s="110"/>
      <c r="D9" s="110"/>
      <c r="E9" s="111"/>
      <c r="F9" s="111"/>
      <c r="G9" s="111"/>
      <c r="H9" s="111"/>
      <c r="I9" s="111"/>
      <c r="J9" s="111"/>
      <c r="K9" s="111"/>
      <c r="L9" s="111"/>
      <c r="M9" s="171">
        <f>SUM(M10:M17)</f>
        <v>0</v>
      </c>
      <c r="N9" s="172">
        <f>SUM(N10:N17)</f>
        <v>0</v>
      </c>
    </row>
    <row r="10" spans="1:14">
      <c r="A10" s="320"/>
      <c r="B10" s="147" t="s">
        <v>186</v>
      </c>
      <c r="C10" s="148"/>
      <c r="D10" s="148"/>
      <c r="E10" s="149"/>
      <c r="F10" s="149"/>
      <c r="G10" s="149"/>
      <c r="H10" s="149"/>
      <c r="I10" s="149"/>
      <c r="J10" s="149"/>
      <c r="K10" s="149"/>
      <c r="L10" s="149"/>
      <c r="M10" s="171">
        <f t="shared" ref="M10:M22" si="0">SUM(I10:L10)</f>
        <v>0</v>
      </c>
      <c r="N10" s="172">
        <f t="shared" ref="N10:N22" si="1">M10*1.13</f>
        <v>0</v>
      </c>
    </row>
    <row r="11" spans="1:14">
      <c r="A11" s="320"/>
      <c r="B11" s="150" t="s">
        <v>266</v>
      </c>
      <c r="C11" s="148"/>
      <c r="D11" s="148"/>
      <c r="E11" s="149"/>
      <c r="F11" s="149"/>
      <c r="G11" s="149"/>
      <c r="H11" s="149"/>
      <c r="I11" s="149"/>
      <c r="J11" s="149"/>
      <c r="K11" s="149"/>
      <c r="L11" s="149"/>
      <c r="M11" s="171">
        <f t="shared" si="0"/>
        <v>0</v>
      </c>
      <c r="N11" s="172">
        <f t="shared" si="1"/>
        <v>0</v>
      </c>
    </row>
    <row r="12" spans="1:14">
      <c r="A12" s="320"/>
      <c r="B12" s="150" t="s">
        <v>266</v>
      </c>
      <c r="C12" s="148"/>
      <c r="D12" s="148"/>
      <c r="E12" s="149"/>
      <c r="F12" s="149"/>
      <c r="G12" s="149"/>
      <c r="H12" s="149"/>
      <c r="I12" s="149"/>
      <c r="J12" s="149"/>
      <c r="K12" s="149"/>
      <c r="L12" s="149"/>
      <c r="M12" s="171">
        <f t="shared" si="0"/>
        <v>0</v>
      </c>
      <c r="N12" s="172">
        <f t="shared" si="1"/>
        <v>0</v>
      </c>
    </row>
    <row r="13" spans="1:14">
      <c r="A13" s="320"/>
      <c r="B13" s="150" t="s">
        <v>266</v>
      </c>
      <c r="C13" s="148"/>
      <c r="D13" s="148"/>
      <c r="E13" s="149"/>
      <c r="F13" s="149"/>
      <c r="G13" s="149"/>
      <c r="H13" s="149"/>
      <c r="I13" s="149"/>
      <c r="J13" s="149"/>
      <c r="K13" s="149"/>
      <c r="L13" s="149"/>
      <c r="M13" s="171">
        <f t="shared" si="0"/>
        <v>0</v>
      </c>
      <c r="N13" s="172">
        <f t="shared" si="1"/>
        <v>0</v>
      </c>
    </row>
    <row r="14" spans="1:14">
      <c r="A14" s="320"/>
      <c r="B14" s="150" t="s">
        <v>187</v>
      </c>
      <c r="C14" s="148"/>
      <c r="D14" s="148"/>
      <c r="E14" s="149"/>
      <c r="F14" s="149"/>
      <c r="G14" s="149"/>
      <c r="H14" s="149"/>
      <c r="I14" s="149"/>
      <c r="J14" s="149"/>
      <c r="K14" s="149"/>
      <c r="L14" s="149"/>
      <c r="M14" s="171">
        <f t="shared" si="0"/>
        <v>0</v>
      </c>
      <c r="N14" s="172">
        <f t="shared" si="1"/>
        <v>0</v>
      </c>
    </row>
    <row r="15" spans="1:14">
      <c r="A15" s="320"/>
      <c r="B15" s="150" t="s">
        <v>187</v>
      </c>
      <c r="C15" s="148"/>
      <c r="D15" s="148"/>
      <c r="E15" s="149"/>
      <c r="F15" s="149"/>
      <c r="G15" s="149"/>
      <c r="H15" s="149"/>
      <c r="I15" s="149"/>
      <c r="J15" s="149"/>
      <c r="K15" s="149"/>
      <c r="L15" s="149"/>
      <c r="M15" s="171">
        <f t="shared" si="0"/>
        <v>0</v>
      </c>
      <c r="N15" s="172">
        <f t="shared" si="1"/>
        <v>0</v>
      </c>
    </row>
    <row r="16" spans="1:14">
      <c r="A16" s="320"/>
      <c r="B16" s="150" t="s">
        <v>187</v>
      </c>
      <c r="C16" s="148"/>
      <c r="D16" s="148"/>
      <c r="E16" s="149"/>
      <c r="F16" s="149"/>
      <c r="G16" s="149"/>
      <c r="H16" s="149"/>
      <c r="I16" s="149"/>
      <c r="J16" s="149"/>
      <c r="K16" s="149"/>
      <c r="L16" s="149"/>
      <c r="M16" s="171">
        <f t="shared" si="0"/>
        <v>0</v>
      </c>
      <c r="N16" s="172">
        <f t="shared" si="1"/>
        <v>0</v>
      </c>
    </row>
    <row r="17" spans="1:14">
      <c r="A17" s="321"/>
      <c r="B17" s="150" t="s">
        <v>187</v>
      </c>
      <c r="C17" s="148"/>
      <c r="D17" s="148"/>
      <c r="E17" s="149"/>
      <c r="F17" s="149"/>
      <c r="G17" s="149"/>
      <c r="H17" s="149"/>
      <c r="I17" s="149"/>
      <c r="J17" s="149"/>
      <c r="K17" s="149"/>
      <c r="L17" s="149"/>
      <c r="M17" s="171">
        <f t="shared" si="0"/>
        <v>0</v>
      </c>
      <c r="N17" s="172">
        <f t="shared" si="1"/>
        <v>0</v>
      </c>
    </row>
    <row r="18" spans="1:14" ht="17.25" customHeight="1">
      <c r="A18" s="108">
        <v>4</v>
      </c>
      <c r="B18" s="109" t="s">
        <v>188</v>
      </c>
      <c r="C18" s="110"/>
      <c r="D18" s="110"/>
      <c r="E18" s="111"/>
      <c r="F18" s="111"/>
      <c r="G18" s="111"/>
      <c r="H18" s="111"/>
      <c r="I18" s="111"/>
      <c r="J18" s="111"/>
      <c r="K18" s="111"/>
      <c r="L18" s="111"/>
      <c r="M18" s="171">
        <f t="shared" si="0"/>
        <v>0</v>
      </c>
      <c r="N18" s="172">
        <f t="shared" si="1"/>
        <v>0</v>
      </c>
    </row>
    <row r="19" spans="1:14">
      <c r="A19" s="108">
        <v>5</v>
      </c>
      <c r="B19" s="112"/>
      <c r="C19" s="110"/>
      <c r="D19" s="110"/>
      <c r="E19" s="111"/>
      <c r="F19" s="111"/>
      <c r="G19" s="111"/>
      <c r="H19" s="111"/>
      <c r="I19" s="111"/>
      <c r="J19" s="111"/>
      <c r="K19" s="111"/>
      <c r="L19" s="111"/>
      <c r="M19" s="171">
        <f t="shared" si="0"/>
        <v>0</v>
      </c>
      <c r="N19" s="172">
        <f t="shared" si="1"/>
        <v>0</v>
      </c>
    </row>
    <row r="20" spans="1:14">
      <c r="A20" s="108">
        <v>6</v>
      </c>
      <c r="B20" s="112"/>
      <c r="C20" s="110"/>
      <c r="D20" s="110"/>
      <c r="E20" s="111"/>
      <c r="F20" s="111"/>
      <c r="G20" s="111"/>
      <c r="H20" s="111"/>
      <c r="I20" s="111"/>
      <c r="J20" s="111"/>
      <c r="K20" s="111"/>
      <c r="L20" s="111"/>
      <c r="M20" s="171">
        <f t="shared" si="0"/>
        <v>0</v>
      </c>
      <c r="N20" s="172">
        <f t="shared" si="1"/>
        <v>0</v>
      </c>
    </row>
    <row r="21" spans="1:14">
      <c r="A21" s="108">
        <v>7</v>
      </c>
      <c r="B21" s="112"/>
      <c r="C21" s="110"/>
      <c r="D21" s="110"/>
      <c r="E21" s="111"/>
      <c r="F21" s="111"/>
      <c r="G21" s="111"/>
      <c r="H21" s="111"/>
      <c r="I21" s="111"/>
      <c r="J21" s="111"/>
      <c r="K21" s="111"/>
      <c r="L21" s="111"/>
      <c r="M21" s="171">
        <f t="shared" si="0"/>
        <v>0</v>
      </c>
      <c r="N21" s="172">
        <f t="shared" si="1"/>
        <v>0</v>
      </c>
    </row>
    <row r="22" spans="1:14">
      <c r="A22" s="108">
        <v>8</v>
      </c>
      <c r="B22" s="112"/>
      <c r="C22" s="110"/>
      <c r="D22" s="110"/>
      <c r="E22" s="111"/>
      <c r="F22" s="111"/>
      <c r="G22" s="111"/>
      <c r="H22" s="111"/>
      <c r="I22" s="111"/>
      <c r="J22" s="111"/>
      <c r="K22" s="111"/>
      <c r="L22" s="111"/>
      <c r="M22" s="171">
        <f t="shared" si="0"/>
        <v>0</v>
      </c>
      <c r="N22" s="172">
        <f t="shared" si="1"/>
        <v>0</v>
      </c>
    </row>
    <row r="23" spans="1:14" ht="31.5" customHeight="1" thickBot="1">
      <c r="A23" s="113"/>
      <c r="B23" s="114"/>
      <c r="C23" s="115"/>
      <c r="D23" s="115"/>
      <c r="E23" s="116"/>
      <c r="F23" s="116"/>
      <c r="G23" s="116"/>
      <c r="H23" s="116"/>
      <c r="I23" s="116"/>
      <c r="J23" s="116"/>
      <c r="K23" s="116"/>
      <c r="L23" s="117" t="s">
        <v>189</v>
      </c>
      <c r="M23" s="173">
        <f>SUM(M7:M9,M18:M22)</f>
        <v>0</v>
      </c>
      <c r="N23" s="174">
        <f>SUM(N7:N9,N18:N22)</f>
        <v>0</v>
      </c>
    </row>
    <row r="24" spans="1:14" ht="21" customHeight="1">
      <c r="A24" s="186" t="s">
        <v>308</v>
      </c>
      <c r="B24" s="186"/>
      <c r="C24" s="187"/>
      <c r="D24" s="118"/>
      <c r="E24" s="118"/>
      <c r="F24" s="118"/>
      <c r="G24" s="299" t="s">
        <v>169</v>
      </c>
      <c r="H24" s="299"/>
      <c r="I24" s="118"/>
      <c r="J24" s="118"/>
      <c r="K24" s="118"/>
      <c r="L24" s="299" t="s">
        <v>170</v>
      </c>
      <c r="M24" s="299"/>
      <c r="N24" s="299"/>
    </row>
    <row r="25" spans="1:14">
      <c r="A25" s="118"/>
      <c r="B25" s="118"/>
      <c r="C25" s="118"/>
      <c r="D25" s="118"/>
      <c r="E25" s="118"/>
      <c r="F25" s="118"/>
      <c r="G25" s="118"/>
      <c r="H25" s="118"/>
      <c r="I25" s="118"/>
      <c r="J25" s="118"/>
      <c r="K25" s="118"/>
      <c r="L25" s="118"/>
      <c r="M25" s="118"/>
      <c r="N25" s="118"/>
    </row>
  </sheetData>
  <mergeCells count="13">
    <mergeCell ref="A5:N5"/>
    <mergeCell ref="G24:H24"/>
    <mergeCell ref="L24:N24"/>
    <mergeCell ref="A1:B4"/>
    <mergeCell ref="C1:J4"/>
    <mergeCell ref="K1:K4"/>
    <mergeCell ref="L1:L2"/>
    <mergeCell ref="M1:M2"/>
    <mergeCell ref="N1:N2"/>
    <mergeCell ref="L3:L4"/>
    <mergeCell ref="M3:M4"/>
    <mergeCell ref="N3:N4"/>
    <mergeCell ref="A9:A17"/>
  </mergeCells>
  <phoneticPr fontId="1" type="noConversion"/>
  <pageMargins left="0.7" right="0.7" top="0.75" bottom="0.75" header="0.3" footer="0.3"/>
  <pageSetup paperSize="9"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8"/>
  <sheetViews>
    <sheetView zoomScale="90" zoomScaleNormal="90" workbookViewId="0">
      <selection activeCell="M41" sqref="M41"/>
    </sheetView>
  </sheetViews>
  <sheetFormatPr defaultRowHeight="14.4"/>
  <cols>
    <col min="1" max="1" width="7.109375" style="47" customWidth="1"/>
    <col min="2" max="2" width="9" style="47"/>
    <col min="3" max="3" width="11" style="47" customWidth="1"/>
    <col min="4" max="4" width="15.21875" style="47" customWidth="1"/>
    <col min="5" max="5" width="19.44140625" style="47" customWidth="1"/>
    <col min="6" max="6" width="15.21875" style="47" customWidth="1"/>
    <col min="7" max="7" width="12.33203125" style="47" customWidth="1"/>
    <col min="8" max="256" width="9" style="47"/>
    <col min="257" max="257" width="7.109375" style="47" customWidth="1"/>
    <col min="258" max="259" width="9" style="47"/>
    <col min="260" max="260" width="13.88671875" style="47" customWidth="1"/>
    <col min="261" max="261" width="17.109375" style="47" customWidth="1"/>
    <col min="262" max="262" width="15.21875" style="47" customWidth="1"/>
    <col min="263" max="263" width="12.33203125" style="47" customWidth="1"/>
    <col min="264" max="512" width="9" style="47"/>
    <col min="513" max="513" width="7.109375" style="47" customWidth="1"/>
    <col min="514" max="515" width="9" style="47"/>
    <col min="516" max="516" width="13.88671875" style="47" customWidth="1"/>
    <col min="517" max="517" width="17.109375" style="47" customWidth="1"/>
    <col min="518" max="518" width="15.21875" style="47" customWidth="1"/>
    <col min="519" max="519" width="12.33203125" style="47" customWidth="1"/>
    <col min="520" max="768" width="9" style="47"/>
    <col min="769" max="769" width="7.109375" style="47" customWidth="1"/>
    <col min="770" max="771" width="9" style="47"/>
    <col min="772" max="772" width="13.88671875" style="47" customWidth="1"/>
    <col min="773" max="773" width="17.109375" style="47" customWidth="1"/>
    <col min="774" max="774" width="15.21875" style="47" customWidth="1"/>
    <col min="775" max="775" width="12.33203125" style="47" customWidth="1"/>
    <col min="776" max="1024" width="9" style="47"/>
    <col min="1025" max="1025" width="7.109375" style="47" customWidth="1"/>
    <col min="1026" max="1027" width="9" style="47"/>
    <col min="1028" max="1028" width="13.88671875" style="47" customWidth="1"/>
    <col min="1029" max="1029" width="17.109375" style="47" customWidth="1"/>
    <col min="1030" max="1030" width="15.21875" style="47" customWidth="1"/>
    <col min="1031" max="1031" width="12.33203125" style="47" customWidth="1"/>
    <col min="1032" max="1280" width="9" style="47"/>
    <col min="1281" max="1281" width="7.109375" style="47" customWidth="1"/>
    <col min="1282" max="1283" width="9" style="47"/>
    <col min="1284" max="1284" width="13.88671875" style="47" customWidth="1"/>
    <col min="1285" max="1285" width="17.109375" style="47" customWidth="1"/>
    <col min="1286" max="1286" width="15.21875" style="47" customWidth="1"/>
    <col min="1287" max="1287" width="12.33203125" style="47" customWidth="1"/>
    <col min="1288" max="1536" width="9" style="47"/>
    <col min="1537" max="1537" width="7.109375" style="47" customWidth="1"/>
    <col min="1538" max="1539" width="9" style="47"/>
    <col min="1540" max="1540" width="13.88671875" style="47" customWidth="1"/>
    <col min="1541" max="1541" width="17.109375" style="47" customWidth="1"/>
    <col min="1542" max="1542" width="15.21875" style="47" customWidth="1"/>
    <col min="1543" max="1543" width="12.33203125" style="47" customWidth="1"/>
    <col min="1544" max="1792" width="9" style="47"/>
    <col min="1793" max="1793" width="7.109375" style="47" customWidth="1"/>
    <col min="1794" max="1795" width="9" style="47"/>
    <col min="1796" max="1796" width="13.88671875" style="47" customWidth="1"/>
    <col min="1797" max="1797" width="17.109375" style="47" customWidth="1"/>
    <col min="1798" max="1798" width="15.21875" style="47" customWidth="1"/>
    <col min="1799" max="1799" width="12.33203125" style="47" customWidth="1"/>
    <col min="1800" max="2048" width="9" style="47"/>
    <col min="2049" max="2049" width="7.109375" style="47" customWidth="1"/>
    <col min="2050" max="2051" width="9" style="47"/>
    <col min="2052" max="2052" width="13.88671875" style="47" customWidth="1"/>
    <col min="2053" max="2053" width="17.109375" style="47" customWidth="1"/>
    <col min="2054" max="2054" width="15.21875" style="47" customWidth="1"/>
    <col min="2055" max="2055" width="12.33203125" style="47" customWidth="1"/>
    <col min="2056" max="2304" width="9" style="47"/>
    <col min="2305" max="2305" width="7.109375" style="47" customWidth="1"/>
    <col min="2306" max="2307" width="9" style="47"/>
    <col min="2308" max="2308" width="13.88671875" style="47" customWidth="1"/>
    <col min="2309" max="2309" width="17.109375" style="47" customWidth="1"/>
    <col min="2310" max="2310" width="15.21875" style="47" customWidth="1"/>
    <col min="2311" max="2311" width="12.33203125" style="47" customWidth="1"/>
    <col min="2312" max="2560" width="9" style="47"/>
    <col min="2561" max="2561" width="7.109375" style="47" customWidth="1"/>
    <col min="2562" max="2563" width="9" style="47"/>
    <col min="2564" max="2564" width="13.88671875" style="47" customWidth="1"/>
    <col min="2565" max="2565" width="17.109375" style="47" customWidth="1"/>
    <col min="2566" max="2566" width="15.21875" style="47" customWidth="1"/>
    <col min="2567" max="2567" width="12.33203125" style="47" customWidth="1"/>
    <col min="2568" max="2816" width="9" style="47"/>
    <col min="2817" max="2817" width="7.109375" style="47" customWidth="1"/>
    <col min="2818" max="2819" width="9" style="47"/>
    <col min="2820" max="2820" width="13.88671875" style="47" customWidth="1"/>
    <col min="2821" max="2821" width="17.109375" style="47" customWidth="1"/>
    <col min="2822" max="2822" width="15.21875" style="47" customWidth="1"/>
    <col min="2823" max="2823" width="12.33203125" style="47" customWidth="1"/>
    <col min="2824" max="3072" width="9" style="47"/>
    <col min="3073" max="3073" width="7.109375" style="47" customWidth="1"/>
    <col min="3074" max="3075" width="9" style="47"/>
    <col min="3076" max="3076" width="13.88671875" style="47" customWidth="1"/>
    <col min="3077" max="3077" width="17.109375" style="47" customWidth="1"/>
    <col min="3078" max="3078" width="15.21875" style="47" customWidth="1"/>
    <col min="3079" max="3079" width="12.33203125" style="47" customWidth="1"/>
    <col min="3080" max="3328" width="9" style="47"/>
    <col min="3329" max="3329" width="7.109375" style="47" customWidth="1"/>
    <col min="3330" max="3331" width="9" style="47"/>
    <col min="3332" max="3332" width="13.88671875" style="47" customWidth="1"/>
    <col min="3333" max="3333" width="17.109375" style="47" customWidth="1"/>
    <col min="3334" max="3334" width="15.21875" style="47" customWidth="1"/>
    <col min="3335" max="3335" width="12.33203125" style="47" customWidth="1"/>
    <col min="3336" max="3584" width="9" style="47"/>
    <col min="3585" max="3585" width="7.109375" style="47" customWidth="1"/>
    <col min="3586" max="3587" width="9" style="47"/>
    <col min="3588" max="3588" width="13.88671875" style="47" customWidth="1"/>
    <col min="3589" max="3589" width="17.109375" style="47" customWidth="1"/>
    <col min="3590" max="3590" width="15.21875" style="47" customWidth="1"/>
    <col min="3591" max="3591" width="12.33203125" style="47" customWidth="1"/>
    <col min="3592" max="3840" width="9" style="47"/>
    <col min="3841" max="3841" width="7.109375" style="47" customWidth="1"/>
    <col min="3842" max="3843" width="9" style="47"/>
    <col min="3844" max="3844" width="13.88671875" style="47" customWidth="1"/>
    <col min="3845" max="3845" width="17.109375" style="47" customWidth="1"/>
    <col min="3846" max="3846" width="15.21875" style="47" customWidth="1"/>
    <col min="3847" max="3847" width="12.33203125" style="47" customWidth="1"/>
    <col min="3848" max="4096" width="9" style="47"/>
    <col min="4097" max="4097" width="7.109375" style="47" customWidth="1"/>
    <col min="4098" max="4099" width="9" style="47"/>
    <col min="4100" max="4100" width="13.88671875" style="47" customWidth="1"/>
    <col min="4101" max="4101" width="17.109375" style="47" customWidth="1"/>
    <col min="4102" max="4102" width="15.21875" style="47" customWidth="1"/>
    <col min="4103" max="4103" width="12.33203125" style="47" customWidth="1"/>
    <col min="4104" max="4352" width="9" style="47"/>
    <col min="4353" max="4353" width="7.109375" style="47" customWidth="1"/>
    <col min="4354" max="4355" width="9" style="47"/>
    <col min="4356" max="4356" width="13.88671875" style="47" customWidth="1"/>
    <col min="4357" max="4357" width="17.109375" style="47" customWidth="1"/>
    <col min="4358" max="4358" width="15.21875" style="47" customWidth="1"/>
    <col min="4359" max="4359" width="12.33203125" style="47" customWidth="1"/>
    <col min="4360" max="4608" width="9" style="47"/>
    <col min="4609" max="4609" width="7.109375" style="47" customWidth="1"/>
    <col min="4610" max="4611" width="9" style="47"/>
    <col min="4612" max="4612" width="13.88671875" style="47" customWidth="1"/>
    <col min="4613" max="4613" width="17.109375" style="47" customWidth="1"/>
    <col min="4614" max="4614" width="15.21875" style="47" customWidth="1"/>
    <col min="4615" max="4615" width="12.33203125" style="47" customWidth="1"/>
    <col min="4616" max="4864" width="9" style="47"/>
    <col min="4865" max="4865" width="7.109375" style="47" customWidth="1"/>
    <col min="4866" max="4867" width="9" style="47"/>
    <col min="4868" max="4868" width="13.88671875" style="47" customWidth="1"/>
    <col min="4869" max="4869" width="17.109375" style="47" customWidth="1"/>
    <col min="4870" max="4870" width="15.21875" style="47" customWidth="1"/>
    <col min="4871" max="4871" width="12.33203125" style="47" customWidth="1"/>
    <col min="4872" max="5120" width="9" style="47"/>
    <col min="5121" max="5121" width="7.109375" style="47" customWidth="1"/>
    <col min="5122" max="5123" width="9" style="47"/>
    <col min="5124" max="5124" width="13.88671875" style="47" customWidth="1"/>
    <col min="5125" max="5125" width="17.109375" style="47" customWidth="1"/>
    <col min="5126" max="5126" width="15.21875" style="47" customWidth="1"/>
    <col min="5127" max="5127" width="12.33203125" style="47" customWidth="1"/>
    <col min="5128" max="5376" width="9" style="47"/>
    <col min="5377" max="5377" width="7.109375" style="47" customWidth="1"/>
    <col min="5378" max="5379" width="9" style="47"/>
    <col min="5380" max="5380" width="13.88671875" style="47" customWidth="1"/>
    <col min="5381" max="5381" width="17.109375" style="47" customWidth="1"/>
    <col min="5382" max="5382" width="15.21875" style="47" customWidth="1"/>
    <col min="5383" max="5383" width="12.33203125" style="47" customWidth="1"/>
    <col min="5384" max="5632" width="9" style="47"/>
    <col min="5633" max="5633" width="7.109375" style="47" customWidth="1"/>
    <col min="5634" max="5635" width="9" style="47"/>
    <col min="5636" max="5636" width="13.88671875" style="47" customWidth="1"/>
    <col min="5637" max="5637" width="17.109375" style="47" customWidth="1"/>
    <col min="5638" max="5638" width="15.21875" style="47" customWidth="1"/>
    <col min="5639" max="5639" width="12.33203125" style="47" customWidth="1"/>
    <col min="5640" max="5888" width="9" style="47"/>
    <col min="5889" max="5889" width="7.109375" style="47" customWidth="1"/>
    <col min="5890" max="5891" width="9" style="47"/>
    <col min="5892" max="5892" width="13.88671875" style="47" customWidth="1"/>
    <col min="5893" max="5893" width="17.109375" style="47" customWidth="1"/>
    <col min="5894" max="5894" width="15.21875" style="47" customWidth="1"/>
    <col min="5895" max="5895" width="12.33203125" style="47" customWidth="1"/>
    <col min="5896" max="6144" width="9" style="47"/>
    <col min="6145" max="6145" width="7.109375" style="47" customWidth="1"/>
    <col min="6146" max="6147" width="9" style="47"/>
    <col min="6148" max="6148" width="13.88671875" style="47" customWidth="1"/>
    <col min="6149" max="6149" width="17.109375" style="47" customWidth="1"/>
    <col min="6150" max="6150" width="15.21875" style="47" customWidth="1"/>
    <col min="6151" max="6151" width="12.33203125" style="47" customWidth="1"/>
    <col min="6152" max="6400" width="9" style="47"/>
    <col min="6401" max="6401" width="7.109375" style="47" customWidth="1"/>
    <col min="6402" max="6403" width="9" style="47"/>
    <col min="6404" max="6404" width="13.88671875" style="47" customWidth="1"/>
    <col min="6405" max="6405" width="17.109375" style="47" customWidth="1"/>
    <col min="6406" max="6406" width="15.21875" style="47" customWidth="1"/>
    <col min="6407" max="6407" width="12.33203125" style="47" customWidth="1"/>
    <col min="6408" max="6656" width="9" style="47"/>
    <col min="6657" max="6657" width="7.109375" style="47" customWidth="1"/>
    <col min="6658" max="6659" width="9" style="47"/>
    <col min="6660" max="6660" width="13.88671875" style="47" customWidth="1"/>
    <col min="6661" max="6661" width="17.109375" style="47" customWidth="1"/>
    <col min="6662" max="6662" width="15.21875" style="47" customWidth="1"/>
    <col min="6663" max="6663" width="12.33203125" style="47" customWidth="1"/>
    <col min="6664" max="6912" width="9" style="47"/>
    <col min="6913" max="6913" width="7.109375" style="47" customWidth="1"/>
    <col min="6914" max="6915" width="9" style="47"/>
    <col min="6916" max="6916" width="13.88671875" style="47" customWidth="1"/>
    <col min="6917" max="6917" width="17.109375" style="47" customWidth="1"/>
    <col min="6918" max="6918" width="15.21875" style="47" customWidth="1"/>
    <col min="6919" max="6919" width="12.33203125" style="47" customWidth="1"/>
    <col min="6920" max="7168" width="9" style="47"/>
    <col min="7169" max="7169" width="7.109375" style="47" customWidth="1"/>
    <col min="7170" max="7171" width="9" style="47"/>
    <col min="7172" max="7172" width="13.88671875" style="47" customWidth="1"/>
    <col min="7173" max="7173" width="17.109375" style="47" customWidth="1"/>
    <col min="7174" max="7174" width="15.21875" style="47" customWidth="1"/>
    <col min="7175" max="7175" width="12.33203125" style="47" customWidth="1"/>
    <col min="7176" max="7424" width="9" style="47"/>
    <col min="7425" max="7425" width="7.109375" style="47" customWidth="1"/>
    <col min="7426" max="7427" width="9" style="47"/>
    <col min="7428" max="7428" width="13.88671875" style="47" customWidth="1"/>
    <col min="7429" max="7429" width="17.109375" style="47" customWidth="1"/>
    <col min="7430" max="7430" width="15.21875" style="47" customWidth="1"/>
    <col min="7431" max="7431" width="12.33203125" style="47" customWidth="1"/>
    <col min="7432" max="7680" width="9" style="47"/>
    <col min="7681" max="7681" width="7.109375" style="47" customWidth="1"/>
    <col min="7682" max="7683" width="9" style="47"/>
    <col min="7684" max="7684" width="13.88671875" style="47" customWidth="1"/>
    <col min="7685" max="7685" width="17.109375" style="47" customWidth="1"/>
    <col min="7686" max="7686" width="15.21875" style="47" customWidth="1"/>
    <col min="7687" max="7687" width="12.33203125" style="47" customWidth="1"/>
    <col min="7688" max="7936" width="9" style="47"/>
    <col min="7937" max="7937" width="7.109375" style="47" customWidth="1"/>
    <col min="7938" max="7939" width="9" style="47"/>
    <col min="7940" max="7940" width="13.88671875" style="47" customWidth="1"/>
    <col min="7941" max="7941" width="17.109375" style="47" customWidth="1"/>
    <col min="7942" max="7942" width="15.21875" style="47" customWidth="1"/>
    <col min="7943" max="7943" width="12.33203125" style="47" customWidth="1"/>
    <col min="7944" max="8192" width="9" style="47"/>
    <col min="8193" max="8193" width="7.109375" style="47" customWidth="1"/>
    <col min="8194" max="8195" width="9" style="47"/>
    <col min="8196" max="8196" width="13.88671875" style="47" customWidth="1"/>
    <col min="8197" max="8197" width="17.109375" style="47" customWidth="1"/>
    <col min="8198" max="8198" width="15.21875" style="47" customWidth="1"/>
    <col min="8199" max="8199" width="12.33203125" style="47" customWidth="1"/>
    <col min="8200" max="8448" width="9" style="47"/>
    <col min="8449" max="8449" width="7.109375" style="47" customWidth="1"/>
    <col min="8450" max="8451" width="9" style="47"/>
    <col min="8452" max="8452" width="13.88671875" style="47" customWidth="1"/>
    <col min="8453" max="8453" width="17.109375" style="47" customWidth="1"/>
    <col min="8454" max="8454" width="15.21875" style="47" customWidth="1"/>
    <col min="8455" max="8455" width="12.33203125" style="47" customWidth="1"/>
    <col min="8456" max="8704" width="9" style="47"/>
    <col min="8705" max="8705" width="7.109375" style="47" customWidth="1"/>
    <col min="8706" max="8707" width="9" style="47"/>
    <col min="8708" max="8708" width="13.88671875" style="47" customWidth="1"/>
    <col min="8709" max="8709" width="17.109375" style="47" customWidth="1"/>
    <col min="8710" max="8710" width="15.21875" style="47" customWidth="1"/>
    <col min="8711" max="8711" width="12.33203125" style="47" customWidth="1"/>
    <col min="8712" max="8960" width="9" style="47"/>
    <col min="8961" max="8961" width="7.109375" style="47" customWidth="1"/>
    <col min="8962" max="8963" width="9" style="47"/>
    <col min="8964" max="8964" width="13.88671875" style="47" customWidth="1"/>
    <col min="8965" max="8965" width="17.109375" style="47" customWidth="1"/>
    <col min="8966" max="8966" width="15.21875" style="47" customWidth="1"/>
    <col min="8967" max="8967" width="12.33203125" style="47" customWidth="1"/>
    <col min="8968" max="9216" width="9" style="47"/>
    <col min="9217" max="9217" width="7.109375" style="47" customWidth="1"/>
    <col min="9218" max="9219" width="9" style="47"/>
    <col min="9220" max="9220" width="13.88671875" style="47" customWidth="1"/>
    <col min="9221" max="9221" width="17.109375" style="47" customWidth="1"/>
    <col min="9222" max="9222" width="15.21875" style="47" customWidth="1"/>
    <col min="9223" max="9223" width="12.33203125" style="47" customWidth="1"/>
    <col min="9224" max="9472" width="9" style="47"/>
    <col min="9473" max="9473" width="7.109375" style="47" customWidth="1"/>
    <col min="9474" max="9475" width="9" style="47"/>
    <col min="9476" max="9476" width="13.88671875" style="47" customWidth="1"/>
    <col min="9477" max="9477" width="17.109375" style="47" customWidth="1"/>
    <col min="9478" max="9478" width="15.21875" style="47" customWidth="1"/>
    <col min="9479" max="9479" width="12.33203125" style="47" customWidth="1"/>
    <col min="9480" max="9728" width="9" style="47"/>
    <col min="9729" max="9729" width="7.109375" style="47" customWidth="1"/>
    <col min="9730" max="9731" width="9" style="47"/>
    <col min="9732" max="9732" width="13.88671875" style="47" customWidth="1"/>
    <col min="9733" max="9733" width="17.109375" style="47" customWidth="1"/>
    <col min="9734" max="9734" width="15.21875" style="47" customWidth="1"/>
    <col min="9735" max="9735" width="12.33203125" style="47" customWidth="1"/>
    <col min="9736" max="9984" width="9" style="47"/>
    <col min="9985" max="9985" width="7.109375" style="47" customWidth="1"/>
    <col min="9986" max="9987" width="9" style="47"/>
    <col min="9988" max="9988" width="13.88671875" style="47" customWidth="1"/>
    <col min="9989" max="9989" width="17.109375" style="47" customWidth="1"/>
    <col min="9990" max="9990" width="15.21875" style="47" customWidth="1"/>
    <col min="9991" max="9991" width="12.33203125" style="47" customWidth="1"/>
    <col min="9992" max="10240" width="9" style="47"/>
    <col min="10241" max="10241" width="7.109375" style="47" customWidth="1"/>
    <col min="10242" max="10243" width="9" style="47"/>
    <col min="10244" max="10244" width="13.88671875" style="47" customWidth="1"/>
    <col min="10245" max="10245" width="17.109375" style="47" customWidth="1"/>
    <col min="10246" max="10246" width="15.21875" style="47" customWidth="1"/>
    <col min="10247" max="10247" width="12.33203125" style="47" customWidth="1"/>
    <col min="10248" max="10496" width="9" style="47"/>
    <col min="10497" max="10497" width="7.109375" style="47" customWidth="1"/>
    <col min="10498" max="10499" width="9" style="47"/>
    <col min="10500" max="10500" width="13.88671875" style="47" customWidth="1"/>
    <col min="10501" max="10501" width="17.109375" style="47" customWidth="1"/>
    <col min="10502" max="10502" width="15.21875" style="47" customWidth="1"/>
    <col min="10503" max="10503" width="12.33203125" style="47" customWidth="1"/>
    <col min="10504" max="10752" width="9" style="47"/>
    <col min="10753" max="10753" width="7.109375" style="47" customWidth="1"/>
    <col min="10754" max="10755" width="9" style="47"/>
    <col min="10756" max="10756" width="13.88671875" style="47" customWidth="1"/>
    <col min="10757" max="10757" width="17.109375" style="47" customWidth="1"/>
    <col min="10758" max="10758" width="15.21875" style="47" customWidth="1"/>
    <col min="10759" max="10759" width="12.33203125" style="47" customWidth="1"/>
    <col min="10760" max="11008" width="9" style="47"/>
    <col min="11009" max="11009" width="7.109375" style="47" customWidth="1"/>
    <col min="11010" max="11011" width="9" style="47"/>
    <col min="11012" max="11012" width="13.88671875" style="47" customWidth="1"/>
    <col min="11013" max="11013" width="17.109375" style="47" customWidth="1"/>
    <col min="11014" max="11014" width="15.21875" style="47" customWidth="1"/>
    <col min="11015" max="11015" width="12.33203125" style="47" customWidth="1"/>
    <col min="11016" max="11264" width="9" style="47"/>
    <col min="11265" max="11265" width="7.109375" style="47" customWidth="1"/>
    <col min="11266" max="11267" width="9" style="47"/>
    <col min="11268" max="11268" width="13.88671875" style="47" customWidth="1"/>
    <col min="11269" max="11269" width="17.109375" style="47" customWidth="1"/>
    <col min="11270" max="11270" width="15.21875" style="47" customWidth="1"/>
    <col min="11271" max="11271" width="12.33203125" style="47" customWidth="1"/>
    <col min="11272" max="11520" width="9" style="47"/>
    <col min="11521" max="11521" width="7.109375" style="47" customWidth="1"/>
    <col min="11522" max="11523" width="9" style="47"/>
    <col min="11524" max="11524" width="13.88671875" style="47" customWidth="1"/>
    <col min="11525" max="11525" width="17.109375" style="47" customWidth="1"/>
    <col min="11526" max="11526" width="15.21875" style="47" customWidth="1"/>
    <col min="11527" max="11527" width="12.33203125" style="47" customWidth="1"/>
    <col min="11528" max="11776" width="9" style="47"/>
    <col min="11777" max="11777" width="7.109375" style="47" customWidth="1"/>
    <col min="11778" max="11779" width="9" style="47"/>
    <col min="11780" max="11780" width="13.88671875" style="47" customWidth="1"/>
    <col min="11781" max="11781" width="17.109375" style="47" customWidth="1"/>
    <col min="11782" max="11782" width="15.21875" style="47" customWidth="1"/>
    <col min="11783" max="11783" width="12.33203125" style="47" customWidth="1"/>
    <col min="11784" max="12032" width="9" style="47"/>
    <col min="12033" max="12033" width="7.109375" style="47" customWidth="1"/>
    <col min="12034" max="12035" width="9" style="47"/>
    <col min="12036" max="12036" width="13.88671875" style="47" customWidth="1"/>
    <col min="12037" max="12037" width="17.109375" style="47" customWidth="1"/>
    <col min="12038" max="12038" width="15.21875" style="47" customWidth="1"/>
    <col min="12039" max="12039" width="12.33203125" style="47" customWidth="1"/>
    <col min="12040" max="12288" width="9" style="47"/>
    <col min="12289" max="12289" width="7.109375" style="47" customWidth="1"/>
    <col min="12290" max="12291" width="9" style="47"/>
    <col min="12292" max="12292" width="13.88671875" style="47" customWidth="1"/>
    <col min="12293" max="12293" width="17.109375" style="47" customWidth="1"/>
    <col min="12294" max="12294" width="15.21875" style="47" customWidth="1"/>
    <col min="12295" max="12295" width="12.33203125" style="47" customWidth="1"/>
    <col min="12296" max="12544" width="9" style="47"/>
    <col min="12545" max="12545" width="7.109375" style="47" customWidth="1"/>
    <col min="12546" max="12547" width="9" style="47"/>
    <col min="12548" max="12548" width="13.88671875" style="47" customWidth="1"/>
    <col min="12549" max="12549" width="17.109375" style="47" customWidth="1"/>
    <col min="12550" max="12550" width="15.21875" style="47" customWidth="1"/>
    <col min="12551" max="12551" width="12.33203125" style="47" customWidth="1"/>
    <col min="12552" max="12800" width="9" style="47"/>
    <col min="12801" max="12801" width="7.109375" style="47" customWidth="1"/>
    <col min="12802" max="12803" width="9" style="47"/>
    <col min="12804" max="12804" width="13.88671875" style="47" customWidth="1"/>
    <col min="12805" max="12805" width="17.109375" style="47" customWidth="1"/>
    <col min="12806" max="12806" width="15.21875" style="47" customWidth="1"/>
    <col min="12807" max="12807" width="12.33203125" style="47" customWidth="1"/>
    <col min="12808" max="13056" width="9" style="47"/>
    <col min="13057" max="13057" width="7.109375" style="47" customWidth="1"/>
    <col min="13058" max="13059" width="9" style="47"/>
    <col min="13060" max="13060" width="13.88671875" style="47" customWidth="1"/>
    <col min="13061" max="13061" width="17.109375" style="47" customWidth="1"/>
    <col min="13062" max="13062" width="15.21875" style="47" customWidth="1"/>
    <col min="13063" max="13063" width="12.33203125" style="47" customWidth="1"/>
    <col min="13064" max="13312" width="9" style="47"/>
    <col min="13313" max="13313" width="7.109375" style="47" customWidth="1"/>
    <col min="13314" max="13315" width="9" style="47"/>
    <col min="13316" max="13316" width="13.88671875" style="47" customWidth="1"/>
    <col min="13317" max="13317" width="17.109375" style="47" customWidth="1"/>
    <col min="13318" max="13318" width="15.21875" style="47" customWidth="1"/>
    <col min="13319" max="13319" width="12.33203125" style="47" customWidth="1"/>
    <col min="13320" max="13568" width="9" style="47"/>
    <col min="13569" max="13569" width="7.109375" style="47" customWidth="1"/>
    <col min="13570" max="13571" width="9" style="47"/>
    <col min="13572" max="13572" width="13.88671875" style="47" customWidth="1"/>
    <col min="13573" max="13573" width="17.109375" style="47" customWidth="1"/>
    <col min="13574" max="13574" width="15.21875" style="47" customWidth="1"/>
    <col min="13575" max="13575" width="12.33203125" style="47" customWidth="1"/>
    <col min="13576" max="13824" width="9" style="47"/>
    <col min="13825" max="13825" width="7.109375" style="47" customWidth="1"/>
    <col min="13826" max="13827" width="9" style="47"/>
    <col min="13828" max="13828" width="13.88671875" style="47" customWidth="1"/>
    <col min="13829" max="13829" width="17.109375" style="47" customWidth="1"/>
    <col min="13830" max="13830" width="15.21875" style="47" customWidth="1"/>
    <col min="13831" max="13831" width="12.33203125" style="47" customWidth="1"/>
    <col min="13832" max="14080" width="9" style="47"/>
    <col min="14081" max="14081" width="7.109375" style="47" customWidth="1"/>
    <col min="14082" max="14083" width="9" style="47"/>
    <col min="14084" max="14084" width="13.88671875" style="47" customWidth="1"/>
    <col min="14085" max="14085" width="17.109375" style="47" customWidth="1"/>
    <col min="14086" max="14086" width="15.21875" style="47" customWidth="1"/>
    <col min="14087" max="14087" width="12.33203125" style="47" customWidth="1"/>
    <col min="14088" max="14336" width="9" style="47"/>
    <col min="14337" max="14337" width="7.109375" style="47" customWidth="1"/>
    <col min="14338" max="14339" width="9" style="47"/>
    <col min="14340" max="14340" width="13.88671875" style="47" customWidth="1"/>
    <col min="14341" max="14341" width="17.109375" style="47" customWidth="1"/>
    <col min="14342" max="14342" width="15.21875" style="47" customWidth="1"/>
    <col min="14343" max="14343" width="12.33203125" style="47" customWidth="1"/>
    <col min="14344" max="14592" width="9" style="47"/>
    <col min="14593" max="14593" width="7.109375" style="47" customWidth="1"/>
    <col min="14594" max="14595" width="9" style="47"/>
    <col min="14596" max="14596" width="13.88671875" style="47" customWidth="1"/>
    <col min="14597" max="14597" width="17.109375" style="47" customWidth="1"/>
    <col min="14598" max="14598" width="15.21875" style="47" customWidth="1"/>
    <col min="14599" max="14599" width="12.33203125" style="47" customWidth="1"/>
    <col min="14600" max="14848" width="9" style="47"/>
    <col min="14849" max="14849" width="7.109375" style="47" customWidth="1"/>
    <col min="14850" max="14851" width="9" style="47"/>
    <col min="14852" max="14852" width="13.88671875" style="47" customWidth="1"/>
    <col min="14853" max="14853" width="17.109375" style="47" customWidth="1"/>
    <col min="14854" max="14854" width="15.21875" style="47" customWidth="1"/>
    <col min="14855" max="14855" width="12.33203125" style="47" customWidth="1"/>
    <col min="14856" max="15104" width="9" style="47"/>
    <col min="15105" max="15105" width="7.109375" style="47" customWidth="1"/>
    <col min="15106" max="15107" width="9" style="47"/>
    <col min="15108" max="15108" width="13.88671875" style="47" customWidth="1"/>
    <col min="15109" max="15109" width="17.109375" style="47" customWidth="1"/>
    <col min="15110" max="15110" width="15.21875" style="47" customWidth="1"/>
    <col min="15111" max="15111" width="12.33203125" style="47" customWidth="1"/>
    <col min="15112" max="15360" width="9" style="47"/>
    <col min="15361" max="15361" width="7.109375" style="47" customWidth="1"/>
    <col min="15362" max="15363" width="9" style="47"/>
    <col min="15364" max="15364" width="13.88671875" style="47" customWidth="1"/>
    <col min="15365" max="15365" width="17.109375" style="47" customWidth="1"/>
    <col min="15366" max="15366" width="15.21875" style="47" customWidth="1"/>
    <col min="15367" max="15367" width="12.33203125" style="47" customWidth="1"/>
    <col min="15368" max="15616" width="9" style="47"/>
    <col min="15617" max="15617" width="7.109375" style="47" customWidth="1"/>
    <col min="15618" max="15619" width="9" style="47"/>
    <col min="15620" max="15620" width="13.88671875" style="47" customWidth="1"/>
    <col min="15621" max="15621" width="17.109375" style="47" customWidth="1"/>
    <col min="15622" max="15622" width="15.21875" style="47" customWidth="1"/>
    <col min="15623" max="15623" width="12.33203125" style="47" customWidth="1"/>
    <col min="15624" max="15872" width="9" style="47"/>
    <col min="15873" max="15873" width="7.109375" style="47" customWidth="1"/>
    <col min="15874" max="15875" width="9" style="47"/>
    <col min="15876" max="15876" width="13.88671875" style="47" customWidth="1"/>
    <col min="15877" max="15877" width="17.109375" style="47" customWidth="1"/>
    <col min="15878" max="15878" width="15.21875" style="47" customWidth="1"/>
    <col min="15879" max="15879" width="12.33203125" style="47" customWidth="1"/>
    <col min="15880" max="16128" width="9" style="47"/>
    <col min="16129" max="16129" width="7.109375" style="47" customWidth="1"/>
    <col min="16130" max="16131" width="9" style="47"/>
    <col min="16132" max="16132" width="13.88671875" style="47" customWidth="1"/>
    <col min="16133" max="16133" width="17.109375" style="47" customWidth="1"/>
    <col min="16134" max="16134" width="15.21875" style="47" customWidth="1"/>
    <col min="16135" max="16135" width="12.33203125" style="47" customWidth="1"/>
    <col min="16136" max="16384" width="9" style="47"/>
  </cols>
  <sheetData>
    <row r="1" spans="1:11">
      <c r="A1" s="300"/>
      <c r="B1" s="301"/>
      <c r="C1" s="361" t="s">
        <v>190</v>
      </c>
      <c r="D1" s="362"/>
      <c r="E1" s="362"/>
      <c r="F1" s="362"/>
      <c r="G1" s="362"/>
      <c r="H1" s="310" t="s">
        <v>191</v>
      </c>
      <c r="I1" s="367" t="s">
        <v>192</v>
      </c>
      <c r="J1" s="367" t="s">
        <v>193</v>
      </c>
      <c r="K1" s="355" t="s">
        <v>194</v>
      </c>
    </row>
    <row r="2" spans="1:11">
      <c r="A2" s="302"/>
      <c r="B2" s="303"/>
      <c r="C2" s="363"/>
      <c r="D2" s="364"/>
      <c r="E2" s="364"/>
      <c r="F2" s="364"/>
      <c r="G2" s="364"/>
      <c r="H2" s="311"/>
      <c r="I2" s="368"/>
      <c r="J2" s="368"/>
      <c r="K2" s="356"/>
    </row>
    <row r="3" spans="1:11">
      <c r="A3" s="302"/>
      <c r="B3" s="303"/>
      <c r="C3" s="363"/>
      <c r="D3" s="364"/>
      <c r="E3" s="364"/>
      <c r="F3" s="364"/>
      <c r="G3" s="364"/>
      <c r="H3" s="311"/>
      <c r="I3" s="357"/>
      <c r="J3" s="357"/>
      <c r="K3" s="359"/>
    </row>
    <row r="4" spans="1:11" ht="15" thickBot="1">
      <c r="A4" s="304"/>
      <c r="B4" s="305"/>
      <c r="C4" s="365"/>
      <c r="D4" s="366"/>
      <c r="E4" s="366"/>
      <c r="F4" s="366"/>
      <c r="G4" s="366"/>
      <c r="H4" s="312"/>
      <c r="I4" s="358"/>
      <c r="J4" s="358"/>
      <c r="K4" s="360"/>
    </row>
    <row r="5" spans="1:11" ht="15" thickBot="1">
      <c r="A5" s="299" t="s">
        <v>294</v>
      </c>
      <c r="B5" s="299"/>
      <c r="C5" s="299"/>
      <c r="D5" s="299"/>
      <c r="E5" s="299"/>
      <c r="F5" s="299"/>
      <c r="G5" s="299"/>
      <c r="H5" s="299"/>
      <c r="I5" s="299"/>
      <c r="J5" s="299"/>
      <c r="K5" s="299"/>
    </row>
    <row r="6" spans="1:11" ht="24" customHeight="1">
      <c r="A6" s="103" t="s">
        <v>172</v>
      </c>
      <c r="B6" s="350" t="s">
        <v>195</v>
      </c>
      <c r="C6" s="351"/>
      <c r="D6" s="103" t="s">
        <v>196</v>
      </c>
      <c r="E6" s="352" t="s">
        <v>197</v>
      </c>
      <c r="F6" s="350"/>
      <c r="G6" s="351"/>
      <c r="H6" s="352" t="s">
        <v>181</v>
      </c>
      <c r="I6" s="351"/>
      <c r="J6" s="353" t="s">
        <v>182</v>
      </c>
      <c r="K6" s="354"/>
    </row>
    <row r="7" spans="1:11">
      <c r="A7" s="119">
        <v>1</v>
      </c>
      <c r="B7" s="328"/>
      <c r="C7" s="328"/>
      <c r="D7" s="120"/>
      <c r="E7" s="346" t="s">
        <v>198</v>
      </c>
      <c r="F7" s="347"/>
      <c r="G7" s="348"/>
      <c r="H7" s="329"/>
      <c r="I7" s="330"/>
      <c r="J7" s="331"/>
      <c r="K7" s="332"/>
    </row>
    <row r="8" spans="1:11">
      <c r="A8" s="119">
        <v>2</v>
      </c>
      <c r="B8" s="328"/>
      <c r="C8" s="328"/>
      <c r="D8" s="120"/>
      <c r="E8" s="346" t="s">
        <v>199</v>
      </c>
      <c r="F8" s="347"/>
      <c r="G8" s="348"/>
      <c r="H8" s="329"/>
      <c r="I8" s="330"/>
      <c r="J8" s="331"/>
      <c r="K8" s="332"/>
    </row>
    <row r="9" spans="1:11">
      <c r="A9" s="119">
        <v>3</v>
      </c>
      <c r="B9" s="328"/>
      <c r="C9" s="328"/>
      <c r="D9" s="120"/>
      <c r="E9" s="346" t="s">
        <v>200</v>
      </c>
      <c r="F9" s="347"/>
      <c r="G9" s="348"/>
      <c r="H9" s="329"/>
      <c r="I9" s="330"/>
      <c r="J9" s="331"/>
      <c r="K9" s="332"/>
    </row>
    <row r="10" spans="1:11">
      <c r="A10" s="119">
        <v>4</v>
      </c>
      <c r="B10" s="328"/>
      <c r="C10" s="328"/>
      <c r="D10" s="120"/>
      <c r="E10" s="346" t="s">
        <v>201</v>
      </c>
      <c r="F10" s="347"/>
      <c r="G10" s="348"/>
      <c r="H10" s="329"/>
      <c r="I10" s="330"/>
      <c r="J10" s="331"/>
      <c r="K10" s="332"/>
    </row>
    <row r="11" spans="1:11">
      <c r="A11" s="119">
        <v>5</v>
      </c>
      <c r="B11" s="328"/>
      <c r="C11" s="328"/>
      <c r="D11" s="120"/>
      <c r="E11" s="346" t="s">
        <v>176</v>
      </c>
      <c r="F11" s="347"/>
      <c r="G11" s="348"/>
      <c r="H11" s="329"/>
      <c r="I11" s="330"/>
      <c r="J11" s="331"/>
      <c r="K11" s="332"/>
    </row>
    <row r="12" spans="1:11">
      <c r="A12" s="119">
        <v>6</v>
      </c>
      <c r="B12" s="341"/>
      <c r="C12" s="342"/>
      <c r="D12" s="120"/>
      <c r="E12" s="346" t="s">
        <v>202</v>
      </c>
      <c r="F12" s="347"/>
      <c r="G12" s="348"/>
      <c r="H12" s="329"/>
      <c r="I12" s="330"/>
      <c r="J12" s="331"/>
      <c r="K12" s="332"/>
    </row>
    <row r="13" spans="1:11">
      <c r="A13" s="119">
        <v>7</v>
      </c>
      <c r="B13" s="341"/>
      <c r="C13" s="342"/>
      <c r="D13" s="120"/>
      <c r="E13" s="346" t="s">
        <v>203</v>
      </c>
      <c r="F13" s="347"/>
      <c r="G13" s="348"/>
      <c r="H13" s="329"/>
      <c r="I13" s="330"/>
      <c r="J13" s="331"/>
      <c r="K13" s="332"/>
    </row>
    <row r="14" spans="1:11">
      <c r="A14" s="119">
        <v>8</v>
      </c>
      <c r="B14" s="341"/>
      <c r="C14" s="342"/>
      <c r="D14" s="120"/>
      <c r="E14" s="346" t="s">
        <v>204</v>
      </c>
      <c r="F14" s="347"/>
      <c r="G14" s="348"/>
      <c r="H14" s="329"/>
      <c r="I14" s="330"/>
      <c r="J14" s="331"/>
      <c r="K14" s="332"/>
    </row>
    <row r="15" spans="1:11">
      <c r="A15" s="119">
        <v>9</v>
      </c>
      <c r="B15" s="345"/>
      <c r="C15" s="345"/>
      <c r="D15" s="121"/>
      <c r="E15" s="346" t="s">
        <v>21</v>
      </c>
      <c r="F15" s="347"/>
      <c r="G15" s="348"/>
      <c r="H15" s="329"/>
      <c r="I15" s="330"/>
      <c r="J15" s="331"/>
      <c r="K15" s="332"/>
    </row>
    <row r="16" spans="1:11">
      <c r="A16" s="175"/>
      <c r="B16" s="349"/>
      <c r="C16" s="349"/>
      <c r="D16" s="176"/>
      <c r="E16" s="334" t="s">
        <v>206</v>
      </c>
      <c r="F16" s="335"/>
      <c r="G16" s="336"/>
      <c r="H16" s="337">
        <f>SUM(H7:H15)</f>
        <v>0</v>
      </c>
      <c r="I16" s="338"/>
      <c r="J16" s="339">
        <f>SUM(J7:J15)</f>
        <v>0</v>
      </c>
      <c r="K16" s="340"/>
    </row>
    <row r="17" spans="1:11" ht="23.25" customHeight="1">
      <c r="A17" s="120" t="s">
        <v>172</v>
      </c>
      <c r="B17" s="328" t="s">
        <v>207</v>
      </c>
      <c r="C17" s="328"/>
      <c r="D17" s="120" t="s">
        <v>208</v>
      </c>
      <c r="E17" s="120" t="s">
        <v>209</v>
      </c>
      <c r="F17" s="120" t="s">
        <v>210</v>
      </c>
      <c r="G17" s="120" t="s">
        <v>211</v>
      </c>
      <c r="H17" s="341" t="s">
        <v>212</v>
      </c>
      <c r="I17" s="342"/>
      <c r="J17" s="343" t="s">
        <v>213</v>
      </c>
      <c r="K17" s="344"/>
    </row>
    <row r="18" spans="1:11">
      <c r="A18" s="119">
        <v>1</v>
      </c>
      <c r="B18" s="328"/>
      <c r="C18" s="328"/>
      <c r="D18" s="120"/>
      <c r="E18" s="122" t="s">
        <v>214</v>
      </c>
      <c r="F18" s="122"/>
      <c r="G18" s="120"/>
      <c r="H18" s="329"/>
      <c r="I18" s="330"/>
      <c r="J18" s="331"/>
      <c r="K18" s="332"/>
    </row>
    <row r="19" spans="1:11">
      <c r="A19" s="119">
        <v>2</v>
      </c>
      <c r="B19" s="328"/>
      <c r="C19" s="328"/>
      <c r="D19" s="120"/>
      <c r="E19" s="122" t="s">
        <v>215</v>
      </c>
      <c r="F19" s="122"/>
      <c r="G19" s="120"/>
      <c r="H19" s="329"/>
      <c r="I19" s="330"/>
      <c r="J19" s="331"/>
      <c r="K19" s="332"/>
    </row>
    <row r="20" spans="1:11">
      <c r="A20" s="119">
        <v>3</v>
      </c>
      <c r="B20" s="328"/>
      <c r="C20" s="328"/>
      <c r="D20" s="120"/>
      <c r="E20" s="122" t="s">
        <v>216</v>
      </c>
      <c r="F20" s="122"/>
      <c r="G20" s="120"/>
      <c r="H20" s="329"/>
      <c r="I20" s="330"/>
      <c r="J20" s="331"/>
      <c r="K20" s="332"/>
    </row>
    <row r="21" spans="1:11">
      <c r="A21" s="119">
        <v>4</v>
      </c>
      <c r="B21" s="328"/>
      <c r="C21" s="328"/>
      <c r="D21" s="120"/>
      <c r="E21" s="122" t="s">
        <v>217</v>
      </c>
      <c r="F21" s="122"/>
      <c r="G21" s="120"/>
      <c r="H21" s="329"/>
      <c r="I21" s="330"/>
      <c r="J21" s="331"/>
      <c r="K21" s="332"/>
    </row>
    <row r="22" spans="1:11">
      <c r="A22" s="119">
        <v>5</v>
      </c>
      <c r="B22" s="328"/>
      <c r="C22" s="328"/>
      <c r="D22" s="120"/>
      <c r="E22" s="122" t="s">
        <v>218</v>
      </c>
      <c r="F22" s="122"/>
      <c r="G22" s="120"/>
      <c r="H22" s="329"/>
      <c r="I22" s="330"/>
      <c r="J22" s="331"/>
      <c r="K22" s="332"/>
    </row>
    <row r="23" spans="1:11">
      <c r="A23" s="119">
        <v>6</v>
      </c>
      <c r="B23" s="328"/>
      <c r="C23" s="328"/>
      <c r="D23" s="120"/>
      <c r="E23" s="122" t="s">
        <v>219</v>
      </c>
      <c r="F23" s="122"/>
      <c r="G23" s="120"/>
      <c r="H23" s="329"/>
      <c r="I23" s="330"/>
      <c r="J23" s="331"/>
      <c r="K23" s="332"/>
    </row>
    <row r="24" spans="1:11">
      <c r="A24" s="119">
        <v>7</v>
      </c>
      <c r="B24" s="328"/>
      <c r="C24" s="328"/>
      <c r="D24" s="120"/>
      <c r="E24" s="122" t="s">
        <v>220</v>
      </c>
      <c r="F24" s="122"/>
      <c r="G24" s="120"/>
      <c r="H24" s="329"/>
      <c r="I24" s="330"/>
      <c r="J24" s="331"/>
      <c r="K24" s="332"/>
    </row>
    <row r="25" spans="1:11">
      <c r="A25" s="119">
        <v>8</v>
      </c>
      <c r="B25" s="328"/>
      <c r="C25" s="328"/>
      <c r="D25" s="120"/>
      <c r="E25" s="151" t="s">
        <v>273</v>
      </c>
      <c r="F25" s="122"/>
      <c r="G25" s="120"/>
      <c r="H25" s="329"/>
      <c r="I25" s="330"/>
      <c r="J25" s="331"/>
      <c r="K25" s="332"/>
    </row>
    <row r="26" spans="1:11" ht="12" customHeight="1">
      <c r="A26" s="177"/>
      <c r="B26" s="333"/>
      <c r="C26" s="333"/>
      <c r="D26" s="53"/>
      <c r="E26" s="334" t="s">
        <v>205</v>
      </c>
      <c r="F26" s="335"/>
      <c r="G26" s="336"/>
      <c r="H26" s="337">
        <f>SUM(H18:H25)</f>
        <v>0</v>
      </c>
      <c r="I26" s="338"/>
      <c r="J26" s="339">
        <f>SUM(J18:J25)</f>
        <v>0</v>
      </c>
      <c r="K26" s="340"/>
    </row>
    <row r="27" spans="1:11" ht="15" thickBot="1">
      <c r="A27" s="113"/>
      <c r="B27" s="114"/>
      <c r="C27" s="115"/>
      <c r="D27" s="115"/>
      <c r="E27" s="116"/>
      <c r="F27" s="322" t="s">
        <v>221</v>
      </c>
      <c r="G27" s="323"/>
      <c r="H27" s="324">
        <f>H16+H26</f>
        <v>0</v>
      </c>
      <c r="I27" s="324"/>
      <c r="J27" s="325">
        <f>J16+J26</f>
        <v>0</v>
      </c>
      <c r="K27" s="326"/>
    </row>
    <row r="28" spans="1:11">
      <c r="A28" s="327" t="s">
        <v>307</v>
      </c>
      <c r="B28" s="327"/>
      <c r="C28" s="327"/>
      <c r="D28" s="123"/>
      <c r="E28" s="123"/>
      <c r="F28" s="123"/>
      <c r="G28" s="123" t="s">
        <v>222</v>
      </c>
      <c r="H28" s="123"/>
      <c r="I28" s="327" t="s">
        <v>223</v>
      </c>
      <c r="J28" s="327"/>
      <c r="K28" s="327"/>
    </row>
  </sheetData>
  <mergeCells count="90">
    <mergeCell ref="B23:C23"/>
    <mergeCell ref="H23:I23"/>
    <mergeCell ref="J23:K23"/>
    <mergeCell ref="B21:C21"/>
    <mergeCell ref="H21:I21"/>
    <mergeCell ref="J21:K21"/>
    <mergeCell ref="B22:C22"/>
    <mergeCell ref="H22:I22"/>
    <mergeCell ref="J22:K22"/>
    <mergeCell ref="B24:C24"/>
    <mergeCell ref="H24:I24"/>
    <mergeCell ref="J24:K24"/>
    <mergeCell ref="B7:C7"/>
    <mergeCell ref="E7:G7"/>
    <mergeCell ref="H7:I7"/>
    <mergeCell ref="J7:K7"/>
    <mergeCell ref="B9:C9"/>
    <mergeCell ref="E9:G9"/>
    <mergeCell ref="H9:I9"/>
    <mergeCell ref="J9:K9"/>
    <mergeCell ref="B10:C10"/>
    <mergeCell ref="E10:G10"/>
    <mergeCell ref="H10:I10"/>
    <mergeCell ref="J10:K10"/>
    <mergeCell ref="B11:C11"/>
    <mergeCell ref="K1:K2"/>
    <mergeCell ref="I3:I4"/>
    <mergeCell ref="J3:J4"/>
    <mergeCell ref="K3:K4"/>
    <mergeCell ref="A5:K5"/>
    <mergeCell ref="A1:B4"/>
    <mergeCell ref="C1:G4"/>
    <mergeCell ref="H1:H4"/>
    <mergeCell ref="I1:I2"/>
    <mergeCell ref="J1:J2"/>
    <mergeCell ref="B6:C6"/>
    <mergeCell ref="E6:G6"/>
    <mergeCell ref="H6:I6"/>
    <mergeCell ref="J6:K6"/>
    <mergeCell ref="B8:C8"/>
    <mergeCell ref="E8:G8"/>
    <mergeCell ref="H8:I8"/>
    <mergeCell ref="J8:K8"/>
    <mergeCell ref="E11:G11"/>
    <mergeCell ref="H11:I11"/>
    <mergeCell ref="J11:K11"/>
    <mergeCell ref="B12:C12"/>
    <mergeCell ref="E12:G12"/>
    <mergeCell ref="H12:I12"/>
    <mergeCell ref="J12:K12"/>
    <mergeCell ref="B13:C13"/>
    <mergeCell ref="E13:G13"/>
    <mergeCell ref="H13:I13"/>
    <mergeCell ref="J13:K13"/>
    <mergeCell ref="B14:C14"/>
    <mergeCell ref="E14:G14"/>
    <mergeCell ref="H14:I14"/>
    <mergeCell ref="J14:K14"/>
    <mergeCell ref="B15:C15"/>
    <mergeCell ref="E15:G15"/>
    <mergeCell ref="H15:I15"/>
    <mergeCell ref="J15:K15"/>
    <mergeCell ref="B16:C16"/>
    <mergeCell ref="E16:G16"/>
    <mergeCell ref="H16:I16"/>
    <mergeCell ref="J16:K16"/>
    <mergeCell ref="B17:C17"/>
    <mergeCell ref="H17:I17"/>
    <mergeCell ref="J17:K17"/>
    <mergeCell ref="B18:C18"/>
    <mergeCell ref="H18:I18"/>
    <mergeCell ref="J18:K18"/>
    <mergeCell ref="B19:C19"/>
    <mergeCell ref="H19:I19"/>
    <mergeCell ref="J19:K19"/>
    <mergeCell ref="B20:C20"/>
    <mergeCell ref="H20:I20"/>
    <mergeCell ref="J20:K20"/>
    <mergeCell ref="B25:C25"/>
    <mergeCell ref="H25:I25"/>
    <mergeCell ref="J25:K25"/>
    <mergeCell ref="B26:C26"/>
    <mergeCell ref="E26:G26"/>
    <mergeCell ref="H26:I26"/>
    <mergeCell ref="J26:K26"/>
    <mergeCell ref="F27:G27"/>
    <mergeCell ref="H27:I27"/>
    <mergeCell ref="J27:K27"/>
    <mergeCell ref="A28:C28"/>
    <mergeCell ref="I28:K28"/>
  </mergeCells>
  <phoneticPr fontId="1"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31"/>
  <sheetViews>
    <sheetView zoomScale="80" zoomScaleNormal="80" workbookViewId="0">
      <selection activeCell="T27" sqref="T27"/>
    </sheetView>
  </sheetViews>
  <sheetFormatPr defaultRowHeight="14.4"/>
  <cols>
    <col min="1" max="2" width="9" style="47"/>
    <col min="3" max="3" width="10.88671875" style="47" customWidth="1"/>
    <col min="4" max="4" width="8.109375" style="47" bestFit="1" customWidth="1"/>
    <col min="5" max="5" width="9" style="47"/>
    <col min="6" max="6" width="7.109375" style="47" bestFit="1" customWidth="1"/>
    <col min="7" max="7" width="7.21875" style="47" bestFit="1" customWidth="1"/>
    <col min="8" max="8" width="9.44140625" style="47" bestFit="1" customWidth="1"/>
    <col min="9" max="9" width="9" style="47"/>
    <col min="10" max="17" width="3.33203125" style="47" bestFit="1" customWidth="1"/>
    <col min="18" max="18" width="3.88671875" style="47" bestFit="1" customWidth="1"/>
    <col min="19" max="259" width="9" style="47"/>
    <col min="260" max="260" width="8.109375" style="47" bestFit="1" customWidth="1"/>
    <col min="261" max="261" width="9" style="47"/>
    <col min="262" max="262" width="7.109375" style="47" bestFit="1" customWidth="1"/>
    <col min="263" max="263" width="7.21875" style="47" bestFit="1" customWidth="1"/>
    <col min="264" max="264" width="8.109375" style="47" bestFit="1" customWidth="1"/>
    <col min="265" max="265" width="9" style="47"/>
    <col min="266" max="273" width="3.33203125" style="47" bestFit="1" customWidth="1"/>
    <col min="274" max="274" width="3.88671875" style="47" bestFit="1" customWidth="1"/>
    <col min="275" max="515" width="9" style="47"/>
    <col min="516" max="516" width="8.109375" style="47" bestFit="1" customWidth="1"/>
    <col min="517" max="517" width="9" style="47"/>
    <col min="518" max="518" width="7.109375" style="47" bestFit="1" customWidth="1"/>
    <col min="519" max="519" width="7.21875" style="47" bestFit="1" customWidth="1"/>
    <col min="520" max="520" width="8.109375" style="47" bestFit="1" customWidth="1"/>
    <col min="521" max="521" width="9" style="47"/>
    <col min="522" max="529" width="3.33203125" style="47" bestFit="1" customWidth="1"/>
    <col min="530" max="530" width="3.88671875" style="47" bestFit="1" customWidth="1"/>
    <col min="531" max="771" width="9" style="47"/>
    <col min="772" max="772" width="8.109375" style="47" bestFit="1" customWidth="1"/>
    <col min="773" max="773" width="9" style="47"/>
    <col min="774" max="774" width="7.109375" style="47" bestFit="1" customWidth="1"/>
    <col min="775" max="775" width="7.21875" style="47" bestFit="1" customWidth="1"/>
    <col min="776" max="776" width="8.109375" style="47" bestFit="1" customWidth="1"/>
    <col min="777" max="777" width="9" style="47"/>
    <col min="778" max="785" width="3.33203125" style="47" bestFit="1" customWidth="1"/>
    <col min="786" max="786" width="3.88671875" style="47" bestFit="1" customWidth="1"/>
    <col min="787" max="1027" width="9" style="47"/>
    <col min="1028" max="1028" width="8.109375" style="47" bestFit="1" customWidth="1"/>
    <col min="1029" max="1029" width="9" style="47"/>
    <col min="1030" max="1030" width="7.109375" style="47" bestFit="1" customWidth="1"/>
    <col min="1031" max="1031" width="7.21875" style="47" bestFit="1" customWidth="1"/>
    <col min="1032" max="1032" width="8.109375" style="47" bestFit="1" customWidth="1"/>
    <col min="1033" max="1033" width="9" style="47"/>
    <col min="1034" max="1041" width="3.33203125" style="47" bestFit="1" customWidth="1"/>
    <col min="1042" max="1042" width="3.88671875" style="47" bestFit="1" customWidth="1"/>
    <col min="1043" max="1283" width="9" style="47"/>
    <col min="1284" max="1284" width="8.109375" style="47" bestFit="1" customWidth="1"/>
    <col min="1285" max="1285" width="9" style="47"/>
    <col min="1286" max="1286" width="7.109375" style="47" bestFit="1" customWidth="1"/>
    <col min="1287" max="1287" width="7.21875" style="47" bestFit="1" customWidth="1"/>
    <col min="1288" max="1288" width="8.109375" style="47" bestFit="1" customWidth="1"/>
    <col min="1289" max="1289" width="9" style="47"/>
    <col min="1290" max="1297" width="3.33203125" style="47" bestFit="1" customWidth="1"/>
    <col min="1298" max="1298" width="3.88671875" style="47" bestFit="1" customWidth="1"/>
    <col min="1299" max="1539" width="9" style="47"/>
    <col min="1540" max="1540" width="8.109375" style="47" bestFit="1" customWidth="1"/>
    <col min="1541" max="1541" width="9" style="47"/>
    <col min="1542" max="1542" width="7.109375" style="47" bestFit="1" customWidth="1"/>
    <col min="1543" max="1543" width="7.21875" style="47" bestFit="1" customWidth="1"/>
    <col min="1544" max="1544" width="8.109375" style="47" bestFit="1" customWidth="1"/>
    <col min="1545" max="1545" width="9" style="47"/>
    <col min="1546" max="1553" width="3.33203125" style="47" bestFit="1" customWidth="1"/>
    <col min="1554" max="1554" width="3.88671875" style="47" bestFit="1" customWidth="1"/>
    <col min="1555" max="1795" width="9" style="47"/>
    <col min="1796" max="1796" width="8.109375" style="47" bestFit="1" customWidth="1"/>
    <col min="1797" max="1797" width="9" style="47"/>
    <col min="1798" max="1798" width="7.109375" style="47" bestFit="1" customWidth="1"/>
    <col min="1799" max="1799" width="7.21875" style="47" bestFit="1" customWidth="1"/>
    <col min="1800" max="1800" width="8.109375" style="47" bestFit="1" customWidth="1"/>
    <col min="1801" max="1801" width="9" style="47"/>
    <col min="1802" max="1809" width="3.33203125" style="47" bestFit="1" customWidth="1"/>
    <col min="1810" max="1810" width="3.88671875" style="47" bestFit="1" customWidth="1"/>
    <col min="1811" max="2051" width="9" style="47"/>
    <col min="2052" max="2052" width="8.109375" style="47" bestFit="1" customWidth="1"/>
    <col min="2053" max="2053" width="9" style="47"/>
    <col min="2054" max="2054" width="7.109375" style="47" bestFit="1" customWidth="1"/>
    <col min="2055" max="2055" width="7.21875" style="47" bestFit="1" customWidth="1"/>
    <col min="2056" max="2056" width="8.109375" style="47" bestFit="1" customWidth="1"/>
    <col min="2057" max="2057" width="9" style="47"/>
    <col min="2058" max="2065" width="3.33203125" style="47" bestFit="1" customWidth="1"/>
    <col min="2066" max="2066" width="3.88671875" style="47" bestFit="1" customWidth="1"/>
    <col min="2067" max="2307" width="9" style="47"/>
    <col min="2308" max="2308" width="8.109375" style="47" bestFit="1" customWidth="1"/>
    <col min="2309" max="2309" width="9" style="47"/>
    <col min="2310" max="2310" width="7.109375" style="47" bestFit="1" customWidth="1"/>
    <col min="2311" max="2311" width="7.21875" style="47" bestFit="1" customWidth="1"/>
    <col min="2312" max="2312" width="8.109375" style="47" bestFit="1" customWidth="1"/>
    <col min="2313" max="2313" width="9" style="47"/>
    <col min="2314" max="2321" width="3.33203125" style="47" bestFit="1" customWidth="1"/>
    <col min="2322" max="2322" width="3.88671875" style="47" bestFit="1" customWidth="1"/>
    <col min="2323" max="2563" width="9" style="47"/>
    <col min="2564" max="2564" width="8.109375" style="47" bestFit="1" customWidth="1"/>
    <col min="2565" max="2565" width="9" style="47"/>
    <col min="2566" max="2566" width="7.109375" style="47" bestFit="1" customWidth="1"/>
    <col min="2567" max="2567" width="7.21875" style="47" bestFit="1" customWidth="1"/>
    <col min="2568" max="2568" width="8.109375" style="47" bestFit="1" customWidth="1"/>
    <col min="2569" max="2569" width="9" style="47"/>
    <col min="2570" max="2577" width="3.33203125" style="47" bestFit="1" customWidth="1"/>
    <col min="2578" max="2578" width="3.88671875" style="47" bestFit="1" customWidth="1"/>
    <col min="2579" max="2819" width="9" style="47"/>
    <col min="2820" max="2820" width="8.109375" style="47" bestFit="1" customWidth="1"/>
    <col min="2821" max="2821" width="9" style="47"/>
    <col min="2822" max="2822" width="7.109375" style="47" bestFit="1" customWidth="1"/>
    <col min="2823" max="2823" width="7.21875" style="47" bestFit="1" customWidth="1"/>
    <col min="2824" max="2824" width="8.109375" style="47" bestFit="1" customWidth="1"/>
    <col min="2825" max="2825" width="9" style="47"/>
    <col min="2826" max="2833" width="3.33203125" style="47" bestFit="1" customWidth="1"/>
    <col min="2834" max="2834" width="3.88671875" style="47" bestFit="1" customWidth="1"/>
    <col min="2835" max="3075" width="9" style="47"/>
    <col min="3076" max="3076" width="8.109375" style="47" bestFit="1" customWidth="1"/>
    <col min="3077" max="3077" width="9" style="47"/>
    <col min="3078" max="3078" width="7.109375" style="47" bestFit="1" customWidth="1"/>
    <col min="3079" max="3079" width="7.21875" style="47" bestFit="1" customWidth="1"/>
    <col min="3080" max="3080" width="8.109375" style="47" bestFit="1" customWidth="1"/>
    <col min="3081" max="3081" width="9" style="47"/>
    <col min="3082" max="3089" width="3.33203125" style="47" bestFit="1" customWidth="1"/>
    <col min="3090" max="3090" width="3.88671875" style="47" bestFit="1" customWidth="1"/>
    <col min="3091" max="3331" width="9" style="47"/>
    <col min="3332" max="3332" width="8.109375" style="47" bestFit="1" customWidth="1"/>
    <col min="3333" max="3333" width="9" style="47"/>
    <col min="3334" max="3334" width="7.109375" style="47" bestFit="1" customWidth="1"/>
    <col min="3335" max="3335" width="7.21875" style="47" bestFit="1" customWidth="1"/>
    <col min="3336" max="3336" width="8.109375" style="47" bestFit="1" customWidth="1"/>
    <col min="3337" max="3337" width="9" style="47"/>
    <col min="3338" max="3345" width="3.33203125" style="47" bestFit="1" customWidth="1"/>
    <col min="3346" max="3346" width="3.88671875" style="47" bestFit="1" customWidth="1"/>
    <col min="3347" max="3587" width="9" style="47"/>
    <col min="3588" max="3588" width="8.109375" style="47" bestFit="1" customWidth="1"/>
    <col min="3589" max="3589" width="9" style="47"/>
    <col min="3590" max="3590" width="7.109375" style="47" bestFit="1" customWidth="1"/>
    <col min="3591" max="3591" width="7.21875" style="47" bestFit="1" customWidth="1"/>
    <col min="3592" max="3592" width="8.109375" style="47" bestFit="1" customWidth="1"/>
    <col min="3593" max="3593" width="9" style="47"/>
    <col min="3594" max="3601" width="3.33203125" style="47" bestFit="1" customWidth="1"/>
    <col min="3602" max="3602" width="3.88671875" style="47" bestFit="1" customWidth="1"/>
    <col min="3603" max="3843" width="9" style="47"/>
    <col min="3844" max="3844" width="8.109375" style="47" bestFit="1" customWidth="1"/>
    <col min="3845" max="3845" width="9" style="47"/>
    <col min="3846" max="3846" width="7.109375" style="47" bestFit="1" customWidth="1"/>
    <col min="3847" max="3847" width="7.21875" style="47" bestFit="1" customWidth="1"/>
    <col min="3848" max="3848" width="8.109375" style="47" bestFit="1" customWidth="1"/>
    <col min="3849" max="3849" width="9" style="47"/>
    <col min="3850" max="3857" width="3.33203125" style="47" bestFit="1" customWidth="1"/>
    <col min="3858" max="3858" width="3.88671875" style="47" bestFit="1" customWidth="1"/>
    <col min="3859" max="4099" width="9" style="47"/>
    <col min="4100" max="4100" width="8.109375" style="47" bestFit="1" customWidth="1"/>
    <col min="4101" max="4101" width="9" style="47"/>
    <col min="4102" max="4102" width="7.109375" style="47" bestFit="1" customWidth="1"/>
    <col min="4103" max="4103" width="7.21875" style="47" bestFit="1" customWidth="1"/>
    <col min="4104" max="4104" width="8.109375" style="47" bestFit="1" customWidth="1"/>
    <col min="4105" max="4105" width="9" style="47"/>
    <col min="4106" max="4113" width="3.33203125" style="47" bestFit="1" customWidth="1"/>
    <col min="4114" max="4114" width="3.88671875" style="47" bestFit="1" customWidth="1"/>
    <col min="4115" max="4355" width="9" style="47"/>
    <col min="4356" max="4356" width="8.109375" style="47" bestFit="1" customWidth="1"/>
    <col min="4357" max="4357" width="9" style="47"/>
    <col min="4358" max="4358" width="7.109375" style="47" bestFit="1" customWidth="1"/>
    <col min="4359" max="4359" width="7.21875" style="47" bestFit="1" customWidth="1"/>
    <col min="4360" max="4360" width="8.109375" style="47" bestFit="1" customWidth="1"/>
    <col min="4361" max="4361" width="9" style="47"/>
    <col min="4362" max="4369" width="3.33203125" style="47" bestFit="1" customWidth="1"/>
    <col min="4370" max="4370" width="3.88671875" style="47" bestFit="1" customWidth="1"/>
    <col min="4371" max="4611" width="9" style="47"/>
    <col min="4612" max="4612" width="8.109375" style="47" bestFit="1" customWidth="1"/>
    <col min="4613" max="4613" width="9" style="47"/>
    <col min="4614" max="4614" width="7.109375" style="47" bestFit="1" customWidth="1"/>
    <col min="4615" max="4615" width="7.21875" style="47" bestFit="1" customWidth="1"/>
    <col min="4616" max="4616" width="8.109375" style="47" bestFit="1" customWidth="1"/>
    <col min="4617" max="4617" width="9" style="47"/>
    <col min="4618" max="4625" width="3.33203125" style="47" bestFit="1" customWidth="1"/>
    <col min="4626" max="4626" width="3.88671875" style="47" bestFit="1" customWidth="1"/>
    <col min="4627" max="4867" width="9" style="47"/>
    <col min="4868" max="4868" width="8.109375" style="47" bestFit="1" customWidth="1"/>
    <col min="4869" max="4869" width="9" style="47"/>
    <col min="4870" max="4870" width="7.109375" style="47" bestFit="1" customWidth="1"/>
    <col min="4871" max="4871" width="7.21875" style="47" bestFit="1" customWidth="1"/>
    <col min="4872" max="4872" width="8.109375" style="47" bestFit="1" customWidth="1"/>
    <col min="4873" max="4873" width="9" style="47"/>
    <col min="4874" max="4881" width="3.33203125" style="47" bestFit="1" customWidth="1"/>
    <col min="4882" max="4882" width="3.88671875" style="47" bestFit="1" customWidth="1"/>
    <col min="4883" max="5123" width="9" style="47"/>
    <col min="5124" max="5124" width="8.109375" style="47" bestFit="1" customWidth="1"/>
    <col min="5125" max="5125" width="9" style="47"/>
    <col min="5126" max="5126" width="7.109375" style="47" bestFit="1" customWidth="1"/>
    <col min="5127" max="5127" width="7.21875" style="47" bestFit="1" customWidth="1"/>
    <col min="5128" max="5128" width="8.109375" style="47" bestFit="1" customWidth="1"/>
    <col min="5129" max="5129" width="9" style="47"/>
    <col min="5130" max="5137" width="3.33203125" style="47" bestFit="1" customWidth="1"/>
    <col min="5138" max="5138" width="3.88671875" style="47" bestFit="1" customWidth="1"/>
    <col min="5139" max="5379" width="9" style="47"/>
    <col min="5380" max="5380" width="8.109375" style="47" bestFit="1" customWidth="1"/>
    <col min="5381" max="5381" width="9" style="47"/>
    <col min="5382" max="5382" width="7.109375" style="47" bestFit="1" customWidth="1"/>
    <col min="5383" max="5383" width="7.21875" style="47" bestFit="1" customWidth="1"/>
    <col min="5384" max="5384" width="8.109375" style="47" bestFit="1" customWidth="1"/>
    <col min="5385" max="5385" width="9" style="47"/>
    <col min="5386" max="5393" width="3.33203125" style="47" bestFit="1" customWidth="1"/>
    <col min="5394" max="5394" width="3.88671875" style="47" bestFit="1" customWidth="1"/>
    <col min="5395" max="5635" width="9" style="47"/>
    <col min="5636" max="5636" width="8.109375" style="47" bestFit="1" customWidth="1"/>
    <col min="5637" max="5637" width="9" style="47"/>
    <col min="5638" max="5638" width="7.109375" style="47" bestFit="1" customWidth="1"/>
    <col min="5639" max="5639" width="7.21875" style="47" bestFit="1" customWidth="1"/>
    <col min="5640" max="5640" width="8.109375" style="47" bestFit="1" customWidth="1"/>
    <col min="5641" max="5641" width="9" style="47"/>
    <col min="5642" max="5649" width="3.33203125" style="47" bestFit="1" customWidth="1"/>
    <col min="5650" max="5650" width="3.88671875" style="47" bestFit="1" customWidth="1"/>
    <col min="5651" max="5891" width="9" style="47"/>
    <col min="5892" max="5892" width="8.109375" style="47" bestFit="1" customWidth="1"/>
    <col min="5893" max="5893" width="9" style="47"/>
    <col min="5894" max="5894" width="7.109375" style="47" bestFit="1" customWidth="1"/>
    <col min="5895" max="5895" width="7.21875" style="47" bestFit="1" customWidth="1"/>
    <col min="5896" max="5896" width="8.109375" style="47" bestFit="1" customWidth="1"/>
    <col min="5897" max="5897" width="9" style="47"/>
    <col min="5898" max="5905" width="3.33203125" style="47" bestFit="1" customWidth="1"/>
    <col min="5906" max="5906" width="3.88671875" style="47" bestFit="1" customWidth="1"/>
    <col min="5907" max="6147" width="9" style="47"/>
    <col min="6148" max="6148" width="8.109375" style="47" bestFit="1" customWidth="1"/>
    <col min="6149" max="6149" width="9" style="47"/>
    <col min="6150" max="6150" width="7.109375" style="47" bestFit="1" customWidth="1"/>
    <col min="6151" max="6151" width="7.21875" style="47" bestFit="1" customWidth="1"/>
    <col min="6152" max="6152" width="8.109375" style="47" bestFit="1" customWidth="1"/>
    <col min="6153" max="6153" width="9" style="47"/>
    <col min="6154" max="6161" width="3.33203125" style="47" bestFit="1" customWidth="1"/>
    <col min="6162" max="6162" width="3.88671875" style="47" bestFit="1" customWidth="1"/>
    <col min="6163" max="6403" width="9" style="47"/>
    <col min="6404" max="6404" width="8.109375" style="47" bestFit="1" customWidth="1"/>
    <col min="6405" max="6405" width="9" style="47"/>
    <col min="6406" max="6406" width="7.109375" style="47" bestFit="1" customWidth="1"/>
    <col min="6407" max="6407" width="7.21875" style="47" bestFit="1" customWidth="1"/>
    <col min="6408" max="6408" width="8.109375" style="47" bestFit="1" customWidth="1"/>
    <col min="6409" max="6409" width="9" style="47"/>
    <col min="6410" max="6417" width="3.33203125" style="47" bestFit="1" customWidth="1"/>
    <col min="6418" max="6418" width="3.88671875" style="47" bestFit="1" customWidth="1"/>
    <col min="6419" max="6659" width="9" style="47"/>
    <col min="6660" max="6660" width="8.109375" style="47" bestFit="1" customWidth="1"/>
    <col min="6661" max="6661" width="9" style="47"/>
    <col min="6662" max="6662" width="7.109375" style="47" bestFit="1" customWidth="1"/>
    <col min="6663" max="6663" width="7.21875" style="47" bestFit="1" customWidth="1"/>
    <col min="6664" max="6664" width="8.109375" style="47" bestFit="1" customWidth="1"/>
    <col min="6665" max="6665" width="9" style="47"/>
    <col min="6666" max="6673" width="3.33203125" style="47" bestFit="1" customWidth="1"/>
    <col min="6674" max="6674" width="3.88671875" style="47" bestFit="1" customWidth="1"/>
    <col min="6675" max="6915" width="9" style="47"/>
    <col min="6916" max="6916" width="8.109375" style="47" bestFit="1" customWidth="1"/>
    <col min="6917" max="6917" width="9" style="47"/>
    <col min="6918" max="6918" width="7.109375" style="47" bestFit="1" customWidth="1"/>
    <col min="6919" max="6919" width="7.21875" style="47" bestFit="1" customWidth="1"/>
    <col min="6920" max="6920" width="8.109375" style="47" bestFit="1" customWidth="1"/>
    <col min="6921" max="6921" width="9" style="47"/>
    <col min="6922" max="6929" width="3.33203125" style="47" bestFit="1" customWidth="1"/>
    <col min="6930" max="6930" width="3.88671875" style="47" bestFit="1" customWidth="1"/>
    <col min="6931" max="7171" width="9" style="47"/>
    <col min="7172" max="7172" width="8.109375" style="47" bestFit="1" customWidth="1"/>
    <col min="7173" max="7173" width="9" style="47"/>
    <col min="7174" max="7174" width="7.109375" style="47" bestFit="1" customWidth="1"/>
    <col min="7175" max="7175" width="7.21875" style="47" bestFit="1" customWidth="1"/>
    <col min="7176" max="7176" width="8.109375" style="47" bestFit="1" customWidth="1"/>
    <col min="7177" max="7177" width="9" style="47"/>
    <col min="7178" max="7185" width="3.33203125" style="47" bestFit="1" customWidth="1"/>
    <col min="7186" max="7186" width="3.88671875" style="47" bestFit="1" customWidth="1"/>
    <col min="7187" max="7427" width="9" style="47"/>
    <col min="7428" max="7428" width="8.109375" style="47" bestFit="1" customWidth="1"/>
    <col min="7429" max="7429" width="9" style="47"/>
    <col min="7430" max="7430" width="7.109375" style="47" bestFit="1" customWidth="1"/>
    <col min="7431" max="7431" width="7.21875" style="47" bestFit="1" customWidth="1"/>
    <col min="7432" max="7432" width="8.109375" style="47" bestFit="1" customWidth="1"/>
    <col min="7433" max="7433" width="9" style="47"/>
    <col min="7434" max="7441" width="3.33203125" style="47" bestFit="1" customWidth="1"/>
    <col min="7442" max="7442" width="3.88671875" style="47" bestFit="1" customWidth="1"/>
    <col min="7443" max="7683" width="9" style="47"/>
    <col min="7684" max="7684" width="8.109375" style="47" bestFit="1" customWidth="1"/>
    <col min="7685" max="7685" width="9" style="47"/>
    <col min="7686" max="7686" width="7.109375" style="47" bestFit="1" customWidth="1"/>
    <col min="7687" max="7687" width="7.21875" style="47" bestFit="1" customWidth="1"/>
    <col min="7688" max="7688" width="8.109375" style="47" bestFit="1" customWidth="1"/>
    <col min="7689" max="7689" width="9" style="47"/>
    <col min="7690" max="7697" width="3.33203125" style="47" bestFit="1" customWidth="1"/>
    <col min="7698" max="7698" width="3.88671875" style="47" bestFit="1" customWidth="1"/>
    <col min="7699" max="7939" width="9" style="47"/>
    <col min="7940" max="7940" width="8.109375" style="47" bestFit="1" customWidth="1"/>
    <col min="7941" max="7941" width="9" style="47"/>
    <col min="7942" max="7942" width="7.109375" style="47" bestFit="1" customWidth="1"/>
    <col min="7943" max="7943" width="7.21875" style="47" bestFit="1" customWidth="1"/>
    <col min="7944" max="7944" width="8.109375" style="47" bestFit="1" customWidth="1"/>
    <col min="7945" max="7945" width="9" style="47"/>
    <col min="7946" max="7953" width="3.33203125" style="47" bestFit="1" customWidth="1"/>
    <col min="7954" max="7954" width="3.88671875" style="47" bestFit="1" customWidth="1"/>
    <col min="7955" max="8195" width="9" style="47"/>
    <col min="8196" max="8196" width="8.109375" style="47" bestFit="1" customWidth="1"/>
    <col min="8197" max="8197" width="9" style="47"/>
    <col min="8198" max="8198" width="7.109375" style="47" bestFit="1" customWidth="1"/>
    <col min="8199" max="8199" width="7.21875" style="47" bestFit="1" customWidth="1"/>
    <col min="8200" max="8200" width="8.109375" style="47" bestFit="1" customWidth="1"/>
    <col min="8201" max="8201" width="9" style="47"/>
    <col min="8202" max="8209" width="3.33203125" style="47" bestFit="1" customWidth="1"/>
    <col min="8210" max="8210" width="3.88671875" style="47" bestFit="1" customWidth="1"/>
    <col min="8211" max="8451" width="9" style="47"/>
    <col min="8452" max="8452" width="8.109375" style="47" bestFit="1" customWidth="1"/>
    <col min="8453" max="8453" width="9" style="47"/>
    <col min="8454" max="8454" width="7.109375" style="47" bestFit="1" customWidth="1"/>
    <col min="8455" max="8455" width="7.21875" style="47" bestFit="1" customWidth="1"/>
    <col min="8456" max="8456" width="8.109375" style="47" bestFit="1" customWidth="1"/>
    <col min="8457" max="8457" width="9" style="47"/>
    <col min="8458" max="8465" width="3.33203125" style="47" bestFit="1" customWidth="1"/>
    <col min="8466" max="8466" width="3.88671875" style="47" bestFit="1" customWidth="1"/>
    <col min="8467" max="8707" width="9" style="47"/>
    <col min="8708" max="8708" width="8.109375" style="47" bestFit="1" customWidth="1"/>
    <col min="8709" max="8709" width="9" style="47"/>
    <col min="8710" max="8710" width="7.109375" style="47" bestFit="1" customWidth="1"/>
    <col min="8711" max="8711" width="7.21875" style="47" bestFit="1" customWidth="1"/>
    <col min="8712" max="8712" width="8.109375" style="47" bestFit="1" customWidth="1"/>
    <col min="8713" max="8713" width="9" style="47"/>
    <col min="8714" max="8721" width="3.33203125" style="47" bestFit="1" customWidth="1"/>
    <col min="8722" max="8722" width="3.88671875" style="47" bestFit="1" customWidth="1"/>
    <col min="8723" max="8963" width="9" style="47"/>
    <col min="8964" max="8964" width="8.109375" style="47" bestFit="1" customWidth="1"/>
    <col min="8965" max="8965" width="9" style="47"/>
    <col min="8966" max="8966" width="7.109375" style="47" bestFit="1" customWidth="1"/>
    <col min="8967" max="8967" width="7.21875" style="47" bestFit="1" customWidth="1"/>
    <col min="8968" max="8968" width="8.109375" style="47" bestFit="1" customWidth="1"/>
    <col min="8969" max="8969" width="9" style="47"/>
    <col min="8970" max="8977" width="3.33203125" style="47" bestFit="1" customWidth="1"/>
    <col min="8978" max="8978" width="3.88671875" style="47" bestFit="1" customWidth="1"/>
    <col min="8979" max="9219" width="9" style="47"/>
    <col min="9220" max="9220" width="8.109375" style="47" bestFit="1" customWidth="1"/>
    <col min="9221" max="9221" width="9" style="47"/>
    <col min="9222" max="9222" width="7.109375" style="47" bestFit="1" customWidth="1"/>
    <col min="9223" max="9223" width="7.21875" style="47" bestFit="1" customWidth="1"/>
    <col min="9224" max="9224" width="8.109375" style="47" bestFit="1" customWidth="1"/>
    <col min="9225" max="9225" width="9" style="47"/>
    <col min="9226" max="9233" width="3.33203125" style="47" bestFit="1" customWidth="1"/>
    <col min="9234" max="9234" width="3.88671875" style="47" bestFit="1" customWidth="1"/>
    <col min="9235" max="9475" width="9" style="47"/>
    <col min="9476" max="9476" width="8.109375" style="47" bestFit="1" customWidth="1"/>
    <col min="9477" max="9477" width="9" style="47"/>
    <col min="9478" max="9478" width="7.109375" style="47" bestFit="1" customWidth="1"/>
    <col min="9479" max="9479" width="7.21875" style="47" bestFit="1" customWidth="1"/>
    <col min="9480" max="9480" width="8.109375" style="47" bestFit="1" customWidth="1"/>
    <col min="9481" max="9481" width="9" style="47"/>
    <col min="9482" max="9489" width="3.33203125" style="47" bestFit="1" customWidth="1"/>
    <col min="9490" max="9490" width="3.88671875" style="47" bestFit="1" customWidth="1"/>
    <col min="9491" max="9731" width="9" style="47"/>
    <col min="9732" max="9732" width="8.109375" style="47" bestFit="1" customWidth="1"/>
    <col min="9733" max="9733" width="9" style="47"/>
    <col min="9734" max="9734" width="7.109375" style="47" bestFit="1" customWidth="1"/>
    <col min="9735" max="9735" width="7.21875" style="47" bestFit="1" customWidth="1"/>
    <col min="9736" max="9736" width="8.109375" style="47" bestFit="1" customWidth="1"/>
    <col min="9737" max="9737" width="9" style="47"/>
    <col min="9738" max="9745" width="3.33203125" style="47" bestFit="1" customWidth="1"/>
    <col min="9746" max="9746" width="3.88671875" style="47" bestFit="1" customWidth="1"/>
    <col min="9747" max="9987" width="9" style="47"/>
    <col min="9988" max="9988" width="8.109375" style="47" bestFit="1" customWidth="1"/>
    <col min="9989" max="9989" width="9" style="47"/>
    <col min="9990" max="9990" width="7.109375" style="47" bestFit="1" customWidth="1"/>
    <col min="9991" max="9991" width="7.21875" style="47" bestFit="1" customWidth="1"/>
    <col min="9992" max="9992" width="8.109375" style="47" bestFit="1" customWidth="1"/>
    <col min="9993" max="9993" width="9" style="47"/>
    <col min="9994" max="10001" width="3.33203125" style="47" bestFit="1" customWidth="1"/>
    <col min="10002" max="10002" width="3.88671875" style="47" bestFit="1" customWidth="1"/>
    <col min="10003" max="10243" width="9" style="47"/>
    <col min="10244" max="10244" width="8.109375" style="47" bestFit="1" customWidth="1"/>
    <col min="10245" max="10245" width="9" style="47"/>
    <col min="10246" max="10246" width="7.109375" style="47" bestFit="1" customWidth="1"/>
    <col min="10247" max="10247" width="7.21875" style="47" bestFit="1" customWidth="1"/>
    <col min="10248" max="10248" width="8.109375" style="47" bestFit="1" customWidth="1"/>
    <col min="10249" max="10249" width="9" style="47"/>
    <col min="10250" max="10257" width="3.33203125" style="47" bestFit="1" customWidth="1"/>
    <col min="10258" max="10258" width="3.88671875" style="47" bestFit="1" customWidth="1"/>
    <col min="10259" max="10499" width="9" style="47"/>
    <col min="10500" max="10500" width="8.109375" style="47" bestFit="1" customWidth="1"/>
    <col min="10501" max="10501" width="9" style="47"/>
    <col min="10502" max="10502" width="7.109375" style="47" bestFit="1" customWidth="1"/>
    <col min="10503" max="10503" width="7.21875" style="47" bestFit="1" customWidth="1"/>
    <col min="10504" max="10504" width="8.109375" style="47" bestFit="1" customWidth="1"/>
    <col min="10505" max="10505" width="9" style="47"/>
    <col min="10506" max="10513" width="3.33203125" style="47" bestFit="1" customWidth="1"/>
    <col min="10514" max="10514" width="3.88671875" style="47" bestFit="1" customWidth="1"/>
    <col min="10515" max="10755" width="9" style="47"/>
    <col min="10756" max="10756" width="8.109375" style="47" bestFit="1" customWidth="1"/>
    <col min="10757" max="10757" width="9" style="47"/>
    <col min="10758" max="10758" width="7.109375" style="47" bestFit="1" customWidth="1"/>
    <col min="10759" max="10759" width="7.21875" style="47" bestFit="1" customWidth="1"/>
    <col min="10760" max="10760" width="8.109375" style="47" bestFit="1" customWidth="1"/>
    <col min="10761" max="10761" width="9" style="47"/>
    <col min="10762" max="10769" width="3.33203125" style="47" bestFit="1" customWidth="1"/>
    <col min="10770" max="10770" width="3.88671875" style="47" bestFit="1" customWidth="1"/>
    <col min="10771" max="11011" width="9" style="47"/>
    <col min="11012" max="11012" width="8.109375" style="47" bestFit="1" customWidth="1"/>
    <col min="11013" max="11013" width="9" style="47"/>
    <col min="11014" max="11014" width="7.109375" style="47" bestFit="1" customWidth="1"/>
    <col min="11015" max="11015" width="7.21875" style="47" bestFit="1" customWidth="1"/>
    <col min="11016" max="11016" width="8.109375" style="47" bestFit="1" customWidth="1"/>
    <col min="11017" max="11017" width="9" style="47"/>
    <col min="11018" max="11025" width="3.33203125" style="47" bestFit="1" customWidth="1"/>
    <col min="11026" max="11026" width="3.88671875" style="47" bestFit="1" customWidth="1"/>
    <col min="11027" max="11267" width="9" style="47"/>
    <col min="11268" max="11268" width="8.109375" style="47" bestFit="1" customWidth="1"/>
    <col min="11269" max="11269" width="9" style="47"/>
    <col min="11270" max="11270" width="7.109375" style="47" bestFit="1" customWidth="1"/>
    <col min="11271" max="11271" width="7.21875" style="47" bestFit="1" customWidth="1"/>
    <col min="11272" max="11272" width="8.109375" style="47" bestFit="1" customWidth="1"/>
    <col min="11273" max="11273" width="9" style="47"/>
    <col min="11274" max="11281" width="3.33203125" style="47" bestFit="1" customWidth="1"/>
    <col min="11282" max="11282" width="3.88671875" style="47" bestFit="1" customWidth="1"/>
    <col min="11283" max="11523" width="9" style="47"/>
    <col min="11524" max="11524" width="8.109375" style="47" bestFit="1" customWidth="1"/>
    <col min="11525" max="11525" width="9" style="47"/>
    <col min="11526" max="11526" width="7.109375" style="47" bestFit="1" customWidth="1"/>
    <col min="11527" max="11527" width="7.21875" style="47" bestFit="1" customWidth="1"/>
    <col min="11528" max="11528" width="8.109375" style="47" bestFit="1" customWidth="1"/>
    <col min="11529" max="11529" width="9" style="47"/>
    <col min="11530" max="11537" width="3.33203125" style="47" bestFit="1" customWidth="1"/>
    <col min="11538" max="11538" width="3.88671875" style="47" bestFit="1" customWidth="1"/>
    <col min="11539" max="11779" width="9" style="47"/>
    <col min="11780" max="11780" width="8.109375" style="47" bestFit="1" customWidth="1"/>
    <col min="11781" max="11781" width="9" style="47"/>
    <col min="11782" max="11782" width="7.109375" style="47" bestFit="1" customWidth="1"/>
    <col min="11783" max="11783" width="7.21875" style="47" bestFit="1" customWidth="1"/>
    <col min="11784" max="11784" width="8.109375" style="47" bestFit="1" customWidth="1"/>
    <col min="11785" max="11785" width="9" style="47"/>
    <col min="11786" max="11793" width="3.33203125" style="47" bestFit="1" customWidth="1"/>
    <col min="11794" max="11794" width="3.88671875" style="47" bestFit="1" customWidth="1"/>
    <col min="11795" max="12035" width="9" style="47"/>
    <col min="12036" max="12036" width="8.109375" style="47" bestFit="1" customWidth="1"/>
    <col min="12037" max="12037" width="9" style="47"/>
    <col min="12038" max="12038" width="7.109375" style="47" bestFit="1" customWidth="1"/>
    <col min="12039" max="12039" width="7.21875" style="47" bestFit="1" customWidth="1"/>
    <col min="12040" max="12040" width="8.109375" style="47" bestFit="1" customWidth="1"/>
    <col min="12041" max="12041" width="9" style="47"/>
    <col min="12042" max="12049" width="3.33203125" style="47" bestFit="1" customWidth="1"/>
    <col min="12050" max="12050" width="3.88671875" style="47" bestFit="1" customWidth="1"/>
    <col min="12051" max="12291" width="9" style="47"/>
    <col min="12292" max="12292" width="8.109375" style="47" bestFit="1" customWidth="1"/>
    <col min="12293" max="12293" width="9" style="47"/>
    <col min="12294" max="12294" width="7.109375" style="47" bestFit="1" customWidth="1"/>
    <col min="12295" max="12295" width="7.21875" style="47" bestFit="1" customWidth="1"/>
    <col min="12296" max="12296" width="8.109375" style="47" bestFit="1" customWidth="1"/>
    <col min="12297" max="12297" width="9" style="47"/>
    <col min="12298" max="12305" width="3.33203125" style="47" bestFit="1" customWidth="1"/>
    <col min="12306" max="12306" width="3.88671875" style="47" bestFit="1" customWidth="1"/>
    <col min="12307" max="12547" width="9" style="47"/>
    <col min="12548" max="12548" width="8.109375" style="47" bestFit="1" customWidth="1"/>
    <col min="12549" max="12549" width="9" style="47"/>
    <col min="12550" max="12550" width="7.109375" style="47" bestFit="1" customWidth="1"/>
    <col min="12551" max="12551" width="7.21875" style="47" bestFit="1" customWidth="1"/>
    <col min="12552" max="12552" width="8.109375" style="47" bestFit="1" customWidth="1"/>
    <col min="12553" max="12553" width="9" style="47"/>
    <col min="12554" max="12561" width="3.33203125" style="47" bestFit="1" customWidth="1"/>
    <col min="12562" max="12562" width="3.88671875" style="47" bestFit="1" customWidth="1"/>
    <col min="12563" max="12803" width="9" style="47"/>
    <col min="12804" max="12804" width="8.109375" style="47" bestFit="1" customWidth="1"/>
    <col min="12805" max="12805" width="9" style="47"/>
    <col min="12806" max="12806" width="7.109375" style="47" bestFit="1" customWidth="1"/>
    <col min="12807" max="12807" width="7.21875" style="47" bestFit="1" customWidth="1"/>
    <col min="12808" max="12808" width="8.109375" style="47" bestFit="1" customWidth="1"/>
    <col min="12809" max="12809" width="9" style="47"/>
    <col min="12810" max="12817" width="3.33203125" style="47" bestFit="1" customWidth="1"/>
    <col min="12818" max="12818" width="3.88671875" style="47" bestFit="1" customWidth="1"/>
    <col min="12819" max="13059" width="9" style="47"/>
    <col min="13060" max="13060" width="8.109375" style="47" bestFit="1" customWidth="1"/>
    <col min="13061" max="13061" width="9" style="47"/>
    <col min="13062" max="13062" width="7.109375" style="47" bestFit="1" customWidth="1"/>
    <col min="13063" max="13063" width="7.21875" style="47" bestFit="1" customWidth="1"/>
    <col min="13064" max="13064" width="8.109375" style="47" bestFit="1" customWidth="1"/>
    <col min="13065" max="13065" width="9" style="47"/>
    <col min="13066" max="13073" width="3.33203125" style="47" bestFit="1" customWidth="1"/>
    <col min="13074" max="13074" width="3.88671875" style="47" bestFit="1" customWidth="1"/>
    <col min="13075" max="13315" width="9" style="47"/>
    <col min="13316" max="13316" width="8.109375" style="47" bestFit="1" customWidth="1"/>
    <col min="13317" max="13317" width="9" style="47"/>
    <col min="13318" max="13318" width="7.109375" style="47" bestFit="1" customWidth="1"/>
    <col min="13319" max="13319" width="7.21875" style="47" bestFit="1" customWidth="1"/>
    <col min="13320" max="13320" width="8.109375" style="47" bestFit="1" customWidth="1"/>
    <col min="13321" max="13321" width="9" style="47"/>
    <col min="13322" max="13329" width="3.33203125" style="47" bestFit="1" customWidth="1"/>
    <col min="13330" max="13330" width="3.88671875" style="47" bestFit="1" customWidth="1"/>
    <col min="13331" max="13571" width="9" style="47"/>
    <col min="13572" max="13572" width="8.109375" style="47" bestFit="1" customWidth="1"/>
    <col min="13573" max="13573" width="9" style="47"/>
    <col min="13574" max="13574" width="7.109375" style="47" bestFit="1" customWidth="1"/>
    <col min="13575" max="13575" width="7.21875" style="47" bestFit="1" customWidth="1"/>
    <col min="13576" max="13576" width="8.109375" style="47" bestFit="1" customWidth="1"/>
    <col min="13577" max="13577" width="9" style="47"/>
    <col min="13578" max="13585" width="3.33203125" style="47" bestFit="1" customWidth="1"/>
    <col min="13586" max="13586" width="3.88671875" style="47" bestFit="1" customWidth="1"/>
    <col min="13587" max="13827" width="9" style="47"/>
    <col min="13828" max="13828" width="8.109375" style="47" bestFit="1" customWidth="1"/>
    <col min="13829" max="13829" width="9" style="47"/>
    <col min="13830" max="13830" width="7.109375" style="47" bestFit="1" customWidth="1"/>
    <col min="13831" max="13831" width="7.21875" style="47" bestFit="1" customWidth="1"/>
    <col min="13832" max="13832" width="8.109375" style="47" bestFit="1" customWidth="1"/>
    <col min="13833" max="13833" width="9" style="47"/>
    <col min="13834" max="13841" width="3.33203125" style="47" bestFit="1" customWidth="1"/>
    <col min="13842" max="13842" width="3.88671875" style="47" bestFit="1" customWidth="1"/>
    <col min="13843" max="14083" width="9" style="47"/>
    <col min="14084" max="14084" width="8.109375" style="47" bestFit="1" customWidth="1"/>
    <col min="14085" max="14085" width="9" style="47"/>
    <col min="14086" max="14086" width="7.109375" style="47" bestFit="1" customWidth="1"/>
    <col min="14087" max="14087" width="7.21875" style="47" bestFit="1" customWidth="1"/>
    <col min="14088" max="14088" width="8.109375" style="47" bestFit="1" customWidth="1"/>
    <col min="14089" max="14089" width="9" style="47"/>
    <col min="14090" max="14097" width="3.33203125" style="47" bestFit="1" customWidth="1"/>
    <col min="14098" max="14098" width="3.88671875" style="47" bestFit="1" customWidth="1"/>
    <col min="14099" max="14339" width="9" style="47"/>
    <col min="14340" max="14340" width="8.109375" style="47" bestFit="1" customWidth="1"/>
    <col min="14341" max="14341" width="9" style="47"/>
    <col min="14342" max="14342" width="7.109375" style="47" bestFit="1" customWidth="1"/>
    <col min="14343" max="14343" width="7.21875" style="47" bestFit="1" customWidth="1"/>
    <col min="14344" max="14344" width="8.109375" style="47" bestFit="1" customWidth="1"/>
    <col min="14345" max="14345" width="9" style="47"/>
    <col min="14346" max="14353" width="3.33203125" style="47" bestFit="1" customWidth="1"/>
    <col min="14354" max="14354" width="3.88671875" style="47" bestFit="1" customWidth="1"/>
    <col min="14355" max="14595" width="9" style="47"/>
    <col min="14596" max="14596" width="8.109375" style="47" bestFit="1" customWidth="1"/>
    <col min="14597" max="14597" width="9" style="47"/>
    <col min="14598" max="14598" width="7.109375" style="47" bestFit="1" customWidth="1"/>
    <col min="14599" max="14599" width="7.21875" style="47" bestFit="1" customWidth="1"/>
    <col min="14600" max="14600" width="8.109375" style="47" bestFit="1" customWidth="1"/>
    <col min="14601" max="14601" width="9" style="47"/>
    <col min="14602" max="14609" width="3.33203125" style="47" bestFit="1" customWidth="1"/>
    <col min="14610" max="14610" width="3.88671875" style="47" bestFit="1" customWidth="1"/>
    <col min="14611" max="14851" width="9" style="47"/>
    <col min="14852" max="14852" width="8.109375" style="47" bestFit="1" customWidth="1"/>
    <col min="14853" max="14853" width="9" style="47"/>
    <col min="14854" max="14854" width="7.109375" style="47" bestFit="1" customWidth="1"/>
    <col min="14855" max="14855" width="7.21875" style="47" bestFit="1" customWidth="1"/>
    <col min="14856" max="14856" width="8.109375" style="47" bestFit="1" customWidth="1"/>
    <col min="14857" max="14857" width="9" style="47"/>
    <col min="14858" max="14865" width="3.33203125" style="47" bestFit="1" customWidth="1"/>
    <col min="14866" max="14866" width="3.88671875" style="47" bestFit="1" customWidth="1"/>
    <col min="14867" max="15107" width="9" style="47"/>
    <col min="15108" max="15108" width="8.109375" style="47" bestFit="1" customWidth="1"/>
    <col min="15109" max="15109" width="9" style="47"/>
    <col min="15110" max="15110" width="7.109375" style="47" bestFit="1" customWidth="1"/>
    <col min="15111" max="15111" width="7.21875" style="47" bestFit="1" customWidth="1"/>
    <col min="15112" max="15112" width="8.109375" style="47" bestFit="1" customWidth="1"/>
    <col min="15113" max="15113" width="9" style="47"/>
    <col min="15114" max="15121" width="3.33203125" style="47" bestFit="1" customWidth="1"/>
    <col min="15122" max="15122" width="3.88671875" style="47" bestFit="1" customWidth="1"/>
    <col min="15123" max="15363" width="9" style="47"/>
    <col min="15364" max="15364" width="8.109375" style="47" bestFit="1" customWidth="1"/>
    <col min="15365" max="15365" width="9" style="47"/>
    <col min="15366" max="15366" width="7.109375" style="47" bestFit="1" customWidth="1"/>
    <col min="15367" max="15367" width="7.21875" style="47" bestFit="1" customWidth="1"/>
    <col min="15368" max="15368" width="8.109375" style="47" bestFit="1" customWidth="1"/>
    <col min="15369" max="15369" width="9" style="47"/>
    <col min="15370" max="15377" width="3.33203125" style="47" bestFit="1" customWidth="1"/>
    <col min="15378" max="15378" width="3.88671875" style="47" bestFit="1" customWidth="1"/>
    <col min="15379" max="15619" width="9" style="47"/>
    <col min="15620" max="15620" width="8.109375" style="47" bestFit="1" customWidth="1"/>
    <col min="15621" max="15621" width="9" style="47"/>
    <col min="15622" max="15622" width="7.109375" style="47" bestFit="1" customWidth="1"/>
    <col min="15623" max="15623" width="7.21875" style="47" bestFit="1" customWidth="1"/>
    <col min="15624" max="15624" width="8.109375" style="47" bestFit="1" customWidth="1"/>
    <col min="15625" max="15625" width="9" style="47"/>
    <col min="15626" max="15633" width="3.33203125" style="47" bestFit="1" customWidth="1"/>
    <col min="15634" max="15634" width="3.88671875" style="47" bestFit="1" customWidth="1"/>
    <col min="15635" max="15875" width="9" style="47"/>
    <col min="15876" max="15876" width="8.109375" style="47" bestFit="1" customWidth="1"/>
    <col min="15877" max="15877" width="9" style="47"/>
    <col min="15878" max="15878" width="7.109375" style="47" bestFit="1" customWidth="1"/>
    <col min="15879" max="15879" width="7.21875" style="47" bestFit="1" customWidth="1"/>
    <col min="15880" max="15880" width="8.109375" style="47" bestFit="1" customWidth="1"/>
    <col min="15881" max="15881" width="9" style="47"/>
    <col min="15882" max="15889" width="3.33203125" style="47" bestFit="1" customWidth="1"/>
    <col min="15890" max="15890" width="3.88671875" style="47" bestFit="1" customWidth="1"/>
    <col min="15891" max="16131" width="9" style="47"/>
    <col min="16132" max="16132" width="8.109375" style="47" bestFit="1" customWidth="1"/>
    <col min="16133" max="16133" width="9" style="47"/>
    <col min="16134" max="16134" width="7.109375" style="47" bestFit="1" customWidth="1"/>
    <col min="16135" max="16135" width="7.21875" style="47" bestFit="1" customWidth="1"/>
    <col min="16136" max="16136" width="8.109375" style="47" bestFit="1" customWidth="1"/>
    <col min="16137" max="16137" width="9" style="47"/>
    <col min="16138" max="16145" width="3.33203125" style="47" bestFit="1" customWidth="1"/>
    <col min="16146" max="16146" width="3.88671875" style="47" bestFit="1" customWidth="1"/>
    <col min="16147" max="16384" width="9" style="47"/>
  </cols>
  <sheetData>
    <row r="1" spans="1:21">
      <c r="A1" s="300"/>
      <c r="B1" s="379"/>
      <c r="C1" s="379"/>
      <c r="D1" s="382" t="s">
        <v>362</v>
      </c>
      <c r="E1" s="362"/>
      <c r="F1" s="362"/>
      <c r="G1" s="362"/>
      <c r="H1" s="362"/>
      <c r="I1" s="362"/>
      <c r="J1" s="362"/>
      <c r="K1" s="362"/>
      <c r="L1" s="362"/>
      <c r="M1" s="362"/>
      <c r="N1" s="362"/>
      <c r="O1" s="362"/>
      <c r="P1" s="362"/>
      <c r="Q1" s="383"/>
      <c r="R1" s="388" t="s">
        <v>224</v>
      </c>
      <c r="S1" s="391" t="s">
        <v>225</v>
      </c>
      <c r="T1" s="367" t="s">
        <v>226</v>
      </c>
      <c r="U1" s="315" t="s">
        <v>227</v>
      </c>
    </row>
    <row r="2" spans="1:21">
      <c r="A2" s="302"/>
      <c r="B2" s="380"/>
      <c r="C2" s="380"/>
      <c r="D2" s="384"/>
      <c r="E2" s="364"/>
      <c r="F2" s="364"/>
      <c r="G2" s="364"/>
      <c r="H2" s="364"/>
      <c r="I2" s="364"/>
      <c r="J2" s="364"/>
      <c r="K2" s="364"/>
      <c r="L2" s="364"/>
      <c r="M2" s="364"/>
      <c r="N2" s="364"/>
      <c r="O2" s="364"/>
      <c r="P2" s="364"/>
      <c r="Q2" s="385"/>
      <c r="R2" s="389"/>
      <c r="S2" s="392"/>
      <c r="T2" s="368"/>
      <c r="U2" s="316"/>
    </row>
    <row r="3" spans="1:21">
      <c r="A3" s="302"/>
      <c r="B3" s="380"/>
      <c r="C3" s="380"/>
      <c r="D3" s="384"/>
      <c r="E3" s="364"/>
      <c r="F3" s="364"/>
      <c r="G3" s="364"/>
      <c r="H3" s="364"/>
      <c r="I3" s="364"/>
      <c r="J3" s="364"/>
      <c r="K3" s="364"/>
      <c r="L3" s="364"/>
      <c r="M3" s="364"/>
      <c r="N3" s="364"/>
      <c r="O3" s="364"/>
      <c r="P3" s="364"/>
      <c r="Q3" s="385"/>
      <c r="R3" s="389"/>
      <c r="S3" s="393"/>
      <c r="T3" s="357"/>
      <c r="U3" s="317"/>
    </row>
    <row r="4" spans="1:21" ht="15" thickBot="1">
      <c r="A4" s="304"/>
      <c r="B4" s="381"/>
      <c r="C4" s="381"/>
      <c r="D4" s="386"/>
      <c r="E4" s="366"/>
      <c r="F4" s="366"/>
      <c r="G4" s="366"/>
      <c r="H4" s="366"/>
      <c r="I4" s="366"/>
      <c r="J4" s="366"/>
      <c r="K4" s="366"/>
      <c r="L4" s="366"/>
      <c r="M4" s="366"/>
      <c r="N4" s="366"/>
      <c r="O4" s="366"/>
      <c r="P4" s="366"/>
      <c r="Q4" s="387"/>
      <c r="R4" s="390"/>
      <c r="S4" s="394"/>
      <c r="T4" s="358"/>
      <c r="U4" s="318"/>
    </row>
    <row r="5" spans="1:21" ht="15" thickBot="1">
      <c r="A5" s="396"/>
      <c r="B5" s="396"/>
      <c r="C5" s="396"/>
      <c r="D5" s="396"/>
      <c r="E5" s="396"/>
      <c r="F5" s="396"/>
      <c r="G5" s="396"/>
      <c r="H5" s="396"/>
      <c r="I5" s="396"/>
      <c r="J5" s="396"/>
      <c r="K5" s="396"/>
      <c r="L5" s="396"/>
      <c r="M5" s="396"/>
      <c r="N5" s="396"/>
      <c r="O5" s="396"/>
      <c r="P5" s="396"/>
      <c r="Q5" s="396"/>
      <c r="R5" s="396"/>
      <c r="S5" s="396"/>
      <c r="T5" s="396"/>
      <c r="U5" s="396"/>
    </row>
    <row r="6" spans="1:21" ht="13.5" customHeight="1">
      <c r="A6" s="397" t="s">
        <v>228</v>
      </c>
      <c r="B6" s="372" t="s">
        <v>229</v>
      </c>
      <c r="C6" s="372" t="s">
        <v>276</v>
      </c>
      <c r="D6" s="371" t="s">
        <v>277</v>
      </c>
      <c r="E6" s="373" t="s">
        <v>230</v>
      </c>
      <c r="F6" s="400" t="s">
        <v>231</v>
      </c>
      <c r="G6" s="401" t="s">
        <v>232</v>
      </c>
      <c r="H6" s="403" t="s">
        <v>233</v>
      </c>
      <c r="I6" s="403" t="s">
        <v>234</v>
      </c>
      <c r="J6" s="371" t="s">
        <v>235</v>
      </c>
      <c r="K6" s="371"/>
      <c r="L6" s="371"/>
      <c r="M6" s="371" t="s">
        <v>278</v>
      </c>
      <c r="N6" s="371"/>
      <c r="O6" s="371"/>
      <c r="P6" s="372" t="s">
        <v>236</v>
      </c>
      <c r="Q6" s="371"/>
      <c r="R6" s="371"/>
      <c r="S6" s="373" t="s">
        <v>237</v>
      </c>
      <c r="T6" s="375" t="s">
        <v>238</v>
      </c>
      <c r="U6" s="377" t="s">
        <v>239</v>
      </c>
    </row>
    <row r="7" spans="1:21">
      <c r="A7" s="398"/>
      <c r="B7" s="399"/>
      <c r="C7" s="399"/>
      <c r="D7" s="399"/>
      <c r="E7" s="374"/>
      <c r="F7" s="374"/>
      <c r="G7" s="402"/>
      <c r="H7" s="376"/>
      <c r="I7" s="376"/>
      <c r="J7" s="124" t="s">
        <v>240</v>
      </c>
      <c r="K7" s="124" t="s">
        <v>241</v>
      </c>
      <c r="L7" s="124" t="s">
        <v>242</v>
      </c>
      <c r="M7" s="124" t="s">
        <v>240</v>
      </c>
      <c r="N7" s="124" t="s">
        <v>241</v>
      </c>
      <c r="O7" s="124" t="s">
        <v>242</v>
      </c>
      <c r="P7" s="124" t="s">
        <v>240</v>
      </c>
      <c r="Q7" s="124" t="s">
        <v>241</v>
      </c>
      <c r="R7" s="124" t="s">
        <v>242</v>
      </c>
      <c r="S7" s="374"/>
      <c r="T7" s="376"/>
      <c r="U7" s="378"/>
    </row>
    <row r="8" spans="1:21">
      <c r="A8" s="125"/>
      <c r="B8" s="124"/>
      <c r="C8" s="124"/>
      <c r="D8" s="124"/>
      <c r="E8" s="124"/>
      <c r="F8" s="124"/>
      <c r="G8" s="126"/>
      <c r="H8" s="127"/>
      <c r="I8" s="178" t="e">
        <f>H8/G8</f>
        <v>#DIV/0!</v>
      </c>
      <c r="J8" s="124"/>
      <c r="K8" s="124"/>
      <c r="L8" s="124"/>
      <c r="M8" s="124"/>
      <c r="N8" s="124"/>
      <c r="O8" s="124"/>
      <c r="P8" s="124"/>
      <c r="Q8" s="124"/>
      <c r="R8" s="124"/>
      <c r="S8" s="124"/>
      <c r="T8" s="127"/>
      <c r="U8" s="128"/>
    </row>
    <row r="9" spans="1:21">
      <c r="A9" s="125"/>
      <c r="B9" s="124"/>
      <c r="C9" s="124"/>
      <c r="D9" s="124"/>
      <c r="E9" s="124"/>
      <c r="F9" s="124"/>
      <c r="G9" s="126"/>
      <c r="H9" s="127"/>
      <c r="I9" s="178" t="e">
        <f t="shared" ref="I9:I30" si="0">H9/G9</f>
        <v>#DIV/0!</v>
      </c>
      <c r="J9" s="124"/>
      <c r="K9" s="124"/>
      <c r="L9" s="124"/>
      <c r="M9" s="124"/>
      <c r="N9" s="124"/>
      <c r="O9" s="124"/>
      <c r="P9" s="124"/>
      <c r="Q9" s="124"/>
      <c r="R9" s="124"/>
      <c r="S9" s="124"/>
      <c r="T9" s="127"/>
      <c r="U9" s="128"/>
    </row>
    <row r="10" spans="1:21">
      <c r="A10" s="125"/>
      <c r="B10" s="124"/>
      <c r="C10" s="124"/>
      <c r="D10" s="124"/>
      <c r="E10" s="124"/>
      <c r="F10" s="124"/>
      <c r="G10" s="126"/>
      <c r="H10" s="127"/>
      <c r="I10" s="178" t="e">
        <f t="shared" si="0"/>
        <v>#DIV/0!</v>
      </c>
      <c r="J10" s="124"/>
      <c r="K10" s="124"/>
      <c r="L10" s="124"/>
      <c r="M10" s="124"/>
      <c r="N10" s="124"/>
      <c r="O10" s="124"/>
      <c r="P10" s="124"/>
      <c r="Q10" s="124"/>
      <c r="R10" s="124"/>
      <c r="S10" s="124"/>
      <c r="T10" s="127"/>
      <c r="U10" s="128"/>
    </row>
    <row r="11" spans="1:21">
      <c r="A11" s="125"/>
      <c r="B11" s="124"/>
      <c r="C11" s="124"/>
      <c r="D11" s="124"/>
      <c r="E11" s="124"/>
      <c r="F11" s="124"/>
      <c r="G11" s="126"/>
      <c r="H11" s="127"/>
      <c r="I11" s="178" t="e">
        <f t="shared" si="0"/>
        <v>#DIV/0!</v>
      </c>
      <c r="J11" s="124"/>
      <c r="K11" s="124"/>
      <c r="L11" s="124"/>
      <c r="M11" s="124"/>
      <c r="N11" s="124"/>
      <c r="O11" s="124"/>
      <c r="P11" s="124"/>
      <c r="Q11" s="124"/>
      <c r="R11" s="124"/>
      <c r="S11" s="124"/>
      <c r="T11" s="127"/>
      <c r="U11" s="128"/>
    </row>
    <row r="12" spans="1:21">
      <c r="A12" s="125"/>
      <c r="B12" s="124"/>
      <c r="C12" s="124"/>
      <c r="D12" s="124"/>
      <c r="E12" s="124"/>
      <c r="F12" s="124"/>
      <c r="G12" s="126"/>
      <c r="H12" s="127"/>
      <c r="I12" s="178" t="e">
        <f t="shared" si="0"/>
        <v>#DIV/0!</v>
      </c>
      <c r="J12" s="124"/>
      <c r="K12" s="124"/>
      <c r="L12" s="124"/>
      <c r="M12" s="124"/>
      <c r="N12" s="124"/>
      <c r="O12" s="124"/>
      <c r="P12" s="124"/>
      <c r="Q12" s="124"/>
      <c r="R12" s="124"/>
      <c r="S12" s="124"/>
      <c r="T12" s="127"/>
      <c r="U12" s="128"/>
    </row>
    <row r="13" spans="1:21">
      <c r="A13" s="125"/>
      <c r="B13" s="124"/>
      <c r="C13" s="124"/>
      <c r="D13" s="124"/>
      <c r="E13" s="124"/>
      <c r="F13" s="124"/>
      <c r="G13" s="126"/>
      <c r="H13" s="127"/>
      <c r="I13" s="178" t="e">
        <f t="shared" si="0"/>
        <v>#DIV/0!</v>
      </c>
      <c r="J13" s="124"/>
      <c r="K13" s="124"/>
      <c r="L13" s="124"/>
      <c r="M13" s="124"/>
      <c r="N13" s="124"/>
      <c r="O13" s="124"/>
      <c r="P13" s="124"/>
      <c r="Q13" s="124"/>
      <c r="R13" s="124"/>
      <c r="S13" s="124"/>
      <c r="T13" s="127"/>
      <c r="U13" s="128"/>
    </row>
    <row r="14" spans="1:21">
      <c r="A14" s="125"/>
      <c r="B14" s="124"/>
      <c r="C14" s="124"/>
      <c r="D14" s="124"/>
      <c r="E14" s="124"/>
      <c r="F14" s="124"/>
      <c r="G14" s="126"/>
      <c r="H14" s="127"/>
      <c r="I14" s="178" t="e">
        <f t="shared" si="0"/>
        <v>#DIV/0!</v>
      </c>
      <c r="J14" s="124"/>
      <c r="K14" s="124"/>
      <c r="L14" s="124"/>
      <c r="M14" s="124"/>
      <c r="N14" s="124"/>
      <c r="O14" s="124"/>
      <c r="P14" s="124"/>
      <c r="Q14" s="124"/>
      <c r="R14" s="124"/>
      <c r="S14" s="124"/>
      <c r="T14" s="127"/>
      <c r="U14" s="128"/>
    </row>
    <row r="15" spans="1:21">
      <c r="A15" s="125"/>
      <c r="B15" s="124"/>
      <c r="C15" s="124"/>
      <c r="D15" s="124"/>
      <c r="E15" s="124"/>
      <c r="F15" s="124"/>
      <c r="G15" s="126"/>
      <c r="H15" s="127"/>
      <c r="I15" s="178" t="e">
        <f t="shared" si="0"/>
        <v>#DIV/0!</v>
      </c>
      <c r="J15" s="124"/>
      <c r="K15" s="124"/>
      <c r="L15" s="124"/>
      <c r="M15" s="124"/>
      <c r="N15" s="124"/>
      <c r="O15" s="124"/>
      <c r="P15" s="124"/>
      <c r="Q15" s="124"/>
      <c r="R15" s="124"/>
      <c r="S15" s="124"/>
      <c r="T15" s="127"/>
      <c r="U15" s="128"/>
    </row>
    <row r="16" spans="1:21">
      <c r="A16" s="125"/>
      <c r="B16" s="124"/>
      <c r="C16" s="124"/>
      <c r="D16" s="124"/>
      <c r="E16" s="124"/>
      <c r="F16" s="124"/>
      <c r="G16" s="126"/>
      <c r="H16" s="127"/>
      <c r="I16" s="178" t="e">
        <f t="shared" si="0"/>
        <v>#DIV/0!</v>
      </c>
      <c r="J16" s="124"/>
      <c r="K16" s="124"/>
      <c r="L16" s="124"/>
      <c r="M16" s="124"/>
      <c r="N16" s="124"/>
      <c r="O16" s="124"/>
      <c r="P16" s="124"/>
      <c r="Q16" s="124"/>
      <c r="R16" s="124"/>
      <c r="S16" s="124"/>
      <c r="T16" s="127"/>
      <c r="U16" s="128"/>
    </row>
    <row r="17" spans="1:21">
      <c r="A17" s="125"/>
      <c r="B17" s="124"/>
      <c r="C17" s="124"/>
      <c r="D17" s="124"/>
      <c r="E17" s="124"/>
      <c r="F17" s="124"/>
      <c r="G17" s="126"/>
      <c r="H17" s="127"/>
      <c r="I17" s="178" t="e">
        <f t="shared" si="0"/>
        <v>#DIV/0!</v>
      </c>
      <c r="J17" s="124"/>
      <c r="K17" s="124"/>
      <c r="L17" s="124"/>
      <c r="M17" s="124"/>
      <c r="N17" s="124"/>
      <c r="O17" s="124"/>
      <c r="P17" s="124"/>
      <c r="Q17" s="124"/>
      <c r="R17" s="124"/>
      <c r="S17" s="124"/>
      <c r="T17" s="127"/>
      <c r="U17" s="128"/>
    </row>
    <row r="18" spans="1:21">
      <c r="A18" s="125"/>
      <c r="B18" s="124"/>
      <c r="C18" s="124"/>
      <c r="D18" s="124"/>
      <c r="E18" s="124"/>
      <c r="F18" s="124"/>
      <c r="G18" s="126"/>
      <c r="H18" s="127"/>
      <c r="I18" s="178" t="e">
        <f t="shared" si="0"/>
        <v>#DIV/0!</v>
      </c>
      <c r="J18" s="124"/>
      <c r="K18" s="124"/>
      <c r="L18" s="124"/>
      <c r="M18" s="124"/>
      <c r="N18" s="124"/>
      <c r="O18" s="124"/>
      <c r="P18" s="124"/>
      <c r="Q18" s="124"/>
      <c r="R18" s="124"/>
      <c r="S18" s="124"/>
      <c r="T18" s="127"/>
      <c r="U18" s="128"/>
    </row>
    <row r="19" spans="1:21">
      <c r="A19" s="125"/>
      <c r="B19" s="124"/>
      <c r="C19" s="124"/>
      <c r="D19" s="124"/>
      <c r="E19" s="124"/>
      <c r="F19" s="124"/>
      <c r="G19" s="126"/>
      <c r="H19" s="127"/>
      <c r="I19" s="178" t="e">
        <f t="shared" si="0"/>
        <v>#DIV/0!</v>
      </c>
      <c r="J19" s="124"/>
      <c r="K19" s="124"/>
      <c r="L19" s="124"/>
      <c r="M19" s="124"/>
      <c r="N19" s="124"/>
      <c r="O19" s="124"/>
      <c r="P19" s="124"/>
      <c r="Q19" s="124"/>
      <c r="R19" s="124"/>
      <c r="S19" s="124"/>
      <c r="T19" s="127"/>
      <c r="U19" s="128"/>
    </row>
    <row r="20" spans="1:21">
      <c r="A20" s="125"/>
      <c r="B20" s="124"/>
      <c r="C20" s="124"/>
      <c r="D20" s="124"/>
      <c r="E20" s="124"/>
      <c r="F20" s="124"/>
      <c r="G20" s="126"/>
      <c r="H20" s="127"/>
      <c r="I20" s="178" t="e">
        <f t="shared" si="0"/>
        <v>#DIV/0!</v>
      </c>
      <c r="J20" s="124"/>
      <c r="K20" s="124"/>
      <c r="L20" s="124"/>
      <c r="M20" s="124"/>
      <c r="N20" s="124"/>
      <c r="O20" s="124"/>
      <c r="P20" s="124"/>
      <c r="Q20" s="124"/>
      <c r="R20" s="124"/>
      <c r="S20" s="124"/>
      <c r="T20" s="127"/>
      <c r="U20" s="128"/>
    </row>
    <row r="21" spans="1:21">
      <c r="A21" s="125"/>
      <c r="B21" s="124"/>
      <c r="C21" s="124"/>
      <c r="D21" s="124"/>
      <c r="E21" s="124"/>
      <c r="F21" s="124"/>
      <c r="G21" s="126"/>
      <c r="H21" s="127"/>
      <c r="I21" s="178" t="e">
        <f t="shared" si="0"/>
        <v>#DIV/0!</v>
      </c>
      <c r="J21" s="124"/>
      <c r="K21" s="124"/>
      <c r="L21" s="124"/>
      <c r="M21" s="124"/>
      <c r="N21" s="124"/>
      <c r="O21" s="124"/>
      <c r="P21" s="124"/>
      <c r="Q21" s="124"/>
      <c r="R21" s="124"/>
      <c r="S21" s="124"/>
      <c r="T21" s="127"/>
      <c r="U21" s="128"/>
    </row>
    <row r="22" spans="1:21">
      <c r="A22" s="125"/>
      <c r="B22" s="124"/>
      <c r="C22" s="124"/>
      <c r="D22" s="124"/>
      <c r="E22" s="124"/>
      <c r="F22" s="124"/>
      <c r="G22" s="126"/>
      <c r="H22" s="127"/>
      <c r="I22" s="178" t="e">
        <f t="shared" si="0"/>
        <v>#DIV/0!</v>
      </c>
      <c r="J22" s="124"/>
      <c r="K22" s="124"/>
      <c r="L22" s="124"/>
      <c r="M22" s="124"/>
      <c r="N22" s="124"/>
      <c r="O22" s="124"/>
      <c r="P22" s="124"/>
      <c r="Q22" s="124"/>
      <c r="R22" s="124"/>
      <c r="S22" s="124"/>
      <c r="T22" s="127"/>
      <c r="U22" s="128"/>
    </row>
    <row r="23" spans="1:21">
      <c r="A23" s="125"/>
      <c r="B23" s="124"/>
      <c r="C23" s="124"/>
      <c r="D23" s="124"/>
      <c r="E23" s="124"/>
      <c r="F23" s="124"/>
      <c r="G23" s="126"/>
      <c r="H23" s="127"/>
      <c r="I23" s="178" t="e">
        <f t="shared" si="0"/>
        <v>#DIV/0!</v>
      </c>
      <c r="J23" s="124"/>
      <c r="K23" s="124"/>
      <c r="L23" s="124"/>
      <c r="M23" s="124"/>
      <c r="N23" s="124"/>
      <c r="O23" s="124"/>
      <c r="P23" s="124"/>
      <c r="Q23" s="124"/>
      <c r="R23" s="124"/>
      <c r="S23" s="124"/>
      <c r="T23" s="127"/>
      <c r="U23" s="128"/>
    </row>
    <row r="24" spans="1:21">
      <c r="A24" s="125"/>
      <c r="B24" s="124"/>
      <c r="C24" s="124"/>
      <c r="D24" s="124"/>
      <c r="E24" s="124"/>
      <c r="F24" s="124"/>
      <c r="G24" s="126"/>
      <c r="H24" s="127"/>
      <c r="I24" s="178" t="e">
        <f t="shared" si="0"/>
        <v>#DIV/0!</v>
      </c>
      <c r="J24" s="124"/>
      <c r="K24" s="124"/>
      <c r="L24" s="124"/>
      <c r="M24" s="124"/>
      <c r="N24" s="124"/>
      <c r="O24" s="124"/>
      <c r="P24" s="124"/>
      <c r="Q24" s="124"/>
      <c r="R24" s="124"/>
      <c r="S24" s="124"/>
      <c r="T24" s="127"/>
      <c r="U24" s="128"/>
    </row>
    <row r="25" spans="1:21">
      <c r="A25" s="125"/>
      <c r="B25" s="124"/>
      <c r="C25" s="124"/>
      <c r="D25" s="124"/>
      <c r="E25" s="124"/>
      <c r="F25" s="124"/>
      <c r="G25" s="126"/>
      <c r="H25" s="127"/>
      <c r="I25" s="178" t="e">
        <f t="shared" si="0"/>
        <v>#DIV/0!</v>
      </c>
      <c r="J25" s="124"/>
      <c r="K25" s="124"/>
      <c r="L25" s="124"/>
      <c r="M25" s="124"/>
      <c r="N25" s="124"/>
      <c r="O25" s="124"/>
      <c r="P25" s="124"/>
      <c r="Q25" s="124"/>
      <c r="R25" s="124"/>
      <c r="S25" s="124"/>
      <c r="T25" s="127"/>
      <c r="U25" s="129"/>
    </row>
    <row r="26" spans="1:21">
      <c r="A26" s="125"/>
      <c r="B26" s="124"/>
      <c r="C26" s="124"/>
      <c r="D26" s="124"/>
      <c r="E26" s="124"/>
      <c r="F26" s="124"/>
      <c r="G26" s="126"/>
      <c r="H26" s="127"/>
      <c r="I26" s="178" t="e">
        <f t="shared" si="0"/>
        <v>#DIV/0!</v>
      </c>
      <c r="J26" s="124"/>
      <c r="K26" s="124"/>
      <c r="L26" s="124"/>
      <c r="M26" s="124"/>
      <c r="N26" s="124"/>
      <c r="O26" s="124"/>
      <c r="P26" s="124"/>
      <c r="Q26" s="124"/>
      <c r="R26" s="124"/>
      <c r="S26" s="124"/>
      <c r="T26" s="127"/>
      <c r="U26" s="129"/>
    </row>
    <row r="27" spans="1:21">
      <c r="A27" s="125"/>
      <c r="B27" s="124"/>
      <c r="C27" s="124"/>
      <c r="D27" s="124"/>
      <c r="E27" s="124"/>
      <c r="F27" s="124"/>
      <c r="G27" s="126"/>
      <c r="H27" s="127"/>
      <c r="I27" s="178" t="e">
        <f t="shared" si="0"/>
        <v>#DIV/0!</v>
      </c>
      <c r="J27" s="124"/>
      <c r="K27" s="124"/>
      <c r="L27" s="124"/>
      <c r="M27" s="124"/>
      <c r="N27" s="124"/>
      <c r="O27" s="124"/>
      <c r="P27" s="124"/>
      <c r="Q27" s="124"/>
      <c r="R27" s="124"/>
      <c r="S27" s="124"/>
      <c r="T27" s="127"/>
      <c r="U27" s="129"/>
    </row>
    <row r="28" spans="1:21">
      <c r="A28" s="125"/>
      <c r="B28" s="124"/>
      <c r="C28" s="124"/>
      <c r="D28" s="124"/>
      <c r="E28" s="124"/>
      <c r="F28" s="124"/>
      <c r="G28" s="126"/>
      <c r="H28" s="127"/>
      <c r="I28" s="178" t="e">
        <f t="shared" si="0"/>
        <v>#DIV/0!</v>
      </c>
      <c r="J28" s="124"/>
      <c r="K28" s="124"/>
      <c r="L28" s="124"/>
      <c r="M28" s="124"/>
      <c r="N28" s="124"/>
      <c r="O28" s="124"/>
      <c r="P28" s="124"/>
      <c r="Q28" s="124"/>
      <c r="R28" s="124"/>
      <c r="S28" s="124"/>
      <c r="T28" s="127"/>
      <c r="U28" s="129"/>
    </row>
    <row r="29" spans="1:21">
      <c r="A29" s="125"/>
      <c r="B29" s="124"/>
      <c r="C29" s="124"/>
      <c r="D29" s="124"/>
      <c r="E29" s="124"/>
      <c r="F29" s="124"/>
      <c r="G29" s="126"/>
      <c r="H29" s="127"/>
      <c r="I29" s="178" t="e">
        <f t="shared" si="0"/>
        <v>#DIV/0!</v>
      </c>
      <c r="J29" s="124"/>
      <c r="K29" s="124"/>
      <c r="L29" s="124"/>
      <c r="M29" s="124"/>
      <c r="N29" s="124"/>
      <c r="O29" s="124"/>
      <c r="P29" s="124"/>
      <c r="Q29" s="124"/>
      <c r="R29" s="124"/>
      <c r="S29" s="124"/>
      <c r="T29" s="127"/>
      <c r="U29" s="129"/>
    </row>
    <row r="30" spans="1:21" ht="15" thickBot="1">
      <c r="A30" s="130"/>
      <c r="B30" s="131"/>
      <c r="C30" s="131"/>
      <c r="D30" s="132"/>
      <c r="E30" s="132"/>
      <c r="F30" s="132"/>
      <c r="G30" s="133"/>
      <c r="H30" s="134"/>
      <c r="I30" s="179" t="e">
        <f t="shared" si="0"/>
        <v>#DIV/0!</v>
      </c>
      <c r="J30" s="132"/>
      <c r="K30" s="132"/>
      <c r="L30" s="132"/>
      <c r="M30" s="132"/>
      <c r="N30" s="132"/>
      <c r="O30" s="132"/>
      <c r="P30" s="132"/>
      <c r="Q30" s="132"/>
      <c r="R30" s="132"/>
      <c r="S30" s="132"/>
      <c r="T30" s="134"/>
      <c r="U30" s="135"/>
    </row>
    <row r="31" spans="1:21">
      <c r="A31" s="404" t="s">
        <v>306</v>
      </c>
      <c r="B31" s="404"/>
      <c r="C31" s="404"/>
      <c r="D31" s="405"/>
      <c r="E31" s="405"/>
      <c r="F31" s="136"/>
      <c r="G31" s="137"/>
      <c r="H31" s="138"/>
      <c r="I31" s="138"/>
      <c r="J31" s="395" t="s">
        <v>243</v>
      </c>
      <c r="K31" s="395"/>
      <c r="L31" s="395"/>
      <c r="M31" s="136"/>
      <c r="N31" s="136"/>
      <c r="O31" s="136"/>
      <c r="P31" s="136"/>
      <c r="Q31" s="136"/>
      <c r="R31" s="136"/>
      <c r="S31" s="369" t="s">
        <v>244</v>
      </c>
      <c r="T31" s="370"/>
      <c r="U31" s="370"/>
    </row>
  </sheetData>
  <mergeCells count="28">
    <mergeCell ref="U1:U2"/>
    <mergeCell ref="S3:S4"/>
    <mergeCell ref="T3:T4"/>
    <mergeCell ref="U3:U4"/>
    <mergeCell ref="J31:L31"/>
    <mergeCell ref="A5:U5"/>
    <mergeCell ref="A6:A7"/>
    <mergeCell ref="B6:B7"/>
    <mergeCell ref="C6:C7"/>
    <mergeCell ref="D6:D7"/>
    <mergeCell ref="E6:E7"/>
    <mergeCell ref="F6:F7"/>
    <mergeCell ref="G6:G7"/>
    <mergeCell ref="H6:H7"/>
    <mergeCell ref="I6:I7"/>
    <mergeCell ref="A31:E31"/>
    <mergeCell ref="A1:C4"/>
    <mergeCell ref="D1:Q4"/>
    <mergeCell ref="R1:R4"/>
    <mergeCell ref="S1:S2"/>
    <mergeCell ref="T1:T2"/>
    <mergeCell ref="S31:U31"/>
    <mergeCell ref="J6:L6"/>
    <mergeCell ref="M6:O6"/>
    <mergeCell ref="P6:R6"/>
    <mergeCell ref="S6:S7"/>
    <mergeCell ref="T6:T7"/>
    <mergeCell ref="U6:U7"/>
  </mergeCells>
  <phoneticPr fontId="1" type="noConversion"/>
  <dataValidations count="1">
    <dataValidation type="list" allowBlank="1" showInputMessage="1" showErrorMessage="1" sqref="U6 JQ6 TM6 ADI6 ANE6 AXA6 BGW6 BQS6 CAO6 CKK6 CUG6 DEC6 DNY6 DXU6 EHQ6 ERM6 FBI6 FLE6 FVA6 GEW6 GOS6 GYO6 HIK6 HSG6 ICC6 ILY6 IVU6 JFQ6 JPM6 JZI6 KJE6 KTA6 LCW6 LMS6 LWO6 MGK6 MQG6 NAC6 NJY6 NTU6 ODQ6 ONM6 OXI6 PHE6 PRA6 QAW6 QKS6 QUO6 REK6 ROG6 RYC6 SHY6 SRU6 TBQ6 TLM6 TVI6 UFE6 UPA6 UYW6 VIS6 VSO6 WCK6 WMG6 WWC6 U65542 JQ65542 TM65542 ADI65542 ANE65542 AXA65542 BGW65542 BQS65542 CAO65542 CKK65542 CUG65542 DEC65542 DNY65542 DXU65542 EHQ65542 ERM65542 FBI65542 FLE65542 FVA65542 GEW65542 GOS65542 GYO65542 HIK65542 HSG65542 ICC65542 ILY65542 IVU65542 JFQ65542 JPM65542 JZI65542 KJE65542 KTA65542 LCW65542 LMS65542 LWO65542 MGK65542 MQG65542 NAC65542 NJY65542 NTU65542 ODQ65542 ONM65542 OXI65542 PHE65542 PRA65542 QAW65542 QKS65542 QUO65542 REK65542 ROG65542 RYC65542 SHY65542 SRU65542 TBQ65542 TLM65542 TVI65542 UFE65542 UPA65542 UYW65542 VIS65542 VSO65542 WCK65542 WMG65542 WWC65542 U131078 JQ131078 TM131078 ADI131078 ANE131078 AXA131078 BGW131078 BQS131078 CAO131078 CKK131078 CUG131078 DEC131078 DNY131078 DXU131078 EHQ131078 ERM131078 FBI131078 FLE131078 FVA131078 GEW131078 GOS131078 GYO131078 HIK131078 HSG131078 ICC131078 ILY131078 IVU131078 JFQ131078 JPM131078 JZI131078 KJE131078 KTA131078 LCW131078 LMS131078 LWO131078 MGK131078 MQG131078 NAC131078 NJY131078 NTU131078 ODQ131078 ONM131078 OXI131078 PHE131078 PRA131078 QAW131078 QKS131078 QUO131078 REK131078 ROG131078 RYC131078 SHY131078 SRU131078 TBQ131078 TLM131078 TVI131078 UFE131078 UPA131078 UYW131078 VIS131078 VSO131078 WCK131078 WMG131078 WWC131078 U196614 JQ196614 TM196614 ADI196614 ANE196614 AXA196614 BGW196614 BQS196614 CAO196614 CKK196614 CUG196614 DEC196614 DNY196614 DXU196614 EHQ196614 ERM196614 FBI196614 FLE196614 FVA196614 GEW196614 GOS196614 GYO196614 HIK196614 HSG196614 ICC196614 ILY196614 IVU196614 JFQ196614 JPM196614 JZI196614 KJE196614 KTA196614 LCW196614 LMS196614 LWO196614 MGK196614 MQG196614 NAC196614 NJY196614 NTU196614 ODQ196614 ONM196614 OXI196614 PHE196614 PRA196614 QAW196614 QKS196614 QUO196614 REK196614 ROG196614 RYC196614 SHY196614 SRU196614 TBQ196614 TLM196614 TVI196614 UFE196614 UPA196614 UYW196614 VIS196614 VSO196614 WCK196614 WMG196614 WWC196614 U262150 JQ262150 TM262150 ADI262150 ANE262150 AXA262150 BGW262150 BQS262150 CAO262150 CKK262150 CUG262150 DEC262150 DNY262150 DXU262150 EHQ262150 ERM262150 FBI262150 FLE262150 FVA262150 GEW262150 GOS262150 GYO262150 HIK262150 HSG262150 ICC262150 ILY262150 IVU262150 JFQ262150 JPM262150 JZI262150 KJE262150 KTA262150 LCW262150 LMS262150 LWO262150 MGK262150 MQG262150 NAC262150 NJY262150 NTU262150 ODQ262150 ONM262150 OXI262150 PHE262150 PRA262150 QAW262150 QKS262150 QUO262150 REK262150 ROG262150 RYC262150 SHY262150 SRU262150 TBQ262150 TLM262150 TVI262150 UFE262150 UPA262150 UYW262150 VIS262150 VSO262150 WCK262150 WMG262150 WWC262150 U327686 JQ327686 TM327686 ADI327686 ANE327686 AXA327686 BGW327686 BQS327686 CAO327686 CKK327686 CUG327686 DEC327686 DNY327686 DXU327686 EHQ327686 ERM327686 FBI327686 FLE327686 FVA327686 GEW327686 GOS327686 GYO327686 HIK327686 HSG327686 ICC327686 ILY327686 IVU327686 JFQ327686 JPM327686 JZI327686 KJE327686 KTA327686 LCW327686 LMS327686 LWO327686 MGK327686 MQG327686 NAC327686 NJY327686 NTU327686 ODQ327686 ONM327686 OXI327686 PHE327686 PRA327686 QAW327686 QKS327686 QUO327686 REK327686 ROG327686 RYC327686 SHY327686 SRU327686 TBQ327686 TLM327686 TVI327686 UFE327686 UPA327686 UYW327686 VIS327686 VSO327686 WCK327686 WMG327686 WWC327686 U393222 JQ393222 TM393222 ADI393222 ANE393222 AXA393222 BGW393222 BQS393222 CAO393222 CKK393222 CUG393222 DEC393222 DNY393222 DXU393222 EHQ393222 ERM393222 FBI393222 FLE393222 FVA393222 GEW393222 GOS393222 GYO393222 HIK393222 HSG393222 ICC393222 ILY393222 IVU393222 JFQ393222 JPM393222 JZI393222 KJE393222 KTA393222 LCW393222 LMS393222 LWO393222 MGK393222 MQG393222 NAC393222 NJY393222 NTU393222 ODQ393222 ONM393222 OXI393222 PHE393222 PRA393222 QAW393222 QKS393222 QUO393222 REK393222 ROG393222 RYC393222 SHY393222 SRU393222 TBQ393222 TLM393222 TVI393222 UFE393222 UPA393222 UYW393222 VIS393222 VSO393222 WCK393222 WMG393222 WWC393222 U458758 JQ458758 TM458758 ADI458758 ANE458758 AXA458758 BGW458758 BQS458758 CAO458758 CKK458758 CUG458758 DEC458758 DNY458758 DXU458758 EHQ458758 ERM458758 FBI458758 FLE458758 FVA458758 GEW458758 GOS458758 GYO458758 HIK458758 HSG458758 ICC458758 ILY458758 IVU458758 JFQ458758 JPM458758 JZI458758 KJE458758 KTA458758 LCW458758 LMS458758 LWO458758 MGK458758 MQG458758 NAC458758 NJY458758 NTU458758 ODQ458758 ONM458758 OXI458758 PHE458758 PRA458758 QAW458758 QKS458758 QUO458758 REK458758 ROG458758 RYC458758 SHY458758 SRU458758 TBQ458758 TLM458758 TVI458758 UFE458758 UPA458758 UYW458758 VIS458758 VSO458758 WCK458758 WMG458758 WWC458758 U524294 JQ524294 TM524294 ADI524294 ANE524294 AXA524294 BGW524294 BQS524294 CAO524294 CKK524294 CUG524294 DEC524294 DNY524294 DXU524294 EHQ524294 ERM524294 FBI524294 FLE524294 FVA524294 GEW524294 GOS524294 GYO524294 HIK524294 HSG524294 ICC524294 ILY524294 IVU524294 JFQ524294 JPM524294 JZI524294 KJE524294 KTA524294 LCW524294 LMS524294 LWO524294 MGK524294 MQG524294 NAC524294 NJY524294 NTU524294 ODQ524294 ONM524294 OXI524294 PHE524294 PRA524294 QAW524294 QKS524294 QUO524294 REK524294 ROG524294 RYC524294 SHY524294 SRU524294 TBQ524294 TLM524294 TVI524294 UFE524294 UPA524294 UYW524294 VIS524294 VSO524294 WCK524294 WMG524294 WWC524294 U589830 JQ589830 TM589830 ADI589830 ANE589830 AXA589830 BGW589830 BQS589830 CAO589830 CKK589830 CUG589830 DEC589830 DNY589830 DXU589830 EHQ589830 ERM589830 FBI589830 FLE589830 FVA589830 GEW589830 GOS589830 GYO589830 HIK589830 HSG589830 ICC589830 ILY589830 IVU589830 JFQ589830 JPM589830 JZI589830 KJE589830 KTA589830 LCW589830 LMS589830 LWO589830 MGK589830 MQG589830 NAC589830 NJY589830 NTU589830 ODQ589830 ONM589830 OXI589830 PHE589830 PRA589830 QAW589830 QKS589830 QUO589830 REK589830 ROG589830 RYC589830 SHY589830 SRU589830 TBQ589830 TLM589830 TVI589830 UFE589830 UPA589830 UYW589830 VIS589830 VSO589830 WCK589830 WMG589830 WWC589830 U655366 JQ655366 TM655366 ADI655366 ANE655366 AXA655366 BGW655366 BQS655366 CAO655366 CKK655366 CUG655366 DEC655366 DNY655366 DXU655366 EHQ655366 ERM655366 FBI655366 FLE655366 FVA655366 GEW655366 GOS655366 GYO655366 HIK655366 HSG655366 ICC655366 ILY655366 IVU655366 JFQ655366 JPM655366 JZI655366 KJE655366 KTA655366 LCW655366 LMS655366 LWO655366 MGK655366 MQG655366 NAC655366 NJY655366 NTU655366 ODQ655366 ONM655366 OXI655366 PHE655366 PRA655366 QAW655366 QKS655366 QUO655366 REK655366 ROG655366 RYC655366 SHY655366 SRU655366 TBQ655366 TLM655366 TVI655366 UFE655366 UPA655366 UYW655366 VIS655366 VSO655366 WCK655366 WMG655366 WWC655366 U720902 JQ720902 TM720902 ADI720902 ANE720902 AXA720902 BGW720902 BQS720902 CAO720902 CKK720902 CUG720902 DEC720902 DNY720902 DXU720902 EHQ720902 ERM720902 FBI720902 FLE720902 FVA720902 GEW720902 GOS720902 GYO720902 HIK720902 HSG720902 ICC720902 ILY720902 IVU720902 JFQ720902 JPM720902 JZI720902 KJE720902 KTA720902 LCW720902 LMS720902 LWO720902 MGK720902 MQG720902 NAC720902 NJY720902 NTU720902 ODQ720902 ONM720902 OXI720902 PHE720902 PRA720902 QAW720902 QKS720902 QUO720902 REK720902 ROG720902 RYC720902 SHY720902 SRU720902 TBQ720902 TLM720902 TVI720902 UFE720902 UPA720902 UYW720902 VIS720902 VSO720902 WCK720902 WMG720902 WWC720902 U786438 JQ786438 TM786438 ADI786438 ANE786438 AXA786438 BGW786438 BQS786438 CAO786438 CKK786438 CUG786438 DEC786438 DNY786438 DXU786438 EHQ786438 ERM786438 FBI786438 FLE786438 FVA786438 GEW786438 GOS786438 GYO786438 HIK786438 HSG786438 ICC786438 ILY786438 IVU786438 JFQ786438 JPM786438 JZI786438 KJE786438 KTA786438 LCW786438 LMS786438 LWO786438 MGK786438 MQG786438 NAC786438 NJY786438 NTU786438 ODQ786438 ONM786438 OXI786438 PHE786438 PRA786438 QAW786438 QKS786438 QUO786438 REK786438 ROG786438 RYC786438 SHY786438 SRU786438 TBQ786438 TLM786438 TVI786438 UFE786438 UPA786438 UYW786438 VIS786438 VSO786438 WCK786438 WMG786438 WWC786438 U851974 JQ851974 TM851974 ADI851974 ANE851974 AXA851974 BGW851974 BQS851974 CAO851974 CKK851974 CUG851974 DEC851974 DNY851974 DXU851974 EHQ851974 ERM851974 FBI851974 FLE851974 FVA851974 GEW851974 GOS851974 GYO851974 HIK851974 HSG851974 ICC851974 ILY851974 IVU851974 JFQ851974 JPM851974 JZI851974 KJE851974 KTA851974 LCW851974 LMS851974 LWO851974 MGK851974 MQG851974 NAC851974 NJY851974 NTU851974 ODQ851974 ONM851974 OXI851974 PHE851974 PRA851974 QAW851974 QKS851974 QUO851974 REK851974 ROG851974 RYC851974 SHY851974 SRU851974 TBQ851974 TLM851974 TVI851974 UFE851974 UPA851974 UYW851974 VIS851974 VSO851974 WCK851974 WMG851974 WWC851974 U917510 JQ917510 TM917510 ADI917510 ANE917510 AXA917510 BGW917510 BQS917510 CAO917510 CKK917510 CUG917510 DEC917510 DNY917510 DXU917510 EHQ917510 ERM917510 FBI917510 FLE917510 FVA917510 GEW917510 GOS917510 GYO917510 HIK917510 HSG917510 ICC917510 ILY917510 IVU917510 JFQ917510 JPM917510 JZI917510 KJE917510 KTA917510 LCW917510 LMS917510 LWO917510 MGK917510 MQG917510 NAC917510 NJY917510 NTU917510 ODQ917510 ONM917510 OXI917510 PHE917510 PRA917510 QAW917510 QKS917510 QUO917510 REK917510 ROG917510 RYC917510 SHY917510 SRU917510 TBQ917510 TLM917510 TVI917510 UFE917510 UPA917510 UYW917510 VIS917510 VSO917510 WCK917510 WMG917510 WWC917510 U983046 JQ983046 TM983046 ADI983046 ANE983046 AXA983046 BGW983046 BQS983046 CAO983046 CKK983046 CUG983046 DEC983046 DNY983046 DXU983046 EHQ983046 ERM983046 FBI983046 FLE983046 FVA983046 GEW983046 GOS983046 GYO983046 HIK983046 HSG983046 ICC983046 ILY983046 IVU983046 JFQ983046 JPM983046 JZI983046 KJE983046 KTA983046 LCW983046 LMS983046 LWO983046 MGK983046 MQG983046 NAC983046 NJY983046 NTU983046 ODQ983046 ONM983046 OXI983046 PHE983046 PRA983046 QAW983046 QKS983046 QUO983046 REK983046 ROG983046 RYC983046 SHY983046 SRU983046 TBQ983046 TLM983046 TVI983046 UFE983046 UPA983046 UYW983046 VIS983046 VSO983046 WCK983046 WMG983046 WWC983046 U8:U30 JQ8:JQ30 TM8:TM30 ADI8:ADI30 ANE8:ANE30 AXA8:AXA30 BGW8:BGW30 BQS8:BQS30 CAO8:CAO30 CKK8:CKK30 CUG8:CUG30 DEC8:DEC30 DNY8:DNY30 DXU8:DXU30 EHQ8:EHQ30 ERM8:ERM30 FBI8:FBI30 FLE8:FLE30 FVA8:FVA30 GEW8:GEW30 GOS8:GOS30 GYO8:GYO30 HIK8:HIK30 HSG8:HSG30 ICC8:ICC30 ILY8:ILY30 IVU8:IVU30 JFQ8:JFQ30 JPM8:JPM30 JZI8:JZI30 KJE8:KJE30 KTA8:KTA30 LCW8:LCW30 LMS8:LMS30 LWO8:LWO30 MGK8:MGK30 MQG8:MQG30 NAC8:NAC30 NJY8:NJY30 NTU8:NTU30 ODQ8:ODQ30 ONM8:ONM30 OXI8:OXI30 PHE8:PHE30 PRA8:PRA30 QAW8:QAW30 QKS8:QKS30 QUO8:QUO30 REK8:REK30 ROG8:ROG30 RYC8:RYC30 SHY8:SHY30 SRU8:SRU30 TBQ8:TBQ30 TLM8:TLM30 TVI8:TVI30 UFE8:UFE30 UPA8:UPA30 UYW8:UYW30 VIS8:VIS30 VSO8:VSO30 WCK8:WCK30 WMG8:WMG30 WWC8:WWC30 U65544:U65566 JQ65544:JQ65566 TM65544:TM65566 ADI65544:ADI65566 ANE65544:ANE65566 AXA65544:AXA65566 BGW65544:BGW65566 BQS65544:BQS65566 CAO65544:CAO65566 CKK65544:CKK65566 CUG65544:CUG65566 DEC65544:DEC65566 DNY65544:DNY65566 DXU65544:DXU65566 EHQ65544:EHQ65566 ERM65544:ERM65566 FBI65544:FBI65566 FLE65544:FLE65566 FVA65544:FVA65566 GEW65544:GEW65566 GOS65544:GOS65566 GYO65544:GYO65566 HIK65544:HIK65566 HSG65544:HSG65566 ICC65544:ICC65566 ILY65544:ILY65566 IVU65544:IVU65566 JFQ65544:JFQ65566 JPM65544:JPM65566 JZI65544:JZI65566 KJE65544:KJE65566 KTA65544:KTA65566 LCW65544:LCW65566 LMS65544:LMS65566 LWO65544:LWO65566 MGK65544:MGK65566 MQG65544:MQG65566 NAC65544:NAC65566 NJY65544:NJY65566 NTU65544:NTU65566 ODQ65544:ODQ65566 ONM65544:ONM65566 OXI65544:OXI65566 PHE65544:PHE65566 PRA65544:PRA65566 QAW65544:QAW65566 QKS65544:QKS65566 QUO65544:QUO65566 REK65544:REK65566 ROG65544:ROG65566 RYC65544:RYC65566 SHY65544:SHY65566 SRU65544:SRU65566 TBQ65544:TBQ65566 TLM65544:TLM65566 TVI65544:TVI65566 UFE65544:UFE65566 UPA65544:UPA65566 UYW65544:UYW65566 VIS65544:VIS65566 VSO65544:VSO65566 WCK65544:WCK65566 WMG65544:WMG65566 WWC65544:WWC65566 U131080:U131102 JQ131080:JQ131102 TM131080:TM131102 ADI131080:ADI131102 ANE131080:ANE131102 AXA131080:AXA131102 BGW131080:BGW131102 BQS131080:BQS131102 CAO131080:CAO131102 CKK131080:CKK131102 CUG131080:CUG131102 DEC131080:DEC131102 DNY131080:DNY131102 DXU131080:DXU131102 EHQ131080:EHQ131102 ERM131080:ERM131102 FBI131080:FBI131102 FLE131080:FLE131102 FVA131080:FVA131102 GEW131080:GEW131102 GOS131080:GOS131102 GYO131080:GYO131102 HIK131080:HIK131102 HSG131080:HSG131102 ICC131080:ICC131102 ILY131080:ILY131102 IVU131080:IVU131102 JFQ131080:JFQ131102 JPM131080:JPM131102 JZI131080:JZI131102 KJE131080:KJE131102 KTA131080:KTA131102 LCW131080:LCW131102 LMS131080:LMS131102 LWO131080:LWO131102 MGK131080:MGK131102 MQG131080:MQG131102 NAC131080:NAC131102 NJY131080:NJY131102 NTU131080:NTU131102 ODQ131080:ODQ131102 ONM131080:ONM131102 OXI131080:OXI131102 PHE131080:PHE131102 PRA131080:PRA131102 QAW131080:QAW131102 QKS131080:QKS131102 QUO131080:QUO131102 REK131080:REK131102 ROG131080:ROG131102 RYC131080:RYC131102 SHY131080:SHY131102 SRU131080:SRU131102 TBQ131080:TBQ131102 TLM131080:TLM131102 TVI131080:TVI131102 UFE131080:UFE131102 UPA131080:UPA131102 UYW131080:UYW131102 VIS131080:VIS131102 VSO131080:VSO131102 WCK131080:WCK131102 WMG131080:WMG131102 WWC131080:WWC131102 U196616:U196638 JQ196616:JQ196638 TM196616:TM196638 ADI196616:ADI196638 ANE196616:ANE196638 AXA196616:AXA196638 BGW196616:BGW196638 BQS196616:BQS196638 CAO196616:CAO196638 CKK196616:CKK196638 CUG196616:CUG196638 DEC196616:DEC196638 DNY196616:DNY196638 DXU196616:DXU196638 EHQ196616:EHQ196638 ERM196616:ERM196638 FBI196616:FBI196638 FLE196616:FLE196638 FVA196616:FVA196638 GEW196616:GEW196638 GOS196616:GOS196638 GYO196616:GYO196638 HIK196616:HIK196638 HSG196616:HSG196638 ICC196616:ICC196638 ILY196616:ILY196638 IVU196616:IVU196638 JFQ196616:JFQ196638 JPM196616:JPM196638 JZI196616:JZI196638 KJE196616:KJE196638 KTA196616:KTA196638 LCW196616:LCW196638 LMS196616:LMS196638 LWO196616:LWO196638 MGK196616:MGK196638 MQG196616:MQG196638 NAC196616:NAC196638 NJY196616:NJY196638 NTU196616:NTU196638 ODQ196616:ODQ196638 ONM196616:ONM196638 OXI196616:OXI196638 PHE196616:PHE196638 PRA196616:PRA196638 QAW196616:QAW196638 QKS196616:QKS196638 QUO196616:QUO196638 REK196616:REK196638 ROG196616:ROG196638 RYC196616:RYC196638 SHY196616:SHY196638 SRU196616:SRU196638 TBQ196616:TBQ196638 TLM196616:TLM196638 TVI196616:TVI196638 UFE196616:UFE196638 UPA196616:UPA196638 UYW196616:UYW196638 VIS196616:VIS196638 VSO196616:VSO196638 WCK196616:WCK196638 WMG196616:WMG196638 WWC196616:WWC196638 U262152:U262174 JQ262152:JQ262174 TM262152:TM262174 ADI262152:ADI262174 ANE262152:ANE262174 AXA262152:AXA262174 BGW262152:BGW262174 BQS262152:BQS262174 CAO262152:CAO262174 CKK262152:CKK262174 CUG262152:CUG262174 DEC262152:DEC262174 DNY262152:DNY262174 DXU262152:DXU262174 EHQ262152:EHQ262174 ERM262152:ERM262174 FBI262152:FBI262174 FLE262152:FLE262174 FVA262152:FVA262174 GEW262152:GEW262174 GOS262152:GOS262174 GYO262152:GYO262174 HIK262152:HIK262174 HSG262152:HSG262174 ICC262152:ICC262174 ILY262152:ILY262174 IVU262152:IVU262174 JFQ262152:JFQ262174 JPM262152:JPM262174 JZI262152:JZI262174 KJE262152:KJE262174 KTA262152:KTA262174 LCW262152:LCW262174 LMS262152:LMS262174 LWO262152:LWO262174 MGK262152:MGK262174 MQG262152:MQG262174 NAC262152:NAC262174 NJY262152:NJY262174 NTU262152:NTU262174 ODQ262152:ODQ262174 ONM262152:ONM262174 OXI262152:OXI262174 PHE262152:PHE262174 PRA262152:PRA262174 QAW262152:QAW262174 QKS262152:QKS262174 QUO262152:QUO262174 REK262152:REK262174 ROG262152:ROG262174 RYC262152:RYC262174 SHY262152:SHY262174 SRU262152:SRU262174 TBQ262152:TBQ262174 TLM262152:TLM262174 TVI262152:TVI262174 UFE262152:UFE262174 UPA262152:UPA262174 UYW262152:UYW262174 VIS262152:VIS262174 VSO262152:VSO262174 WCK262152:WCK262174 WMG262152:WMG262174 WWC262152:WWC262174 U327688:U327710 JQ327688:JQ327710 TM327688:TM327710 ADI327688:ADI327710 ANE327688:ANE327710 AXA327688:AXA327710 BGW327688:BGW327710 BQS327688:BQS327710 CAO327688:CAO327710 CKK327688:CKK327710 CUG327688:CUG327710 DEC327688:DEC327710 DNY327688:DNY327710 DXU327688:DXU327710 EHQ327688:EHQ327710 ERM327688:ERM327710 FBI327688:FBI327710 FLE327688:FLE327710 FVA327688:FVA327710 GEW327688:GEW327710 GOS327688:GOS327710 GYO327688:GYO327710 HIK327688:HIK327710 HSG327688:HSG327710 ICC327688:ICC327710 ILY327688:ILY327710 IVU327688:IVU327710 JFQ327688:JFQ327710 JPM327688:JPM327710 JZI327688:JZI327710 KJE327688:KJE327710 KTA327688:KTA327710 LCW327688:LCW327710 LMS327688:LMS327710 LWO327688:LWO327710 MGK327688:MGK327710 MQG327688:MQG327710 NAC327688:NAC327710 NJY327688:NJY327710 NTU327688:NTU327710 ODQ327688:ODQ327710 ONM327688:ONM327710 OXI327688:OXI327710 PHE327688:PHE327710 PRA327688:PRA327710 QAW327688:QAW327710 QKS327688:QKS327710 QUO327688:QUO327710 REK327688:REK327710 ROG327688:ROG327710 RYC327688:RYC327710 SHY327688:SHY327710 SRU327688:SRU327710 TBQ327688:TBQ327710 TLM327688:TLM327710 TVI327688:TVI327710 UFE327688:UFE327710 UPA327688:UPA327710 UYW327688:UYW327710 VIS327688:VIS327710 VSO327688:VSO327710 WCK327688:WCK327710 WMG327688:WMG327710 WWC327688:WWC327710 U393224:U393246 JQ393224:JQ393246 TM393224:TM393246 ADI393224:ADI393246 ANE393224:ANE393246 AXA393224:AXA393246 BGW393224:BGW393246 BQS393224:BQS393246 CAO393224:CAO393246 CKK393224:CKK393246 CUG393224:CUG393246 DEC393224:DEC393246 DNY393224:DNY393246 DXU393224:DXU393246 EHQ393224:EHQ393246 ERM393224:ERM393246 FBI393224:FBI393246 FLE393224:FLE393246 FVA393224:FVA393246 GEW393224:GEW393246 GOS393224:GOS393246 GYO393224:GYO393246 HIK393224:HIK393246 HSG393224:HSG393246 ICC393224:ICC393246 ILY393224:ILY393246 IVU393224:IVU393246 JFQ393224:JFQ393246 JPM393224:JPM393246 JZI393224:JZI393246 KJE393224:KJE393246 KTA393224:KTA393246 LCW393224:LCW393246 LMS393224:LMS393246 LWO393224:LWO393246 MGK393224:MGK393246 MQG393224:MQG393246 NAC393224:NAC393246 NJY393224:NJY393246 NTU393224:NTU393246 ODQ393224:ODQ393246 ONM393224:ONM393246 OXI393224:OXI393246 PHE393224:PHE393246 PRA393224:PRA393246 QAW393224:QAW393246 QKS393224:QKS393246 QUO393224:QUO393246 REK393224:REK393246 ROG393224:ROG393246 RYC393224:RYC393246 SHY393224:SHY393246 SRU393224:SRU393246 TBQ393224:TBQ393246 TLM393224:TLM393246 TVI393224:TVI393246 UFE393224:UFE393246 UPA393224:UPA393246 UYW393224:UYW393246 VIS393224:VIS393246 VSO393224:VSO393246 WCK393224:WCK393246 WMG393224:WMG393246 WWC393224:WWC393246 U458760:U458782 JQ458760:JQ458782 TM458760:TM458782 ADI458760:ADI458782 ANE458760:ANE458782 AXA458760:AXA458782 BGW458760:BGW458782 BQS458760:BQS458782 CAO458760:CAO458782 CKK458760:CKK458782 CUG458760:CUG458782 DEC458760:DEC458782 DNY458760:DNY458782 DXU458760:DXU458782 EHQ458760:EHQ458782 ERM458760:ERM458782 FBI458760:FBI458782 FLE458760:FLE458782 FVA458760:FVA458782 GEW458760:GEW458782 GOS458760:GOS458782 GYO458760:GYO458782 HIK458760:HIK458782 HSG458760:HSG458782 ICC458760:ICC458782 ILY458760:ILY458782 IVU458760:IVU458782 JFQ458760:JFQ458782 JPM458760:JPM458782 JZI458760:JZI458782 KJE458760:KJE458782 KTA458760:KTA458782 LCW458760:LCW458782 LMS458760:LMS458782 LWO458760:LWO458782 MGK458760:MGK458782 MQG458760:MQG458782 NAC458760:NAC458782 NJY458760:NJY458782 NTU458760:NTU458782 ODQ458760:ODQ458782 ONM458760:ONM458782 OXI458760:OXI458782 PHE458760:PHE458782 PRA458760:PRA458782 QAW458760:QAW458782 QKS458760:QKS458782 QUO458760:QUO458782 REK458760:REK458782 ROG458760:ROG458782 RYC458760:RYC458782 SHY458760:SHY458782 SRU458760:SRU458782 TBQ458760:TBQ458782 TLM458760:TLM458782 TVI458760:TVI458782 UFE458760:UFE458782 UPA458760:UPA458782 UYW458760:UYW458782 VIS458760:VIS458782 VSO458760:VSO458782 WCK458760:WCK458782 WMG458760:WMG458782 WWC458760:WWC458782 U524296:U524318 JQ524296:JQ524318 TM524296:TM524318 ADI524296:ADI524318 ANE524296:ANE524318 AXA524296:AXA524318 BGW524296:BGW524318 BQS524296:BQS524318 CAO524296:CAO524318 CKK524296:CKK524318 CUG524296:CUG524318 DEC524296:DEC524318 DNY524296:DNY524318 DXU524296:DXU524318 EHQ524296:EHQ524318 ERM524296:ERM524318 FBI524296:FBI524318 FLE524296:FLE524318 FVA524296:FVA524318 GEW524296:GEW524318 GOS524296:GOS524318 GYO524296:GYO524318 HIK524296:HIK524318 HSG524296:HSG524318 ICC524296:ICC524318 ILY524296:ILY524318 IVU524296:IVU524318 JFQ524296:JFQ524318 JPM524296:JPM524318 JZI524296:JZI524318 KJE524296:KJE524318 KTA524296:KTA524318 LCW524296:LCW524318 LMS524296:LMS524318 LWO524296:LWO524318 MGK524296:MGK524318 MQG524296:MQG524318 NAC524296:NAC524318 NJY524296:NJY524318 NTU524296:NTU524318 ODQ524296:ODQ524318 ONM524296:ONM524318 OXI524296:OXI524318 PHE524296:PHE524318 PRA524296:PRA524318 QAW524296:QAW524318 QKS524296:QKS524318 QUO524296:QUO524318 REK524296:REK524318 ROG524296:ROG524318 RYC524296:RYC524318 SHY524296:SHY524318 SRU524296:SRU524318 TBQ524296:TBQ524318 TLM524296:TLM524318 TVI524296:TVI524318 UFE524296:UFE524318 UPA524296:UPA524318 UYW524296:UYW524318 VIS524296:VIS524318 VSO524296:VSO524318 WCK524296:WCK524318 WMG524296:WMG524318 WWC524296:WWC524318 U589832:U589854 JQ589832:JQ589854 TM589832:TM589854 ADI589832:ADI589854 ANE589832:ANE589854 AXA589832:AXA589854 BGW589832:BGW589854 BQS589832:BQS589854 CAO589832:CAO589854 CKK589832:CKK589854 CUG589832:CUG589854 DEC589832:DEC589854 DNY589832:DNY589854 DXU589832:DXU589854 EHQ589832:EHQ589854 ERM589832:ERM589854 FBI589832:FBI589854 FLE589832:FLE589854 FVA589832:FVA589854 GEW589832:GEW589854 GOS589832:GOS589854 GYO589832:GYO589854 HIK589832:HIK589854 HSG589832:HSG589854 ICC589832:ICC589854 ILY589832:ILY589854 IVU589832:IVU589854 JFQ589832:JFQ589854 JPM589832:JPM589854 JZI589832:JZI589854 KJE589832:KJE589854 KTA589832:KTA589854 LCW589832:LCW589854 LMS589832:LMS589854 LWO589832:LWO589854 MGK589832:MGK589854 MQG589832:MQG589854 NAC589832:NAC589854 NJY589832:NJY589854 NTU589832:NTU589854 ODQ589832:ODQ589854 ONM589832:ONM589854 OXI589832:OXI589854 PHE589832:PHE589854 PRA589832:PRA589854 QAW589832:QAW589854 QKS589832:QKS589854 QUO589832:QUO589854 REK589832:REK589854 ROG589832:ROG589854 RYC589832:RYC589854 SHY589832:SHY589854 SRU589832:SRU589854 TBQ589832:TBQ589854 TLM589832:TLM589854 TVI589832:TVI589854 UFE589832:UFE589854 UPA589832:UPA589854 UYW589832:UYW589854 VIS589832:VIS589854 VSO589832:VSO589854 WCK589832:WCK589854 WMG589832:WMG589854 WWC589832:WWC589854 U655368:U655390 JQ655368:JQ655390 TM655368:TM655390 ADI655368:ADI655390 ANE655368:ANE655390 AXA655368:AXA655390 BGW655368:BGW655390 BQS655368:BQS655390 CAO655368:CAO655390 CKK655368:CKK655390 CUG655368:CUG655390 DEC655368:DEC655390 DNY655368:DNY655390 DXU655368:DXU655390 EHQ655368:EHQ655390 ERM655368:ERM655390 FBI655368:FBI655390 FLE655368:FLE655390 FVA655368:FVA655390 GEW655368:GEW655390 GOS655368:GOS655390 GYO655368:GYO655390 HIK655368:HIK655390 HSG655368:HSG655390 ICC655368:ICC655390 ILY655368:ILY655390 IVU655368:IVU655390 JFQ655368:JFQ655390 JPM655368:JPM655390 JZI655368:JZI655390 KJE655368:KJE655390 KTA655368:KTA655390 LCW655368:LCW655390 LMS655368:LMS655390 LWO655368:LWO655390 MGK655368:MGK655390 MQG655368:MQG655390 NAC655368:NAC655390 NJY655368:NJY655390 NTU655368:NTU655390 ODQ655368:ODQ655390 ONM655368:ONM655390 OXI655368:OXI655390 PHE655368:PHE655390 PRA655368:PRA655390 QAW655368:QAW655390 QKS655368:QKS655390 QUO655368:QUO655390 REK655368:REK655390 ROG655368:ROG655390 RYC655368:RYC655390 SHY655368:SHY655390 SRU655368:SRU655390 TBQ655368:TBQ655390 TLM655368:TLM655390 TVI655368:TVI655390 UFE655368:UFE655390 UPA655368:UPA655390 UYW655368:UYW655390 VIS655368:VIS655390 VSO655368:VSO655390 WCK655368:WCK655390 WMG655368:WMG655390 WWC655368:WWC655390 U720904:U720926 JQ720904:JQ720926 TM720904:TM720926 ADI720904:ADI720926 ANE720904:ANE720926 AXA720904:AXA720926 BGW720904:BGW720926 BQS720904:BQS720926 CAO720904:CAO720926 CKK720904:CKK720926 CUG720904:CUG720926 DEC720904:DEC720926 DNY720904:DNY720926 DXU720904:DXU720926 EHQ720904:EHQ720926 ERM720904:ERM720926 FBI720904:FBI720926 FLE720904:FLE720926 FVA720904:FVA720926 GEW720904:GEW720926 GOS720904:GOS720926 GYO720904:GYO720926 HIK720904:HIK720926 HSG720904:HSG720926 ICC720904:ICC720926 ILY720904:ILY720926 IVU720904:IVU720926 JFQ720904:JFQ720926 JPM720904:JPM720926 JZI720904:JZI720926 KJE720904:KJE720926 KTA720904:KTA720926 LCW720904:LCW720926 LMS720904:LMS720926 LWO720904:LWO720926 MGK720904:MGK720926 MQG720904:MQG720926 NAC720904:NAC720926 NJY720904:NJY720926 NTU720904:NTU720926 ODQ720904:ODQ720926 ONM720904:ONM720926 OXI720904:OXI720926 PHE720904:PHE720926 PRA720904:PRA720926 QAW720904:QAW720926 QKS720904:QKS720926 QUO720904:QUO720926 REK720904:REK720926 ROG720904:ROG720926 RYC720904:RYC720926 SHY720904:SHY720926 SRU720904:SRU720926 TBQ720904:TBQ720926 TLM720904:TLM720926 TVI720904:TVI720926 UFE720904:UFE720926 UPA720904:UPA720926 UYW720904:UYW720926 VIS720904:VIS720926 VSO720904:VSO720926 WCK720904:WCK720926 WMG720904:WMG720926 WWC720904:WWC720926 U786440:U786462 JQ786440:JQ786462 TM786440:TM786462 ADI786440:ADI786462 ANE786440:ANE786462 AXA786440:AXA786462 BGW786440:BGW786462 BQS786440:BQS786462 CAO786440:CAO786462 CKK786440:CKK786462 CUG786440:CUG786462 DEC786440:DEC786462 DNY786440:DNY786462 DXU786440:DXU786462 EHQ786440:EHQ786462 ERM786440:ERM786462 FBI786440:FBI786462 FLE786440:FLE786462 FVA786440:FVA786462 GEW786440:GEW786462 GOS786440:GOS786462 GYO786440:GYO786462 HIK786440:HIK786462 HSG786440:HSG786462 ICC786440:ICC786462 ILY786440:ILY786462 IVU786440:IVU786462 JFQ786440:JFQ786462 JPM786440:JPM786462 JZI786440:JZI786462 KJE786440:KJE786462 KTA786440:KTA786462 LCW786440:LCW786462 LMS786440:LMS786462 LWO786440:LWO786462 MGK786440:MGK786462 MQG786440:MQG786462 NAC786440:NAC786462 NJY786440:NJY786462 NTU786440:NTU786462 ODQ786440:ODQ786462 ONM786440:ONM786462 OXI786440:OXI786462 PHE786440:PHE786462 PRA786440:PRA786462 QAW786440:QAW786462 QKS786440:QKS786462 QUO786440:QUO786462 REK786440:REK786462 ROG786440:ROG786462 RYC786440:RYC786462 SHY786440:SHY786462 SRU786440:SRU786462 TBQ786440:TBQ786462 TLM786440:TLM786462 TVI786440:TVI786462 UFE786440:UFE786462 UPA786440:UPA786462 UYW786440:UYW786462 VIS786440:VIS786462 VSO786440:VSO786462 WCK786440:WCK786462 WMG786440:WMG786462 WWC786440:WWC786462 U851976:U851998 JQ851976:JQ851998 TM851976:TM851998 ADI851976:ADI851998 ANE851976:ANE851998 AXA851976:AXA851998 BGW851976:BGW851998 BQS851976:BQS851998 CAO851976:CAO851998 CKK851976:CKK851998 CUG851976:CUG851998 DEC851976:DEC851998 DNY851976:DNY851998 DXU851976:DXU851998 EHQ851976:EHQ851998 ERM851976:ERM851998 FBI851976:FBI851998 FLE851976:FLE851998 FVA851976:FVA851998 GEW851976:GEW851998 GOS851976:GOS851998 GYO851976:GYO851998 HIK851976:HIK851998 HSG851976:HSG851998 ICC851976:ICC851998 ILY851976:ILY851998 IVU851976:IVU851998 JFQ851976:JFQ851998 JPM851976:JPM851998 JZI851976:JZI851998 KJE851976:KJE851998 KTA851976:KTA851998 LCW851976:LCW851998 LMS851976:LMS851998 LWO851976:LWO851998 MGK851976:MGK851998 MQG851976:MQG851998 NAC851976:NAC851998 NJY851976:NJY851998 NTU851976:NTU851998 ODQ851976:ODQ851998 ONM851976:ONM851998 OXI851976:OXI851998 PHE851976:PHE851998 PRA851976:PRA851998 QAW851976:QAW851998 QKS851976:QKS851998 QUO851976:QUO851998 REK851976:REK851998 ROG851976:ROG851998 RYC851976:RYC851998 SHY851976:SHY851998 SRU851976:SRU851998 TBQ851976:TBQ851998 TLM851976:TLM851998 TVI851976:TVI851998 UFE851976:UFE851998 UPA851976:UPA851998 UYW851976:UYW851998 VIS851976:VIS851998 VSO851976:VSO851998 WCK851976:WCK851998 WMG851976:WMG851998 WWC851976:WWC851998 U917512:U917534 JQ917512:JQ917534 TM917512:TM917534 ADI917512:ADI917534 ANE917512:ANE917534 AXA917512:AXA917534 BGW917512:BGW917534 BQS917512:BQS917534 CAO917512:CAO917534 CKK917512:CKK917534 CUG917512:CUG917534 DEC917512:DEC917534 DNY917512:DNY917534 DXU917512:DXU917534 EHQ917512:EHQ917534 ERM917512:ERM917534 FBI917512:FBI917534 FLE917512:FLE917534 FVA917512:FVA917534 GEW917512:GEW917534 GOS917512:GOS917534 GYO917512:GYO917534 HIK917512:HIK917534 HSG917512:HSG917534 ICC917512:ICC917534 ILY917512:ILY917534 IVU917512:IVU917534 JFQ917512:JFQ917534 JPM917512:JPM917534 JZI917512:JZI917534 KJE917512:KJE917534 KTA917512:KTA917534 LCW917512:LCW917534 LMS917512:LMS917534 LWO917512:LWO917534 MGK917512:MGK917534 MQG917512:MQG917534 NAC917512:NAC917534 NJY917512:NJY917534 NTU917512:NTU917534 ODQ917512:ODQ917534 ONM917512:ONM917534 OXI917512:OXI917534 PHE917512:PHE917534 PRA917512:PRA917534 QAW917512:QAW917534 QKS917512:QKS917534 QUO917512:QUO917534 REK917512:REK917534 ROG917512:ROG917534 RYC917512:RYC917534 SHY917512:SHY917534 SRU917512:SRU917534 TBQ917512:TBQ917534 TLM917512:TLM917534 TVI917512:TVI917534 UFE917512:UFE917534 UPA917512:UPA917534 UYW917512:UYW917534 VIS917512:VIS917534 VSO917512:VSO917534 WCK917512:WCK917534 WMG917512:WMG917534 WWC917512:WWC917534 U983048:U983070 JQ983048:JQ983070 TM983048:TM983070 ADI983048:ADI983070 ANE983048:ANE983070 AXA983048:AXA983070 BGW983048:BGW983070 BQS983048:BQS983070 CAO983048:CAO983070 CKK983048:CKK983070 CUG983048:CUG983070 DEC983048:DEC983070 DNY983048:DNY983070 DXU983048:DXU983070 EHQ983048:EHQ983070 ERM983048:ERM983070 FBI983048:FBI983070 FLE983048:FLE983070 FVA983048:FVA983070 GEW983048:GEW983070 GOS983048:GOS983070 GYO983048:GYO983070 HIK983048:HIK983070 HSG983048:HSG983070 ICC983048:ICC983070 ILY983048:ILY983070 IVU983048:IVU983070 JFQ983048:JFQ983070 JPM983048:JPM983070 JZI983048:JZI983070 KJE983048:KJE983070 KTA983048:KTA983070 LCW983048:LCW983070 LMS983048:LMS983070 LWO983048:LWO983070 MGK983048:MGK983070 MQG983048:MQG983070 NAC983048:NAC983070 NJY983048:NJY983070 NTU983048:NTU983070 ODQ983048:ODQ983070 ONM983048:ONM983070 OXI983048:OXI983070 PHE983048:PHE983070 PRA983048:PRA983070 QAW983048:QAW983070 QKS983048:QKS983070 QUO983048:QUO983070 REK983048:REK983070 ROG983048:ROG983070 RYC983048:RYC983070 SHY983048:SHY983070 SRU983048:SRU983070 TBQ983048:TBQ983070 TLM983048:TLM983070 TVI983048:TVI983070 UFE983048:UFE983070 UPA983048:UPA983070 UYW983048:UYW983070 VIS983048:VIS983070 VSO983048:VSO983070 WCK983048:WCK983070 WMG983048:WMG983070 WWC983048:WWC983070" xr:uid="{00000000-0002-0000-0400-000000000000}">
      <formula1>$W$24:$W$25</formula1>
    </dataValidation>
  </dataValidations>
  <pageMargins left="0.7" right="0.7" top="0.75" bottom="0.75" header="0.3" footer="0.3"/>
  <pageSetup orientation="portrait" horizontalDpi="200" verticalDpi="200" copies="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2"/>
  <sheetViews>
    <sheetView zoomScale="90" zoomScaleNormal="90" workbookViewId="0">
      <selection activeCell="J14" sqref="J14:M14"/>
    </sheetView>
  </sheetViews>
  <sheetFormatPr defaultRowHeight="14.4"/>
  <cols>
    <col min="1" max="5" width="9" style="47"/>
    <col min="6" max="6" width="11.88671875" style="47" customWidth="1"/>
    <col min="7" max="7" width="9" style="47"/>
    <col min="8" max="8" width="2.88671875" style="47" customWidth="1"/>
    <col min="9" max="10" width="9" style="47"/>
    <col min="11" max="11" width="10.77734375" style="47" customWidth="1"/>
    <col min="12" max="13" width="9" style="47"/>
    <col min="14" max="14" width="18.21875" style="47" customWidth="1"/>
    <col min="15" max="266" width="9" style="47"/>
    <col min="267" max="267" width="10.77734375" style="47" customWidth="1"/>
    <col min="268" max="522" width="9" style="47"/>
    <col min="523" max="523" width="10.77734375" style="47" customWidth="1"/>
    <col min="524" max="778" width="9" style="47"/>
    <col min="779" max="779" width="10.77734375" style="47" customWidth="1"/>
    <col min="780" max="1034" width="9" style="47"/>
    <col min="1035" max="1035" width="10.77734375" style="47" customWidth="1"/>
    <col min="1036" max="1290" width="9" style="47"/>
    <col min="1291" max="1291" width="10.77734375" style="47" customWidth="1"/>
    <col min="1292" max="1546" width="9" style="47"/>
    <col min="1547" max="1547" width="10.77734375" style="47" customWidth="1"/>
    <col min="1548" max="1802" width="9" style="47"/>
    <col min="1803" max="1803" width="10.77734375" style="47" customWidth="1"/>
    <col min="1804" max="2058" width="9" style="47"/>
    <col min="2059" max="2059" width="10.77734375" style="47" customWidth="1"/>
    <col min="2060" max="2314" width="9" style="47"/>
    <col min="2315" max="2315" width="10.77734375" style="47" customWidth="1"/>
    <col min="2316" max="2570" width="9" style="47"/>
    <col min="2571" max="2571" width="10.77734375" style="47" customWidth="1"/>
    <col min="2572" max="2826" width="9" style="47"/>
    <col min="2827" max="2827" width="10.77734375" style="47" customWidth="1"/>
    <col min="2828" max="3082" width="9" style="47"/>
    <col min="3083" max="3083" width="10.77734375" style="47" customWidth="1"/>
    <col min="3084" max="3338" width="9" style="47"/>
    <col min="3339" max="3339" width="10.77734375" style="47" customWidth="1"/>
    <col min="3340" max="3594" width="9" style="47"/>
    <col min="3595" max="3595" width="10.77734375" style="47" customWidth="1"/>
    <col min="3596" max="3850" width="9" style="47"/>
    <col min="3851" max="3851" width="10.77734375" style="47" customWidth="1"/>
    <col min="3852" max="4106" width="9" style="47"/>
    <col min="4107" max="4107" width="10.77734375" style="47" customWidth="1"/>
    <col min="4108" max="4362" width="9" style="47"/>
    <col min="4363" max="4363" width="10.77734375" style="47" customWidth="1"/>
    <col min="4364" max="4618" width="9" style="47"/>
    <col min="4619" max="4619" width="10.77734375" style="47" customWidth="1"/>
    <col min="4620" max="4874" width="9" style="47"/>
    <col min="4875" max="4875" width="10.77734375" style="47" customWidth="1"/>
    <col min="4876" max="5130" width="9" style="47"/>
    <col min="5131" max="5131" width="10.77734375" style="47" customWidth="1"/>
    <col min="5132" max="5386" width="9" style="47"/>
    <col min="5387" max="5387" width="10.77734375" style="47" customWidth="1"/>
    <col min="5388" max="5642" width="9" style="47"/>
    <col min="5643" max="5643" width="10.77734375" style="47" customWidth="1"/>
    <col min="5644" max="5898" width="9" style="47"/>
    <col min="5899" max="5899" width="10.77734375" style="47" customWidth="1"/>
    <col min="5900" max="6154" width="9" style="47"/>
    <col min="6155" max="6155" width="10.77734375" style="47" customWidth="1"/>
    <col min="6156" max="6410" width="9" style="47"/>
    <col min="6411" max="6411" width="10.77734375" style="47" customWidth="1"/>
    <col min="6412" max="6666" width="9" style="47"/>
    <col min="6667" max="6667" width="10.77734375" style="47" customWidth="1"/>
    <col min="6668" max="6922" width="9" style="47"/>
    <col min="6923" max="6923" width="10.77734375" style="47" customWidth="1"/>
    <col min="6924" max="7178" width="9" style="47"/>
    <col min="7179" max="7179" width="10.77734375" style="47" customWidth="1"/>
    <col min="7180" max="7434" width="9" style="47"/>
    <col min="7435" max="7435" width="10.77734375" style="47" customWidth="1"/>
    <col min="7436" max="7690" width="9" style="47"/>
    <col min="7691" max="7691" width="10.77734375" style="47" customWidth="1"/>
    <col min="7692" max="7946" width="9" style="47"/>
    <col min="7947" max="7947" width="10.77734375" style="47" customWidth="1"/>
    <col min="7948" max="8202" width="9" style="47"/>
    <col min="8203" max="8203" width="10.77734375" style="47" customWidth="1"/>
    <col min="8204" max="8458" width="9" style="47"/>
    <col min="8459" max="8459" width="10.77734375" style="47" customWidth="1"/>
    <col min="8460" max="8714" width="9" style="47"/>
    <col min="8715" max="8715" width="10.77734375" style="47" customWidth="1"/>
    <col min="8716" max="8970" width="9" style="47"/>
    <col min="8971" max="8971" width="10.77734375" style="47" customWidth="1"/>
    <col min="8972" max="9226" width="9" style="47"/>
    <col min="9227" max="9227" width="10.77734375" style="47" customWidth="1"/>
    <col min="9228" max="9482" width="9" style="47"/>
    <col min="9483" max="9483" width="10.77734375" style="47" customWidth="1"/>
    <col min="9484" max="9738" width="9" style="47"/>
    <col min="9739" max="9739" width="10.77734375" style="47" customWidth="1"/>
    <col min="9740" max="9994" width="9" style="47"/>
    <col min="9995" max="9995" width="10.77734375" style="47" customWidth="1"/>
    <col min="9996" max="10250" width="9" style="47"/>
    <col min="10251" max="10251" width="10.77734375" style="47" customWidth="1"/>
    <col min="10252" max="10506" width="9" style="47"/>
    <col min="10507" max="10507" width="10.77734375" style="47" customWidth="1"/>
    <col min="10508" max="10762" width="9" style="47"/>
    <col min="10763" max="10763" width="10.77734375" style="47" customWidth="1"/>
    <col min="10764" max="11018" width="9" style="47"/>
    <col min="11019" max="11019" width="10.77734375" style="47" customWidth="1"/>
    <col min="11020" max="11274" width="9" style="47"/>
    <col min="11275" max="11275" width="10.77734375" style="47" customWidth="1"/>
    <col min="11276" max="11530" width="9" style="47"/>
    <col min="11531" max="11531" width="10.77734375" style="47" customWidth="1"/>
    <col min="11532" max="11786" width="9" style="47"/>
    <col min="11787" max="11787" width="10.77734375" style="47" customWidth="1"/>
    <col min="11788" max="12042" width="9" style="47"/>
    <col min="12043" max="12043" width="10.77734375" style="47" customWidth="1"/>
    <col min="12044" max="12298" width="9" style="47"/>
    <col min="12299" max="12299" width="10.77734375" style="47" customWidth="1"/>
    <col min="12300" max="12554" width="9" style="47"/>
    <col min="12555" max="12555" width="10.77734375" style="47" customWidth="1"/>
    <col min="12556" max="12810" width="9" style="47"/>
    <col min="12811" max="12811" width="10.77734375" style="47" customWidth="1"/>
    <col min="12812" max="13066" width="9" style="47"/>
    <col min="13067" max="13067" width="10.77734375" style="47" customWidth="1"/>
    <col min="13068" max="13322" width="9" style="47"/>
    <col min="13323" max="13323" width="10.77734375" style="47" customWidth="1"/>
    <col min="13324" max="13578" width="9" style="47"/>
    <col min="13579" max="13579" width="10.77734375" style="47" customWidth="1"/>
    <col min="13580" max="13834" width="9" style="47"/>
    <col min="13835" max="13835" width="10.77734375" style="47" customWidth="1"/>
    <col min="13836" max="14090" width="9" style="47"/>
    <col min="14091" max="14091" width="10.77734375" style="47" customWidth="1"/>
    <col min="14092" max="14346" width="9" style="47"/>
    <col min="14347" max="14347" width="10.77734375" style="47" customWidth="1"/>
    <col min="14348" max="14602" width="9" style="47"/>
    <col min="14603" max="14603" width="10.77734375" style="47" customWidth="1"/>
    <col min="14604" max="14858" width="9" style="47"/>
    <col min="14859" max="14859" width="10.77734375" style="47" customWidth="1"/>
    <col min="14860" max="15114" width="9" style="47"/>
    <col min="15115" max="15115" width="10.77734375" style="47" customWidth="1"/>
    <col min="15116" max="15370" width="9" style="47"/>
    <col min="15371" max="15371" width="10.77734375" style="47" customWidth="1"/>
    <col min="15372" max="15626" width="9" style="47"/>
    <col min="15627" max="15627" width="10.77734375" style="47" customWidth="1"/>
    <col min="15628" max="15882" width="9" style="47"/>
    <col min="15883" max="15883" width="10.77734375" style="47" customWidth="1"/>
    <col min="15884" max="16138" width="9" style="47"/>
    <col min="16139" max="16139" width="10.77734375" style="47" customWidth="1"/>
    <col min="16140" max="16384" width="9" style="47"/>
  </cols>
  <sheetData>
    <row r="1" spans="1:14">
      <c r="A1" s="300"/>
      <c r="B1" s="301"/>
      <c r="C1" s="361" t="s">
        <v>363</v>
      </c>
      <c r="D1" s="362"/>
      <c r="E1" s="362"/>
      <c r="F1" s="362"/>
      <c r="G1" s="362"/>
      <c r="H1" s="362"/>
      <c r="I1" s="362"/>
      <c r="J1" s="430"/>
      <c r="K1" s="310" t="s">
        <v>245</v>
      </c>
      <c r="L1" s="313" t="s">
        <v>225</v>
      </c>
      <c r="M1" s="367" t="s">
        <v>226</v>
      </c>
      <c r="N1" s="355" t="s">
        <v>227</v>
      </c>
    </row>
    <row r="2" spans="1:14">
      <c r="A2" s="302"/>
      <c r="B2" s="303"/>
      <c r="C2" s="363"/>
      <c r="D2" s="364"/>
      <c r="E2" s="364"/>
      <c r="F2" s="364"/>
      <c r="G2" s="364"/>
      <c r="H2" s="364"/>
      <c r="I2" s="364"/>
      <c r="J2" s="431"/>
      <c r="K2" s="311"/>
      <c r="L2" s="314"/>
      <c r="M2" s="368"/>
      <c r="N2" s="356"/>
    </row>
    <row r="3" spans="1:14">
      <c r="A3" s="302"/>
      <c r="B3" s="303"/>
      <c r="C3" s="363"/>
      <c r="D3" s="364"/>
      <c r="E3" s="364"/>
      <c r="F3" s="364"/>
      <c r="G3" s="364"/>
      <c r="H3" s="364"/>
      <c r="I3" s="364"/>
      <c r="J3" s="431"/>
      <c r="K3" s="311"/>
      <c r="L3" s="303"/>
      <c r="M3" s="357"/>
      <c r="N3" s="359"/>
    </row>
    <row r="4" spans="1:14" ht="15" thickBot="1">
      <c r="A4" s="304"/>
      <c r="B4" s="305"/>
      <c r="C4" s="365"/>
      <c r="D4" s="366"/>
      <c r="E4" s="366"/>
      <c r="F4" s="366"/>
      <c r="G4" s="366"/>
      <c r="H4" s="366"/>
      <c r="I4" s="366"/>
      <c r="J4" s="432"/>
      <c r="K4" s="312"/>
      <c r="L4" s="305"/>
      <c r="M4" s="358"/>
      <c r="N4" s="360"/>
    </row>
    <row r="5" spans="1:14" ht="15" thickBot="1">
      <c r="A5" s="139"/>
      <c r="B5" s="140"/>
      <c r="C5" s="140"/>
      <c r="D5" s="140"/>
      <c r="E5" s="140"/>
      <c r="F5" s="140"/>
      <c r="G5" s="141"/>
      <c r="H5" s="140"/>
      <c r="I5" s="142"/>
      <c r="J5" s="142"/>
      <c r="K5" s="143"/>
      <c r="L5" s="140"/>
      <c r="M5" s="144"/>
      <c r="N5" s="145"/>
    </row>
    <row r="6" spans="1:14" ht="27" customHeight="1">
      <c r="A6" s="240" t="s">
        <v>336</v>
      </c>
      <c r="B6" s="425" t="s">
        <v>246</v>
      </c>
      <c r="C6" s="426"/>
      <c r="D6" s="426"/>
      <c r="E6" s="427"/>
      <c r="F6" s="425" t="s">
        <v>337</v>
      </c>
      <c r="G6" s="428"/>
      <c r="H6" s="212"/>
      <c r="I6" s="240" t="s">
        <v>0</v>
      </c>
      <c r="J6" s="429" t="s">
        <v>246</v>
      </c>
      <c r="K6" s="429"/>
      <c r="L6" s="429"/>
      <c r="M6" s="429"/>
      <c r="N6" s="241" t="s">
        <v>337</v>
      </c>
    </row>
    <row r="7" spans="1:14" ht="18.75" customHeight="1">
      <c r="A7" s="235" t="s">
        <v>321</v>
      </c>
      <c r="B7" s="236"/>
      <c r="C7" s="237"/>
      <c r="D7" s="237"/>
      <c r="E7" s="237"/>
      <c r="F7" s="237"/>
      <c r="G7" s="238"/>
      <c r="H7" s="212"/>
      <c r="I7" s="227" t="s">
        <v>322</v>
      </c>
      <c r="J7" s="228"/>
      <c r="K7" s="228"/>
      <c r="L7" s="228"/>
      <c r="M7" s="228"/>
      <c r="N7" s="239"/>
    </row>
    <row r="8" spans="1:14">
      <c r="A8" s="216">
        <v>1</v>
      </c>
      <c r="B8" s="420" t="s">
        <v>271</v>
      </c>
      <c r="C8" s="420"/>
      <c r="D8" s="420"/>
      <c r="E8" s="420"/>
      <c r="F8" s="421"/>
      <c r="G8" s="422"/>
      <c r="H8" s="212"/>
      <c r="I8" s="217">
        <v>1</v>
      </c>
      <c r="J8" s="419" t="s">
        <v>268</v>
      </c>
      <c r="K8" s="419"/>
      <c r="L8" s="419"/>
      <c r="M8" s="419"/>
      <c r="N8" s="218"/>
    </row>
    <row r="9" spans="1:14">
      <c r="A9" s="219">
        <v>2</v>
      </c>
      <c r="B9" s="420" t="s">
        <v>272</v>
      </c>
      <c r="C9" s="420"/>
      <c r="D9" s="420"/>
      <c r="E9" s="420"/>
      <c r="F9" s="421"/>
      <c r="G9" s="422"/>
      <c r="H9" s="212"/>
      <c r="I9" s="217">
        <v>2</v>
      </c>
      <c r="J9" s="419" t="s">
        <v>269</v>
      </c>
      <c r="K9" s="419"/>
      <c r="L9" s="419"/>
      <c r="M9" s="419"/>
      <c r="N9" s="218"/>
    </row>
    <row r="10" spans="1:14">
      <c r="A10" s="220">
        <v>3</v>
      </c>
      <c r="B10" s="420" t="s">
        <v>323</v>
      </c>
      <c r="C10" s="420"/>
      <c r="D10" s="420"/>
      <c r="E10" s="420"/>
      <c r="F10" s="421"/>
      <c r="G10" s="422"/>
      <c r="H10" s="212"/>
      <c r="I10" s="217">
        <v>3</v>
      </c>
      <c r="J10" s="419" t="s">
        <v>270</v>
      </c>
      <c r="K10" s="419"/>
      <c r="L10" s="419"/>
      <c r="M10" s="419"/>
      <c r="N10" s="218"/>
    </row>
    <row r="11" spans="1:14">
      <c r="A11" s="219">
        <v>4</v>
      </c>
      <c r="B11" s="420" t="s">
        <v>324</v>
      </c>
      <c r="C11" s="420"/>
      <c r="D11" s="420"/>
      <c r="E11" s="420"/>
      <c r="F11" s="421"/>
      <c r="G11" s="422"/>
      <c r="H11" s="212"/>
      <c r="I11" s="217">
        <v>4</v>
      </c>
      <c r="J11" s="419" t="s">
        <v>305</v>
      </c>
      <c r="K11" s="419"/>
      <c r="L11" s="419"/>
      <c r="M11" s="419"/>
      <c r="N11" s="218"/>
    </row>
    <row r="12" spans="1:14">
      <c r="A12" s="220">
        <v>5</v>
      </c>
      <c r="B12" s="420" t="s">
        <v>247</v>
      </c>
      <c r="C12" s="420"/>
      <c r="D12" s="420"/>
      <c r="E12" s="420"/>
      <c r="F12" s="421"/>
      <c r="G12" s="422"/>
      <c r="H12" s="212"/>
      <c r="I12" s="217">
        <v>5</v>
      </c>
      <c r="J12" s="419" t="s">
        <v>247</v>
      </c>
      <c r="K12" s="419"/>
      <c r="L12" s="419"/>
      <c r="M12" s="419"/>
      <c r="N12" s="218"/>
    </row>
    <row r="13" spans="1:14">
      <c r="A13" s="219">
        <v>6</v>
      </c>
      <c r="B13" s="420" t="s">
        <v>248</v>
      </c>
      <c r="C13" s="420"/>
      <c r="D13" s="420"/>
      <c r="E13" s="420"/>
      <c r="F13" s="421"/>
      <c r="G13" s="422"/>
      <c r="H13" s="212"/>
      <c r="I13" s="217">
        <v>6</v>
      </c>
      <c r="J13" s="419" t="s">
        <v>249</v>
      </c>
      <c r="K13" s="419"/>
      <c r="L13" s="419"/>
      <c r="M13" s="419"/>
      <c r="N13" s="221"/>
    </row>
    <row r="14" spans="1:14">
      <c r="A14" s="220">
        <v>7</v>
      </c>
      <c r="B14" s="420" t="s">
        <v>249</v>
      </c>
      <c r="C14" s="420"/>
      <c r="D14" s="420"/>
      <c r="E14" s="420"/>
      <c r="F14" s="423"/>
      <c r="G14" s="424"/>
      <c r="H14" s="212"/>
      <c r="I14" s="217">
        <v>7</v>
      </c>
      <c r="J14" s="419" t="s">
        <v>325</v>
      </c>
      <c r="K14" s="419" t="s">
        <v>13</v>
      </c>
      <c r="L14" s="419" t="s">
        <v>13</v>
      </c>
      <c r="M14" s="419" t="s">
        <v>13</v>
      </c>
      <c r="N14" s="222"/>
    </row>
    <row r="15" spans="1:14">
      <c r="A15" s="219">
        <v>8</v>
      </c>
      <c r="B15" s="223" t="s">
        <v>326</v>
      </c>
      <c r="C15" s="224"/>
      <c r="D15" s="224"/>
      <c r="E15" s="225"/>
      <c r="F15" s="417">
        <f>IFERROR(F10/F11,0)</f>
        <v>0</v>
      </c>
      <c r="G15" s="418"/>
      <c r="H15" s="212"/>
      <c r="I15" s="217">
        <v>8</v>
      </c>
      <c r="J15" s="419" t="s">
        <v>327</v>
      </c>
      <c r="K15" s="419"/>
      <c r="L15" s="419"/>
      <c r="M15" s="419"/>
      <c r="N15" s="226"/>
    </row>
    <row r="16" spans="1:14" ht="18.75" customHeight="1">
      <c r="A16" s="227" t="s">
        <v>250</v>
      </c>
      <c r="B16" s="228"/>
      <c r="C16" s="228"/>
      <c r="D16" s="228"/>
      <c r="E16" s="228"/>
      <c r="F16" s="229"/>
      <c r="G16" s="230"/>
      <c r="H16" s="212"/>
      <c r="I16" s="217">
        <v>9</v>
      </c>
      <c r="J16" s="419" t="s">
        <v>328</v>
      </c>
      <c r="K16" s="419"/>
      <c r="L16" s="419"/>
      <c r="M16" s="419"/>
      <c r="N16" s="231">
        <f>IFERROR(N15/N14,0)</f>
        <v>0</v>
      </c>
    </row>
    <row r="17" spans="1:14">
      <c r="A17" s="219">
        <v>1</v>
      </c>
      <c r="B17" s="413" t="s">
        <v>329</v>
      </c>
      <c r="C17" s="414"/>
      <c r="D17" s="414"/>
      <c r="E17" s="415"/>
      <c r="F17" s="410"/>
      <c r="G17" s="411"/>
      <c r="H17" s="212"/>
      <c r="I17" s="217">
        <v>10</v>
      </c>
      <c r="J17" s="419" t="s">
        <v>330</v>
      </c>
      <c r="K17" s="419"/>
      <c r="L17" s="419"/>
      <c r="M17" s="419" t="s">
        <v>13</v>
      </c>
      <c r="N17" s="222"/>
    </row>
    <row r="18" spans="1:14">
      <c r="A18" s="219">
        <v>2</v>
      </c>
      <c r="B18" s="223" t="s">
        <v>251</v>
      </c>
      <c r="C18" s="224"/>
      <c r="D18" s="224"/>
      <c r="E18" s="225"/>
      <c r="F18" s="410"/>
      <c r="G18" s="411"/>
      <c r="H18" s="212"/>
      <c r="I18" s="217">
        <v>11</v>
      </c>
      <c r="J18" s="412" t="s">
        <v>331</v>
      </c>
      <c r="K18" s="412"/>
      <c r="L18" s="412"/>
      <c r="M18" s="412"/>
      <c r="N18" s="218"/>
    </row>
    <row r="19" spans="1:14" ht="15" thickBot="1">
      <c r="A19" s="219">
        <v>3</v>
      </c>
      <c r="B19" s="413" t="s">
        <v>332</v>
      </c>
      <c r="C19" s="414"/>
      <c r="D19" s="414"/>
      <c r="E19" s="415"/>
      <c r="F19" s="410"/>
      <c r="G19" s="411"/>
      <c r="H19" s="212"/>
      <c r="I19" s="232">
        <v>12</v>
      </c>
      <c r="J19" s="416" t="s">
        <v>333</v>
      </c>
      <c r="K19" s="416"/>
      <c r="L19" s="416"/>
      <c r="M19" s="416"/>
      <c r="N19" s="233">
        <f>IFERROR(N16/(N17*N18),0)</f>
        <v>0</v>
      </c>
    </row>
    <row r="20" spans="1:14">
      <c r="A20" s="219">
        <v>4</v>
      </c>
      <c r="B20" s="413" t="s">
        <v>334</v>
      </c>
      <c r="C20" s="414"/>
      <c r="D20" s="414"/>
      <c r="E20" s="415"/>
      <c r="F20" s="410"/>
      <c r="G20" s="411"/>
      <c r="H20" s="212"/>
      <c r="I20" s="212"/>
      <c r="J20" s="212"/>
      <c r="K20" s="212"/>
      <c r="L20" s="212"/>
      <c r="M20" s="212"/>
      <c r="N20" s="213"/>
    </row>
    <row r="21" spans="1:14" ht="15" thickBot="1">
      <c r="A21" s="234">
        <v>5</v>
      </c>
      <c r="B21" s="406" t="s">
        <v>335</v>
      </c>
      <c r="C21" s="406"/>
      <c r="D21" s="406"/>
      <c r="E21" s="406"/>
      <c r="F21" s="407">
        <f>IFERROR(F19/F20,0)</f>
        <v>0</v>
      </c>
      <c r="G21" s="408"/>
      <c r="H21" s="214"/>
      <c r="I21" s="214"/>
      <c r="J21" s="214"/>
      <c r="K21" s="214"/>
      <c r="L21" s="214"/>
      <c r="M21" s="214"/>
      <c r="N21" s="215"/>
    </row>
    <row r="22" spans="1:14" ht="21" customHeight="1">
      <c r="A22" s="146" t="s">
        <v>304</v>
      </c>
      <c r="B22" s="146"/>
      <c r="C22" s="118"/>
      <c r="D22" s="118"/>
      <c r="E22" s="118"/>
      <c r="F22" s="409"/>
      <c r="G22" s="409"/>
      <c r="H22" s="118" t="s">
        <v>222</v>
      </c>
      <c r="I22" s="118"/>
      <c r="J22" s="146"/>
      <c r="K22" s="146"/>
      <c r="L22" s="409" t="s">
        <v>223</v>
      </c>
      <c r="M22" s="409"/>
      <c r="N22" s="409"/>
    </row>
  </sheetData>
  <mergeCells count="50">
    <mergeCell ref="N1:N2"/>
    <mergeCell ref="L3:L4"/>
    <mergeCell ref="M3:M4"/>
    <mergeCell ref="N3:N4"/>
    <mergeCell ref="A1:B4"/>
    <mergeCell ref="C1:J4"/>
    <mergeCell ref="K1:K4"/>
    <mergeCell ref="L1:L2"/>
    <mergeCell ref="M1:M2"/>
    <mergeCell ref="B6:E6"/>
    <mergeCell ref="F6:G6"/>
    <mergeCell ref="J6:M6"/>
    <mergeCell ref="B8:E8"/>
    <mergeCell ref="F8:G8"/>
    <mergeCell ref="J8:M8"/>
    <mergeCell ref="B9:E9"/>
    <mergeCell ref="F9:G9"/>
    <mergeCell ref="J9:M9"/>
    <mergeCell ref="B10:E10"/>
    <mergeCell ref="F10:G10"/>
    <mergeCell ref="J10:M10"/>
    <mergeCell ref="B11:E11"/>
    <mergeCell ref="F11:G11"/>
    <mergeCell ref="J11:M11"/>
    <mergeCell ref="B12:E12"/>
    <mergeCell ref="F12:G12"/>
    <mergeCell ref="J12:M12"/>
    <mergeCell ref="B13:E13"/>
    <mergeCell ref="F13:G13"/>
    <mergeCell ref="J13:M13"/>
    <mergeCell ref="B14:E14"/>
    <mergeCell ref="F14:G14"/>
    <mergeCell ref="J14:M14"/>
    <mergeCell ref="F15:G15"/>
    <mergeCell ref="J15:M15"/>
    <mergeCell ref="J16:M16"/>
    <mergeCell ref="B17:E17"/>
    <mergeCell ref="F17:G17"/>
    <mergeCell ref="J17:M17"/>
    <mergeCell ref="B21:E21"/>
    <mergeCell ref="F21:G21"/>
    <mergeCell ref="F22:G22"/>
    <mergeCell ref="L22:N22"/>
    <mergeCell ref="F18:G18"/>
    <mergeCell ref="J18:M18"/>
    <mergeCell ref="B19:E19"/>
    <mergeCell ref="F19:G19"/>
    <mergeCell ref="J19:M19"/>
    <mergeCell ref="B20:E20"/>
    <mergeCell ref="F20:G20"/>
  </mergeCells>
  <phoneticPr fontId="1"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9"/>
  <sheetViews>
    <sheetView zoomScale="80" zoomScaleNormal="80" workbookViewId="0">
      <selection activeCell="L20" sqref="L20"/>
    </sheetView>
  </sheetViews>
  <sheetFormatPr defaultColWidth="9" defaultRowHeight="15.6"/>
  <cols>
    <col min="1" max="1" width="13.21875" style="43" customWidth="1"/>
    <col min="2" max="2" width="17.109375" style="43" customWidth="1"/>
    <col min="3" max="3" width="14.109375" style="43" customWidth="1"/>
    <col min="4" max="4" width="14.109375" style="265" customWidth="1"/>
    <col min="5" max="5" width="14.109375" style="43" customWidth="1"/>
    <col min="6" max="6" width="14.109375" style="265" customWidth="1"/>
    <col min="7" max="8" width="14.109375" style="43" customWidth="1"/>
    <col min="9" max="10" width="8" style="43" customWidth="1"/>
    <col min="11" max="16384" width="9" style="43"/>
  </cols>
  <sheetData>
    <row r="1" spans="1:8" ht="13.5" customHeight="1">
      <c r="A1" s="457"/>
      <c r="B1" s="443" t="s">
        <v>252</v>
      </c>
      <c r="C1" s="443"/>
      <c r="D1" s="443"/>
      <c r="E1" s="295" t="s">
        <v>138</v>
      </c>
      <c r="F1" s="298" t="s">
        <v>139</v>
      </c>
      <c r="G1" s="298" t="s">
        <v>140</v>
      </c>
      <c r="H1" s="282" t="s">
        <v>141</v>
      </c>
    </row>
    <row r="2" spans="1:8" ht="13.5" customHeight="1">
      <c r="A2" s="458"/>
      <c r="B2" s="444"/>
      <c r="C2" s="444"/>
      <c r="D2" s="444"/>
      <c r="E2" s="296"/>
      <c r="F2" s="296"/>
      <c r="G2" s="296"/>
      <c r="H2" s="283"/>
    </row>
    <row r="3" spans="1:8" ht="13.5" customHeight="1">
      <c r="A3" s="458"/>
      <c r="B3" s="444"/>
      <c r="C3" s="444"/>
      <c r="D3" s="444"/>
      <c r="E3" s="296"/>
      <c r="F3" s="284"/>
      <c r="G3" s="284"/>
      <c r="H3" s="286"/>
    </row>
    <row r="4" spans="1:8" ht="13.5" customHeight="1" thickBot="1">
      <c r="A4" s="459"/>
      <c r="B4" s="445"/>
      <c r="C4" s="445"/>
      <c r="D4" s="445"/>
      <c r="E4" s="297"/>
      <c r="F4" s="285"/>
      <c r="G4" s="285"/>
      <c r="H4" s="287"/>
    </row>
    <row r="5" spans="1:8" ht="9.75" customHeight="1" thickBot="1"/>
    <row r="6" spans="1:8" ht="30.75" customHeight="1">
      <c r="A6" s="454" t="s">
        <v>65</v>
      </c>
      <c r="B6" s="455"/>
      <c r="C6" s="460" t="s">
        <v>76</v>
      </c>
      <c r="D6" s="452"/>
      <c r="E6" s="452" t="s">
        <v>75</v>
      </c>
      <c r="F6" s="452"/>
      <c r="G6" s="452" t="s">
        <v>74</v>
      </c>
      <c r="H6" s="453"/>
    </row>
    <row r="7" spans="1:8" ht="24" customHeight="1">
      <c r="A7" s="456" t="s">
        <v>357</v>
      </c>
      <c r="B7" s="449"/>
      <c r="C7" s="446"/>
      <c r="D7" s="451"/>
      <c r="E7" s="451"/>
      <c r="F7" s="451"/>
      <c r="G7" s="266" t="s">
        <v>358</v>
      </c>
      <c r="H7" s="267"/>
    </row>
    <row r="8" spans="1:8" ht="24" customHeight="1">
      <c r="A8" s="456" t="s">
        <v>339</v>
      </c>
      <c r="B8" s="449"/>
      <c r="C8" s="446"/>
      <c r="D8" s="447"/>
      <c r="E8" s="448" t="s">
        <v>56</v>
      </c>
      <c r="F8" s="449"/>
      <c r="G8" s="446"/>
      <c r="H8" s="450"/>
    </row>
    <row r="9" spans="1:8" ht="23.25" customHeight="1">
      <c r="A9" s="456" t="s">
        <v>340</v>
      </c>
      <c r="B9" s="449"/>
      <c r="C9" s="472"/>
      <c r="D9" s="472"/>
      <c r="E9" s="472"/>
      <c r="F9" s="472"/>
      <c r="G9" s="472"/>
      <c r="H9" s="473"/>
    </row>
    <row r="10" spans="1:8" ht="27" customHeight="1">
      <c r="A10" s="456" t="s">
        <v>341</v>
      </c>
      <c r="B10" s="449"/>
      <c r="C10" s="479"/>
      <c r="D10" s="480"/>
      <c r="E10" s="480"/>
      <c r="F10" s="480"/>
      <c r="G10" s="480"/>
      <c r="H10" s="481"/>
    </row>
    <row r="11" spans="1:8" ht="30" customHeight="1">
      <c r="A11" s="456" t="s">
        <v>342</v>
      </c>
      <c r="B11" s="449"/>
      <c r="C11" s="446" t="s">
        <v>350</v>
      </c>
      <c r="D11" s="451"/>
      <c r="E11" s="451"/>
      <c r="F11" s="451"/>
      <c r="G11" s="451"/>
      <c r="H11" s="450"/>
    </row>
    <row r="12" spans="1:8" ht="35.25" customHeight="1">
      <c r="A12" s="456" t="s">
        <v>343</v>
      </c>
      <c r="B12" s="449"/>
      <c r="C12" s="446"/>
      <c r="D12" s="447"/>
      <c r="E12" s="448" t="s">
        <v>58</v>
      </c>
      <c r="F12" s="449"/>
      <c r="G12" s="446" t="s">
        <v>351</v>
      </c>
      <c r="H12" s="450"/>
    </row>
    <row r="13" spans="1:8" ht="34.5" customHeight="1">
      <c r="A13" s="456" t="s">
        <v>344</v>
      </c>
      <c r="B13" s="449"/>
      <c r="C13" s="45"/>
      <c r="D13" s="45"/>
      <c r="E13" s="448" t="s">
        <v>73</v>
      </c>
      <c r="F13" s="449"/>
      <c r="G13" s="446" t="s">
        <v>351</v>
      </c>
      <c r="H13" s="450"/>
    </row>
    <row r="14" spans="1:8" ht="19.5" customHeight="1">
      <c r="A14" s="476" t="s">
        <v>367</v>
      </c>
      <c r="B14" s="477"/>
      <c r="C14" s="477"/>
      <c r="D14" s="477"/>
      <c r="E14" s="477"/>
      <c r="F14" s="477"/>
      <c r="G14" s="477"/>
      <c r="H14" s="478"/>
    </row>
    <row r="15" spans="1:8" ht="21" customHeight="1">
      <c r="A15" s="456" t="s">
        <v>66</v>
      </c>
      <c r="B15" s="449"/>
      <c r="C15" s="446" t="s">
        <v>352</v>
      </c>
      <c r="D15" s="451"/>
      <c r="E15" s="451"/>
      <c r="F15" s="451"/>
      <c r="G15" s="451"/>
      <c r="H15" s="450"/>
    </row>
    <row r="16" spans="1:8" ht="25.5" customHeight="1">
      <c r="A16" s="456" t="s">
        <v>72</v>
      </c>
      <c r="B16" s="449"/>
      <c r="C16" s="474"/>
      <c r="D16" s="474"/>
      <c r="E16" s="474"/>
      <c r="F16" s="474"/>
      <c r="G16" s="474"/>
      <c r="H16" s="475"/>
    </row>
    <row r="17" spans="1:8" ht="33.75" customHeight="1">
      <c r="A17" s="468" t="s">
        <v>68</v>
      </c>
      <c r="B17" s="469"/>
      <c r="C17" s="474"/>
      <c r="D17" s="474"/>
      <c r="E17" s="474"/>
      <c r="F17" s="474"/>
      <c r="G17" s="474"/>
      <c r="H17" s="475"/>
    </row>
    <row r="18" spans="1:8" ht="22.5" customHeight="1">
      <c r="A18" s="470"/>
      <c r="B18" s="471"/>
      <c r="C18" s="448" t="s">
        <v>353</v>
      </c>
      <c r="D18" s="449"/>
      <c r="E18" s="472"/>
      <c r="F18" s="472"/>
      <c r="G18" s="472"/>
      <c r="H18" s="473"/>
    </row>
    <row r="19" spans="1:8" ht="34.5" customHeight="1">
      <c r="A19" s="468" t="s">
        <v>62</v>
      </c>
      <c r="B19" s="469"/>
      <c r="C19" s="474"/>
      <c r="D19" s="474"/>
      <c r="E19" s="474"/>
      <c r="F19" s="474"/>
      <c r="G19" s="474"/>
      <c r="H19" s="475"/>
    </row>
    <row r="20" spans="1:8" ht="21" customHeight="1">
      <c r="A20" s="470"/>
      <c r="B20" s="471"/>
      <c r="C20" s="448" t="s">
        <v>353</v>
      </c>
      <c r="D20" s="449"/>
      <c r="E20" s="472"/>
      <c r="F20" s="472"/>
      <c r="G20" s="472"/>
      <c r="H20" s="473"/>
    </row>
    <row r="21" spans="1:8" ht="32.25" customHeight="1">
      <c r="A21" s="468" t="s">
        <v>52</v>
      </c>
      <c r="B21" s="469"/>
      <c r="C21" s="474"/>
      <c r="D21" s="474"/>
      <c r="E21" s="474"/>
      <c r="F21" s="474"/>
      <c r="G21" s="474"/>
      <c r="H21" s="475"/>
    </row>
    <row r="22" spans="1:8" ht="22.5" customHeight="1">
      <c r="A22" s="470"/>
      <c r="B22" s="471"/>
      <c r="C22" s="448" t="s">
        <v>353</v>
      </c>
      <c r="D22" s="449"/>
      <c r="E22" s="472"/>
      <c r="F22" s="472"/>
      <c r="G22" s="472"/>
      <c r="H22" s="473"/>
    </row>
    <row r="23" spans="1:8" s="42" customFormat="1" ht="27" customHeight="1">
      <c r="A23" s="464" t="s">
        <v>49</v>
      </c>
      <c r="B23" s="465"/>
      <c r="C23" s="439" t="s">
        <v>45</v>
      </c>
      <c r="D23" s="440"/>
      <c r="E23" s="439" t="s">
        <v>354</v>
      </c>
      <c r="F23" s="440"/>
      <c r="G23" s="439" t="s">
        <v>48</v>
      </c>
      <c r="H23" s="441"/>
    </row>
    <row r="24" spans="1:8" s="42" customFormat="1" ht="19.5" customHeight="1">
      <c r="A24" s="464" t="s">
        <v>46</v>
      </c>
      <c r="B24" s="465"/>
      <c r="C24" s="461"/>
      <c r="D24" s="462"/>
      <c r="E24" s="439"/>
      <c r="F24" s="440"/>
      <c r="G24" s="439"/>
      <c r="H24" s="441"/>
    </row>
    <row r="25" spans="1:8" s="42" customFormat="1" ht="19.5" customHeight="1">
      <c r="A25" s="464" t="s">
        <v>47</v>
      </c>
      <c r="B25" s="465"/>
      <c r="C25" s="461"/>
      <c r="D25" s="462"/>
      <c r="E25" s="439"/>
      <c r="F25" s="440"/>
      <c r="G25" s="439"/>
      <c r="H25" s="441"/>
    </row>
    <row r="26" spans="1:8" s="42" customFormat="1" ht="23.25" customHeight="1">
      <c r="A26" s="464" t="s">
        <v>345</v>
      </c>
      <c r="B26" s="465"/>
      <c r="C26" s="461"/>
      <c r="D26" s="462"/>
      <c r="E26" s="439"/>
      <c r="F26" s="440"/>
      <c r="G26" s="439"/>
      <c r="H26" s="441"/>
    </row>
    <row r="27" spans="1:8" s="42" customFormat="1" ht="33" customHeight="1">
      <c r="A27" s="464" t="s">
        <v>359</v>
      </c>
      <c r="B27" s="465"/>
      <c r="C27" s="461"/>
      <c r="D27" s="462"/>
      <c r="E27" s="439"/>
      <c r="F27" s="440"/>
      <c r="G27" s="439"/>
      <c r="H27" s="441"/>
    </row>
    <row r="28" spans="1:8" s="42" customFormat="1" ht="23.25" customHeight="1">
      <c r="A28" s="464" t="s">
        <v>347</v>
      </c>
      <c r="B28" s="465"/>
      <c r="C28" s="461"/>
      <c r="D28" s="462"/>
      <c r="E28" s="439"/>
      <c r="F28" s="440"/>
      <c r="G28" s="439"/>
      <c r="H28" s="441"/>
    </row>
    <row r="29" spans="1:8" s="42" customFormat="1" ht="25.5" customHeight="1">
      <c r="A29" s="464" t="s">
        <v>355</v>
      </c>
      <c r="B29" s="465"/>
      <c r="C29" s="435"/>
      <c r="D29" s="436"/>
      <c r="E29" s="439"/>
      <c r="F29" s="440"/>
      <c r="G29" s="439"/>
      <c r="H29" s="441"/>
    </row>
    <row r="30" spans="1:8" s="42" customFormat="1" ht="37.5" customHeight="1">
      <c r="A30" s="464" t="s">
        <v>346</v>
      </c>
      <c r="B30" s="465"/>
      <c r="C30" s="461"/>
      <c r="D30" s="462"/>
      <c r="E30" s="439"/>
      <c r="F30" s="440"/>
      <c r="G30" s="439"/>
      <c r="H30" s="441"/>
    </row>
    <row r="31" spans="1:8" s="42" customFormat="1" ht="24" customHeight="1">
      <c r="A31" s="464" t="s">
        <v>356</v>
      </c>
      <c r="B31" s="465"/>
      <c r="C31" s="435"/>
      <c r="D31" s="436"/>
      <c r="E31" s="439"/>
      <c r="F31" s="440"/>
      <c r="G31" s="439"/>
      <c r="H31" s="441"/>
    </row>
    <row r="32" spans="1:8" s="42" customFormat="1" ht="18.75" customHeight="1">
      <c r="A32" s="464" t="s">
        <v>348</v>
      </c>
      <c r="B32" s="465"/>
      <c r="C32" s="435"/>
      <c r="D32" s="436"/>
      <c r="E32" s="439"/>
      <c r="F32" s="440"/>
      <c r="G32" s="439"/>
      <c r="H32" s="441"/>
    </row>
    <row r="33" spans="1:8" s="42" customFormat="1" ht="21.75" customHeight="1">
      <c r="A33" s="464" t="s">
        <v>69</v>
      </c>
      <c r="B33" s="465"/>
      <c r="C33" s="435"/>
      <c r="D33" s="436"/>
      <c r="E33" s="439"/>
      <c r="F33" s="440"/>
      <c r="G33" s="439"/>
      <c r="H33" s="441"/>
    </row>
    <row r="34" spans="1:8" s="42" customFormat="1" ht="18" customHeight="1">
      <c r="A34" s="464" t="s">
        <v>67</v>
      </c>
      <c r="B34" s="465"/>
      <c r="C34" s="435"/>
      <c r="D34" s="436"/>
      <c r="E34" s="439"/>
      <c r="F34" s="440"/>
      <c r="G34" s="439"/>
      <c r="H34" s="441"/>
    </row>
    <row r="35" spans="1:8" ht="30" customHeight="1" thickBot="1">
      <c r="A35" s="466" t="s">
        <v>349</v>
      </c>
      <c r="B35" s="467"/>
      <c r="C35" s="437"/>
      <c r="D35" s="438"/>
      <c r="E35" s="433" t="s">
        <v>59</v>
      </c>
      <c r="F35" s="434"/>
      <c r="G35" s="437"/>
      <c r="H35" s="442"/>
    </row>
    <row r="36" spans="1:8" ht="19.5" customHeight="1">
      <c r="A36" s="44" t="s">
        <v>53</v>
      </c>
      <c r="B36" s="463" t="s">
        <v>54</v>
      </c>
      <c r="C36" s="463"/>
      <c r="D36" s="463"/>
      <c r="E36" s="463"/>
      <c r="F36" s="463"/>
      <c r="G36" s="463"/>
    </row>
    <row r="37" spans="1:8" ht="19.5" customHeight="1">
      <c r="A37" s="44"/>
      <c r="B37" s="463" t="s">
        <v>55</v>
      </c>
      <c r="C37" s="463"/>
      <c r="D37" s="463"/>
      <c r="E37" s="463"/>
      <c r="F37" s="463"/>
      <c r="G37" s="463"/>
    </row>
    <row r="38" spans="1:8">
      <c r="A38" s="44"/>
      <c r="B38" s="463" t="s">
        <v>60</v>
      </c>
      <c r="C38" s="463"/>
      <c r="D38" s="463"/>
      <c r="E38" s="463"/>
      <c r="F38" s="463"/>
      <c r="G38" s="463"/>
    </row>
    <row r="39" spans="1:8">
      <c r="A39" s="257" t="s">
        <v>312</v>
      </c>
      <c r="B39" s="257"/>
    </row>
  </sheetData>
  <mergeCells count="104">
    <mergeCell ref="E8:F8"/>
    <mergeCell ref="G8:H8"/>
    <mergeCell ref="C8:D8"/>
    <mergeCell ref="C18:D18"/>
    <mergeCell ref="A15:B15"/>
    <mergeCell ref="A16:B16"/>
    <mergeCell ref="A17:B18"/>
    <mergeCell ref="A19:B20"/>
    <mergeCell ref="A21:B22"/>
    <mergeCell ref="A9:B9"/>
    <mergeCell ref="A10:B10"/>
    <mergeCell ref="E18:H18"/>
    <mergeCell ref="E20:H20"/>
    <mergeCell ref="E22:H22"/>
    <mergeCell ref="C9:H9"/>
    <mergeCell ref="C16:H16"/>
    <mergeCell ref="C17:H17"/>
    <mergeCell ref="C21:H21"/>
    <mergeCell ref="A14:H14"/>
    <mergeCell ref="C15:H15"/>
    <mergeCell ref="C10:H10"/>
    <mergeCell ref="C11:H11"/>
    <mergeCell ref="C19:H19"/>
    <mergeCell ref="A23:B23"/>
    <mergeCell ref="A24:B24"/>
    <mergeCell ref="A25:B25"/>
    <mergeCell ref="A26:B26"/>
    <mergeCell ref="A27:B27"/>
    <mergeCell ref="A30:B30"/>
    <mergeCell ref="A28:B28"/>
    <mergeCell ref="A29:B29"/>
    <mergeCell ref="C20:D20"/>
    <mergeCell ref="C22:D22"/>
    <mergeCell ref="C25:D25"/>
    <mergeCell ref="C26:D26"/>
    <mergeCell ref="C27:D27"/>
    <mergeCell ref="C30:D30"/>
    <mergeCell ref="C28:D28"/>
    <mergeCell ref="E23:F23"/>
    <mergeCell ref="G23:H23"/>
    <mergeCell ref="C23:D23"/>
    <mergeCell ref="C24:D24"/>
    <mergeCell ref="E24:F24"/>
    <mergeCell ref="G24:H24"/>
    <mergeCell ref="B36:G36"/>
    <mergeCell ref="B37:G37"/>
    <mergeCell ref="B38:G38"/>
    <mergeCell ref="A31:B31"/>
    <mergeCell ref="A32:B32"/>
    <mergeCell ref="A33:B33"/>
    <mergeCell ref="A34:B34"/>
    <mergeCell ref="A35:B35"/>
    <mergeCell ref="E28:F28"/>
    <mergeCell ref="E29:F29"/>
    <mergeCell ref="E31:F31"/>
    <mergeCell ref="E32:F32"/>
    <mergeCell ref="E33:F33"/>
    <mergeCell ref="E25:F25"/>
    <mergeCell ref="E26:F26"/>
    <mergeCell ref="E27:F27"/>
    <mergeCell ref="E30:F30"/>
    <mergeCell ref="G25:H25"/>
    <mergeCell ref="B1:D4"/>
    <mergeCell ref="C12:D12"/>
    <mergeCell ref="E12:F12"/>
    <mergeCell ref="E13:F13"/>
    <mergeCell ref="G12:H12"/>
    <mergeCell ref="G13:H13"/>
    <mergeCell ref="C7:F7"/>
    <mergeCell ref="E1:E4"/>
    <mergeCell ref="F1:F2"/>
    <mergeCell ref="G1:G2"/>
    <mergeCell ref="H1:H2"/>
    <mergeCell ref="F3:F4"/>
    <mergeCell ref="G3:G4"/>
    <mergeCell ref="H3:H4"/>
    <mergeCell ref="G6:H6"/>
    <mergeCell ref="E6:F6"/>
    <mergeCell ref="A6:B6"/>
    <mergeCell ref="A7:B7"/>
    <mergeCell ref="A11:B11"/>
    <mergeCell ref="A12:B12"/>
    <mergeCell ref="A13:B13"/>
    <mergeCell ref="A8:B8"/>
    <mergeCell ref="A1:A4"/>
    <mergeCell ref="C6:D6"/>
    <mergeCell ref="G26:H26"/>
    <mergeCell ref="G27:H27"/>
    <mergeCell ref="G30:H30"/>
    <mergeCell ref="G28:H28"/>
    <mergeCell ref="G29:H29"/>
    <mergeCell ref="G31:H31"/>
    <mergeCell ref="G32:H32"/>
    <mergeCell ref="G33:H33"/>
    <mergeCell ref="G35:H35"/>
    <mergeCell ref="E35:F35"/>
    <mergeCell ref="C29:D29"/>
    <mergeCell ref="C31:D31"/>
    <mergeCell ref="C32:D32"/>
    <mergeCell ref="C33:D33"/>
    <mergeCell ref="C34:D34"/>
    <mergeCell ref="C35:D35"/>
    <mergeCell ref="E34:F34"/>
    <mergeCell ref="G34:H34"/>
  </mergeCells>
  <phoneticPr fontId="1" type="noConversion"/>
  <pageMargins left="0.7" right="0.7" top="0.75" bottom="0.75" header="0.3" footer="0.3"/>
  <pageSetup paperSize="9" scale="7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Pict="0">
                <anchor moveWithCells="1" sizeWithCells="1">
                  <from>
                    <xdr:col>4</xdr:col>
                    <xdr:colOff>533400</xdr:colOff>
                    <xdr:row>4</xdr:row>
                    <xdr:rowOff>152400</xdr:rowOff>
                  </from>
                  <to>
                    <xdr:col>5</xdr:col>
                    <xdr:colOff>38100</xdr:colOff>
                    <xdr:row>6</xdr:row>
                    <xdr:rowOff>30480</xdr:rowOff>
                  </to>
                </anchor>
              </controlPr>
            </control>
          </mc:Choice>
        </mc:AlternateContent>
        <mc:AlternateContent xmlns:mc="http://schemas.openxmlformats.org/markup-compatibility/2006">
          <mc:Choice Requires="x14">
            <control shapeId="9222" r:id="rId5" name="Check Box 6">
              <controlPr defaultSize="0" autoPict="0">
                <anchor moveWithCells="1" sizeWithCells="1">
                  <from>
                    <xdr:col>6</xdr:col>
                    <xdr:colOff>236220</xdr:colOff>
                    <xdr:row>4</xdr:row>
                    <xdr:rowOff>121920</xdr:rowOff>
                  </from>
                  <to>
                    <xdr:col>6</xdr:col>
                    <xdr:colOff>868680</xdr:colOff>
                    <xdr:row>6</xdr:row>
                    <xdr:rowOff>76200</xdr:rowOff>
                  </to>
                </anchor>
              </controlPr>
            </control>
          </mc:Choice>
        </mc:AlternateContent>
        <mc:AlternateContent xmlns:mc="http://schemas.openxmlformats.org/markup-compatibility/2006">
          <mc:Choice Requires="x14">
            <control shapeId="9224" r:id="rId6" name="Check Box 8">
              <controlPr defaultSize="0" autoPict="0">
                <anchor moveWithCells="1" sizeWithCells="1">
                  <from>
                    <xdr:col>2</xdr:col>
                    <xdr:colOff>457200</xdr:colOff>
                    <xdr:row>4</xdr:row>
                    <xdr:rowOff>114300</xdr:rowOff>
                  </from>
                  <to>
                    <xdr:col>3</xdr:col>
                    <xdr:colOff>0</xdr:colOff>
                    <xdr:row>6</xdr:row>
                    <xdr:rowOff>68580</xdr:rowOff>
                  </to>
                </anchor>
              </controlPr>
            </control>
          </mc:Choice>
        </mc:AlternateContent>
        <mc:AlternateContent xmlns:mc="http://schemas.openxmlformats.org/markup-compatibility/2006">
          <mc:Choice Requires="x14">
            <control shapeId="9226" r:id="rId7" name="Check Box 10">
              <controlPr defaultSize="0" autoPict="0">
                <anchor moveWithCells="1" sizeWithCells="1">
                  <from>
                    <xdr:col>6</xdr:col>
                    <xdr:colOff>182880</xdr:colOff>
                    <xdr:row>11</xdr:row>
                    <xdr:rowOff>45720</xdr:rowOff>
                  </from>
                  <to>
                    <xdr:col>6</xdr:col>
                    <xdr:colOff>906780</xdr:colOff>
                    <xdr:row>11</xdr:row>
                    <xdr:rowOff>350520</xdr:rowOff>
                  </to>
                </anchor>
              </controlPr>
            </control>
          </mc:Choice>
        </mc:AlternateContent>
        <mc:AlternateContent xmlns:mc="http://schemas.openxmlformats.org/markup-compatibility/2006">
          <mc:Choice Requires="x14">
            <control shapeId="9228" r:id="rId8" name="Check Box 12">
              <controlPr defaultSize="0" autoPict="0">
                <anchor moveWithCells="1" sizeWithCells="1">
                  <from>
                    <xdr:col>6</xdr:col>
                    <xdr:colOff>182880</xdr:colOff>
                    <xdr:row>12</xdr:row>
                    <xdr:rowOff>30480</xdr:rowOff>
                  </from>
                  <to>
                    <xdr:col>6</xdr:col>
                    <xdr:colOff>906780</xdr:colOff>
                    <xdr:row>12</xdr:row>
                    <xdr:rowOff>350520</xdr:rowOff>
                  </to>
                </anchor>
              </controlPr>
            </control>
          </mc:Choice>
        </mc:AlternateContent>
        <mc:AlternateContent xmlns:mc="http://schemas.openxmlformats.org/markup-compatibility/2006">
          <mc:Choice Requires="x14">
            <control shapeId="9230" r:id="rId9" name="Check Box 14">
              <controlPr defaultSize="0" autoPict="0">
                <anchor moveWithCells="1" sizeWithCells="1">
                  <from>
                    <xdr:col>6</xdr:col>
                    <xdr:colOff>845820</xdr:colOff>
                    <xdr:row>11</xdr:row>
                    <xdr:rowOff>45720</xdr:rowOff>
                  </from>
                  <to>
                    <xdr:col>7</xdr:col>
                    <xdr:colOff>228600</xdr:colOff>
                    <xdr:row>11</xdr:row>
                    <xdr:rowOff>365760</xdr:rowOff>
                  </to>
                </anchor>
              </controlPr>
            </control>
          </mc:Choice>
        </mc:AlternateContent>
        <mc:AlternateContent xmlns:mc="http://schemas.openxmlformats.org/markup-compatibility/2006">
          <mc:Choice Requires="x14">
            <control shapeId="9231" r:id="rId10" name="Check Box 15">
              <controlPr defaultSize="0" autoPict="0">
                <anchor moveWithCells="1" sizeWithCells="1">
                  <from>
                    <xdr:col>6</xdr:col>
                    <xdr:colOff>861060</xdr:colOff>
                    <xdr:row>12</xdr:row>
                    <xdr:rowOff>38100</xdr:rowOff>
                  </from>
                  <to>
                    <xdr:col>7</xdr:col>
                    <xdr:colOff>342900</xdr:colOff>
                    <xdr:row>12</xdr:row>
                    <xdr:rowOff>350520</xdr:rowOff>
                  </to>
                </anchor>
              </controlPr>
            </control>
          </mc:Choice>
        </mc:AlternateContent>
        <mc:AlternateContent xmlns:mc="http://schemas.openxmlformats.org/markup-compatibility/2006">
          <mc:Choice Requires="x14">
            <control shapeId="9232" r:id="rId11" name="Check Box 16">
              <controlPr defaultSize="0" autoPict="0">
                <anchor moveWithCells="1" sizeWithCells="1">
                  <from>
                    <xdr:col>2</xdr:col>
                    <xdr:colOff>937260</xdr:colOff>
                    <xdr:row>13</xdr:row>
                    <xdr:rowOff>198120</xdr:rowOff>
                  </from>
                  <to>
                    <xdr:col>3</xdr:col>
                    <xdr:colOff>228600</xdr:colOff>
                    <xdr:row>14</xdr:row>
                    <xdr:rowOff>259080</xdr:rowOff>
                  </to>
                </anchor>
              </controlPr>
            </control>
          </mc:Choice>
        </mc:AlternateContent>
        <mc:AlternateContent xmlns:mc="http://schemas.openxmlformats.org/markup-compatibility/2006">
          <mc:Choice Requires="x14">
            <control shapeId="9234" r:id="rId12" name="Check Box 18">
              <controlPr defaultSize="0" autoPict="0">
                <anchor moveWithCells="1" sizeWithCells="1">
                  <from>
                    <xdr:col>3</xdr:col>
                    <xdr:colOff>518160</xdr:colOff>
                    <xdr:row>13</xdr:row>
                    <xdr:rowOff>220980</xdr:rowOff>
                  </from>
                  <to>
                    <xdr:col>3</xdr:col>
                    <xdr:colOff>876300</xdr:colOff>
                    <xdr:row>15</xdr:row>
                    <xdr:rowOff>22860</xdr:rowOff>
                  </to>
                </anchor>
              </controlPr>
            </control>
          </mc:Choice>
        </mc:AlternateContent>
        <mc:AlternateContent xmlns:mc="http://schemas.openxmlformats.org/markup-compatibility/2006">
          <mc:Choice Requires="x14">
            <control shapeId="9235" r:id="rId13" name="Check Box 19">
              <controlPr defaultSize="0" autoPict="0">
                <anchor moveWithCells="1" sizeWithCells="1">
                  <from>
                    <xdr:col>4</xdr:col>
                    <xdr:colOff>579120</xdr:colOff>
                    <xdr:row>13</xdr:row>
                    <xdr:rowOff>198120</xdr:rowOff>
                  </from>
                  <to>
                    <xdr:col>4</xdr:col>
                    <xdr:colOff>1028700</xdr:colOff>
                    <xdr:row>14</xdr:row>
                    <xdr:rowOff>259080</xdr:rowOff>
                  </to>
                </anchor>
              </controlPr>
            </control>
          </mc:Choice>
        </mc:AlternateContent>
        <mc:AlternateContent xmlns:mc="http://schemas.openxmlformats.org/markup-compatibility/2006">
          <mc:Choice Requires="x14">
            <control shapeId="9237" r:id="rId14" name="Check Box 21">
              <controlPr defaultSize="0" autoPict="0">
                <anchor moveWithCells="1" sizeWithCells="1">
                  <from>
                    <xdr:col>5</xdr:col>
                    <xdr:colOff>304800</xdr:colOff>
                    <xdr:row>13</xdr:row>
                    <xdr:rowOff>213360</xdr:rowOff>
                  </from>
                  <to>
                    <xdr:col>5</xdr:col>
                    <xdr:colOff>670560</xdr:colOff>
                    <xdr:row>15</xdr:row>
                    <xdr:rowOff>22860</xdr:rowOff>
                  </to>
                </anchor>
              </controlPr>
            </control>
          </mc:Choice>
        </mc:AlternateContent>
        <mc:AlternateContent xmlns:mc="http://schemas.openxmlformats.org/markup-compatibility/2006">
          <mc:Choice Requires="x14">
            <control shapeId="9239" r:id="rId15" name="Check Box 23">
              <controlPr defaultSize="0" autoPict="0">
                <anchor moveWithCells="1" sizeWithCells="1">
                  <from>
                    <xdr:col>5</xdr:col>
                    <xdr:colOff>914400</xdr:colOff>
                    <xdr:row>13</xdr:row>
                    <xdr:rowOff>213360</xdr:rowOff>
                  </from>
                  <to>
                    <xdr:col>6</xdr:col>
                    <xdr:colOff>259080</xdr:colOff>
                    <xdr:row>15</xdr:row>
                    <xdr:rowOff>22860</xdr:rowOff>
                  </to>
                </anchor>
              </controlPr>
            </control>
          </mc:Choice>
        </mc:AlternateContent>
        <mc:AlternateContent xmlns:mc="http://schemas.openxmlformats.org/markup-compatibility/2006">
          <mc:Choice Requires="x14">
            <control shapeId="9240" r:id="rId16" name="Check Box 24">
              <controlPr defaultSize="0" autoPict="0">
                <anchor moveWithCells="1" sizeWithCells="1">
                  <from>
                    <xdr:col>3</xdr:col>
                    <xdr:colOff>541020</xdr:colOff>
                    <xdr:row>9</xdr:row>
                    <xdr:rowOff>236220</xdr:rowOff>
                  </from>
                  <to>
                    <xdr:col>4</xdr:col>
                    <xdr:colOff>327660</xdr:colOff>
                    <xdr:row>11</xdr:row>
                    <xdr:rowOff>114300</xdr:rowOff>
                  </to>
                </anchor>
              </controlPr>
            </control>
          </mc:Choice>
        </mc:AlternateContent>
        <mc:AlternateContent xmlns:mc="http://schemas.openxmlformats.org/markup-compatibility/2006">
          <mc:Choice Requires="x14">
            <control shapeId="9241" r:id="rId17" name="Check Box 25">
              <controlPr defaultSize="0" autoPict="0">
                <anchor moveWithCells="1" sizeWithCells="1">
                  <from>
                    <xdr:col>5</xdr:col>
                    <xdr:colOff>22860</xdr:colOff>
                    <xdr:row>9</xdr:row>
                    <xdr:rowOff>198120</xdr:rowOff>
                  </from>
                  <to>
                    <xdr:col>5</xdr:col>
                    <xdr:colOff>655320</xdr:colOff>
                    <xdr:row>11</xdr:row>
                    <xdr:rowOff>76200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26"/>
  <sheetViews>
    <sheetView zoomScale="90" zoomScaleNormal="90" zoomScaleSheetLayoutView="55" workbookViewId="0">
      <selection activeCell="K11" sqref="K11"/>
    </sheetView>
  </sheetViews>
  <sheetFormatPr defaultColWidth="9" defaultRowHeight="15.6"/>
  <cols>
    <col min="1" max="1" width="16.109375" style="1" customWidth="1"/>
    <col min="2" max="2" width="14.109375" style="1" customWidth="1"/>
    <col min="3" max="3" width="14" style="1" customWidth="1"/>
    <col min="4" max="4" width="17.44140625" style="1" customWidth="1"/>
    <col min="5" max="5" width="5.21875" style="1" customWidth="1"/>
    <col min="6" max="7" width="7.88671875" style="1" customWidth="1"/>
    <col min="8" max="13" width="7" style="1" customWidth="1"/>
    <col min="14" max="14" width="9.33203125" style="1" customWidth="1"/>
    <col min="15" max="16384" width="9" style="1"/>
  </cols>
  <sheetData>
    <row r="1" spans="1:39" ht="12.75" customHeight="1">
      <c r="A1" s="483"/>
      <c r="B1" s="486" t="s">
        <v>368</v>
      </c>
      <c r="C1" s="486"/>
      <c r="D1" s="486"/>
      <c r="E1" s="486"/>
      <c r="F1" s="486"/>
      <c r="G1" s="486"/>
      <c r="H1" s="486"/>
      <c r="I1" s="486"/>
      <c r="J1" s="486"/>
      <c r="K1" s="295" t="s">
        <v>138</v>
      </c>
      <c r="L1" s="298" t="s">
        <v>139</v>
      </c>
      <c r="M1" s="298" t="s">
        <v>140</v>
      </c>
      <c r="N1" s="282" t="s">
        <v>141</v>
      </c>
    </row>
    <row r="2" spans="1:39" ht="12.75" customHeight="1">
      <c r="A2" s="484"/>
      <c r="B2" s="487"/>
      <c r="C2" s="487"/>
      <c r="D2" s="487"/>
      <c r="E2" s="487"/>
      <c r="F2" s="487"/>
      <c r="G2" s="487"/>
      <c r="H2" s="487"/>
      <c r="I2" s="487"/>
      <c r="J2" s="487"/>
      <c r="K2" s="296"/>
      <c r="L2" s="296"/>
      <c r="M2" s="296"/>
      <c r="N2" s="283"/>
    </row>
    <row r="3" spans="1:39" ht="12.75" customHeight="1">
      <c r="A3" s="484"/>
      <c r="B3" s="487"/>
      <c r="C3" s="487"/>
      <c r="D3" s="487"/>
      <c r="E3" s="487"/>
      <c r="F3" s="487"/>
      <c r="G3" s="487"/>
      <c r="H3" s="487"/>
      <c r="I3" s="487"/>
      <c r="J3" s="487"/>
      <c r="K3" s="296"/>
      <c r="L3" s="284"/>
      <c r="M3" s="284"/>
      <c r="N3" s="286"/>
    </row>
    <row r="4" spans="1:39" ht="12.75" customHeight="1" thickBot="1">
      <c r="A4" s="485"/>
      <c r="B4" s="488"/>
      <c r="C4" s="488"/>
      <c r="D4" s="488"/>
      <c r="E4" s="488"/>
      <c r="F4" s="488"/>
      <c r="G4" s="488"/>
      <c r="H4" s="488"/>
      <c r="I4" s="488"/>
      <c r="J4" s="488"/>
      <c r="K4" s="297"/>
      <c r="L4" s="285"/>
      <c r="M4" s="285"/>
      <c r="N4" s="287"/>
    </row>
    <row r="5" spans="1:39" ht="21.75" customHeight="1" thickBot="1">
      <c r="A5" s="245" t="s">
        <v>36</v>
      </c>
      <c r="B5" s="246"/>
      <c r="C5" s="246" t="s">
        <v>50</v>
      </c>
      <c r="D5" s="247" t="s">
        <v>64</v>
      </c>
      <c r="E5" s="246"/>
      <c r="F5" s="246"/>
      <c r="G5" s="246"/>
      <c r="H5" s="248"/>
      <c r="I5" s="248"/>
      <c r="J5" s="248"/>
      <c r="K5" s="248"/>
      <c r="L5" s="248"/>
      <c r="M5" s="248"/>
      <c r="N5" s="246"/>
    </row>
    <row r="6" spans="1:39" ht="18" customHeight="1">
      <c r="A6" s="495" t="s">
        <v>42</v>
      </c>
      <c r="B6" s="496"/>
      <c r="C6" s="496"/>
      <c r="D6" s="496"/>
      <c r="E6" s="496"/>
      <c r="F6" s="496"/>
      <c r="G6" s="496"/>
      <c r="H6" s="496" t="s">
        <v>71</v>
      </c>
      <c r="I6" s="496"/>
      <c r="J6" s="496"/>
      <c r="K6" s="496"/>
      <c r="L6" s="496"/>
      <c r="M6" s="496"/>
      <c r="N6" s="490" t="s">
        <v>35</v>
      </c>
    </row>
    <row r="7" spans="1:39" s="40" customFormat="1" ht="49.5" customHeight="1">
      <c r="A7" s="259" t="s">
        <v>43</v>
      </c>
      <c r="B7" s="249" t="s">
        <v>44</v>
      </c>
      <c r="C7" s="249" t="s">
        <v>320</v>
      </c>
      <c r="D7" s="200" t="s">
        <v>34</v>
      </c>
      <c r="E7" s="200" t="s">
        <v>57</v>
      </c>
      <c r="F7" s="200" t="s">
        <v>41</v>
      </c>
      <c r="G7" s="200" t="s">
        <v>61</v>
      </c>
      <c r="H7" s="250" t="s">
        <v>51</v>
      </c>
      <c r="I7" s="251" t="s">
        <v>1</v>
      </c>
      <c r="J7" s="251" t="s">
        <v>33</v>
      </c>
      <c r="K7" s="251" t="s">
        <v>39</v>
      </c>
      <c r="L7" s="251" t="s">
        <v>40</v>
      </c>
      <c r="M7" s="251" t="s">
        <v>70</v>
      </c>
      <c r="N7" s="491"/>
      <c r="O7" s="1"/>
      <c r="P7" s="1"/>
      <c r="Q7" s="1"/>
      <c r="R7" s="1"/>
      <c r="S7" s="1"/>
      <c r="T7" s="1"/>
      <c r="U7" s="1"/>
      <c r="V7" s="1"/>
      <c r="W7" s="1"/>
      <c r="X7" s="1"/>
      <c r="Y7" s="1"/>
      <c r="Z7" s="1"/>
      <c r="AA7" s="1"/>
      <c r="AB7" s="1"/>
      <c r="AC7" s="1"/>
      <c r="AD7" s="1"/>
      <c r="AE7" s="1"/>
      <c r="AF7" s="1"/>
      <c r="AG7" s="1"/>
      <c r="AH7" s="1"/>
      <c r="AI7" s="1"/>
      <c r="AJ7" s="1"/>
      <c r="AK7" s="1"/>
      <c r="AL7" s="1"/>
      <c r="AM7" s="1"/>
    </row>
    <row r="8" spans="1:39" s="40" customFormat="1" ht="26.25" customHeight="1">
      <c r="A8" s="260"/>
      <c r="B8" s="252"/>
      <c r="C8" s="252"/>
      <c r="D8" s="252"/>
      <c r="E8" s="252"/>
      <c r="F8" s="252"/>
      <c r="G8" s="252"/>
      <c r="H8" s="253"/>
      <c r="I8" s="253"/>
      <c r="J8" s="253"/>
      <c r="K8" s="253"/>
      <c r="L8" s="253"/>
      <c r="M8" s="253"/>
      <c r="N8" s="261">
        <f t="shared" ref="N8:N13" si="0">SUM(H8:M8)</f>
        <v>0</v>
      </c>
      <c r="O8" s="1"/>
      <c r="P8" s="1"/>
      <c r="Q8" s="1"/>
      <c r="R8" s="1"/>
      <c r="S8" s="1"/>
      <c r="T8" s="1"/>
      <c r="U8" s="1"/>
      <c r="V8" s="1"/>
      <c r="W8" s="1"/>
      <c r="X8" s="1"/>
      <c r="Y8" s="1"/>
      <c r="Z8" s="1"/>
      <c r="AA8" s="1"/>
      <c r="AB8" s="1"/>
      <c r="AC8" s="1"/>
      <c r="AD8" s="1"/>
      <c r="AE8" s="1"/>
      <c r="AF8" s="1"/>
      <c r="AG8" s="1"/>
      <c r="AH8" s="1"/>
      <c r="AI8" s="1"/>
      <c r="AJ8" s="1"/>
      <c r="AK8" s="1"/>
      <c r="AL8" s="1"/>
      <c r="AM8" s="1"/>
    </row>
    <row r="9" spans="1:39" s="40" customFormat="1" ht="26.25" customHeight="1">
      <c r="A9" s="260"/>
      <c r="B9" s="252"/>
      <c r="C9" s="252"/>
      <c r="D9" s="252"/>
      <c r="E9" s="252"/>
      <c r="F9" s="252"/>
      <c r="G9" s="252"/>
      <c r="H9" s="253"/>
      <c r="I9" s="253"/>
      <c r="J9" s="253"/>
      <c r="K9" s="253"/>
      <c r="L9" s="253"/>
      <c r="M9" s="253"/>
      <c r="N9" s="261">
        <f t="shared" si="0"/>
        <v>0</v>
      </c>
      <c r="O9" s="1"/>
      <c r="P9" s="1"/>
      <c r="Q9" s="1"/>
      <c r="R9" s="1"/>
      <c r="S9" s="1"/>
      <c r="T9" s="1"/>
      <c r="U9" s="1"/>
      <c r="V9" s="1"/>
      <c r="W9" s="1"/>
      <c r="X9" s="1"/>
      <c r="Y9" s="1"/>
      <c r="Z9" s="1"/>
      <c r="AA9" s="1"/>
      <c r="AB9" s="1"/>
      <c r="AC9" s="1"/>
      <c r="AD9" s="1"/>
      <c r="AE9" s="1"/>
      <c r="AF9" s="1"/>
      <c r="AG9" s="1"/>
      <c r="AH9" s="1"/>
      <c r="AI9" s="1"/>
      <c r="AJ9" s="1"/>
      <c r="AK9" s="1"/>
      <c r="AL9" s="1"/>
      <c r="AM9" s="1"/>
    </row>
    <row r="10" spans="1:39" s="40" customFormat="1" ht="26.25" customHeight="1">
      <c r="A10" s="260"/>
      <c r="B10" s="252"/>
      <c r="C10" s="252"/>
      <c r="D10" s="252"/>
      <c r="E10" s="252"/>
      <c r="F10" s="252"/>
      <c r="G10" s="252"/>
      <c r="H10" s="253"/>
      <c r="I10" s="253"/>
      <c r="J10" s="253"/>
      <c r="K10" s="253"/>
      <c r="L10" s="253"/>
      <c r="M10" s="253"/>
      <c r="N10" s="261">
        <f t="shared" si="0"/>
        <v>0</v>
      </c>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s="40" customFormat="1" ht="26.25" customHeight="1">
      <c r="A11" s="260"/>
      <c r="B11" s="252"/>
      <c r="C11" s="252"/>
      <c r="D11" s="252"/>
      <c r="E11" s="252"/>
      <c r="F11" s="252"/>
      <c r="G11" s="252"/>
      <c r="H11" s="253"/>
      <c r="I11" s="253"/>
      <c r="J11" s="253"/>
      <c r="K11" s="253"/>
      <c r="L11" s="253"/>
      <c r="M11" s="253"/>
      <c r="N11" s="261">
        <f t="shared" si="0"/>
        <v>0</v>
      </c>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s="40" customFormat="1" ht="26.25" customHeight="1">
      <c r="A12" s="260"/>
      <c r="B12" s="252"/>
      <c r="C12" s="252"/>
      <c r="D12" s="252"/>
      <c r="E12" s="252"/>
      <c r="F12" s="252"/>
      <c r="G12" s="252"/>
      <c r="H12" s="253"/>
      <c r="I12" s="253"/>
      <c r="J12" s="253"/>
      <c r="K12" s="253"/>
      <c r="L12" s="253"/>
      <c r="M12" s="253"/>
      <c r="N12" s="261">
        <f t="shared" si="0"/>
        <v>0</v>
      </c>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s="2" customFormat="1" ht="26.25" customHeight="1">
      <c r="A13" s="262"/>
      <c r="B13" s="254"/>
      <c r="C13" s="254"/>
      <c r="D13" s="254"/>
      <c r="E13" s="254"/>
      <c r="F13" s="255"/>
      <c r="G13" s="255"/>
      <c r="H13" s="256"/>
      <c r="I13" s="256"/>
      <c r="J13" s="256"/>
      <c r="K13" s="256"/>
      <c r="L13" s="256"/>
      <c r="M13" s="256"/>
      <c r="N13" s="261">
        <f t="shared" si="0"/>
        <v>0</v>
      </c>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s="2" customFormat="1" ht="30" customHeight="1" thickBot="1">
      <c r="A14" s="492" t="s">
        <v>38</v>
      </c>
      <c r="B14" s="493"/>
      <c r="C14" s="493"/>
      <c r="D14" s="493"/>
      <c r="E14" s="493"/>
      <c r="F14" s="493"/>
      <c r="G14" s="494"/>
      <c r="H14" s="263">
        <f>SUM(H8:H13)</f>
        <v>0</v>
      </c>
      <c r="I14" s="263">
        <f t="shared" ref="I14:M14" si="1">SUM(I8:I13)</f>
        <v>0</v>
      </c>
      <c r="J14" s="263">
        <f t="shared" si="1"/>
        <v>0</v>
      </c>
      <c r="K14" s="263">
        <f t="shared" si="1"/>
        <v>0</v>
      </c>
      <c r="L14" s="263">
        <f t="shared" si="1"/>
        <v>0</v>
      </c>
      <c r="M14" s="263">
        <f t="shared" si="1"/>
        <v>0</v>
      </c>
      <c r="N14" s="264">
        <f>SUM(H14:M14)</f>
        <v>0</v>
      </c>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24" customHeight="1">
      <c r="A15" s="258" t="s">
        <v>63</v>
      </c>
      <c r="B15" s="489"/>
      <c r="C15" s="489"/>
      <c r="D15" s="246"/>
      <c r="E15" s="246"/>
      <c r="F15" s="246"/>
      <c r="G15" s="246"/>
      <c r="H15" s="246"/>
      <c r="I15" s="246"/>
      <c r="J15" s="246"/>
      <c r="K15" s="246"/>
      <c r="L15" s="246"/>
      <c r="M15" s="246"/>
      <c r="N15" s="246"/>
    </row>
    <row r="16" spans="1:39">
      <c r="A16" s="257" t="s">
        <v>365</v>
      </c>
      <c r="E16" s="1" t="s">
        <v>338</v>
      </c>
      <c r="L16" s="482" t="s">
        <v>170</v>
      </c>
      <c r="M16" s="482"/>
      <c r="N16" s="482"/>
    </row>
    <row r="17" spans="1:7">
      <c r="G17" s="1" t="s">
        <v>37</v>
      </c>
    </row>
    <row r="18" spans="1:7">
      <c r="B18" s="3"/>
      <c r="C18" s="3"/>
    </row>
    <row r="26" spans="1:7">
      <c r="A26" s="41"/>
      <c r="B26" s="41"/>
      <c r="C26" s="41"/>
      <c r="D26" s="41"/>
      <c r="E26" s="41"/>
      <c r="F26" s="41"/>
    </row>
  </sheetData>
  <mergeCells count="15">
    <mergeCell ref="L16:N16"/>
    <mergeCell ref="A1:A4"/>
    <mergeCell ref="K1:K4"/>
    <mergeCell ref="L1:L2"/>
    <mergeCell ref="M1:M2"/>
    <mergeCell ref="N1:N2"/>
    <mergeCell ref="L3:L4"/>
    <mergeCell ref="M3:M4"/>
    <mergeCell ref="N3:N4"/>
    <mergeCell ref="B1:J4"/>
    <mergeCell ref="B15:C15"/>
    <mergeCell ref="N6:N7"/>
    <mergeCell ref="A14:G14"/>
    <mergeCell ref="A6:G6"/>
    <mergeCell ref="H6:M6"/>
  </mergeCells>
  <phoneticPr fontId="1" type="noConversion"/>
  <printOptions horizontalCentered="1"/>
  <pageMargins left="0.11811023622047245" right="0.11811023622047245" top="0.35433070866141736" bottom="0.35433070866141736"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0"/>
  <sheetViews>
    <sheetView zoomScale="90" zoomScaleNormal="90" workbookViewId="0">
      <selection activeCell="L14" sqref="L14"/>
    </sheetView>
  </sheetViews>
  <sheetFormatPr defaultColWidth="9" defaultRowHeight="14.4"/>
  <cols>
    <col min="1" max="1" width="5.33203125" style="181" customWidth="1"/>
    <col min="2" max="2" width="11" style="181" customWidth="1"/>
    <col min="3" max="3" width="11.44140625" style="181" customWidth="1"/>
    <col min="4" max="4" width="13.77734375" style="181" customWidth="1"/>
    <col min="5" max="5" width="9" style="181"/>
    <col min="6" max="9" width="7.33203125" style="181" customWidth="1"/>
    <col min="10" max="13" width="9" style="181" customWidth="1"/>
    <col min="14" max="14" width="12.33203125" style="181" customWidth="1"/>
    <col min="15" max="16384" width="9" style="181"/>
  </cols>
  <sheetData>
    <row r="1" spans="1:14" ht="12" customHeight="1">
      <c r="A1" s="504"/>
      <c r="B1" s="505"/>
      <c r="C1" s="501" t="s">
        <v>364</v>
      </c>
      <c r="D1" s="501"/>
      <c r="E1" s="501"/>
      <c r="F1" s="501"/>
      <c r="G1" s="501"/>
      <c r="H1" s="501"/>
      <c r="I1" s="501"/>
      <c r="J1" s="501"/>
      <c r="K1" s="310" t="s">
        <v>245</v>
      </c>
      <c r="L1" s="313" t="s">
        <v>225</v>
      </c>
      <c r="M1" s="367" t="s">
        <v>193</v>
      </c>
      <c r="N1" s="355" t="s">
        <v>227</v>
      </c>
    </row>
    <row r="2" spans="1:14" ht="14.25" customHeight="1">
      <c r="A2" s="506"/>
      <c r="B2" s="507"/>
      <c r="C2" s="502"/>
      <c r="D2" s="502"/>
      <c r="E2" s="502"/>
      <c r="F2" s="502"/>
      <c r="G2" s="502"/>
      <c r="H2" s="502"/>
      <c r="I2" s="502"/>
      <c r="J2" s="502"/>
      <c r="K2" s="311"/>
      <c r="L2" s="314"/>
      <c r="M2" s="368"/>
      <c r="N2" s="356"/>
    </row>
    <row r="3" spans="1:14" ht="14.25" customHeight="1">
      <c r="A3" s="506"/>
      <c r="B3" s="507"/>
      <c r="C3" s="502"/>
      <c r="D3" s="502"/>
      <c r="E3" s="502"/>
      <c r="F3" s="502"/>
      <c r="G3" s="502"/>
      <c r="H3" s="502"/>
      <c r="I3" s="502"/>
      <c r="J3" s="502"/>
      <c r="K3" s="311"/>
      <c r="L3" s="303"/>
      <c r="M3" s="357"/>
      <c r="N3" s="359"/>
    </row>
    <row r="4" spans="1:14" ht="14.25" customHeight="1" thickBot="1">
      <c r="A4" s="508"/>
      <c r="B4" s="509"/>
      <c r="C4" s="503"/>
      <c r="D4" s="503"/>
      <c r="E4" s="503"/>
      <c r="F4" s="503"/>
      <c r="G4" s="503"/>
      <c r="H4" s="503"/>
      <c r="I4" s="503"/>
      <c r="J4" s="503"/>
      <c r="K4" s="312"/>
      <c r="L4" s="305"/>
      <c r="M4" s="358"/>
      <c r="N4" s="360"/>
    </row>
    <row r="5" spans="1:14" ht="14.25" customHeight="1" thickBot="1">
      <c r="A5" s="182"/>
      <c r="B5" s="182"/>
      <c r="C5" s="183"/>
      <c r="D5" s="183"/>
      <c r="E5" s="183"/>
      <c r="F5" s="183"/>
      <c r="G5" s="183"/>
      <c r="H5" s="183"/>
      <c r="I5" s="183"/>
      <c r="J5" s="183"/>
      <c r="K5" s="183"/>
      <c r="L5" s="184" t="s">
        <v>295</v>
      </c>
      <c r="M5" s="183"/>
      <c r="N5" s="183"/>
    </row>
    <row r="6" spans="1:14" s="180" customFormat="1" ht="17.25" customHeight="1">
      <c r="A6" s="499" t="s">
        <v>285</v>
      </c>
      <c r="B6" s="497" t="s">
        <v>279</v>
      </c>
      <c r="C6" s="497" t="s">
        <v>303</v>
      </c>
      <c r="D6" s="497" t="s">
        <v>280</v>
      </c>
      <c r="E6" s="497" t="s">
        <v>292</v>
      </c>
      <c r="F6" s="498" t="s">
        <v>291</v>
      </c>
      <c r="G6" s="498"/>
      <c r="H6" s="498"/>
      <c r="I6" s="498"/>
      <c r="J6" s="497" t="s">
        <v>290</v>
      </c>
      <c r="K6" s="497" t="s">
        <v>281</v>
      </c>
      <c r="L6" s="497" t="s">
        <v>282</v>
      </c>
      <c r="M6" s="497" t="s">
        <v>283</v>
      </c>
      <c r="N6" s="516" t="s">
        <v>284</v>
      </c>
    </row>
    <row r="7" spans="1:14" s="180" customFormat="1" ht="17.25" customHeight="1">
      <c r="A7" s="499"/>
      <c r="B7" s="497"/>
      <c r="C7" s="497"/>
      <c r="D7" s="497"/>
      <c r="E7" s="497"/>
      <c r="F7" s="199" t="s">
        <v>298</v>
      </c>
      <c r="G7" s="199" t="s">
        <v>299</v>
      </c>
      <c r="H7" s="199" t="s">
        <v>300</v>
      </c>
      <c r="I7" s="199" t="s">
        <v>301</v>
      </c>
      <c r="J7" s="497"/>
      <c r="K7" s="497"/>
      <c r="L7" s="497"/>
      <c r="M7" s="497"/>
      <c r="N7" s="516"/>
    </row>
    <row r="8" spans="1:14" s="180" customFormat="1" ht="28.5" customHeight="1">
      <c r="A8" s="500"/>
      <c r="B8" s="498"/>
      <c r="C8" s="498"/>
      <c r="D8" s="498"/>
      <c r="E8" s="498"/>
      <c r="F8" s="200" t="s">
        <v>286</v>
      </c>
      <c r="G8" s="200" t="s">
        <v>287</v>
      </c>
      <c r="H8" s="200" t="s">
        <v>288</v>
      </c>
      <c r="I8" s="200" t="s">
        <v>289</v>
      </c>
      <c r="J8" s="498"/>
      <c r="K8" s="498"/>
      <c r="L8" s="498"/>
      <c r="M8" s="498"/>
      <c r="N8" s="517"/>
    </row>
    <row r="9" spans="1:14" ht="19.5" customHeight="1">
      <c r="A9" s="201">
        <v>1</v>
      </c>
      <c r="B9" s="202"/>
      <c r="C9" s="202"/>
      <c r="D9" s="202"/>
      <c r="E9" s="203"/>
      <c r="F9" s="204">
        <f>E9/0.75</f>
        <v>0</v>
      </c>
      <c r="G9" s="204">
        <f>E9/0.7</f>
        <v>0</v>
      </c>
      <c r="H9" s="204">
        <f>E9/0.65</f>
        <v>0</v>
      </c>
      <c r="I9" s="204">
        <f>E9/0.6</f>
        <v>0</v>
      </c>
      <c r="J9" s="205"/>
      <c r="K9" s="205"/>
      <c r="L9" s="205"/>
      <c r="M9" s="205"/>
      <c r="N9" s="206"/>
    </row>
    <row r="10" spans="1:14" ht="19.5" customHeight="1">
      <c r="A10" s="201">
        <v>2</v>
      </c>
      <c r="B10" s="202"/>
      <c r="C10" s="202"/>
      <c r="D10" s="202"/>
      <c r="E10" s="203"/>
      <c r="F10" s="204">
        <f t="shared" ref="F10:F17" si="0">E10/0.75</f>
        <v>0</v>
      </c>
      <c r="G10" s="204">
        <f t="shared" ref="G10:G17" si="1">E10/0.7</f>
        <v>0</v>
      </c>
      <c r="H10" s="204">
        <f t="shared" ref="H10:H17" si="2">E10/0.65</f>
        <v>0</v>
      </c>
      <c r="I10" s="204">
        <f t="shared" ref="I10:I17" si="3">E10/0.6</f>
        <v>0</v>
      </c>
      <c r="J10" s="205"/>
      <c r="K10" s="205"/>
      <c r="L10" s="205"/>
      <c r="M10" s="205"/>
      <c r="N10" s="206"/>
    </row>
    <row r="11" spans="1:14" ht="19.5" customHeight="1">
      <c r="A11" s="201">
        <v>3</v>
      </c>
      <c r="B11" s="202"/>
      <c r="C11" s="202"/>
      <c r="D11" s="202"/>
      <c r="E11" s="203"/>
      <c r="F11" s="204">
        <f t="shared" si="0"/>
        <v>0</v>
      </c>
      <c r="G11" s="204">
        <f t="shared" si="1"/>
        <v>0</v>
      </c>
      <c r="H11" s="204">
        <f t="shared" si="2"/>
        <v>0</v>
      </c>
      <c r="I11" s="204">
        <f t="shared" si="3"/>
        <v>0</v>
      </c>
      <c r="J11" s="205"/>
      <c r="K11" s="205"/>
      <c r="L11" s="205"/>
      <c r="M11" s="205"/>
      <c r="N11" s="206"/>
    </row>
    <row r="12" spans="1:14" ht="19.5" customHeight="1">
      <c r="A12" s="201">
        <v>4</v>
      </c>
      <c r="B12" s="202"/>
      <c r="C12" s="202"/>
      <c r="D12" s="202"/>
      <c r="E12" s="203"/>
      <c r="F12" s="204">
        <f t="shared" si="0"/>
        <v>0</v>
      </c>
      <c r="G12" s="204">
        <f t="shared" si="1"/>
        <v>0</v>
      </c>
      <c r="H12" s="204">
        <f t="shared" si="2"/>
        <v>0</v>
      </c>
      <c r="I12" s="204">
        <f t="shared" si="3"/>
        <v>0</v>
      </c>
      <c r="J12" s="205"/>
      <c r="K12" s="205"/>
      <c r="L12" s="205"/>
      <c r="M12" s="205"/>
      <c r="N12" s="206"/>
    </row>
    <row r="13" spans="1:14" ht="19.5" customHeight="1">
      <c r="A13" s="201">
        <v>5</v>
      </c>
      <c r="B13" s="202"/>
      <c r="C13" s="202"/>
      <c r="D13" s="202"/>
      <c r="E13" s="203"/>
      <c r="F13" s="204">
        <f t="shared" si="0"/>
        <v>0</v>
      </c>
      <c r="G13" s="204">
        <f t="shared" si="1"/>
        <v>0</v>
      </c>
      <c r="H13" s="204">
        <f t="shared" si="2"/>
        <v>0</v>
      </c>
      <c r="I13" s="204">
        <f t="shared" si="3"/>
        <v>0</v>
      </c>
      <c r="J13" s="205"/>
      <c r="K13" s="205"/>
      <c r="L13" s="205"/>
      <c r="M13" s="205"/>
      <c r="N13" s="206"/>
    </row>
    <row r="14" spans="1:14" ht="19.5" customHeight="1">
      <c r="A14" s="201">
        <v>6</v>
      </c>
      <c r="B14" s="202"/>
      <c r="C14" s="202"/>
      <c r="D14" s="202"/>
      <c r="E14" s="203"/>
      <c r="F14" s="204">
        <f t="shared" si="0"/>
        <v>0</v>
      </c>
      <c r="G14" s="204">
        <f t="shared" si="1"/>
        <v>0</v>
      </c>
      <c r="H14" s="204">
        <f t="shared" si="2"/>
        <v>0</v>
      </c>
      <c r="I14" s="204">
        <f t="shared" si="3"/>
        <v>0</v>
      </c>
      <c r="J14" s="205"/>
      <c r="K14" s="205"/>
      <c r="L14" s="205"/>
      <c r="M14" s="205"/>
      <c r="N14" s="206"/>
    </row>
    <row r="15" spans="1:14" ht="19.5" customHeight="1">
      <c r="A15" s="201">
        <v>7</v>
      </c>
      <c r="B15" s="202"/>
      <c r="C15" s="202"/>
      <c r="D15" s="202"/>
      <c r="E15" s="203"/>
      <c r="F15" s="204">
        <f t="shared" si="0"/>
        <v>0</v>
      </c>
      <c r="G15" s="204">
        <f t="shared" si="1"/>
        <v>0</v>
      </c>
      <c r="H15" s="204">
        <f t="shared" si="2"/>
        <v>0</v>
      </c>
      <c r="I15" s="204">
        <f t="shared" si="3"/>
        <v>0</v>
      </c>
      <c r="J15" s="205"/>
      <c r="K15" s="205"/>
      <c r="L15" s="205"/>
      <c r="M15" s="205"/>
      <c r="N15" s="206"/>
    </row>
    <row r="16" spans="1:14" ht="19.5" customHeight="1">
      <c r="A16" s="201">
        <v>8</v>
      </c>
      <c r="B16" s="202"/>
      <c r="C16" s="202"/>
      <c r="D16" s="202"/>
      <c r="E16" s="203"/>
      <c r="F16" s="204">
        <f t="shared" si="0"/>
        <v>0</v>
      </c>
      <c r="G16" s="204">
        <f t="shared" si="1"/>
        <v>0</v>
      </c>
      <c r="H16" s="204">
        <f t="shared" si="2"/>
        <v>0</v>
      </c>
      <c r="I16" s="204">
        <f t="shared" si="3"/>
        <v>0</v>
      </c>
      <c r="J16" s="205"/>
      <c r="K16" s="205"/>
      <c r="L16" s="205"/>
      <c r="M16" s="205"/>
      <c r="N16" s="206"/>
    </row>
    <row r="17" spans="1:14" ht="19.5" customHeight="1">
      <c r="A17" s="201">
        <v>9</v>
      </c>
      <c r="B17" s="202"/>
      <c r="C17" s="202"/>
      <c r="D17" s="202"/>
      <c r="E17" s="203"/>
      <c r="F17" s="204">
        <f t="shared" si="0"/>
        <v>0</v>
      </c>
      <c r="G17" s="204">
        <f t="shared" si="1"/>
        <v>0</v>
      </c>
      <c r="H17" s="204">
        <f t="shared" si="2"/>
        <v>0</v>
      </c>
      <c r="I17" s="204">
        <f t="shared" si="3"/>
        <v>0</v>
      </c>
      <c r="J17" s="205"/>
      <c r="K17" s="205"/>
      <c r="L17" s="205"/>
      <c r="M17" s="205"/>
      <c r="N17" s="206"/>
    </row>
    <row r="18" spans="1:14" ht="30.75" customHeight="1">
      <c r="A18" s="201"/>
      <c r="B18" s="202"/>
      <c r="C18" s="207" t="s">
        <v>293</v>
      </c>
      <c r="D18" s="202"/>
      <c r="E18" s="204">
        <f t="shared" ref="E18:I18" si="4">SUM(E9:E17)</f>
        <v>0</v>
      </c>
      <c r="F18" s="204">
        <f t="shared" si="4"/>
        <v>0</v>
      </c>
      <c r="G18" s="204">
        <f t="shared" si="4"/>
        <v>0</v>
      </c>
      <c r="H18" s="204">
        <f t="shared" si="4"/>
        <v>0</v>
      </c>
      <c r="I18" s="204">
        <f t="shared" si="4"/>
        <v>0</v>
      </c>
      <c r="J18" s="208">
        <f>SUM(J9:J17)</f>
        <v>0</v>
      </c>
      <c r="K18" s="208">
        <f t="shared" ref="K18:M18" si="5">SUM(K9:K17)</f>
        <v>0</v>
      </c>
      <c r="L18" s="208">
        <f t="shared" si="5"/>
        <v>0</v>
      </c>
      <c r="M18" s="208">
        <f t="shared" si="5"/>
        <v>0</v>
      </c>
      <c r="N18" s="206"/>
    </row>
    <row r="19" spans="1:14" ht="34.5" customHeight="1" thickBot="1">
      <c r="A19" s="209"/>
      <c r="B19" s="210"/>
      <c r="C19" s="210"/>
      <c r="D19" s="210"/>
      <c r="E19" s="210"/>
      <c r="F19" s="510" t="s">
        <v>297</v>
      </c>
      <c r="G19" s="511"/>
      <c r="H19" s="511"/>
      <c r="I19" s="512"/>
      <c r="J19" s="513" t="s">
        <v>296</v>
      </c>
      <c r="K19" s="514"/>
      <c r="L19" s="514"/>
      <c r="M19" s="515"/>
      <c r="N19" s="211"/>
    </row>
    <row r="20" spans="1:14" ht="21" customHeight="1">
      <c r="A20" s="146" t="s">
        <v>366</v>
      </c>
      <c r="G20" s="181" t="s">
        <v>313</v>
      </c>
      <c r="L20" s="409" t="s">
        <v>223</v>
      </c>
      <c r="M20" s="409"/>
      <c r="N20" s="409"/>
    </row>
  </sheetData>
  <mergeCells count="23">
    <mergeCell ref="C1:J4"/>
    <mergeCell ref="A1:B4"/>
    <mergeCell ref="F19:I19"/>
    <mergeCell ref="J19:M19"/>
    <mergeCell ref="L20:N20"/>
    <mergeCell ref="M6:M8"/>
    <mergeCell ref="N6:N8"/>
    <mergeCell ref="K1:K4"/>
    <mergeCell ref="L1:L2"/>
    <mergeCell ref="M1:M2"/>
    <mergeCell ref="N1:N2"/>
    <mergeCell ref="L3:L4"/>
    <mergeCell ref="M3:M4"/>
    <mergeCell ref="N3:N4"/>
    <mergeCell ref="F6:I6"/>
    <mergeCell ref="E6:E8"/>
    <mergeCell ref="K6:K8"/>
    <mergeCell ref="L6:L8"/>
    <mergeCell ref="A6:A8"/>
    <mergeCell ref="B6:B8"/>
    <mergeCell ref="C6:C8"/>
    <mergeCell ref="D6:D8"/>
    <mergeCell ref="J6:J8"/>
  </mergeCells>
  <phoneticPr fontId="1" type="noConversion"/>
  <pageMargins left="0.25" right="0.25" top="0.75" bottom="0.75" header="0.3" footer="0.3"/>
  <pageSetup paperSize="0" orientation="portrait" horizontalDpi="0" verticalDpi="0"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现金</vt:lpstr>
      <vt:lpstr>GR-61-07-01加工装配环节测算数据</vt:lpstr>
      <vt:lpstr>GR-61-07-02建设及投资清单</vt:lpstr>
      <vt:lpstr>GR-61-07-03技术开发费用清单</vt:lpstr>
      <vt:lpstr>GR-61-07-04运费测算表</vt:lpstr>
      <vt:lpstr>GR-61-07-05包装费用测算表</vt:lpstr>
      <vt:lpstr>GR-61-07-06报价输入表</vt:lpstr>
      <vt:lpstr>GR-61-07-07产品量价信息表</vt:lpstr>
      <vt:lpstr>GR-61-07-08报价价格方案汇总表</vt:lpstr>
      <vt:lpstr>GR-61-00-06零件清单</vt:lpstr>
      <vt:lpstr>GR-61-00-06附表 差异件清单</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2021-09-06T08:24:24Z</dcterms:modified>
</cp:coreProperties>
</file>