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\feiq\Recv Files\刘文政(1)\报价\报价\报价\"/>
    </mc:Choice>
  </mc:AlternateContent>
  <bookViews>
    <workbookView xWindow="360" yWindow="90" windowWidth="15600" windowHeight="11025"/>
  </bookViews>
  <sheets>
    <sheet name="Sheet1" sheetId="4" r:id="rId1"/>
    <sheet name="Sheet3" sheetId="6" r:id="rId2"/>
  </sheets>
  <calcPr calcId="162913"/>
</workbook>
</file>

<file path=xl/calcChain.xml><?xml version="1.0" encoding="utf-8"?>
<calcChain xmlns="http://schemas.openxmlformats.org/spreadsheetml/2006/main">
  <c r="N41" i="4" l="1"/>
  <c r="N40" i="4"/>
  <c r="R9" i="4"/>
  <c r="S9" i="4" s="1"/>
  <c r="R11" i="4"/>
  <c r="R5" i="4"/>
  <c r="S8" i="4" s="1"/>
  <c r="S7" i="4" l="1"/>
  <c r="T7" i="4" s="1"/>
  <c r="S5" i="4"/>
  <c r="T5" i="4" s="1"/>
  <c r="S6" i="4"/>
  <c r="T9" i="4"/>
  <c r="U9" i="4" s="1"/>
  <c r="T8" i="4"/>
  <c r="T6" i="4"/>
  <c r="N48" i="4" l="1"/>
</calcChain>
</file>

<file path=xl/sharedStrings.xml><?xml version="1.0" encoding="utf-8"?>
<sst xmlns="http://schemas.openxmlformats.org/spreadsheetml/2006/main" count="408" uniqueCount="145">
  <si>
    <t>序号</t>
  </si>
  <si>
    <t>项目</t>
  </si>
  <si>
    <t>QAD号</t>
  </si>
  <si>
    <t>中文名称</t>
  </si>
  <si>
    <t>零件描述</t>
  </si>
  <si>
    <t>单位</t>
  </si>
  <si>
    <t>图示</t>
  </si>
  <si>
    <t>材料</t>
  </si>
  <si>
    <t>定点</t>
  </si>
  <si>
    <t>单台使用量</t>
  </si>
  <si>
    <t>年使用量</t>
  </si>
  <si>
    <t>未税报价</t>
  </si>
  <si>
    <t>开发周期：</t>
  </si>
  <si>
    <t>汕德卡</t>
    <phoneticPr fontId="2" type="noConversion"/>
  </si>
  <si>
    <t>预算编码</t>
    <phoneticPr fontId="2" type="noConversion"/>
  </si>
  <si>
    <t>ZY2129</t>
    <phoneticPr fontId="2" type="noConversion"/>
  </si>
  <si>
    <t xml:space="preserve">外购件新开定点定价评审                          </t>
    <phoneticPr fontId="2" type="noConversion"/>
  </si>
  <si>
    <t>审批价格</t>
    <phoneticPr fontId="2" type="noConversion"/>
  </si>
  <si>
    <t>状态</t>
    <phoneticPr fontId="2" type="noConversion"/>
  </si>
  <si>
    <t>使用工厂</t>
    <phoneticPr fontId="2" type="noConversion"/>
  </si>
  <si>
    <t>备注</t>
    <phoneticPr fontId="2" type="noConversion"/>
  </si>
  <si>
    <t>SHT0013374</t>
  </si>
  <si>
    <t>滑轨气管卡扣</t>
  </si>
  <si>
    <t>件</t>
    <phoneticPr fontId="2" type="noConversion"/>
  </si>
  <si>
    <t>河北</t>
    <phoneticPr fontId="2" type="noConversion"/>
  </si>
  <si>
    <t>北京</t>
    <phoneticPr fontId="2" type="noConversion"/>
  </si>
  <si>
    <t>委员会签字：</t>
    <phoneticPr fontId="2" type="noConversion"/>
  </si>
  <si>
    <t>联系人</t>
    <phoneticPr fontId="2" type="noConversion"/>
  </si>
  <si>
    <t>保定兆龙通用电器塑业有限公司</t>
  </si>
  <si>
    <t>邢玉龙</t>
    <phoneticPr fontId="12" type="noConversion"/>
  </si>
  <si>
    <t>上海绽奇工贸有限公司</t>
  </si>
  <si>
    <t>王兴龙</t>
  </si>
  <si>
    <t>统帅</t>
    <phoneticPr fontId="2" type="noConversion"/>
  </si>
  <si>
    <t>ZY2103</t>
    <phoneticPr fontId="2" type="noConversion"/>
  </si>
  <si>
    <t>TSY0010337</t>
    <phoneticPr fontId="2" type="noConversion"/>
  </si>
  <si>
    <t>TSY0010338</t>
  </si>
  <si>
    <t>正驾驶3C产品标示</t>
    <phoneticPr fontId="2" type="noConversion"/>
  </si>
  <si>
    <t>副驾驶3C产品标示</t>
    <phoneticPr fontId="2" type="noConversion"/>
  </si>
  <si>
    <t>TSY0010328</t>
    <phoneticPr fontId="2" type="noConversion"/>
  </si>
  <si>
    <t>TSY0010332</t>
    <phoneticPr fontId="2" type="noConversion"/>
  </si>
  <si>
    <t>TSY0010333</t>
  </si>
  <si>
    <t>20#黑色</t>
    <phoneticPr fontId="2" type="noConversion"/>
  </si>
  <si>
    <t>20#米色</t>
    <phoneticPr fontId="2" type="noConversion"/>
  </si>
  <si>
    <t>明线，缝线（盟力M3249)</t>
    <phoneticPr fontId="2" type="noConversion"/>
  </si>
  <si>
    <t>明线，缝线（盟力M1003)</t>
    <phoneticPr fontId="2" type="noConversion"/>
  </si>
  <si>
    <t>卡条(长度305MM)</t>
    <phoneticPr fontId="2" type="noConversion"/>
  </si>
  <si>
    <t>35*44（白底黑字）</t>
    <phoneticPr fontId="2" type="noConversion"/>
  </si>
  <si>
    <t>TSY0010336</t>
    <phoneticPr fontId="2" type="noConversion"/>
  </si>
  <si>
    <t>暗线，（盟力M1391)</t>
    <phoneticPr fontId="2" type="noConversion"/>
  </si>
  <si>
    <t>30#米色</t>
    <phoneticPr fontId="2" type="noConversion"/>
  </si>
  <si>
    <t>TSY0010248</t>
    <phoneticPr fontId="2" type="noConversion"/>
  </si>
  <si>
    <t>TSY0010258</t>
    <phoneticPr fontId="2" type="noConversion"/>
  </si>
  <si>
    <t>560吊紧带</t>
    <phoneticPr fontId="2" type="noConversion"/>
  </si>
  <si>
    <t>390吊紧带</t>
    <phoneticPr fontId="2" type="noConversion"/>
  </si>
  <si>
    <t>TSY0010329</t>
    <phoneticPr fontId="2" type="noConversion"/>
  </si>
  <si>
    <t>TSY0010330</t>
    <phoneticPr fontId="2" type="noConversion"/>
  </si>
  <si>
    <t>TSY0010331</t>
    <phoneticPr fontId="2" type="noConversion"/>
  </si>
  <si>
    <t>吊紧带（PP+无纺布）</t>
    <phoneticPr fontId="2" type="noConversion"/>
  </si>
  <si>
    <t>翻折标示(涤纶）</t>
    <phoneticPr fontId="2" type="noConversion"/>
  </si>
  <si>
    <t>吊紧带（PP+无纺布）</t>
    <phoneticPr fontId="2" type="noConversion"/>
  </si>
  <si>
    <t>360*30</t>
    <phoneticPr fontId="2" type="noConversion"/>
  </si>
  <si>
    <t>220*30</t>
    <phoneticPr fontId="2" type="noConversion"/>
  </si>
  <si>
    <t>说明：</t>
    <phoneticPr fontId="2" type="noConversion"/>
  </si>
  <si>
    <t>120*80（黑底白字）</t>
    <phoneticPr fontId="2" type="noConversion"/>
  </si>
  <si>
    <t>TSY0010795</t>
    <phoneticPr fontId="2" type="noConversion"/>
  </si>
  <si>
    <t>尾帘PP板黑色</t>
    <phoneticPr fontId="2" type="noConversion"/>
  </si>
  <si>
    <t>上海绽奇</t>
    <phoneticPr fontId="2" type="noConversion"/>
  </si>
  <si>
    <t>雄县华增</t>
    <phoneticPr fontId="2" type="noConversion"/>
  </si>
  <si>
    <t>盟力线业</t>
    <phoneticPr fontId="2" type="noConversion"/>
  </si>
  <si>
    <t>不封样</t>
    <phoneticPr fontId="2" type="noConversion"/>
  </si>
  <si>
    <t>封样</t>
    <phoneticPr fontId="2" type="noConversion"/>
  </si>
  <si>
    <t>不封样</t>
    <phoneticPr fontId="2" type="noConversion"/>
  </si>
  <si>
    <t>42m</t>
    <phoneticPr fontId="2" type="noConversion"/>
  </si>
  <si>
    <t>160m</t>
    <phoneticPr fontId="2" type="noConversion"/>
  </si>
  <si>
    <t>保定兆龙</t>
    <phoneticPr fontId="2" type="noConversion"/>
  </si>
  <si>
    <t>汕德卡</t>
    <phoneticPr fontId="2" type="noConversion"/>
  </si>
  <si>
    <t>ZY2129</t>
    <phoneticPr fontId="2" type="noConversion"/>
  </si>
  <si>
    <t>件</t>
    <phoneticPr fontId="2" type="noConversion"/>
  </si>
  <si>
    <t>PA</t>
    <phoneticPr fontId="2" type="noConversion"/>
  </si>
  <si>
    <t>河北</t>
    <phoneticPr fontId="2" type="noConversion"/>
  </si>
  <si>
    <t>北京</t>
    <phoneticPr fontId="2" type="noConversion"/>
  </si>
  <si>
    <t>说明：原定价长生采购价格为未税0.3元，后了解长生在兆龙采购价格为0.3元，</t>
    <phoneticPr fontId="2" type="noConversion"/>
  </si>
  <si>
    <t>7天</t>
    <phoneticPr fontId="2" type="noConversion"/>
  </si>
  <si>
    <t>河北批产价格结算</t>
    <phoneticPr fontId="2" type="noConversion"/>
  </si>
  <si>
    <t>黑色KT-16无剪口</t>
    <phoneticPr fontId="2" type="noConversion"/>
  </si>
  <si>
    <t>供应商</t>
    <phoneticPr fontId="2" type="noConversion"/>
  </si>
  <si>
    <t>电话</t>
    <phoneticPr fontId="2" type="noConversion"/>
  </si>
  <si>
    <t>不封样</t>
    <phoneticPr fontId="2" type="noConversion"/>
  </si>
  <si>
    <t>河北</t>
    <phoneticPr fontId="2" type="noConversion"/>
  </si>
  <si>
    <t>北京</t>
    <phoneticPr fontId="2" type="noConversion"/>
  </si>
  <si>
    <t>涤纶</t>
    <phoneticPr fontId="2" type="noConversion"/>
  </si>
  <si>
    <t>封样</t>
    <phoneticPr fontId="2" type="noConversion"/>
  </si>
  <si>
    <t>北京</t>
    <phoneticPr fontId="2" type="noConversion"/>
  </si>
  <si>
    <t>PA</t>
    <phoneticPr fontId="2" type="noConversion"/>
  </si>
  <si>
    <t>华增</t>
    <phoneticPr fontId="2" type="noConversion"/>
  </si>
  <si>
    <t>雄县华增汽车饰件有限公司</t>
  </si>
  <si>
    <t>李福增</t>
  </si>
  <si>
    <t>广州市盟力线业有限公司</t>
    <phoneticPr fontId="12" type="noConversion"/>
  </si>
  <si>
    <t>广州市盟力线业有限公司</t>
    <phoneticPr fontId="12" type="noConversion"/>
  </si>
  <si>
    <t>广州市盟力线业有限公司</t>
    <phoneticPr fontId="12" type="noConversion"/>
  </si>
  <si>
    <t>周登宏</t>
  </si>
  <si>
    <t>开封全盛</t>
    <phoneticPr fontId="2" type="noConversion"/>
  </si>
  <si>
    <t>腰托</t>
    <phoneticPr fontId="2" type="noConversion"/>
  </si>
  <si>
    <t>粒</t>
    <phoneticPr fontId="2" type="noConversion"/>
  </si>
  <si>
    <t>20#米色（1350米）</t>
    <phoneticPr fontId="2" type="noConversion"/>
  </si>
  <si>
    <t>20#黑色（1350米）</t>
    <phoneticPr fontId="2" type="noConversion"/>
  </si>
  <si>
    <t>30#米色（1800米）</t>
    <phoneticPr fontId="2" type="noConversion"/>
  </si>
  <si>
    <t>450*55</t>
    <phoneticPr fontId="2" type="noConversion"/>
  </si>
  <si>
    <t>单价</t>
    <phoneticPr fontId="2" type="noConversion"/>
  </si>
  <si>
    <t>核算价格</t>
    <phoneticPr fontId="2" type="noConversion"/>
  </si>
  <si>
    <t>差额</t>
    <phoneticPr fontId="2" type="noConversion"/>
  </si>
  <si>
    <t>0.68含税、每米</t>
    <phoneticPr fontId="2" type="noConversion"/>
  </si>
  <si>
    <t>1.3含税 每米</t>
    <phoneticPr fontId="2" type="noConversion"/>
  </si>
  <si>
    <t>河北</t>
  </si>
  <si>
    <t>结算方式：按照黄骅工厂批产结算</t>
    <phoneticPr fontId="2" type="noConversion"/>
  </si>
  <si>
    <t>开发周期：</t>
    <phoneticPr fontId="2" type="noConversion"/>
  </si>
  <si>
    <t>结算方式：按照黄骅工厂批产结算</t>
    <phoneticPr fontId="2" type="noConversion"/>
  </si>
  <si>
    <t>评审结果：选用盟力</t>
    <phoneticPr fontId="2" type="noConversion"/>
  </si>
  <si>
    <t>结算方式：按照黄骅工厂批产结算</t>
    <phoneticPr fontId="2" type="noConversion"/>
  </si>
  <si>
    <t>评审结果：选用保定兆龙</t>
    <phoneticPr fontId="2" type="noConversion"/>
  </si>
  <si>
    <t>天津生隆</t>
    <phoneticPr fontId="2" type="noConversion"/>
  </si>
  <si>
    <t>卧铺</t>
    <phoneticPr fontId="2" type="noConversion"/>
  </si>
  <si>
    <t>ZY2106</t>
    <phoneticPr fontId="2" type="noConversion"/>
  </si>
  <si>
    <t>SHT0013851</t>
  </si>
  <si>
    <t>SHT0013853</t>
  </si>
  <si>
    <t>软垫总成A</t>
  </si>
  <si>
    <t>软垫总成B</t>
  </si>
  <si>
    <t>说明：</t>
    <phoneticPr fontId="2" type="noConversion"/>
  </si>
  <si>
    <t>评审结果：选用生隆</t>
    <phoneticPr fontId="2" type="noConversion"/>
  </si>
  <si>
    <t>气悬浮</t>
    <phoneticPr fontId="2" type="noConversion"/>
  </si>
  <si>
    <t>BPC0010163</t>
    <phoneticPr fontId="2" type="noConversion"/>
  </si>
  <si>
    <t>件</t>
    <phoneticPr fontId="2" type="noConversion"/>
  </si>
  <si>
    <t>日照浩利</t>
    <phoneticPr fontId="2" type="noConversion"/>
  </si>
  <si>
    <t>橡胶防尘罩</t>
    <phoneticPr fontId="2" type="noConversion"/>
  </si>
  <si>
    <t>15天</t>
    <phoneticPr fontId="2" type="noConversion"/>
  </si>
  <si>
    <t>说明：模具费未税8500元，分摊50000件。每件0.17元。审批价格含分摊。</t>
    <phoneticPr fontId="2" type="noConversion"/>
  </si>
  <si>
    <t>评审结果：选用日照浩利</t>
    <phoneticPr fontId="2" type="noConversion"/>
  </si>
  <si>
    <t>开发周期：</t>
    <phoneticPr fontId="2" type="noConversion"/>
  </si>
  <si>
    <t>结算方式：按照黄骅工厂批产结算</t>
    <phoneticPr fontId="2" type="noConversion"/>
  </si>
  <si>
    <t>TSY0010795</t>
    <phoneticPr fontId="2" type="noConversion"/>
  </si>
  <si>
    <t>评审结果：暂定华增</t>
    <phoneticPr fontId="2" type="noConversion"/>
  </si>
  <si>
    <t>说明：黄骅批产价格，只是颜色不同。</t>
    <phoneticPr fontId="2" type="noConversion"/>
  </si>
  <si>
    <t>评审结果：选用绽奇</t>
    <phoneticPr fontId="2" type="noConversion"/>
  </si>
  <si>
    <t>说明：吊紧带27mm宽，每米价格含税0.68元，卡条KT-16，21年降价2个点，每米价格1.3元含税，21年降价2个点。以上价格为降价后核算，PP板工艺数控雕刻，后期工艺降本，和研发协商是否允许单边少量毛刺。</t>
    <phoneticPr fontId="2" type="noConversion"/>
  </si>
  <si>
    <t xml:space="preserve">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</si>
</sst>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.0000000"/>
    <numFmt numFmtId="178" formatCode="0.00000000"/>
  </numFmts>
  <fonts count="14" x14ac:knownFonts="1">
    <font>
      <sz val="11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8" fillId="0" borderId="0">
      <alignment vertical="center"/>
    </xf>
  </cellStyleXfs>
  <cellXfs count="81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/>
    </xf>
    <xf numFmtId="0" fontId="4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5" xfId="2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176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5">
    <cellStyle name="BOM_Level_Below3" xfId="1"/>
    <cellStyle name="常规" xfId="0" builtinId="0"/>
    <cellStyle name="常规 10" xfId="3"/>
    <cellStyle name="常规 3 29" xfId="4"/>
    <cellStyle name="样式 1" xfId="2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abSelected="1" topLeftCell="A16" zoomScale="85" zoomScaleNormal="85" workbookViewId="0">
      <selection activeCell="F41" sqref="F41"/>
    </sheetView>
  </sheetViews>
  <sheetFormatPr defaultColWidth="9" defaultRowHeight="13.5" x14ac:dyDescent="0.15"/>
  <cols>
    <col min="1" max="1" width="5.75" customWidth="1"/>
    <col min="2" max="2" width="7.25" customWidth="1"/>
    <col min="3" max="3" width="9.75" customWidth="1"/>
    <col min="4" max="4" width="14.25" customWidth="1"/>
    <col min="5" max="5" width="23" customWidth="1"/>
    <col min="6" max="6" width="17.25" customWidth="1"/>
    <col min="7" max="7" width="5.125" customWidth="1"/>
    <col min="8" max="8" width="12.25" customWidth="1"/>
    <col min="10" max="10" width="9.875" customWidth="1"/>
    <col min="11" max="11" width="10.25" customWidth="1"/>
    <col min="12" max="12" width="6.75" customWidth="1"/>
    <col min="13" max="13" width="12.25" customWidth="1"/>
    <col min="14" max="14" width="12.375" customWidth="1"/>
    <col min="15" max="15" width="10.125" customWidth="1"/>
    <col min="16" max="16" width="9.75" customWidth="1"/>
    <col min="17" max="17" width="10" customWidth="1"/>
    <col min="18" max="18" width="16.125" bestFit="1" customWidth="1"/>
    <col min="19" max="19" width="12.125" customWidth="1"/>
    <col min="252" max="252" width="6.625" customWidth="1"/>
    <col min="253" max="253" width="7.5" customWidth="1"/>
    <col min="254" max="254" width="13.375" customWidth="1"/>
    <col min="255" max="255" width="11.25" customWidth="1"/>
    <col min="260" max="260" width="11.375" customWidth="1"/>
    <col min="265" max="265" width="11" customWidth="1"/>
    <col min="266" max="266" width="13.5" customWidth="1"/>
    <col min="267" max="267" width="9.625" customWidth="1"/>
    <col min="268" max="268" width="10.625" customWidth="1"/>
    <col min="269" max="269" width="10" customWidth="1"/>
    <col min="508" max="508" width="6.625" customWidth="1"/>
    <col min="509" max="509" width="7.5" customWidth="1"/>
    <col min="510" max="510" width="13.375" customWidth="1"/>
    <col min="511" max="511" width="11.25" customWidth="1"/>
    <col min="516" max="516" width="11.375" customWidth="1"/>
    <col min="521" max="521" width="11" customWidth="1"/>
    <col min="522" max="522" width="13.5" customWidth="1"/>
    <col min="523" max="523" width="9.625" customWidth="1"/>
    <col min="524" max="524" width="10.625" customWidth="1"/>
    <col min="525" max="525" width="10" customWidth="1"/>
    <col min="764" max="764" width="6.625" customWidth="1"/>
    <col min="765" max="765" width="7.5" customWidth="1"/>
    <col min="766" max="766" width="13.375" customWidth="1"/>
    <col min="767" max="767" width="11.25" customWidth="1"/>
    <col min="772" max="772" width="11.375" customWidth="1"/>
    <col min="777" max="777" width="11" customWidth="1"/>
    <col min="778" max="778" width="13.5" customWidth="1"/>
    <col min="779" max="779" width="9.625" customWidth="1"/>
    <col min="780" max="780" width="10.625" customWidth="1"/>
    <col min="781" max="781" width="10" customWidth="1"/>
    <col min="1020" max="1020" width="6.625" customWidth="1"/>
    <col min="1021" max="1021" width="7.5" customWidth="1"/>
    <col min="1022" max="1022" width="13.375" customWidth="1"/>
    <col min="1023" max="1023" width="11.25" customWidth="1"/>
    <col min="1028" max="1028" width="11.375" customWidth="1"/>
    <col min="1033" max="1033" width="11" customWidth="1"/>
    <col min="1034" max="1034" width="13.5" customWidth="1"/>
    <col min="1035" max="1035" width="9.625" customWidth="1"/>
    <col min="1036" max="1036" width="10.625" customWidth="1"/>
    <col min="1037" max="1037" width="10" customWidth="1"/>
    <col min="1276" max="1276" width="6.625" customWidth="1"/>
    <col min="1277" max="1277" width="7.5" customWidth="1"/>
    <col min="1278" max="1278" width="13.375" customWidth="1"/>
    <col min="1279" max="1279" width="11.25" customWidth="1"/>
    <col min="1284" max="1284" width="11.375" customWidth="1"/>
    <col min="1289" max="1289" width="11" customWidth="1"/>
    <col min="1290" max="1290" width="13.5" customWidth="1"/>
    <col min="1291" max="1291" width="9.625" customWidth="1"/>
    <col min="1292" max="1292" width="10.625" customWidth="1"/>
    <col min="1293" max="1293" width="10" customWidth="1"/>
    <col min="1532" max="1532" width="6.625" customWidth="1"/>
    <col min="1533" max="1533" width="7.5" customWidth="1"/>
    <col min="1534" max="1534" width="13.375" customWidth="1"/>
    <col min="1535" max="1535" width="11.25" customWidth="1"/>
    <col min="1540" max="1540" width="11.375" customWidth="1"/>
    <col min="1545" max="1545" width="11" customWidth="1"/>
    <col min="1546" max="1546" width="13.5" customWidth="1"/>
    <col min="1547" max="1547" width="9.625" customWidth="1"/>
    <col min="1548" max="1548" width="10.625" customWidth="1"/>
    <col min="1549" max="1549" width="10" customWidth="1"/>
    <col min="1788" max="1788" width="6.625" customWidth="1"/>
    <col min="1789" max="1789" width="7.5" customWidth="1"/>
    <col min="1790" max="1790" width="13.375" customWidth="1"/>
    <col min="1791" max="1791" width="11.25" customWidth="1"/>
    <col min="1796" max="1796" width="11.375" customWidth="1"/>
    <col min="1801" max="1801" width="11" customWidth="1"/>
    <col min="1802" max="1802" width="13.5" customWidth="1"/>
    <col min="1803" max="1803" width="9.625" customWidth="1"/>
    <col min="1804" max="1804" width="10.625" customWidth="1"/>
    <col min="1805" max="1805" width="10" customWidth="1"/>
    <col min="2044" max="2044" width="6.625" customWidth="1"/>
    <col min="2045" max="2045" width="7.5" customWidth="1"/>
    <col min="2046" max="2046" width="13.375" customWidth="1"/>
    <col min="2047" max="2047" width="11.25" customWidth="1"/>
    <col min="2052" max="2052" width="11.375" customWidth="1"/>
    <col min="2057" max="2057" width="11" customWidth="1"/>
    <col min="2058" max="2058" width="13.5" customWidth="1"/>
    <col min="2059" max="2059" width="9.625" customWidth="1"/>
    <col min="2060" max="2060" width="10.625" customWidth="1"/>
    <col min="2061" max="2061" width="10" customWidth="1"/>
    <col min="2300" max="2300" width="6.625" customWidth="1"/>
    <col min="2301" max="2301" width="7.5" customWidth="1"/>
    <col min="2302" max="2302" width="13.375" customWidth="1"/>
    <col min="2303" max="2303" width="11.25" customWidth="1"/>
    <col min="2308" max="2308" width="11.375" customWidth="1"/>
    <col min="2313" max="2313" width="11" customWidth="1"/>
    <col min="2314" max="2314" width="13.5" customWidth="1"/>
    <col min="2315" max="2315" width="9.625" customWidth="1"/>
    <col min="2316" max="2316" width="10.625" customWidth="1"/>
    <col min="2317" max="2317" width="10" customWidth="1"/>
    <col min="2556" max="2556" width="6.625" customWidth="1"/>
    <col min="2557" max="2557" width="7.5" customWidth="1"/>
    <col min="2558" max="2558" width="13.375" customWidth="1"/>
    <col min="2559" max="2559" width="11.25" customWidth="1"/>
    <col min="2564" max="2564" width="11.375" customWidth="1"/>
    <col min="2569" max="2569" width="11" customWidth="1"/>
    <col min="2570" max="2570" width="13.5" customWidth="1"/>
    <col min="2571" max="2571" width="9.625" customWidth="1"/>
    <col min="2572" max="2572" width="10.625" customWidth="1"/>
    <col min="2573" max="2573" width="10" customWidth="1"/>
    <col min="2812" max="2812" width="6.625" customWidth="1"/>
    <col min="2813" max="2813" width="7.5" customWidth="1"/>
    <col min="2814" max="2814" width="13.375" customWidth="1"/>
    <col min="2815" max="2815" width="11.25" customWidth="1"/>
    <col min="2820" max="2820" width="11.375" customWidth="1"/>
    <col min="2825" max="2825" width="11" customWidth="1"/>
    <col min="2826" max="2826" width="13.5" customWidth="1"/>
    <col min="2827" max="2827" width="9.625" customWidth="1"/>
    <col min="2828" max="2828" width="10.625" customWidth="1"/>
    <col min="2829" max="2829" width="10" customWidth="1"/>
    <col min="3068" max="3068" width="6.625" customWidth="1"/>
    <col min="3069" max="3069" width="7.5" customWidth="1"/>
    <col min="3070" max="3070" width="13.375" customWidth="1"/>
    <col min="3071" max="3071" width="11.25" customWidth="1"/>
    <col min="3076" max="3076" width="11.375" customWidth="1"/>
    <col min="3081" max="3081" width="11" customWidth="1"/>
    <col min="3082" max="3082" width="13.5" customWidth="1"/>
    <col min="3083" max="3083" width="9.625" customWidth="1"/>
    <col min="3084" max="3084" width="10.625" customWidth="1"/>
    <col min="3085" max="3085" width="10" customWidth="1"/>
    <col min="3324" max="3324" width="6.625" customWidth="1"/>
    <col min="3325" max="3325" width="7.5" customWidth="1"/>
    <col min="3326" max="3326" width="13.375" customWidth="1"/>
    <col min="3327" max="3327" width="11.25" customWidth="1"/>
    <col min="3332" max="3332" width="11.375" customWidth="1"/>
    <col min="3337" max="3337" width="11" customWidth="1"/>
    <col min="3338" max="3338" width="13.5" customWidth="1"/>
    <col min="3339" max="3339" width="9.625" customWidth="1"/>
    <col min="3340" max="3340" width="10.625" customWidth="1"/>
    <col min="3341" max="3341" width="10" customWidth="1"/>
    <col min="3580" max="3580" width="6.625" customWidth="1"/>
    <col min="3581" max="3581" width="7.5" customWidth="1"/>
    <col min="3582" max="3582" width="13.375" customWidth="1"/>
    <col min="3583" max="3583" width="11.25" customWidth="1"/>
    <col min="3588" max="3588" width="11.375" customWidth="1"/>
    <col min="3593" max="3593" width="11" customWidth="1"/>
    <col min="3594" max="3594" width="13.5" customWidth="1"/>
    <col min="3595" max="3595" width="9.625" customWidth="1"/>
    <col min="3596" max="3596" width="10.625" customWidth="1"/>
    <col min="3597" max="3597" width="10" customWidth="1"/>
    <col min="3836" max="3836" width="6.625" customWidth="1"/>
    <col min="3837" max="3837" width="7.5" customWidth="1"/>
    <col min="3838" max="3838" width="13.375" customWidth="1"/>
    <col min="3839" max="3839" width="11.25" customWidth="1"/>
    <col min="3844" max="3844" width="11.375" customWidth="1"/>
    <col min="3849" max="3849" width="11" customWidth="1"/>
    <col min="3850" max="3850" width="13.5" customWidth="1"/>
    <col min="3851" max="3851" width="9.625" customWidth="1"/>
    <col min="3852" max="3852" width="10.625" customWidth="1"/>
    <col min="3853" max="3853" width="10" customWidth="1"/>
    <col min="4092" max="4092" width="6.625" customWidth="1"/>
    <col min="4093" max="4093" width="7.5" customWidth="1"/>
    <col min="4094" max="4094" width="13.375" customWidth="1"/>
    <col min="4095" max="4095" width="11.25" customWidth="1"/>
    <col min="4100" max="4100" width="11.375" customWidth="1"/>
    <col min="4105" max="4105" width="11" customWidth="1"/>
    <col min="4106" max="4106" width="13.5" customWidth="1"/>
    <col min="4107" max="4107" width="9.625" customWidth="1"/>
    <col min="4108" max="4108" width="10.625" customWidth="1"/>
    <col min="4109" max="4109" width="10" customWidth="1"/>
    <col min="4348" max="4348" width="6.625" customWidth="1"/>
    <col min="4349" max="4349" width="7.5" customWidth="1"/>
    <col min="4350" max="4350" width="13.375" customWidth="1"/>
    <col min="4351" max="4351" width="11.25" customWidth="1"/>
    <col min="4356" max="4356" width="11.375" customWidth="1"/>
    <col min="4361" max="4361" width="11" customWidth="1"/>
    <col min="4362" max="4362" width="13.5" customWidth="1"/>
    <col min="4363" max="4363" width="9.625" customWidth="1"/>
    <col min="4364" max="4364" width="10.625" customWidth="1"/>
    <col min="4365" max="4365" width="10" customWidth="1"/>
    <col min="4604" max="4604" width="6.625" customWidth="1"/>
    <col min="4605" max="4605" width="7.5" customWidth="1"/>
    <col min="4606" max="4606" width="13.375" customWidth="1"/>
    <col min="4607" max="4607" width="11.25" customWidth="1"/>
    <col min="4612" max="4612" width="11.375" customWidth="1"/>
    <col min="4617" max="4617" width="11" customWidth="1"/>
    <col min="4618" max="4618" width="13.5" customWidth="1"/>
    <col min="4619" max="4619" width="9.625" customWidth="1"/>
    <col min="4620" max="4620" width="10.625" customWidth="1"/>
    <col min="4621" max="4621" width="10" customWidth="1"/>
    <col min="4860" max="4860" width="6.625" customWidth="1"/>
    <col min="4861" max="4861" width="7.5" customWidth="1"/>
    <col min="4862" max="4862" width="13.375" customWidth="1"/>
    <col min="4863" max="4863" width="11.25" customWidth="1"/>
    <col min="4868" max="4868" width="11.375" customWidth="1"/>
    <col min="4873" max="4873" width="11" customWidth="1"/>
    <col min="4874" max="4874" width="13.5" customWidth="1"/>
    <col min="4875" max="4875" width="9.625" customWidth="1"/>
    <col min="4876" max="4876" width="10.625" customWidth="1"/>
    <col min="4877" max="4877" width="10" customWidth="1"/>
    <col min="5116" max="5116" width="6.625" customWidth="1"/>
    <col min="5117" max="5117" width="7.5" customWidth="1"/>
    <col min="5118" max="5118" width="13.375" customWidth="1"/>
    <col min="5119" max="5119" width="11.25" customWidth="1"/>
    <col min="5124" max="5124" width="11.375" customWidth="1"/>
    <col min="5129" max="5129" width="11" customWidth="1"/>
    <col min="5130" max="5130" width="13.5" customWidth="1"/>
    <col min="5131" max="5131" width="9.625" customWidth="1"/>
    <col min="5132" max="5132" width="10.625" customWidth="1"/>
    <col min="5133" max="5133" width="10" customWidth="1"/>
    <col min="5372" max="5372" width="6.625" customWidth="1"/>
    <col min="5373" max="5373" width="7.5" customWidth="1"/>
    <col min="5374" max="5374" width="13.375" customWidth="1"/>
    <col min="5375" max="5375" width="11.25" customWidth="1"/>
    <col min="5380" max="5380" width="11.375" customWidth="1"/>
    <col min="5385" max="5385" width="11" customWidth="1"/>
    <col min="5386" max="5386" width="13.5" customWidth="1"/>
    <col min="5387" max="5387" width="9.625" customWidth="1"/>
    <col min="5388" max="5388" width="10.625" customWidth="1"/>
    <col min="5389" max="5389" width="10" customWidth="1"/>
    <col min="5628" max="5628" width="6.625" customWidth="1"/>
    <col min="5629" max="5629" width="7.5" customWidth="1"/>
    <col min="5630" max="5630" width="13.375" customWidth="1"/>
    <col min="5631" max="5631" width="11.25" customWidth="1"/>
    <col min="5636" max="5636" width="11.375" customWidth="1"/>
    <col min="5641" max="5641" width="11" customWidth="1"/>
    <col min="5642" max="5642" width="13.5" customWidth="1"/>
    <col min="5643" max="5643" width="9.625" customWidth="1"/>
    <col min="5644" max="5644" width="10.625" customWidth="1"/>
    <col min="5645" max="5645" width="10" customWidth="1"/>
    <col min="5884" max="5884" width="6.625" customWidth="1"/>
    <col min="5885" max="5885" width="7.5" customWidth="1"/>
    <col min="5886" max="5886" width="13.375" customWidth="1"/>
    <col min="5887" max="5887" width="11.25" customWidth="1"/>
    <col min="5892" max="5892" width="11.375" customWidth="1"/>
    <col min="5897" max="5897" width="11" customWidth="1"/>
    <col min="5898" max="5898" width="13.5" customWidth="1"/>
    <col min="5899" max="5899" width="9.625" customWidth="1"/>
    <col min="5900" max="5900" width="10.625" customWidth="1"/>
    <col min="5901" max="5901" width="10" customWidth="1"/>
    <col min="6140" max="6140" width="6.625" customWidth="1"/>
    <col min="6141" max="6141" width="7.5" customWidth="1"/>
    <col min="6142" max="6142" width="13.375" customWidth="1"/>
    <col min="6143" max="6143" width="11.25" customWidth="1"/>
    <col min="6148" max="6148" width="11.375" customWidth="1"/>
    <col min="6153" max="6153" width="11" customWidth="1"/>
    <col min="6154" max="6154" width="13.5" customWidth="1"/>
    <col min="6155" max="6155" width="9.625" customWidth="1"/>
    <col min="6156" max="6156" width="10.625" customWidth="1"/>
    <col min="6157" max="6157" width="10" customWidth="1"/>
    <col min="6396" max="6396" width="6.625" customWidth="1"/>
    <col min="6397" max="6397" width="7.5" customWidth="1"/>
    <col min="6398" max="6398" width="13.375" customWidth="1"/>
    <col min="6399" max="6399" width="11.25" customWidth="1"/>
    <col min="6404" max="6404" width="11.375" customWidth="1"/>
    <col min="6409" max="6409" width="11" customWidth="1"/>
    <col min="6410" max="6410" width="13.5" customWidth="1"/>
    <col min="6411" max="6411" width="9.625" customWidth="1"/>
    <col min="6412" max="6412" width="10.625" customWidth="1"/>
    <col min="6413" max="6413" width="10" customWidth="1"/>
    <col min="6652" max="6652" width="6.625" customWidth="1"/>
    <col min="6653" max="6653" width="7.5" customWidth="1"/>
    <col min="6654" max="6654" width="13.375" customWidth="1"/>
    <col min="6655" max="6655" width="11.25" customWidth="1"/>
    <col min="6660" max="6660" width="11.375" customWidth="1"/>
    <col min="6665" max="6665" width="11" customWidth="1"/>
    <col min="6666" max="6666" width="13.5" customWidth="1"/>
    <col min="6667" max="6667" width="9.625" customWidth="1"/>
    <col min="6668" max="6668" width="10.625" customWidth="1"/>
    <col min="6669" max="6669" width="10" customWidth="1"/>
    <col min="6908" max="6908" width="6.625" customWidth="1"/>
    <col min="6909" max="6909" width="7.5" customWidth="1"/>
    <col min="6910" max="6910" width="13.375" customWidth="1"/>
    <col min="6911" max="6911" width="11.25" customWidth="1"/>
    <col min="6916" max="6916" width="11.375" customWidth="1"/>
    <col min="6921" max="6921" width="11" customWidth="1"/>
    <col min="6922" max="6922" width="13.5" customWidth="1"/>
    <col min="6923" max="6923" width="9.625" customWidth="1"/>
    <col min="6924" max="6924" width="10.625" customWidth="1"/>
    <col min="6925" max="6925" width="10" customWidth="1"/>
    <col min="7164" max="7164" width="6.625" customWidth="1"/>
    <col min="7165" max="7165" width="7.5" customWidth="1"/>
    <col min="7166" max="7166" width="13.375" customWidth="1"/>
    <col min="7167" max="7167" width="11.25" customWidth="1"/>
    <col min="7172" max="7172" width="11.375" customWidth="1"/>
    <col min="7177" max="7177" width="11" customWidth="1"/>
    <col min="7178" max="7178" width="13.5" customWidth="1"/>
    <col min="7179" max="7179" width="9.625" customWidth="1"/>
    <col min="7180" max="7180" width="10.625" customWidth="1"/>
    <col min="7181" max="7181" width="10" customWidth="1"/>
    <col min="7420" max="7420" width="6.625" customWidth="1"/>
    <col min="7421" max="7421" width="7.5" customWidth="1"/>
    <col min="7422" max="7422" width="13.375" customWidth="1"/>
    <col min="7423" max="7423" width="11.25" customWidth="1"/>
    <col min="7428" max="7428" width="11.375" customWidth="1"/>
    <col min="7433" max="7433" width="11" customWidth="1"/>
    <col min="7434" max="7434" width="13.5" customWidth="1"/>
    <col min="7435" max="7435" width="9.625" customWidth="1"/>
    <col min="7436" max="7436" width="10.625" customWidth="1"/>
    <col min="7437" max="7437" width="10" customWidth="1"/>
    <col min="7676" max="7676" width="6.625" customWidth="1"/>
    <col min="7677" max="7677" width="7.5" customWidth="1"/>
    <col min="7678" max="7678" width="13.375" customWidth="1"/>
    <col min="7679" max="7679" width="11.25" customWidth="1"/>
    <col min="7684" max="7684" width="11.375" customWidth="1"/>
    <col min="7689" max="7689" width="11" customWidth="1"/>
    <col min="7690" max="7690" width="13.5" customWidth="1"/>
    <col min="7691" max="7691" width="9.625" customWidth="1"/>
    <col min="7692" max="7692" width="10.625" customWidth="1"/>
    <col min="7693" max="7693" width="10" customWidth="1"/>
    <col min="7932" max="7932" width="6.625" customWidth="1"/>
    <col min="7933" max="7933" width="7.5" customWidth="1"/>
    <col min="7934" max="7934" width="13.375" customWidth="1"/>
    <col min="7935" max="7935" width="11.25" customWidth="1"/>
    <col min="7940" max="7940" width="11.375" customWidth="1"/>
    <col min="7945" max="7945" width="11" customWidth="1"/>
    <col min="7946" max="7946" width="13.5" customWidth="1"/>
    <col min="7947" max="7947" width="9.625" customWidth="1"/>
    <col min="7948" max="7948" width="10.625" customWidth="1"/>
    <col min="7949" max="7949" width="10" customWidth="1"/>
    <col min="8188" max="8188" width="6.625" customWidth="1"/>
    <col min="8189" max="8189" width="7.5" customWidth="1"/>
    <col min="8190" max="8190" width="13.375" customWidth="1"/>
    <col min="8191" max="8191" width="11.25" customWidth="1"/>
    <col min="8196" max="8196" width="11.375" customWidth="1"/>
    <col min="8201" max="8201" width="11" customWidth="1"/>
    <col min="8202" max="8202" width="13.5" customWidth="1"/>
    <col min="8203" max="8203" width="9.625" customWidth="1"/>
    <col min="8204" max="8204" width="10.625" customWidth="1"/>
    <col min="8205" max="8205" width="10" customWidth="1"/>
    <col min="8444" max="8444" width="6.625" customWidth="1"/>
    <col min="8445" max="8445" width="7.5" customWidth="1"/>
    <col min="8446" max="8446" width="13.375" customWidth="1"/>
    <col min="8447" max="8447" width="11.25" customWidth="1"/>
    <col min="8452" max="8452" width="11.375" customWidth="1"/>
    <col min="8457" max="8457" width="11" customWidth="1"/>
    <col min="8458" max="8458" width="13.5" customWidth="1"/>
    <col min="8459" max="8459" width="9.625" customWidth="1"/>
    <col min="8460" max="8460" width="10.625" customWidth="1"/>
    <col min="8461" max="8461" width="10" customWidth="1"/>
    <col min="8700" max="8700" width="6.625" customWidth="1"/>
    <col min="8701" max="8701" width="7.5" customWidth="1"/>
    <col min="8702" max="8702" width="13.375" customWidth="1"/>
    <col min="8703" max="8703" width="11.25" customWidth="1"/>
    <col min="8708" max="8708" width="11.375" customWidth="1"/>
    <col min="8713" max="8713" width="11" customWidth="1"/>
    <col min="8714" max="8714" width="13.5" customWidth="1"/>
    <col min="8715" max="8715" width="9.625" customWidth="1"/>
    <col min="8716" max="8716" width="10.625" customWidth="1"/>
    <col min="8717" max="8717" width="10" customWidth="1"/>
    <col min="8956" max="8956" width="6.625" customWidth="1"/>
    <col min="8957" max="8957" width="7.5" customWidth="1"/>
    <col min="8958" max="8958" width="13.375" customWidth="1"/>
    <col min="8959" max="8959" width="11.25" customWidth="1"/>
    <col min="8964" max="8964" width="11.375" customWidth="1"/>
    <col min="8969" max="8969" width="11" customWidth="1"/>
    <col min="8970" max="8970" width="13.5" customWidth="1"/>
    <col min="8971" max="8971" width="9.625" customWidth="1"/>
    <col min="8972" max="8972" width="10.625" customWidth="1"/>
    <col min="8973" max="8973" width="10" customWidth="1"/>
    <col min="9212" max="9212" width="6.625" customWidth="1"/>
    <col min="9213" max="9213" width="7.5" customWidth="1"/>
    <col min="9214" max="9214" width="13.375" customWidth="1"/>
    <col min="9215" max="9215" width="11.25" customWidth="1"/>
    <col min="9220" max="9220" width="11.375" customWidth="1"/>
    <col min="9225" max="9225" width="11" customWidth="1"/>
    <col min="9226" max="9226" width="13.5" customWidth="1"/>
    <col min="9227" max="9227" width="9.625" customWidth="1"/>
    <col min="9228" max="9228" width="10.625" customWidth="1"/>
    <col min="9229" max="9229" width="10" customWidth="1"/>
    <col min="9468" max="9468" width="6.625" customWidth="1"/>
    <col min="9469" max="9469" width="7.5" customWidth="1"/>
    <col min="9470" max="9470" width="13.375" customWidth="1"/>
    <col min="9471" max="9471" width="11.25" customWidth="1"/>
    <col min="9476" max="9476" width="11.375" customWidth="1"/>
    <col min="9481" max="9481" width="11" customWidth="1"/>
    <col min="9482" max="9482" width="13.5" customWidth="1"/>
    <col min="9483" max="9483" width="9.625" customWidth="1"/>
    <col min="9484" max="9484" width="10.625" customWidth="1"/>
    <col min="9485" max="9485" width="10" customWidth="1"/>
    <col min="9724" max="9724" width="6.625" customWidth="1"/>
    <col min="9725" max="9725" width="7.5" customWidth="1"/>
    <col min="9726" max="9726" width="13.375" customWidth="1"/>
    <col min="9727" max="9727" width="11.25" customWidth="1"/>
    <col min="9732" max="9732" width="11.375" customWidth="1"/>
    <col min="9737" max="9737" width="11" customWidth="1"/>
    <col min="9738" max="9738" width="13.5" customWidth="1"/>
    <col min="9739" max="9739" width="9.625" customWidth="1"/>
    <col min="9740" max="9740" width="10.625" customWidth="1"/>
    <col min="9741" max="9741" width="10" customWidth="1"/>
    <col min="9980" max="9980" width="6.625" customWidth="1"/>
    <col min="9981" max="9981" width="7.5" customWidth="1"/>
    <col min="9982" max="9982" width="13.375" customWidth="1"/>
    <col min="9983" max="9983" width="11.25" customWidth="1"/>
    <col min="9988" max="9988" width="11.375" customWidth="1"/>
    <col min="9993" max="9993" width="11" customWidth="1"/>
    <col min="9994" max="9994" width="13.5" customWidth="1"/>
    <col min="9995" max="9995" width="9.625" customWidth="1"/>
    <col min="9996" max="9996" width="10.625" customWidth="1"/>
    <col min="9997" max="9997" width="10" customWidth="1"/>
    <col min="10236" max="10236" width="6.625" customWidth="1"/>
    <col min="10237" max="10237" width="7.5" customWidth="1"/>
    <col min="10238" max="10238" width="13.375" customWidth="1"/>
    <col min="10239" max="10239" width="11.25" customWidth="1"/>
    <col min="10244" max="10244" width="11.375" customWidth="1"/>
    <col min="10249" max="10249" width="11" customWidth="1"/>
    <col min="10250" max="10250" width="13.5" customWidth="1"/>
    <col min="10251" max="10251" width="9.625" customWidth="1"/>
    <col min="10252" max="10252" width="10.625" customWidth="1"/>
    <col min="10253" max="10253" width="10" customWidth="1"/>
    <col min="10492" max="10492" width="6.625" customWidth="1"/>
    <col min="10493" max="10493" width="7.5" customWidth="1"/>
    <col min="10494" max="10494" width="13.375" customWidth="1"/>
    <col min="10495" max="10495" width="11.25" customWidth="1"/>
    <col min="10500" max="10500" width="11.375" customWidth="1"/>
    <col min="10505" max="10505" width="11" customWidth="1"/>
    <col min="10506" max="10506" width="13.5" customWidth="1"/>
    <col min="10507" max="10507" width="9.625" customWidth="1"/>
    <col min="10508" max="10508" width="10.625" customWidth="1"/>
    <col min="10509" max="10509" width="10" customWidth="1"/>
    <col min="10748" max="10748" width="6.625" customWidth="1"/>
    <col min="10749" max="10749" width="7.5" customWidth="1"/>
    <col min="10750" max="10750" width="13.375" customWidth="1"/>
    <col min="10751" max="10751" width="11.25" customWidth="1"/>
    <col min="10756" max="10756" width="11.375" customWidth="1"/>
    <col min="10761" max="10761" width="11" customWidth="1"/>
    <col min="10762" max="10762" width="13.5" customWidth="1"/>
    <col min="10763" max="10763" width="9.625" customWidth="1"/>
    <col min="10764" max="10764" width="10.625" customWidth="1"/>
    <col min="10765" max="10765" width="10" customWidth="1"/>
    <col min="11004" max="11004" width="6.625" customWidth="1"/>
    <col min="11005" max="11005" width="7.5" customWidth="1"/>
    <col min="11006" max="11006" width="13.375" customWidth="1"/>
    <col min="11007" max="11007" width="11.25" customWidth="1"/>
    <col min="11012" max="11012" width="11.375" customWidth="1"/>
    <col min="11017" max="11017" width="11" customWidth="1"/>
    <col min="11018" max="11018" width="13.5" customWidth="1"/>
    <col min="11019" max="11019" width="9.625" customWidth="1"/>
    <col min="11020" max="11020" width="10.625" customWidth="1"/>
    <col min="11021" max="11021" width="10" customWidth="1"/>
    <col min="11260" max="11260" width="6.625" customWidth="1"/>
    <col min="11261" max="11261" width="7.5" customWidth="1"/>
    <col min="11262" max="11262" width="13.375" customWidth="1"/>
    <col min="11263" max="11263" width="11.25" customWidth="1"/>
    <col min="11268" max="11268" width="11.375" customWidth="1"/>
    <col min="11273" max="11273" width="11" customWidth="1"/>
    <col min="11274" max="11274" width="13.5" customWidth="1"/>
    <col min="11275" max="11275" width="9.625" customWidth="1"/>
    <col min="11276" max="11276" width="10.625" customWidth="1"/>
    <col min="11277" max="11277" width="10" customWidth="1"/>
    <col min="11516" max="11516" width="6.625" customWidth="1"/>
    <col min="11517" max="11517" width="7.5" customWidth="1"/>
    <col min="11518" max="11518" width="13.375" customWidth="1"/>
    <col min="11519" max="11519" width="11.25" customWidth="1"/>
    <col min="11524" max="11524" width="11.375" customWidth="1"/>
    <col min="11529" max="11529" width="11" customWidth="1"/>
    <col min="11530" max="11530" width="13.5" customWidth="1"/>
    <col min="11531" max="11531" width="9.625" customWidth="1"/>
    <col min="11532" max="11532" width="10.625" customWidth="1"/>
    <col min="11533" max="11533" width="10" customWidth="1"/>
    <col min="11772" max="11772" width="6.625" customWidth="1"/>
    <col min="11773" max="11773" width="7.5" customWidth="1"/>
    <col min="11774" max="11774" width="13.375" customWidth="1"/>
    <col min="11775" max="11775" width="11.25" customWidth="1"/>
    <col min="11780" max="11780" width="11.375" customWidth="1"/>
    <col min="11785" max="11785" width="11" customWidth="1"/>
    <col min="11786" max="11786" width="13.5" customWidth="1"/>
    <col min="11787" max="11787" width="9.625" customWidth="1"/>
    <col min="11788" max="11788" width="10.625" customWidth="1"/>
    <col min="11789" max="11789" width="10" customWidth="1"/>
    <col min="12028" max="12028" width="6.625" customWidth="1"/>
    <col min="12029" max="12029" width="7.5" customWidth="1"/>
    <col min="12030" max="12030" width="13.375" customWidth="1"/>
    <col min="12031" max="12031" width="11.25" customWidth="1"/>
    <col min="12036" max="12036" width="11.375" customWidth="1"/>
    <col min="12041" max="12041" width="11" customWidth="1"/>
    <col min="12042" max="12042" width="13.5" customWidth="1"/>
    <col min="12043" max="12043" width="9.625" customWidth="1"/>
    <col min="12044" max="12044" width="10.625" customWidth="1"/>
    <col min="12045" max="12045" width="10" customWidth="1"/>
    <col min="12284" max="12284" width="6.625" customWidth="1"/>
    <col min="12285" max="12285" width="7.5" customWidth="1"/>
    <col min="12286" max="12286" width="13.375" customWidth="1"/>
    <col min="12287" max="12287" width="11.25" customWidth="1"/>
    <col min="12292" max="12292" width="11.375" customWidth="1"/>
    <col min="12297" max="12297" width="11" customWidth="1"/>
    <col min="12298" max="12298" width="13.5" customWidth="1"/>
    <col min="12299" max="12299" width="9.625" customWidth="1"/>
    <col min="12300" max="12300" width="10.625" customWidth="1"/>
    <col min="12301" max="12301" width="10" customWidth="1"/>
    <col min="12540" max="12540" width="6.625" customWidth="1"/>
    <col min="12541" max="12541" width="7.5" customWidth="1"/>
    <col min="12542" max="12542" width="13.375" customWidth="1"/>
    <col min="12543" max="12543" width="11.25" customWidth="1"/>
    <col min="12548" max="12548" width="11.375" customWidth="1"/>
    <col min="12553" max="12553" width="11" customWidth="1"/>
    <col min="12554" max="12554" width="13.5" customWidth="1"/>
    <col min="12555" max="12555" width="9.625" customWidth="1"/>
    <col min="12556" max="12556" width="10.625" customWidth="1"/>
    <col min="12557" max="12557" width="10" customWidth="1"/>
    <col min="12796" max="12796" width="6.625" customWidth="1"/>
    <col min="12797" max="12797" width="7.5" customWidth="1"/>
    <col min="12798" max="12798" width="13.375" customWidth="1"/>
    <col min="12799" max="12799" width="11.25" customWidth="1"/>
    <col min="12804" max="12804" width="11.375" customWidth="1"/>
    <col min="12809" max="12809" width="11" customWidth="1"/>
    <col min="12810" max="12810" width="13.5" customWidth="1"/>
    <col min="12811" max="12811" width="9.625" customWidth="1"/>
    <col min="12812" max="12812" width="10.625" customWidth="1"/>
    <col min="12813" max="12813" width="10" customWidth="1"/>
    <col min="13052" max="13052" width="6.625" customWidth="1"/>
    <col min="13053" max="13053" width="7.5" customWidth="1"/>
    <col min="13054" max="13054" width="13.375" customWidth="1"/>
    <col min="13055" max="13055" width="11.25" customWidth="1"/>
    <col min="13060" max="13060" width="11.375" customWidth="1"/>
    <col min="13065" max="13065" width="11" customWidth="1"/>
    <col min="13066" max="13066" width="13.5" customWidth="1"/>
    <col min="13067" max="13067" width="9.625" customWidth="1"/>
    <col min="13068" max="13068" width="10.625" customWidth="1"/>
    <col min="13069" max="13069" width="10" customWidth="1"/>
    <col min="13308" max="13308" width="6.625" customWidth="1"/>
    <col min="13309" max="13309" width="7.5" customWidth="1"/>
    <col min="13310" max="13310" width="13.375" customWidth="1"/>
    <col min="13311" max="13311" width="11.25" customWidth="1"/>
    <col min="13316" max="13316" width="11.375" customWidth="1"/>
    <col min="13321" max="13321" width="11" customWidth="1"/>
    <col min="13322" max="13322" width="13.5" customWidth="1"/>
    <col min="13323" max="13323" width="9.625" customWidth="1"/>
    <col min="13324" max="13324" width="10.625" customWidth="1"/>
    <col min="13325" max="13325" width="10" customWidth="1"/>
    <col min="13564" max="13564" width="6.625" customWidth="1"/>
    <col min="13565" max="13565" width="7.5" customWidth="1"/>
    <col min="13566" max="13566" width="13.375" customWidth="1"/>
    <col min="13567" max="13567" width="11.25" customWidth="1"/>
    <col min="13572" max="13572" width="11.375" customWidth="1"/>
    <col min="13577" max="13577" width="11" customWidth="1"/>
    <col min="13578" max="13578" width="13.5" customWidth="1"/>
    <col min="13579" max="13579" width="9.625" customWidth="1"/>
    <col min="13580" max="13580" width="10.625" customWidth="1"/>
    <col min="13581" max="13581" width="10" customWidth="1"/>
    <col min="13820" max="13820" width="6.625" customWidth="1"/>
    <col min="13821" max="13821" width="7.5" customWidth="1"/>
    <col min="13822" max="13822" width="13.375" customWidth="1"/>
    <col min="13823" max="13823" width="11.25" customWidth="1"/>
    <col min="13828" max="13828" width="11.375" customWidth="1"/>
    <col min="13833" max="13833" width="11" customWidth="1"/>
    <col min="13834" max="13834" width="13.5" customWidth="1"/>
    <col min="13835" max="13835" width="9.625" customWidth="1"/>
    <col min="13836" max="13836" width="10.625" customWidth="1"/>
    <col min="13837" max="13837" width="10" customWidth="1"/>
    <col min="14076" max="14076" width="6.625" customWidth="1"/>
    <col min="14077" max="14077" width="7.5" customWidth="1"/>
    <col min="14078" max="14078" width="13.375" customWidth="1"/>
    <col min="14079" max="14079" width="11.25" customWidth="1"/>
    <col min="14084" max="14084" width="11.375" customWidth="1"/>
    <col min="14089" max="14089" width="11" customWidth="1"/>
    <col min="14090" max="14090" width="13.5" customWidth="1"/>
    <col min="14091" max="14091" width="9.625" customWidth="1"/>
    <col min="14092" max="14092" width="10.625" customWidth="1"/>
    <col min="14093" max="14093" width="10" customWidth="1"/>
    <col min="14332" max="14332" width="6.625" customWidth="1"/>
    <col min="14333" max="14333" width="7.5" customWidth="1"/>
    <col min="14334" max="14334" width="13.375" customWidth="1"/>
    <col min="14335" max="14335" width="11.25" customWidth="1"/>
    <col min="14340" max="14340" width="11.375" customWidth="1"/>
    <col min="14345" max="14345" width="11" customWidth="1"/>
    <col min="14346" max="14346" width="13.5" customWidth="1"/>
    <col min="14347" max="14347" width="9.625" customWidth="1"/>
    <col min="14348" max="14348" width="10.625" customWidth="1"/>
    <col min="14349" max="14349" width="10" customWidth="1"/>
    <col min="14588" max="14588" width="6.625" customWidth="1"/>
    <col min="14589" max="14589" width="7.5" customWidth="1"/>
    <col min="14590" max="14590" width="13.375" customWidth="1"/>
    <col min="14591" max="14591" width="11.25" customWidth="1"/>
    <col min="14596" max="14596" width="11.375" customWidth="1"/>
    <col min="14601" max="14601" width="11" customWidth="1"/>
    <col min="14602" max="14602" width="13.5" customWidth="1"/>
    <col min="14603" max="14603" width="9.625" customWidth="1"/>
    <col min="14604" max="14604" width="10.625" customWidth="1"/>
    <col min="14605" max="14605" width="10" customWidth="1"/>
    <col min="14844" max="14844" width="6.625" customWidth="1"/>
    <col min="14845" max="14845" width="7.5" customWidth="1"/>
    <col min="14846" max="14846" width="13.375" customWidth="1"/>
    <col min="14847" max="14847" width="11.25" customWidth="1"/>
    <col min="14852" max="14852" width="11.375" customWidth="1"/>
    <col min="14857" max="14857" width="11" customWidth="1"/>
    <col min="14858" max="14858" width="13.5" customWidth="1"/>
    <col min="14859" max="14859" width="9.625" customWidth="1"/>
    <col min="14860" max="14860" width="10.625" customWidth="1"/>
    <col min="14861" max="14861" width="10" customWidth="1"/>
    <col min="15100" max="15100" width="6.625" customWidth="1"/>
    <col min="15101" max="15101" width="7.5" customWidth="1"/>
    <col min="15102" max="15102" width="13.375" customWidth="1"/>
    <col min="15103" max="15103" width="11.25" customWidth="1"/>
    <col min="15108" max="15108" width="11.375" customWidth="1"/>
    <col min="15113" max="15113" width="11" customWidth="1"/>
    <col min="15114" max="15114" width="13.5" customWidth="1"/>
    <col min="15115" max="15115" width="9.625" customWidth="1"/>
    <col min="15116" max="15116" width="10.625" customWidth="1"/>
    <col min="15117" max="15117" width="10" customWidth="1"/>
    <col min="15356" max="15356" width="6.625" customWidth="1"/>
    <col min="15357" max="15357" width="7.5" customWidth="1"/>
    <col min="15358" max="15358" width="13.375" customWidth="1"/>
    <col min="15359" max="15359" width="11.25" customWidth="1"/>
    <col min="15364" max="15364" width="11.375" customWidth="1"/>
    <col min="15369" max="15369" width="11" customWidth="1"/>
    <col min="15370" max="15370" width="13.5" customWidth="1"/>
    <col min="15371" max="15371" width="9.625" customWidth="1"/>
    <col min="15372" max="15372" width="10.625" customWidth="1"/>
    <col min="15373" max="15373" width="10" customWidth="1"/>
    <col min="15612" max="15612" width="6.625" customWidth="1"/>
    <col min="15613" max="15613" width="7.5" customWidth="1"/>
    <col min="15614" max="15614" width="13.375" customWidth="1"/>
    <col min="15615" max="15615" width="11.25" customWidth="1"/>
    <col min="15620" max="15620" width="11.375" customWidth="1"/>
    <col min="15625" max="15625" width="11" customWidth="1"/>
    <col min="15626" max="15626" width="13.5" customWidth="1"/>
    <col min="15627" max="15627" width="9.625" customWidth="1"/>
    <col min="15628" max="15628" width="10.625" customWidth="1"/>
    <col min="15629" max="15629" width="10" customWidth="1"/>
    <col min="15868" max="15868" width="6.625" customWidth="1"/>
    <col min="15869" max="15869" width="7.5" customWidth="1"/>
    <col min="15870" max="15870" width="13.375" customWidth="1"/>
    <col min="15871" max="15871" width="11.25" customWidth="1"/>
    <col min="15876" max="15876" width="11.375" customWidth="1"/>
    <col min="15881" max="15881" width="11" customWidth="1"/>
    <col min="15882" max="15882" width="13.5" customWidth="1"/>
    <col min="15883" max="15883" width="9.625" customWidth="1"/>
    <col min="15884" max="15884" width="10.625" customWidth="1"/>
    <col min="15885" max="15885" width="10" customWidth="1"/>
    <col min="16124" max="16124" width="6.625" customWidth="1"/>
    <col min="16125" max="16125" width="7.5" customWidth="1"/>
    <col min="16126" max="16126" width="13.375" customWidth="1"/>
    <col min="16127" max="16127" width="11.25" customWidth="1"/>
    <col min="16132" max="16132" width="11.375" customWidth="1"/>
    <col min="16137" max="16137" width="11" customWidth="1"/>
    <col min="16138" max="16138" width="13.5" customWidth="1"/>
    <col min="16139" max="16139" width="9.625" customWidth="1"/>
    <col min="16140" max="16140" width="10.625" customWidth="1"/>
    <col min="16141" max="16141" width="10" customWidth="1"/>
  </cols>
  <sheetData>
    <row r="1" spans="1:21" x14ac:dyDescent="0.15">
      <c r="A1" s="70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1" ht="13.5" customHeight="1" x14ac:dyDescent="0.15">
      <c r="A3" s="66" t="s">
        <v>0</v>
      </c>
      <c r="B3" s="66" t="s">
        <v>1</v>
      </c>
      <c r="C3" s="66" t="s">
        <v>14</v>
      </c>
      <c r="D3" s="66" t="s">
        <v>2</v>
      </c>
      <c r="E3" s="66" t="s">
        <v>3</v>
      </c>
      <c r="F3" s="66" t="s">
        <v>4</v>
      </c>
      <c r="G3" s="66" t="s">
        <v>5</v>
      </c>
      <c r="H3" s="66" t="s">
        <v>6</v>
      </c>
      <c r="I3" s="66" t="s">
        <v>7</v>
      </c>
      <c r="J3" s="66" t="s">
        <v>19</v>
      </c>
      <c r="K3" s="66" t="s">
        <v>18</v>
      </c>
      <c r="L3" s="66" t="s">
        <v>8</v>
      </c>
      <c r="M3" s="66" t="s">
        <v>9</v>
      </c>
      <c r="N3" s="66" t="s">
        <v>10</v>
      </c>
      <c r="O3" s="68" t="s">
        <v>66</v>
      </c>
      <c r="P3" s="69"/>
      <c r="Q3" s="74" t="s">
        <v>20</v>
      </c>
      <c r="R3" t="s">
        <v>111</v>
      </c>
    </row>
    <row r="4" spans="1:21" ht="14.25" x14ac:dyDescent="0.1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4" t="s">
        <v>11</v>
      </c>
      <c r="P4" s="2" t="s">
        <v>17</v>
      </c>
      <c r="Q4" s="75"/>
      <c r="R4" t="s">
        <v>108</v>
      </c>
      <c r="S4" t="s">
        <v>109</v>
      </c>
      <c r="T4" t="s">
        <v>110</v>
      </c>
    </row>
    <row r="5" spans="1:21" ht="14.25" x14ac:dyDescent="0.15">
      <c r="A5" s="12">
        <v>1</v>
      </c>
      <c r="B5" s="1" t="s">
        <v>32</v>
      </c>
      <c r="C5" s="1" t="s">
        <v>33</v>
      </c>
      <c r="D5" s="5" t="s">
        <v>50</v>
      </c>
      <c r="E5" s="5" t="s">
        <v>53</v>
      </c>
      <c r="F5" s="23"/>
      <c r="G5" s="13" t="s">
        <v>23</v>
      </c>
      <c r="H5" s="17"/>
      <c r="I5" s="12"/>
      <c r="J5" s="23" t="s">
        <v>113</v>
      </c>
      <c r="K5" s="23" t="s">
        <v>69</v>
      </c>
      <c r="L5" s="23"/>
      <c r="M5" s="23">
        <v>2</v>
      </c>
      <c r="N5" s="23"/>
      <c r="O5" s="50">
        <v>0.223</v>
      </c>
      <c r="P5" s="50">
        <v>0.223</v>
      </c>
      <c r="Q5" s="24"/>
      <c r="R5" s="52">
        <f>0.68/1.13/1000</f>
        <v>6.0176991150442483E-4</v>
      </c>
      <c r="S5" s="51">
        <f>R5*390*0.98</f>
        <v>0.22999646017699116</v>
      </c>
      <c r="T5" s="53">
        <f>S5-O5</f>
        <v>6.9964601769911539E-3</v>
      </c>
    </row>
    <row r="6" spans="1:21" ht="14.25" x14ac:dyDescent="0.15">
      <c r="A6" s="12">
        <v>2</v>
      </c>
      <c r="B6" s="1" t="s">
        <v>32</v>
      </c>
      <c r="C6" s="1" t="s">
        <v>33</v>
      </c>
      <c r="D6" s="5" t="s">
        <v>51</v>
      </c>
      <c r="E6" s="5" t="s">
        <v>52</v>
      </c>
      <c r="F6" s="23"/>
      <c r="G6" s="13" t="s">
        <v>23</v>
      </c>
      <c r="H6" s="17"/>
      <c r="I6" s="12"/>
      <c r="J6" s="23" t="s">
        <v>113</v>
      </c>
      <c r="K6" s="29" t="s">
        <v>69</v>
      </c>
      <c r="L6" s="23"/>
      <c r="M6" s="23">
        <v>2</v>
      </c>
      <c r="N6" s="23"/>
      <c r="O6" s="15">
        <v>0.33029999999999998</v>
      </c>
      <c r="P6" s="15">
        <v>0.33029999999999998</v>
      </c>
      <c r="Q6" s="24"/>
      <c r="R6" s="52"/>
      <c r="S6" s="51">
        <f>R5*560*0.98</f>
        <v>0.33025132743362834</v>
      </c>
      <c r="T6" s="53">
        <f t="shared" ref="T6:T9" si="0">S6-O6</f>
        <v>-4.8672566371643633E-5</v>
      </c>
    </row>
    <row r="7" spans="1:21" ht="14.25" x14ac:dyDescent="0.15">
      <c r="A7" s="12">
        <v>3</v>
      </c>
      <c r="B7" s="1" t="s">
        <v>13</v>
      </c>
      <c r="C7" s="1" t="s">
        <v>15</v>
      </c>
      <c r="D7" s="5" t="s">
        <v>55</v>
      </c>
      <c r="E7" s="5" t="s">
        <v>59</v>
      </c>
      <c r="F7" s="5" t="s">
        <v>60</v>
      </c>
      <c r="G7" s="13" t="s">
        <v>23</v>
      </c>
      <c r="H7" s="8"/>
      <c r="I7" s="12"/>
      <c r="J7" s="23" t="s">
        <v>113</v>
      </c>
      <c r="K7" s="29" t="s">
        <v>69</v>
      </c>
      <c r="L7" s="23"/>
      <c r="M7" s="23">
        <v>4</v>
      </c>
      <c r="N7" s="23"/>
      <c r="O7" s="15">
        <v>0.21229999999999999</v>
      </c>
      <c r="P7" s="15">
        <v>0.21229999999999999</v>
      </c>
      <c r="Q7" s="24"/>
      <c r="R7" s="52"/>
      <c r="S7" s="51">
        <f>R5*360*0.98</f>
        <v>0.21230442477876107</v>
      </c>
      <c r="T7" s="53">
        <f t="shared" si="0"/>
        <v>4.4247787610862677E-6</v>
      </c>
    </row>
    <row r="8" spans="1:21" ht="14.25" x14ac:dyDescent="0.15">
      <c r="A8" s="12">
        <v>4</v>
      </c>
      <c r="B8" s="1" t="s">
        <v>13</v>
      </c>
      <c r="C8" s="1" t="s">
        <v>15</v>
      </c>
      <c r="D8" s="5" t="s">
        <v>56</v>
      </c>
      <c r="E8" s="5" t="s">
        <v>57</v>
      </c>
      <c r="F8" s="5" t="s">
        <v>61</v>
      </c>
      <c r="G8" s="13" t="s">
        <v>23</v>
      </c>
      <c r="H8" s="8"/>
      <c r="I8" s="12"/>
      <c r="J8" s="23" t="s">
        <v>113</v>
      </c>
      <c r="K8" s="29" t="s">
        <v>69</v>
      </c>
      <c r="L8" s="23"/>
      <c r="M8" s="23">
        <v>2</v>
      </c>
      <c r="N8" s="23"/>
      <c r="O8" s="15">
        <v>0.12970000000000001</v>
      </c>
      <c r="P8" s="15">
        <v>0.12970000000000001</v>
      </c>
      <c r="Q8" s="24"/>
      <c r="R8" s="52" t="s">
        <v>112</v>
      </c>
      <c r="S8" s="51">
        <f>R5*220*0.98</f>
        <v>0.12974159292035398</v>
      </c>
      <c r="T8" s="53">
        <f t="shared" si="0"/>
        <v>4.1592920353966667E-5</v>
      </c>
    </row>
    <row r="9" spans="1:21" ht="14.25" x14ac:dyDescent="0.15">
      <c r="A9" s="12">
        <v>5</v>
      </c>
      <c r="B9" s="1" t="s">
        <v>13</v>
      </c>
      <c r="C9" s="1" t="s">
        <v>15</v>
      </c>
      <c r="D9" s="5" t="s">
        <v>38</v>
      </c>
      <c r="E9" s="6" t="s">
        <v>45</v>
      </c>
      <c r="F9" s="5" t="s">
        <v>84</v>
      </c>
      <c r="G9" s="13" t="s">
        <v>23</v>
      </c>
      <c r="H9" s="8"/>
      <c r="I9" s="12"/>
      <c r="J9" s="23" t="s">
        <v>113</v>
      </c>
      <c r="K9" s="29" t="s">
        <v>69</v>
      </c>
      <c r="L9" s="23"/>
      <c r="M9" s="23">
        <v>1</v>
      </c>
      <c r="N9" s="23"/>
      <c r="O9" s="15">
        <v>0.35089999999999999</v>
      </c>
      <c r="P9" s="15">
        <v>0.34389999999999998</v>
      </c>
      <c r="Q9" s="24"/>
      <c r="R9" s="52">
        <f>1.3/1.13/1000</f>
        <v>1.1504424778761065E-3</v>
      </c>
      <c r="S9">
        <f>R9*305*0.98</f>
        <v>0.34386725663716827</v>
      </c>
      <c r="T9" s="53">
        <f t="shared" si="0"/>
        <v>-7.0327433628317171E-3</v>
      </c>
      <c r="U9">
        <f>T9*305</f>
        <v>-2.1449867256636739</v>
      </c>
    </row>
    <row r="10" spans="1:21" ht="14.25" x14ac:dyDescent="0.15">
      <c r="A10" s="12">
        <v>6</v>
      </c>
      <c r="B10" s="1" t="s">
        <v>32</v>
      </c>
      <c r="C10" s="1" t="s">
        <v>33</v>
      </c>
      <c r="D10" s="5" t="s">
        <v>64</v>
      </c>
      <c r="E10" s="6" t="s">
        <v>139</v>
      </c>
      <c r="F10" s="5" t="s">
        <v>65</v>
      </c>
      <c r="G10" s="13" t="s">
        <v>23</v>
      </c>
      <c r="H10" s="8" t="s">
        <v>107</v>
      </c>
      <c r="I10" s="12"/>
      <c r="J10" s="23" t="s">
        <v>113</v>
      </c>
      <c r="K10" s="29" t="s">
        <v>69</v>
      </c>
      <c r="L10" s="23"/>
      <c r="M10" s="23">
        <v>1</v>
      </c>
      <c r="N10" s="23"/>
      <c r="O10" s="15">
        <v>0.88</v>
      </c>
      <c r="P10" s="15">
        <v>0.86</v>
      </c>
      <c r="Q10" s="24"/>
    </row>
    <row r="11" spans="1:21" ht="38.1" customHeight="1" x14ac:dyDescent="0.15">
      <c r="A11" s="78" t="s">
        <v>143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64"/>
      <c r="P11" s="65"/>
      <c r="Q11" s="4"/>
      <c r="R11">
        <f>O9*0.68</f>
        <v>0.23861200000000002</v>
      </c>
    </row>
    <row r="12" spans="1:21" ht="18" customHeight="1" x14ac:dyDescent="0.15">
      <c r="A12" s="61" t="s">
        <v>137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4" t="s">
        <v>82</v>
      </c>
      <c r="P12" s="65"/>
      <c r="Q12" s="4"/>
    </row>
    <row r="13" spans="1:21" ht="16.5" customHeight="1" x14ac:dyDescent="0.15">
      <c r="A13" s="61" t="s">
        <v>138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76" t="s">
        <v>83</v>
      </c>
      <c r="P13" s="77"/>
      <c r="Q13" s="4"/>
    </row>
    <row r="14" spans="1:21" ht="16.5" customHeight="1" x14ac:dyDescent="0.15">
      <c r="A14" s="61" t="s">
        <v>142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10"/>
      <c r="P14" s="11"/>
      <c r="Q14" s="3"/>
    </row>
    <row r="15" spans="1:21" ht="14.25" customHeight="1" x14ac:dyDescent="0.15">
      <c r="A15" s="66" t="s">
        <v>0</v>
      </c>
      <c r="B15" s="66" t="s">
        <v>1</v>
      </c>
      <c r="C15" s="66" t="s">
        <v>14</v>
      </c>
      <c r="D15" s="66" t="s">
        <v>2</v>
      </c>
      <c r="E15" s="66" t="s">
        <v>3</v>
      </c>
      <c r="F15" s="66" t="s">
        <v>4</v>
      </c>
      <c r="G15" s="66" t="s">
        <v>5</v>
      </c>
      <c r="H15" s="66" t="s">
        <v>6</v>
      </c>
      <c r="I15" s="66" t="s">
        <v>7</v>
      </c>
      <c r="J15" s="66" t="s">
        <v>19</v>
      </c>
      <c r="K15" s="66" t="s">
        <v>18</v>
      </c>
      <c r="L15" s="66" t="s">
        <v>8</v>
      </c>
      <c r="M15" s="66" t="s">
        <v>9</v>
      </c>
      <c r="N15" s="66" t="s">
        <v>10</v>
      </c>
      <c r="O15" s="68" t="s">
        <v>67</v>
      </c>
      <c r="P15" s="69"/>
      <c r="Q15" s="74" t="s">
        <v>20</v>
      </c>
    </row>
    <row r="16" spans="1:21" ht="14.25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4" t="s">
        <v>11</v>
      </c>
      <c r="P16" s="2" t="s">
        <v>17</v>
      </c>
      <c r="Q16" s="75"/>
    </row>
    <row r="17" spans="1:17" ht="18" customHeight="1" x14ac:dyDescent="0.15">
      <c r="A17" s="12">
        <v>1</v>
      </c>
      <c r="B17" s="1" t="s">
        <v>13</v>
      </c>
      <c r="C17" s="1" t="s">
        <v>15</v>
      </c>
      <c r="D17" s="5" t="s">
        <v>54</v>
      </c>
      <c r="E17" s="5" t="s">
        <v>58</v>
      </c>
      <c r="F17" s="5" t="s">
        <v>63</v>
      </c>
      <c r="G17" s="13" t="s">
        <v>23</v>
      </c>
      <c r="H17" s="17"/>
      <c r="I17" s="12"/>
      <c r="J17" s="28" t="s">
        <v>24</v>
      </c>
      <c r="K17" s="29" t="s">
        <v>71</v>
      </c>
      <c r="L17" s="28" t="s">
        <v>25</v>
      </c>
      <c r="M17" s="17">
        <v>1</v>
      </c>
      <c r="N17" s="33"/>
      <c r="O17" s="27">
        <v>0.86</v>
      </c>
      <c r="P17" s="35"/>
      <c r="Q17" s="24"/>
    </row>
    <row r="18" spans="1:17" ht="14.25" x14ac:dyDescent="0.15">
      <c r="A18" s="61" t="s">
        <v>62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4"/>
      <c r="P18" s="65"/>
      <c r="Q18" s="4"/>
    </row>
    <row r="19" spans="1:17" ht="14.25" x14ac:dyDescent="0.15">
      <c r="A19" s="61" t="s">
        <v>115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4" t="s">
        <v>82</v>
      </c>
      <c r="P19" s="65"/>
      <c r="Q19" s="4"/>
    </row>
    <row r="20" spans="1:17" ht="14.25" customHeight="1" x14ac:dyDescent="0.15">
      <c r="A20" s="61" t="s">
        <v>116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76" t="s">
        <v>83</v>
      </c>
      <c r="P20" s="77"/>
      <c r="Q20" s="4"/>
    </row>
    <row r="21" spans="1:17" ht="14.25" x14ac:dyDescent="0.15">
      <c r="A21" s="61" t="s">
        <v>140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76"/>
      <c r="P21" s="77"/>
      <c r="Q21" s="4"/>
    </row>
    <row r="22" spans="1:17" ht="14.25" x14ac:dyDescent="0.15">
      <c r="A22" s="66" t="s">
        <v>0</v>
      </c>
      <c r="B22" s="66" t="s">
        <v>1</v>
      </c>
      <c r="C22" s="66" t="s">
        <v>14</v>
      </c>
      <c r="D22" s="66" t="s">
        <v>2</v>
      </c>
      <c r="E22" s="66" t="s">
        <v>3</v>
      </c>
      <c r="F22" s="66" t="s">
        <v>4</v>
      </c>
      <c r="G22" s="66" t="s">
        <v>5</v>
      </c>
      <c r="H22" s="66" t="s">
        <v>6</v>
      </c>
      <c r="I22" s="66" t="s">
        <v>7</v>
      </c>
      <c r="J22" s="66" t="s">
        <v>19</v>
      </c>
      <c r="K22" s="66" t="s">
        <v>18</v>
      </c>
      <c r="L22" s="66" t="s">
        <v>8</v>
      </c>
      <c r="M22" s="66" t="s">
        <v>9</v>
      </c>
      <c r="N22" s="66" t="s">
        <v>10</v>
      </c>
      <c r="O22" s="68" t="s">
        <v>68</v>
      </c>
      <c r="P22" s="69"/>
      <c r="Q22" s="74" t="s">
        <v>20</v>
      </c>
    </row>
    <row r="23" spans="1:17" ht="14.25" x14ac:dyDescent="0.1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27" t="s">
        <v>11</v>
      </c>
      <c r="P23" s="25" t="s">
        <v>17</v>
      </c>
      <c r="Q23" s="75"/>
    </row>
    <row r="24" spans="1:17" ht="14.25" x14ac:dyDescent="0.15">
      <c r="A24" s="26">
        <v>1</v>
      </c>
      <c r="B24" s="1" t="s">
        <v>13</v>
      </c>
      <c r="C24" s="1" t="s">
        <v>15</v>
      </c>
      <c r="D24" s="5" t="s">
        <v>39</v>
      </c>
      <c r="E24" s="6" t="s">
        <v>43</v>
      </c>
      <c r="F24" s="5" t="s">
        <v>104</v>
      </c>
      <c r="G24" s="13" t="s">
        <v>103</v>
      </c>
      <c r="H24" s="14"/>
      <c r="I24" s="13"/>
      <c r="J24" s="38" t="s">
        <v>24</v>
      </c>
      <c r="K24" s="38" t="s">
        <v>70</v>
      </c>
      <c r="L24" s="38" t="s">
        <v>25</v>
      </c>
      <c r="M24" s="9" t="s">
        <v>72</v>
      </c>
      <c r="N24" s="34"/>
      <c r="O24" s="15">
        <v>11.0345</v>
      </c>
      <c r="P24" s="32"/>
      <c r="Q24" s="36"/>
    </row>
    <row r="25" spans="1:17" ht="14.25" x14ac:dyDescent="0.15">
      <c r="A25" s="26">
        <v>2</v>
      </c>
      <c r="B25" s="1" t="s">
        <v>13</v>
      </c>
      <c r="C25" s="1" t="s">
        <v>15</v>
      </c>
      <c r="D25" s="5" t="s">
        <v>40</v>
      </c>
      <c r="E25" s="6" t="s">
        <v>44</v>
      </c>
      <c r="F25" s="5" t="s">
        <v>105</v>
      </c>
      <c r="G25" s="13" t="s">
        <v>103</v>
      </c>
      <c r="H25" s="14"/>
      <c r="I25" s="13"/>
      <c r="J25" s="38" t="s">
        <v>24</v>
      </c>
      <c r="K25" s="38" t="s">
        <v>70</v>
      </c>
      <c r="L25" s="38" t="s">
        <v>25</v>
      </c>
      <c r="M25" s="9" t="s">
        <v>72</v>
      </c>
      <c r="N25" s="34"/>
      <c r="O25" s="15">
        <v>11.0345</v>
      </c>
      <c r="P25" s="32"/>
      <c r="Q25" s="36"/>
    </row>
    <row r="26" spans="1:17" ht="14.25" x14ac:dyDescent="0.15">
      <c r="A26" s="26">
        <v>3</v>
      </c>
      <c r="B26" s="1" t="s">
        <v>13</v>
      </c>
      <c r="C26" s="1" t="s">
        <v>15</v>
      </c>
      <c r="D26" s="5" t="s">
        <v>47</v>
      </c>
      <c r="E26" s="6" t="s">
        <v>48</v>
      </c>
      <c r="F26" s="30" t="s">
        <v>106</v>
      </c>
      <c r="G26" s="13" t="s">
        <v>103</v>
      </c>
      <c r="H26" s="16"/>
      <c r="I26" s="16"/>
      <c r="J26" s="38" t="s">
        <v>24</v>
      </c>
      <c r="K26" s="38" t="s">
        <v>70</v>
      </c>
      <c r="L26" s="38" t="s">
        <v>25</v>
      </c>
      <c r="M26" s="9" t="s">
        <v>73</v>
      </c>
      <c r="N26" s="31"/>
      <c r="O26" s="15">
        <v>11.0345</v>
      </c>
      <c r="P26" s="32"/>
      <c r="Q26" s="36"/>
    </row>
    <row r="27" spans="1:17" ht="14.25" x14ac:dyDescent="0.15">
      <c r="A27" s="61" t="s">
        <v>141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4"/>
      <c r="P27" s="65"/>
      <c r="Q27" s="27"/>
    </row>
    <row r="28" spans="1:17" ht="14.25" x14ac:dyDescent="0.15">
      <c r="A28" s="61" t="s">
        <v>12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4" t="s">
        <v>82</v>
      </c>
      <c r="P28" s="65"/>
      <c r="Q28" s="27"/>
    </row>
    <row r="29" spans="1:17" ht="14.25" x14ac:dyDescent="0.15">
      <c r="A29" s="61" t="s">
        <v>116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76" t="s">
        <v>83</v>
      </c>
      <c r="P29" s="77"/>
      <c r="Q29" s="27"/>
    </row>
    <row r="30" spans="1:17" ht="14.25" x14ac:dyDescent="0.15">
      <c r="A30" s="7" t="s">
        <v>117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46"/>
      <c r="P30" s="47"/>
      <c r="Q30" s="48"/>
    </row>
    <row r="31" spans="1:17" ht="14.25" x14ac:dyDescent="0.15">
      <c r="A31" s="66" t="s">
        <v>0</v>
      </c>
      <c r="B31" s="66" t="s">
        <v>1</v>
      </c>
      <c r="C31" s="66" t="s">
        <v>14</v>
      </c>
      <c r="D31" s="66" t="s">
        <v>2</v>
      </c>
      <c r="E31" s="66" t="s">
        <v>3</v>
      </c>
      <c r="F31" s="66" t="s">
        <v>4</v>
      </c>
      <c r="G31" s="66" t="s">
        <v>5</v>
      </c>
      <c r="H31" s="66" t="s">
        <v>6</v>
      </c>
      <c r="I31" s="66" t="s">
        <v>7</v>
      </c>
      <c r="J31" s="66" t="s">
        <v>19</v>
      </c>
      <c r="K31" s="66" t="s">
        <v>18</v>
      </c>
      <c r="L31" s="66" t="s">
        <v>8</v>
      </c>
      <c r="M31" s="66" t="s">
        <v>9</v>
      </c>
      <c r="N31" s="66" t="s">
        <v>10</v>
      </c>
      <c r="O31" s="68" t="s">
        <v>132</v>
      </c>
      <c r="P31" s="69"/>
      <c r="Q31" s="74" t="s">
        <v>20</v>
      </c>
    </row>
    <row r="32" spans="1:17" ht="14.25" x14ac:dyDescent="0.1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7" t="s">
        <v>144</v>
      </c>
      <c r="P32" s="25" t="s">
        <v>17</v>
      </c>
      <c r="Q32" s="75"/>
    </row>
    <row r="33" spans="1:17" ht="14.25" x14ac:dyDescent="0.15">
      <c r="A33" s="7">
        <v>1</v>
      </c>
      <c r="B33" s="60" t="s">
        <v>129</v>
      </c>
      <c r="C33" s="60"/>
      <c r="D33" s="60" t="s">
        <v>130</v>
      </c>
      <c r="E33" s="60" t="s">
        <v>133</v>
      </c>
      <c r="F33" s="60"/>
      <c r="G33" s="60" t="s">
        <v>131</v>
      </c>
      <c r="H33" s="60"/>
      <c r="I33" s="60"/>
      <c r="J33" s="60"/>
      <c r="K33" s="60"/>
      <c r="L33" s="60"/>
      <c r="M33" s="60"/>
      <c r="N33" s="60"/>
      <c r="O33" s="58">
        <v>1.06</v>
      </c>
      <c r="P33" s="59">
        <v>0.52</v>
      </c>
      <c r="Q33" s="57"/>
    </row>
    <row r="34" spans="1:17" ht="14.25" x14ac:dyDescent="0.15">
      <c r="A34" s="61" t="s">
        <v>135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58"/>
      <c r="P34" s="59"/>
      <c r="Q34" s="57"/>
    </row>
    <row r="35" spans="1:17" ht="14.25" x14ac:dyDescent="0.15">
      <c r="A35" s="61" t="s">
        <v>137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76" t="s">
        <v>134</v>
      </c>
      <c r="P35" s="77"/>
      <c r="Q35" s="57"/>
    </row>
    <row r="36" spans="1:17" ht="14.25" x14ac:dyDescent="0.15">
      <c r="A36" s="61" t="s">
        <v>114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58"/>
      <c r="P36" s="59"/>
      <c r="Q36" s="57"/>
    </row>
    <row r="37" spans="1:17" ht="14.25" x14ac:dyDescent="0.15">
      <c r="A37" s="7" t="s">
        <v>136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8"/>
      <c r="P37" s="59"/>
      <c r="Q37" s="57"/>
    </row>
    <row r="38" spans="1:17" ht="14.25" x14ac:dyDescent="0.15">
      <c r="A38" s="66" t="s">
        <v>0</v>
      </c>
      <c r="B38" s="66" t="s">
        <v>1</v>
      </c>
      <c r="C38" s="66" t="s">
        <v>14</v>
      </c>
      <c r="D38" s="66" t="s">
        <v>2</v>
      </c>
      <c r="E38" s="66" t="s">
        <v>3</v>
      </c>
      <c r="F38" s="66" t="s">
        <v>4</v>
      </c>
      <c r="G38" s="66" t="s">
        <v>5</v>
      </c>
      <c r="H38" s="66" t="s">
        <v>6</v>
      </c>
      <c r="I38" s="66" t="s">
        <v>7</v>
      </c>
      <c r="J38" s="66" t="s">
        <v>19</v>
      </c>
      <c r="K38" s="66" t="s">
        <v>18</v>
      </c>
      <c r="L38" s="66" t="s">
        <v>8</v>
      </c>
      <c r="M38" s="66" t="s">
        <v>9</v>
      </c>
      <c r="N38" s="66" t="s">
        <v>10</v>
      </c>
      <c r="O38" s="68" t="s">
        <v>120</v>
      </c>
      <c r="P38" s="69"/>
      <c r="Q38" s="74" t="s">
        <v>20</v>
      </c>
    </row>
    <row r="39" spans="1:17" ht="14.25" x14ac:dyDescent="0.1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27" t="s">
        <v>11</v>
      </c>
      <c r="P39" s="25" t="s">
        <v>17</v>
      </c>
      <c r="Q39" s="75"/>
    </row>
    <row r="40" spans="1:17" ht="14.25" x14ac:dyDescent="0.15">
      <c r="A40" s="7">
        <v>1</v>
      </c>
      <c r="B40" s="54" t="s">
        <v>121</v>
      </c>
      <c r="C40" s="54" t="s">
        <v>122</v>
      </c>
      <c r="D40" s="5" t="s">
        <v>123</v>
      </c>
      <c r="E40" s="6" t="s">
        <v>125</v>
      </c>
      <c r="F40" s="54"/>
      <c r="G40" s="13" t="s">
        <v>23</v>
      </c>
      <c r="H40" s="54"/>
      <c r="I40" s="54"/>
      <c r="J40" s="54"/>
      <c r="K40" s="54"/>
      <c r="L40" s="54"/>
      <c r="M40" s="54">
        <v>1</v>
      </c>
      <c r="N40" s="9">
        <f>M40*1500*12</f>
        <v>18000</v>
      </c>
      <c r="O40" s="46">
        <v>205.09</v>
      </c>
      <c r="P40" s="49">
        <v>205.09</v>
      </c>
      <c r="Q40" s="48"/>
    </row>
    <row r="41" spans="1:17" ht="14.25" x14ac:dyDescent="0.15">
      <c r="A41" s="7">
        <v>2</v>
      </c>
      <c r="B41" s="54" t="s">
        <v>121</v>
      </c>
      <c r="C41" s="54" t="s">
        <v>122</v>
      </c>
      <c r="D41" s="5" t="s">
        <v>124</v>
      </c>
      <c r="E41" s="6" t="s">
        <v>126</v>
      </c>
      <c r="F41" s="54"/>
      <c r="G41" s="13" t="s">
        <v>23</v>
      </c>
      <c r="H41" s="54"/>
      <c r="I41" s="54"/>
      <c r="J41" s="54"/>
      <c r="K41" s="54"/>
      <c r="L41" s="54"/>
      <c r="M41" s="54">
        <v>1</v>
      </c>
      <c r="N41" s="9">
        <f>M41*500*12</f>
        <v>6000</v>
      </c>
      <c r="O41" s="49">
        <v>205.09</v>
      </c>
      <c r="P41" s="49">
        <v>205.09</v>
      </c>
      <c r="Q41" s="48"/>
    </row>
    <row r="42" spans="1:17" ht="14.25" x14ac:dyDescent="0.15">
      <c r="A42" s="61" t="s">
        <v>127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46"/>
      <c r="P42" s="47"/>
      <c r="Q42" s="48"/>
    </row>
    <row r="43" spans="1:17" ht="14.25" x14ac:dyDescent="0.15">
      <c r="A43" s="61" t="s">
        <v>12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46"/>
      <c r="P43" s="47"/>
      <c r="Q43" s="48"/>
    </row>
    <row r="44" spans="1:17" ht="14.25" x14ac:dyDescent="0.15">
      <c r="A44" s="61" t="s">
        <v>114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46"/>
      <c r="P44" s="47"/>
      <c r="Q44" s="48"/>
    </row>
    <row r="45" spans="1:17" ht="14.25" x14ac:dyDescent="0.15">
      <c r="A45" s="61" t="s">
        <v>128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46"/>
      <c r="P45" s="47"/>
      <c r="Q45" s="48"/>
    </row>
    <row r="46" spans="1:17" ht="23.45" customHeight="1" x14ac:dyDescent="0.15">
      <c r="A46" s="66" t="s">
        <v>0</v>
      </c>
      <c r="B46" s="66" t="s">
        <v>1</v>
      </c>
      <c r="C46" s="66" t="s">
        <v>14</v>
      </c>
      <c r="D46" s="66" t="s">
        <v>2</v>
      </c>
      <c r="E46" s="66" t="s">
        <v>3</v>
      </c>
      <c r="F46" s="66" t="s">
        <v>4</v>
      </c>
      <c r="G46" s="66" t="s">
        <v>5</v>
      </c>
      <c r="H46" s="66" t="s">
        <v>6</v>
      </c>
      <c r="I46" s="66" t="s">
        <v>7</v>
      </c>
      <c r="J46" s="66" t="s">
        <v>19</v>
      </c>
      <c r="K46" s="66" t="s">
        <v>18</v>
      </c>
      <c r="L46" s="66" t="s">
        <v>8</v>
      </c>
      <c r="M46" s="66" t="s">
        <v>9</v>
      </c>
      <c r="N46" s="66" t="s">
        <v>10</v>
      </c>
      <c r="O46" s="68" t="s">
        <v>74</v>
      </c>
      <c r="P46" s="69"/>
      <c r="Q46" s="74" t="s">
        <v>20</v>
      </c>
    </row>
    <row r="47" spans="1:17" ht="13.5" customHeight="1" x14ac:dyDescent="0.1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27" t="s">
        <v>11</v>
      </c>
      <c r="P47" s="25" t="s">
        <v>17</v>
      </c>
      <c r="Q47" s="75"/>
    </row>
    <row r="48" spans="1:17" ht="14.25" x14ac:dyDescent="0.15">
      <c r="A48" s="26">
        <v>1</v>
      </c>
      <c r="B48" s="1" t="s">
        <v>75</v>
      </c>
      <c r="C48" s="1" t="s">
        <v>76</v>
      </c>
      <c r="D48" s="5" t="s">
        <v>21</v>
      </c>
      <c r="E48" s="6" t="s">
        <v>22</v>
      </c>
      <c r="F48" s="5" t="s">
        <v>21</v>
      </c>
      <c r="G48" s="13" t="s">
        <v>77</v>
      </c>
      <c r="H48" s="8"/>
      <c r="I48" s="26" t="s">
        <v>78</v>
      </c>
      <c r="J48" s="37" t="s">
        <v>79</v>
      </c>
      <c r="K48" s="37"/>
      <c r="L48" s="37" t="s">
        <v>80</v>
      </c>
      <c r="M48" s="9">
        <v>4</v>
      </c>
      <c r="N48" s="9">
        <f>M48*21700</f>
        <v>86800</v>
      </c>
      <c r="O48" s="26">
        <v>0.3</v>
      </c>
      <c r="P48" s="32">
        <v>0.3</v>
      </c>
      <c r="Q48" s="24"/>
    </row>
    <row r="49" spans="1:17" ht="14.25" x14ac:dyDescent="0.15">
      <c r="A49" s="61" t="s">
        <v>81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4"/>
      <c r="P49" s="65"/>
      <c r="Q49" s="27"/>
    </row>
    <row r="50" spans="1:17" ht="14.25" x14ac:dyDescent="0.15">
      <c r="A50" s="61" t="s">
        <v>12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4" t="s">
        <v>82</v>
      </c>
      <c r="P50" s="65"/>
      <c r="Q50" s="27"/>
    </row>
    <row r="51" spans="1:17" ht="14.25" x14ac:dyDescent="0.15">
      <c r="A51" s="61" t="s">
        <v>118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76" t="s">
        <v>83</v>
      </c>
      <c r="P51" s="77"/>
      <c r="Q51" s="27"/>
    </row>
    <row r="52" spans="1:17" ht="14.25" x14ac:dyDescent="0.15">
      <c r="A52" s="7" t="s">
        <v>119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55"/>
      <c r="P52" s="55"/>
      <c r="Q52" s="56"/>
    </row>
    <row r="53" spans="1:17" ht="34.5" customHeight="1" x14ac:dyDescent="0.15">
      <c r="A53" s="71" t="s">
        <v>26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3"/>
    </row>
    <row r="56" spans="1:17" x14ac:dyDescent="0.15">
      <c r="D56" t="s">
        <v>101</v>
      </c>
    </row>
    <row r="57" spans="1:17" x14ac:dyDescent="0.15">
      <c r="D57" t="s">
        <v>102</v>
      </c>
    </row>
  </sheetData>
  <mergeCells count="133">
    <mergeCell ref="L31:L32"/>
    <mergeCell ref="M31:M32"/>
    <mergeCell ref="N31:N32"/>
    <mergeCell ref="O31:P31"/>
    <mergeCell ref="Q31:Q32"/>
    <mergeCell ref="A34:N34"/>
    <mergeCell ref="A35:N35"/>
    <mergeCell ref="A36:N36"/>
    <mergeCell ref="O35:P35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A50:N50"/>
    <mergeCell ref="O50:P50"/>
    <mergeCell ref="A51:N51"/>
    <mergeCell ref="O51:P51"/>
    <mergeCell ref="J46:J47"/>
    <mergeCell ref="K46:K47"/>
    <mergeCell ref="L46:L47"/>
    <mergeCell ref="M46:M47"/>
    <mergeCell ref="N46:N47"/>
    <mergeCell ref="O46:P46"/>
    <mergeCell ref="C3:C4"/>
    <mergeCell ref="B3:B4"/>
    <mergeCell ref="Q46:Q47"/>
    <mergeCell ref="A49:N49"/>
    <mergeCell ref="O49:P49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Q38:Q39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E3:E4"/>
    <mergeCell ref="L3:L4"/>
    <mergeCell ref="Q22:Q23"/>
    <mergeCell ref="G22:G23"/>
    <mergeCell ref="H22:H23"/>
    <mergeCell ref="I22:I23"/>
    <mergeCell ref="J22:J23"/>
    <mergeCell ref="K22:K23"/>
    <mergeCell ref="A3:A4"/>
    <mergeCell ref="O21:P21"/>
    <mergeCell ref="F15:F16"/>
    <mergeCell ref="E15:E16"/>
    <mergeCell ref="D15:D16"/>
    <mergeCell ref="O13:P13"/>
    <mergeCell ref="A13:N13"/>
    <mergeCell ref="A14:N14"/>
    <mergeCell ref="A21:N21"/>
    <mergeCell ref="K15:K16"/>
    <mergeCell ref="L15:L16"/>
    <mergeCell ref="A20:N20"/>
    <mergeCell ref="O20:P20"/>
    <mergeCell ref="O11:P11"/>
    <mergeCell ref="A11:N11"/>
    <mergeCell ref="D3:D4"/>
    <mergeCell ref="O29:P29"/>
    <mergeCell ref="Q3:Q4"/>
    <mergeCell ref="O3:P3"/>
    <mergeCell ref="K3:K4"/>
    <mergeCell ref="J3:J4"/>
    <mergeCell ref="I3:I4"/>
    <mergeCell ref="H3:H4"/>
    <mergeCell ref="G3:G4"/>
    <mergeCell ref="F3:F4"/>
    <mergeCell ref="B31:B32"/>
    <mergeCell ref="A1:Q2"/>
    <mergeCell ref="A53:Q53"/>
    <mergeCell ref="Q15:Q16"/>
    <mergeCell ref="A18:N18"/>
    <mergeCell ref="O18:P18"/>
    <mergeCell ref="A19:N19"/>
    <mergeCell ref="O19:P19"/>
    <mergeCell ref="M15:M16"/>
    <mergeCell ref="N15:N16"/>
    <mergeCell ref="O15:P15"/>
    <mergeCell ref="G15:G16"/>
    <mergeCell ref="H15:H16"/>
    <mergeCell ref="I15:I16"/>
    <mergeCell ref="J15:J16"/>
    <mergeCell ref="A22:A23"/>
    <mergeCell ref="M3:M4"/>
    <mergeCell ref="N3:N4"/>
    <mergeCell ref="A12:N12"/>
    <mergeCell ref="O12:P12"/>
    <mergeCell ref="A15:A16"/>
    <mergeCell ref="B15:B16"/>
    <mergeCell ref="C15:C16"/>
    <mergeCell ref="A29:N29"/>
    <mergeCell ref="A45:N45"/>
    <mergeCell ref="A27:N27"/>
    <mergeCell ref="O27:P27"/>
    <mergeCell ref="A28:N28"/>
    <mergeCell ref="O28:P28"/>
    <mergeCell ref="A42:N42"/>
    <mergeCell ref="A43:N43"/>
    <mergeCell ref="A44:N44"/>
    <mergeCell ref="L22:L23"/>
    <mergeCell ref="M22:M23"/>
    <mergeCell ref="N22:N23"/>
    <mergeCell ref="O22:P22"/>
    <mergeCell ref="B22:B23"/>
    <mergeCell ref="C22:C23"/>
    <mergeCell ref="D22:D23"/>
    <mergeCell ref="E22:E23"/>
    <mergeCell ref="F22:F23"/>
    <mergeCell ref="J38:J39"/>
    <mergeCell ref="K38:K39"/>
    <mergeCell ref="L38:L39"/>
    <mergeCell ref="M38:M39"/>
    <mergeCell ref="N38:N39"/>
    <mergeCell ref="O38:P38"/>
    <mergeCell ref="A31:A32"/>
  </mergeCells>
  <phoneticPr fontId="2" type="noConversion"/>
  <conditionalFormatting sqref="B5">
    <cfRule type="duplicateValues" dxfId="22" priority="25"/>
  </conditionalFormatting>
  <conditionalFormatting sqref="B6">
    <cfRule type="duplicateValues" dxfId="21" priority="24"/>
  </conditionalFormatting>
  <conditionalFormatting sqref="C5:C6">
    <cfRule type="duplicateValues" dxfId="20" priority="23"/>
  </conditionalFormatting>
  <conditionalFormatting sqref="B9:C9">
    <cfRule type="duplicateValues" dxfId="19" priority="19"/>
  </conditionalFormatting>
  <conditionalFormatting sqref="B7:C8">
    <cfRule type="duplicateValues" dxfId="18" priority="18"/>
  </conditionalFormatting>
  <conditionalFormatting sqref="B10">
    <cfRule type="duplicateValues" dxfId="17" priority="15"/>
  </conditionalFormatting>
  <conditionalFormatting sqref="C10">
    <cfRule type="duplicateValues" dxfId="16" priority="14"/>
  </conditionalFormatting>
  <conditionalFormatting sqref="B17:C17">
    <cfRule type="duplicateValues" dxfId="15" priority="44"/>
  </conditionalFormatting>
  <conditionalFormatting sqref="B24:C26">
    <cfRule type="duplicateValues" dxfId="14" priority="2"/>
  </conditionalFormatting>
  <conditionalFormatting sqref="B48:C48">
    <cfRule type="duplicateValues" dxfId="13" priority="1"/>
  </conditionalFormatting>
  <pageMargins left="0.7" right="0.7" top="0.75" bottom="0.75" header="0.3" footer="0.3"/>
  <pageSetup paperSize="8" scale="72" orientation="landscape" verticalDpi="1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E15" sqref="E15"/>
    </sheetView>
  </sheetViews>
  <sheetFormatPr defaultRowHeight="13.5" x14ac:dyDescent="0.15"/>
  <cols>
    <col min="4" max="4" width="13.625" customWidth="1"/>
    <col min="5" max="5" width="16.375" customWidth="1"/>
    <col min="6" max="6" width="16" customWidth="1"/>
    <col min="14" max="14" width="27.375" customWidth="1"/>
    <col min="16" max="16" width="18.5" customWidth="1"/>
  </cols>
  <sheetData>
    <row r="1" spans="1:17" ht="13.5" customHeight="1" x14ac:dyDescent="0.15">
      <c r="A1" s="43" t="s">
        <v>0</v>
      </c>
      <c r="B1" s="43" t="s">
        <v>1</v>
      </c>
      <c r="C1" s="43" t="s">
        <v>14</v>
      </c>
      <c r="D1" s="43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43" t="s">
        <v>19</v>
      </c>
      <c r="K1" s="43" t="s">
        <v>18</v>
      </c>
      <c r="L1" s="43" t="s">
        <v>8</v>
      </c>
      <c r="M1" s="43" t="s">
        <v>9</v>
      </c>
      <c r="N1" s="43" t="s">
        <v>85</v>
      </c>
      <c r="O1" s="42" t="s">
        <v>27</v>
      </c>
      <c r="P1" s="42" t="s">
        <v>86</v>
      </c>
      <c r="Q1" s="44" t="s">
        <v>20</v>
      </c>
    </row>
    <row r="2" spans="1:17" ht="14.25" x14ac:dyDescent="0.15">
      <c r="A2" s="12">
        <v>1</v>
      </c>
      <c r="B2" s="1" t="s">
        <v>32</v>
      </c>
      <c r="C2" s="1" t="s">
        <v>33</v>
      </c>
      <c r="D2" s="5" t="s">
        <v>50</v>
      </c>
      <c r="E2" s="5" t="s">
        <v>53</v>
      </c>
      <c r="F2" s="39"/>
      <c r="G2" s="13" t="s">
        <v>23</v>
      </c>
      <c r="H2" s="17"/>
      <c r="I2" s="13"/>
      <c r="J2" s="13"/>
      <c r="K2" s="13" t="s">
        <v>69</v>
      </c>
      <c r="L2" s="13"/>
      <c r="M2" s="9">
        <v>2</v>
      </c>
      <c r="N2" s="18" t="s">
        <v>30</v>
      </c>
      <c r="O2" s="20" t="s">
        <v>31</v>
      </c>
      <c r="P2" s="41">
        <v>18621598588</v>
      </c>
      <c r="Q2" s="40"/>
    </row>
    <row r="3" spans="1:17" ht="14.25" x14ac:dyDescent="0.15">
      <c r="A3" s="12">
        <v>2</v>
      </c>
      <c r="B3" s="1" t="s">
        <v>32</v>
      </c>
      <c r="C3" s="1" t="s">
        <v>33</v>
      </c>
      <c r="D3" s="5" t="s">
        <v>51</v>
      </c>
      <c r="E3" s="5" t="s">
        <v>52</v>
      </c>
      <c r="F3" s="39"/>
      <c r="G3" s="13" t="s">
        <v>23</v>
      </c>
      <c r="H3" s="17"/>
      <c r="I3" s="13"/>
      <c r="J3" s="13"/>
      <c r="K3" s="13" t="s">
        <v>69</v>
      </c>
      <c r="L3" s="13"/>
      <c r="M3" s="9">
        <v>2</v>
      </c>
      <c r="N3" s="18" t="s">
        <v>30</v>
      </c>
      <c r="O3" s="20" t="s">
        <v>31</v>
      </c>
      <c r="P3" s="41">
        <v>18621598588</v>
      </c>
      <c r="Q3" s="40"/>
    </row>
    <row r="4" spans="1:17" ht="14.25" x14ac:dyDescent="0.15">
      <c r="A4" s="12">
        <v>3</v>
      </c>
      <c r="B4" s="1" t="s">
        <v>13</v>
      </c>
      <c r="C4" s="1" t="s">
        <v>15</v>
      </c>
      <c r="D4" s="5" t="s">
        <v>55</v>
      </c>
      <c r="E4" s="5" t="s">
        <v>57</v>
      </c>
      <c r="F4" s="5" t="s">
        <v>60</v>
      </c>
      <c r="G4" s="13" t="s">
        <v>23</v>
      </c>
      <c r="H4" s="8"/>
      <c r="I4" s="13"/>
      <c r="J4" s="13"/>
      <c r="K4" s="13" t="s">
        <v>87</v>
      </c>
      <c r="L4" s="13"/>
      <c r="M4" s="9">
        <v>4</v>
      </c>
      <c r="N4" s="18" t="s">
        <v>30</v>
      </c>
      <c r="O4" s="20" t="s">
        <v>31</v>
      </c>
      <c r="P4" s="41">
        <v>18621598588</v>
      </c>
      <c r="Q4" s="40"/>
    </row>
    <row r="5" spans="1:17" ht="14.25" x14ac:dyDescent="0.15">
      <c r="A5" s="12">
        <v>4</v>
      </c>
      <c r="B5" s="1" t="s">
        <v>13</v>
      </c>
      <c r="C5" s="1" t="s">
        <v>15</v>
      </c>
      <c r="D5" s="5" t="s">
        <v>56</v>
      </c>
      <c r="E5" s="5" t="s">
        <v>57</v>
      </c>
      <c r="F5" s="5" t="s">
        <v>61</v>
      </c>
      <c r="G5" s="13" t="s">
        <v>23</v>
      </c>
      <c r="H5" s="8"/>
      <c r="I5" s="13"/>
      <c r="J5" s="13"/>
      <c r="K5" s="13" t="s">
        <v>87</v>
      </c>
      <c r="L5" s="13"/>
      <c r="M5" s="9">
        <v>2</v>
      </c>
      <c r="N5" s="18" t="s">
        <v>30</v>
      </c>
      <c r="O5" s="20" t="s">
        <v>31</v>
      </c>
      <c r="P5" s="41">
        <v>18621598588</v>
      </c>
      <c r="Q5" s="40"/>
    </row>
    <row r="6" spans="1:17" ht="14.25" x14ac:dyDescent="0.15">
      <c r="A6" s="12">
        <v>5</v>
      </c>
      <c r="B6" s="1" t="s">
        <v>13</v>
      </c>
      <c r="C6" s="1" t="s">
        <v>15</v>
      </c>
      <c r="D6" s="5" t="s">
        <v>38</v>
      </c>
      <c r="E6" s="6" t="s">
        <v>45</v>
      </c>
      <c r="F6" s="5" t="s">
        <v>84</v>
      </c>
      <c r="G6" s="13" t="s">
        <v>23</v>
      </c>
      <c r="H6" s="8"/>
      <c r="I6" s="13"/>
      <c r="J6" s="13"/>
      <c r="K6" s="13" t="s">
        <v>87</v>
      </c>
      <c r="L6" s="13"/>
      <c r="M6" s="9">
        <v>1</v>
      </c>
      <c r="N6" s="18" t="s">
        <v>30</v>
      </c>
      <c r="O6" s="20" t="s">
        <v>31</v>
      </c>
      <c r="P6" s="41">
        <v>18621598588</v>
      </c>
      <c r="Q6" s="40"/>
    </row>
    <row r="7" spans="1:17" ht="14.25" x14ac:dyDescent="0.15">
      <c r="A7" s="12">
        <v>6</v>
      </c>
      <c r="B7" s="1" t="s">
        <v>32</v>
      </c>
      <c r="C7" s="1" t="s">
        <v>33</v>
      </c>
      <c r="D7" s="5" t="s">
        <v>64</v>
      </c>
      <c r="E7" s="6" t="s">
        <v>64</v>
      </c>
      <c r="F7" s="5" t="s">
        <v>65</v>
      </c>
      <c r="G7" s="13" t="s">
        <v>23</v>
      </c>
      <c r="H7" s="8"/>
      <c r="I7" s="13"/>
      <c r="J7" s="13"/>
      <c r="K7" s="13" t="s">
        <v>87</v>
      </c>
      <c r="L7" s="13"/>
      <c r="M7" s="9">
        <v>1</v>
      </c>
      <c r="N7" s="18" t="s">
        <v>30</v>
      </c>
      <c r="O7" s="20" t="s">
        <v>31</v>
      </c>
      <c r="P7" s="41">
        <v>18621598588</v>
      </c>
      <c r="Q7" s="40"/>
    </row>
    <row r="8" spans="1:17" ht="18" customHeight="1" x14ac:dyDescent="0.15">
      <c r="A8" s="12">
        <v>1</v>
      </c>
      <c r="B8" s="1" t="s">
        <v>13</v>
      </c>
      <c r="C8" s="1" t="s">
        <v>15</v>
      </c>
      <c r="D8" s="5" t="s">
        <v>54</v>
      </c>
      <c r="E8" s="5" t="s">
        <v>58</v>
      </c>
      <c r="F8" s="5" t="s">
        <v>63</v>
      </c>
      <c r="G8" s="13" t="s">
        <v>23</v>
      </c>
      <c r="H8" s="17"/>
      <c r="I8" s="13"/>
      <c r="J8" s="13" t="s">
        <v>88</v>
      </c>
      <c r="K8" s="13" t="s">
        <v>87</v>
      </c>
      <c r="L8" s="13" t="s">
        <v>89</v>
      </c>
      <c r="M8" s="9">
        <v>1</v>
      </c>
      <c r="N8" s="18" t="s">
        <v>95</v>
      </c>
      <c r="O8" s="18" t="s">
        <v>96</v>
      </c>
      <c r="P8" s="18">
        <v>13803269328</v>
      </c>
      <c r="Q8" s="40"/>
    </row>
    <row r="9" spans="1:17" ht="14.25" x14ac:dyDescent="0.15">
      <c r="A9" s="12">
        <v>1</v>
      </c>
      <c r="B9" s="1" t="s">
        <v>32</v>
      </c>
      <c r="C9" s="1" t="s">
        <v>33</v>
      </c>
      <c r="D9" s="5" t="s">
        <v>34</v>
      </c>
      <c r="E9" s="6" t="s">
        <v>36</v>
      </c>
      <c r="F9" s="5" t="s">
        <v>46</v>
      </c>
      <c r="G9" s="13" t="s">
        <v>23</v>
      </c>
      <c r="H9" s="8"/>
      <c r="I9" s="13" t="s">
        <v>90</v>
      </c>
      <c r="J9" s="13" t="s">
        <v>88</v>
      </c>
      <c r="K9" s="13" t="s">
        <v>87</v>
      </c>
      <c r="L9" s="13" t="s">
        <v>89</v>
      </c>
      <c r="M9" s="9">
        <v>1</v>
      </c>
      <c r="N9" s="18" t="s">
        <v>94</v>
      </c>
      <c r="O9" s="18"/>
      <c r="P9" s="18"/>
      <c r="Q9" s="17"/>
    </row>
    <row r="10" spans="1:17" ht="14.25" x14ac:dyDescent="0.15">
      <c r="A10" s="12">
        <v>2</v>
      </c>
      <c r="B10" s="1" t="s">
        <v>32</v>
      </c>
      <c r="C10" s="1" t="s">
        <v>33</v>
      </c>
      <c r="D10" s="5" t="s">
        <v>35</v>
      </c>
      <c r="E10" s="6" t="s">
        <v>37</v>
      </c>
      <c r="F10" s="5" t="s">
        <v>46</v>
      </c>
      <c r="G10" s="13" t="s">
        <v>23</v>
      </c>
      <c r="H10" s="8"/>
      <c r="I10" s="13" t="s">
        <v>90</v>
      </c>
      <c r="J10" s="13" t="s">
        <v>88</v>
      </c>
      <c r="K10" s="13" t="s">
        <v>87</v>
      </c>
      <c r="L10" s="13" t="s">
        <v>25</v>
      </c>
      <c r="M10" s="9">
        <v>1</v>
      </c>
      <c r="N10" s="18" t="s">
        <v>94</v>
      </c>
      <c r="O10" s="18"/>
      <c r="P10" s="18"/>
      <c r="Q10" s="17"/>
    </row>
    <row r="11" spans="1:17" ht="24" x14ac:dyDescent="0.15">
      <c r="A11" s="26">
        <v>1</v>
      </c>
      <c r="B11" s="1" t="s">
        <v>13</v>
      </c>
      <c r="C11" s="1" t="s">
        <v>15</v>
      </c>
      <c r="D11" s="5" t="s">
        <v>39</v>
      </c>
      <c r="E11" s="6" t="s">
        <v>43</v>
      </c>
      <c r="F11" s="5" t="s">
        <v>42</v>
      </c>
      <c r="G11" s="13" t="s">
        <v>23</v>
      </c>
      <c r="H11" s="14"/>
      <c r="I11" s="13"/>
      <c r="J11" s="13" t="s">
        <v>24</v>
      </c>
      <c r="K11" s="13" t="s">
        <v>91</v>
      </c>
      <c r="L11" s="13" t="s">
        <v>89</v>
      </c>
      <c r="M11" s="9" t="s">
        <v>72</v>
      </c>
      <c r="N11" s="18" t="s">
        <v>97</v>
      </c>
      <c r="O11" s="18" t="s">
        <v>100</v>
      </c>
      <c r="P11" s="18">
        <v>13808869784</v>
      </c>
      <c r="Q11" s="40"/>
    </row>
    <row r="12" spans="1:17" ht="24" x14ac:dyDescent="0.15">
      <c r="A12" s="26">
        <v>2</v>
      </c>
      <c r="B12" s="1" t="s">
        <v>13</v>
      </c>
      <c r="C12" s="1" t="s">
        <v>15</v>
      </c>
      <c r="D12" s="5" t="s">
        <v>40</v>
      </c>
      <c r="E12" s="6" t="s">
        <v>44</v>
      </c>
      <c r="F12" s="5" t="s">
        <v>41</v>
      </c>
      <c r="G12" s="13" t="s">
        <v>23</v>
      </c>
      <c r="H12" s="14"/>
      <c r="I12" s="13"/>
      <c r="J12" s="13" t="s">
        <v>88</v>
      </c>
      <c r="K12" s="13" t="s">
        <v>91</v>
      </c>
      <c r="L12" s="13" t="s">
        <v>92</v>
      </c>
      <c r="M12" s="9" t="s">
        <v>72</v>
      </c>
      <c r="N12" s="18" t="s">
        <v>98</v>
      </c>
      <c r="O12" s="18" t="s">
        <v>100</v>
      </c>
      <c r="P12" s="18">
        <v>13808869784</v>
      </c>
      <c r="Q12" s="40"/>
    </row>
    <row r="13" spans="1:17" ht="14.25" x14ac:dyDescent="0.15">
      <c r="A13" s="26">
        <v>3</v>
      </c>
      <c r="B13" s="1" t="s">
        <v>13</v>
      </c>
      <c r="C13" s="1" t="s">
        <v>15</v>
      </c>
      <c r="D13" s="5" t="s">
        <v>47</v>
      </c>
      <c r="E13" s="6" t="s">
        <v>48</v>
      </c>
      <c r="F13" s="30" t="s">
        <v>49</v>
      </c>
      <c r="G13" s="16" t="s">
        <v>23</v>
      </c>
      <c r="H13" s="16"/>
      <c r="I13" s="13"/>
      <c r="J13" s="13" t="s">
        <v>24</v>
      </c>
      <c r="K13" s="13" t="s">
        <v>91</v>
      </c>
      <c r="L13" s="13" t="s">
        <v>89</v>
      </c>
      <c r="M13" s="9" t="s">
        <v>73</v>
      </c>
      <c r="N13" s="18" t="s">
        <v>99</v>
      </c>
      <c r="O13" s="18" t="s">
        <v>100</v>
      </c>
      <c r="P13" s="18">
        <v>13808869784</v>
      </c>
      <c r="Q13" s="40"/>
    </row>
    <row r="14" spans="1:17" ht="14.25" x14ac:dyDescent="0.15">
      <c r="A14" s="26">
        <v>1</v>
      </c>
      <c r="B14" s="1" t="s">
        <v>13</v>
      </c>
      <c r="C14" s="1" t="s">
        <v>15</v>
      </c>
      <c r="D14" s="5" t="s">
        <v>21</v>
      </c>
      <c r="E14" s="6" t="s">
        <v>22</v>
      </c>
      <c r="F14" s="5" t="s">
        <v>21</v>
      </c>
      <c r="G14" s="13" t="s">
        <v>23</v>
      </c>
      <c r="H14" s="17"/>
      <c r="I14" s="13" t="s">
        <v>93</v>
      </c>
      <c r="J14" s="13" t="s">
        <v>24</v>
      </c>
      <c r="K14" s="13"/>
      <c r="L14" s="13" t="s">
        <v>89</v>
      </c>
      <c r="M14" s="9">
        <v>4</v>
      </c>
      <c r="N14" s="19" t="s">
        <v>28</v>
      </c>
      <c r="O14" s="22" t="s">
        <v>29</v>
      </c>
      <c r="P14" s="21">
        <v>13780434746</v>
      </c>
      <c r="Q14" s="40"/>
    </row>
  </sheetData>
  <phoneticPr fontId="2" type="noConversion"/>
  <conditionalFormatting sqref="B2">
    <cfRule type="duplicateValues" dxfId="12" priority="28"/>
  </conditionalFormatting>
  <conditionalFormatting sqref="B3">
    <cfRule type="duplicateValues" dxfId="11" priority="27"/>
  </conditionalFormatting>
  <conditionalFormatting sqref="C2:C3">
    <cfRule type="duplicateValues" dxfId="10" priority="26"/>
  </conditionalFormatting>
  <conditionalFormatting sqref="B6:C6">
    <cfRule type="duplicateValues" dxfId="9" priority="25"/>
  </conditionalFormatting>
  <conditionalFormatting sqref="B4:C5">
    <cfRule type="duplicateValues" dxfId="8" priority="24"/>
  </conditionalFormatting>
  <conditionalFormatting sqref="B7">
    <cfRule type="duplicateValues" dxfId="7" priority="23"/>
  </conditionalFormatting>
  <conditionalFormatting sqref="C7">
    <cfRule type="duplicateValues" dxfId="6" priority="22"/>
  </conditionalFormatting>
  <conditionalFormatting sqref="B9:C9">
    <cfRule type="duplicateValues" dxfId="5" priority="21"/>
  </conditionalFormatting>
  <conditionalFormatting sqref="B10">
    <cfRule type="duplicateValues" dxfId="4" priority="20"/>
  </conditionalFormatting>
  <conditionalFormatting sqref="C10">
    <cfRule type="duplicateValues" dxfId="3" priority="19"/>
  </conditionalFormatting>
  <conditionalFormatting sqref="B8:C8">
    <cfRule type="duplicateValues" dxfId="2" priority="29"/>
  </conditionalFormatting>
  <conditionalFormatting sqref="B11:C13">
    <cfRule type="duplicateValues" dxfId="1" priority="18"/>
  </conditionalFormatting>
  <conditionalFormatting sqref="B14:C14">
    <cfRule type="duplicateValues" dxfId="0" priority="1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wuxiaowei</dc:creator>
  <cp:lastModifiedBy>刘文政</cp:lastModifiedBy>
  <cp:lastPrinted>2021-07-30T03:06:35Z</cp:lastPrinted>
  <dcterms:created xsi:type="dcterms:W3CDTF">2021-03-08T06:56:09Z</dcterms:created>
  <dcterms:modified xsi:type="dcterms:W3CDTF">2021-09-14T08:52:01Z</dcterms:modified>
</cp:coreProperties>
</file>