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5" r:id="rId1"/>
    <sheet name="黄骅劳务" sheetId="3" state="hidden" r:id="rId2"/>
    <sheet name="奖罚" sheetId="4" r:id="rId3"/>
  </sheets>
  <externalReferences>
    <externalReference r:id="rId4"/>
  </externalReferences>
  <definedNames>
    <definedName name="_xlnm._FilterDatabase" localSheetId="0" hidden="1">劳务费!$A$2:$Q$8</definedName>
    <definedName name="_xlnm._FilterDatabase" localSheetId="1" hidden="1">黄骅劳务!$A$1:$U$48</definedName>
    <definedName name="_xlnm.Print_Area" localSheetId="0">劳务费!$A$1:$P$18</definedName>
    <definedName name="_xlnm.Print_Titles" localSheetId="1">黄骅劳务!$1:$2</definedName>
    <definedName name="_xlnm.Print_Titles" localSheetId="0">劳务费!$2:$2</definedName>
  </definedNames>
  <calcPr calcId="144525"/>
</workbook>
</file>

<file path=xl/sharedStrings.xml><?xml version="1.0" encoding="utf-8"?>
<sst xmlns="http://schemas.openxmlformats.org/spreadsheetml/2006/main" count="214" uniqueCount="124">
  <si>
    <t>众智鑫成劳务公司2021年08月份工人工资</t>
  </si>
  <si>
    <t>序号</t>
  </si>
  <si>
    <t>部门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</si>
  <si>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</si>
  <si>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</si>
  <si>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</si>
  <si>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</si>
  <si>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</si>
  <si>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</si>
  <si>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</si>
  <si>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</si>
  <si>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</si>
  <si>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</si>
  <si>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</si>
  <si>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</si>
  <si>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</si>
  <si>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</si>
  <si>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座椅</t>
  </si>
  <si>
    <t>发泡车间</t>
  </si>
  <si>
    <t>王海涛</t>
  </si>
  <si>
    <t>2021-03-10</t>
  </si>
  <si>
    <t>田金梅</t>
  </si>
  <si>
    <t>2020-04-03</t>
  </si>
  <si>
    <t>于海旺</t>
  </si>
  <si>
    <t>2020-3-30</t>
  </si>
  <si>
    <t>孙秋生</t>
  </si>
  <si>
    <t>2020-10-13</t>
  </si>
  <si>
    <t>2套秋季工服，2套夏季工服（420元）</t>
  </si>
  <si>
    <t>胡馨月</t>
  </si>
  <si>
    <t>2021-4-23</t>
  </si>
  <si>
    <t>卫生奖励</t>
  </si>
  <si>
    <t>车费补贴</t>
  </si>
  <si>
    <t>后视镜</t>
  </si>
  <si>
    <t>组装车间</t>
  </si>
  <si>
    <t>王彦华</t>
  </si>
  <si>
    <t>0</t>
  </si>
  <si>
    <t>张俊霞</t>
  </si>
  <si>
    <t>赵斌</t>
  </si>
  <si>
    <t>李策</t>
  </si>
  <si>
    <t>潘红梅</t>
  </si>
  <si>
    <t>注塑车间</t>
  </si>
  <si>
    <t>林丽香</t>
  </si>
  <si>
    <t>王秀云</t>
  </si>
  <si>
    <t>合计</t>
  </si>
  <si>
    <t>开票数</t>
  </si>
  <si>
    <t>说明：一月试用期工资为15/小时，转正之后18元/小时，整理现场、盘点等工时按照80%计算，饭补5元/天；
      新入职员工未满7天离职，按照出勤的80%核算</t>
  </si>
  <si>
    <t>众智鑫成劳务公司2020年12月份工人工资</t>
  </si>
  <si>
    <t>工种</t>
  </si>
  <si>
    <t>说明</t>
  </si>
  <si>
    <t>劳务工资</t>
  </si>
  <si>
    <t>赵学亮</t>
  </si>
  <si>
    <t>2020-06-17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</si>
  <si>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</si>
  <si>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</si>
  <si>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</si>
  <si>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</si>
  <si>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</si>
  <si>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</si>
  <si>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</si>
  <si>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</si>
  <si>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</si>
  <si>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</si>
  <si>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</si>
  <si>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</si>
  <si>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</si>
  <si>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</si>
  <si>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朱希洪</t>
  </si>
  <si>
    <t>许衍明</t>
  </si>
  <si>
    <t>组装2班</t>
  </si>
  <si>
    <t>组装工</t>
  </si>
  <si>
    <t>宋连俊</t>
  </si>
  <si>
    <t>庞其鑫</t>
  </si>
  <si>
    <t>缝纫</t>
  </si>
  <si>
    <t>任苏玲</t>
  </si>
  <si>
    <t>2019-09-20</t>
  </si>
  <si>
    <t>彭洪香</t>
  </si>
  <si>
    <t>2019-10-04</t>
  </si>
  <si>
    <t>发泡</t>
  </si>
  <si>
    <t>崔宪晶</t>
  </si>
  <si>
    <t>2020-08-19</t>
  </si>
  <si>
    <t>何文皓</t>
  </si>
  <si>
    <t>2020-08-28</t>
  </si>
  <si>
    <t>魏福杰</t>
  </si>
  <si>
    <t>2020-03-12</t>
  </si>
  <si>
    <t>郑守佳</t>
  </si>
  <si>
    <t>于俊焕</t>
  </si>
  <si>
    <t>2020-04-15</t>
  </si>
  <si>
    <t>陈小岩</t>
  </si>
  <si>
    <t>2020-10-20</t>
  </si>
  <si>
    <t>王楠</t>
  </si>
  <si>
    <t>陈英</t>
  </si>
  <si>
    <t>2020-10-26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</si>
  <si>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</si>
  <si>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</si>
  <si>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</si>
  <si>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</si>
  <si>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</si>
  <si>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</si>
  <si>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</si>
  <si>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</si>
  <si>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</si>
  <si>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</si>
  <si>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</si>
  <si>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</si>
  <si>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</si>
  <si>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</si>
  <si>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</si>
  <si>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张永健</t>
  </si>
  <si>
    <t>2020-11-25</t>
  </si>
  <si>
    <t>沈春宇</t>
  </si>
  <si>
    <t>2020-11-19</t>
  </si>
  <si>
    <t>前工序</t>
  </si>
  <si>
    <t>王超</t>
  </si>
  <si>
    <t>2020-05-28</t>
  </si>
  <si>
    <t>电泳</t>
  </si>
  <si>
    <t>程亚村</t>
  </si>
  <si>
    <t>编制：</t>
  </si>
  <si>
    <t>高福玲</t>
  </si>
  <si>
    <t>部长审核：</t>
  </si>
  <si>
    <t>座椅事业部奖惩明细</t>
  </si>
  <si>
    <t>异常情况</t>
  </si>
  <si>
    <t>扣款金额</t>
  </si>
  <si>
    <t>正的是扣的，负的是奖的</t>
  </si>
  <si>
    <t>视觉事业部奖惩明细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</si>
</sst>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yyyy/m/d;@"/>
    <numFmt numFmtId="178" formatCode="#,##0.00_ "/>
  </numFmts>
  <fonts count="4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7" fillId="20" borderId="14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4" fontId="6" fillId="0" borderId="0" xfId="0" applyNumberFormat="1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6" fontId="18" fillId="0" borderId="6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19050</xdr:colOff>
      <xdr:row>20</xdr:row>
      <xdr:rowOff>0</xdr:rowOff>
    </xdr:from>
    <xdr:to>
      <xdr:col>3</xdr:col>
      <xdr:colOff>95250</xdr:colOff>
      <xdr:row>21</xdr:row>
      <xdr:rowOff>0</xdr:rowOff>
    </xdr:to>
    <xdr:sp>
      <xdr:nvSpPr>
        <xdr:cNvPr id="2" name="Text Box 2"/>
        <xdr:cNvSpPr txBox="1"/>
      </xdr:nvSpPr>
      <xdr:spPr>
        <a:xfrm>
          <a:off x="2066925" y="414147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20</xdr:row>
      <xdr:rowOff>0</xdr:rowOff>
    </xdr:from>
    <xdr:to>
      <xdr:col>3</xdr:col>
      <xdr:colOff>95250</xdr:colOff>
      <xdr:row>21</xdr:row>
      <xdr:rowOff>0</xdr:rowOff>
    </xdr:to>
    <xdr:sp>
      <xdr:nvSpPr>
        <xdr:cNvPr id="3" name="Text Box 2"/>
        <xdr:cNvSpPr txBox="1"/>
      </xdr:nvSpPr>
      <xdr:spPr>
        <a:xfrm>
          <a:off x="2066925" y="414147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20</xdr:row>
      <xdr:rowOff>0</xdr:rowOff>
    </xdr:from>
    <xdr:to>
      <xdr:col>3</xdr:col>
      <xdr:colOff>95250</xdr:colOff>
      <xdr:row>21</xdr:row>
      <xdr:rowOff>0</xdr:rowOff>
    </xdr:to>
    <xdr:sp>
      <xdr:nvSpPr>
        <xdr:cNvPr id="4" name="Text Box 2"/>
        <xdr:cNvSpPr txBox="1"/>
      </xdr:nvSpPr>
      <xdr:spPr>
        <a:xfrm>
          <a:off x="2066925" y="414147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20</xdr:row>
      <xdr:rowOff>0</xdr:rowOff>
    </xdr:from>
    <xdr:to>
      <xdr:col>3</xdr:col>
      <xdr:colOff>95250</xdr:colOff>
      <xdr:row>21</xdr:row>
      <xdr:rowOff>0</xdr:rowOff>
    </xdr:to>
    <xdr:sp>
      <xdr:nvSpPr>
        <xdr:cNvPr id="5" name="Text Box 2"/>
        <xdr:cNvSpPr txBox="1"/>
      </xdr:nvSpPr>
      <xdr:spPr>
        <a:xfrm>
          <a:off x="2066925" y="414147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&#32771;&#21220;\&#20809;&#21326;&#33635;&#26124;&#32771;&#21220;\8&#26376;\2021.8&#36710;&#38388;&#215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劳务"/>
      <sheetName val="Sheet2"/>
      <sheetName val="Sheet3"/>
      <sheetName val="Sheet4"/>
      <sheetName val="Sheet5"/>
      <sheetName val="Sheet6"/>
      <sheetName val="Sheet7"/>
      <sheetName val="Sheet9"/>
      <sheetName val="Sheet10"/>
      <sheetName val="Sheet11"/>
    </sheetNames>
    <sheetDataSet>
      <sheetData sheetId="0"/>
      <sheetData sheetId="1">
        <row r="2">
          <cell r="A2" t="str">
            <v>田金梅</v>
          </cell>
          <cell r="B2" t="str">
            <v>发泡</v>
          </cell>
          <cell r="C2" t="str">
            <v>上午</v>
          </cell>
        </row>
        <row r="2">
          <cell r="F2">
            <v>4</v>
          </cell>
          <cell r="G2">
            <v>4</v>
          </cell>
          <cell r="H2">
            <v>4</v>
          </cell>
          <cell r="I2">
            <v>4</v>
          </cell>
        </row>
        <row r="2">
          <cell r="L2">
            <v>4</v>
          </cell>
          <cell r="M2">
            <v>4</v>
          </cell>
          <cell r="N2">
            <v>4</v>
          </cell>
          <cell r="O2">
            <v>4</v>
          </cell>
          <cell r="P2">
            <v>4</v>
          </cell>
          <cell r="Q2">
            <v>4</v>
          </cell>
        </row>
        <row r="2">
          <cell r="S2">
            <v>4</v>
          </cell>
          <cell r="T2">
            <v>4</v>
          </cell>
          <cell r="U2">
            <v>4</v>
          </cell>
          <cell r="V2">
            <v>4</v>
          </cell>
          <cell r="W2">
            <v>4</v>
          </cell>
          <cell r="X2">
            <v>4</v>
          </cell>
        </row>
        <row r="2">
          <cell r="Z2">
            <v>4</v>
          </cell>
          <cell r="AA2">
            <v>4</v>
          </cell>
        </row>
        <row r="2">
          <cell r="AC2">
            <v>4</v>
          </cell>
          <cell r="AD2">
            <v>4</v>
          </cell>
        </row>
        <row r="2">
          <cell r="AH2">
            <v>4</v>
          </cell>
          <cell r="AI2">
            <v>21</v>
          </cell>
          <cell r="AJ2">
            <v>152</v>
          </cell>
          <cell r="AK2">
            <v>60.5</v>
          </cell>
          <cell r="AL2">
            <v>20</v>
          </cell>
          <cell r="AM2">
            <v>232.5</v>
          </cell>
        </row>
        <row r="3">
          <cell r="C3" t="str">
            <v>下午</v>
          </cell>
        </row>
        <row r="3">
          <cell r="F3">
            <v>4</v>
          </cell>
          <cell r="G3">
            <v>4</v>
          </cell>
          <cell r="H3">
            <v>4</v>
          </cell>
          <cell r="I3">
            <v>4</v>
          </cell>
        </row>
        <row r="3">
          <cell r="L3">
            <v>4</v>
          </cell>
          <cell r="M3">
            <v>4</v>
          </cell>
          <cell r="N3">
            <v>4</v>
          </cell>
          <cell r="O3">
            <v>4</v>
          </cell>
          <cell r="P3">
            <v>4</v>
          </cell>
          <cell r="Q3">
            <v>4</v>
          </cell>
        </row>
        <row r="3">
          <cell r="S3">
            <v>4</v>
          </cell>
          <cell r="T3">
            <v>4</v>
          </cell>
          <cell r="U3">
            <v>4</v>
          </cell>
          <cell r="V3">
            <v>4</v>
          </cell>
          <cell r="W3">
            <v>4</v>
          </cell>
          <cell r="X3">
            <v>4</v>
          </cell>
        </row>
        <row r="3">
          <cell r="Z3">
            <v>4</v>
          </cell>
          <cell r="AA3">
            <v>4</v>
          </cell>
        </row>
        <row r="3">
          <cell r="AC3">
            <v>4</v>
          </cell>
          <cell r="AD3">
            <v>4</v>
          </cell>
        </row>
        <row r="3">
          <cell r="AH3">
            <v>4</v>
          </cell>
        </row>
        <row r="4">
          <cell r="C4" t="str">
            <v>加班</v>
          </cell>
        </row>
        <row r="4">
          <cell r="F4">
            <v>3</v>
          </cell>
          <cell r="G4">
            <v>2</v>
          </cell>
          <cell r="H4">
            <v>5</v>
          </cell>
          <cell r="I4">
            <v>3</v>
          </cell>
        </row>
        <row r="4">
          <cell r="L4">
            <v>3</v>
          </cell>
          <cell r="M4">
            <v>3.5</v>
          </cell>
          <cell r="N4">
            <v>3.5</v>
          </cell>
          <cell r="O4">
            <v>3.5</v>
          </cell>
          <cell r="P4">
            <v>3</v>
          </cell>
          <cell r="Q4">
            <v>1</v>
          </cell>
        </row>
        <row r="4">
          <cell r="S4">
            <v>5</v>
          </cell>
          <cell r="T4">
            <v>5</v>
          </cell>
          <cell r="U4">
            <v>3</v>
          </cell>
          <cell r="V4">
            <v>3</v>
          </cell>
          <cell r="W4">
            <v>3</v>
          </cell>
          <cell r="X4">
            <v>3</v>
          </cell>
        </row>
        <row r="4">
          <cell r="Z4">
            <v>3</v>
          </cell>
          <cell r="AA4">
            <v>3</v>
          </cell>
        </row>
        <row r="4">
          <cell r="AC4">
            <v>3</v>
          </cell>
          <cell r="AD4">
            <v>3</v>
          </cell>
        </row>
        <row r="5">
          <cell r="A5" t="str">
            <v>王海涛</v>
          </cell>
          <cell r="B5" t="str">
            <v>发泡</v>
          </cell>
          <cell r="C5" t="str">
            <v>上午</v>
          </cell>
        </row>
        <row r="5">
          <cell r="F5">
            <v>4</v>
          </cell>
          <cell r="G5">
            <v>4</v>
          </cell>
          <cell r="H5">
            <v>4</v>
          </cell>
          <cell r="I5">
            <v>4</v>
          </cell>
        </row>
        <row r="5">
          <cell r="L5">
            <v>4</v>
          </cell>
          <cell r="M5">
            <v>4</v>
          </cell>
          <cell r="N5">
            <v>4</v>
          </cell>
          <cell r="O5">
            <v>4</v>
          </cell>
        </row>
        <row r="5">
          <cell r="S5">
            <v>4</v>
          </cell>
          <cell r="T5">
            <v>4</v>
          </cell>
        </row>
        <row r="5">
          <cell r="W5">
            <v>4</v>
          </cell>
          <cell r="X5">
            <v>4</v>
          </cell>
        </row>
        <row r="5">
          <cell r="AA5">
            <v>4</v>
          </cell>
          <cell r="AB5">
            <v>4</v>
          </cell>
          <cell r="AC5">
            <v>4</v>
          </cell>
          <cell r="AD5">
            <v>4</v>
          </cell>
        </row>
        <row r="5">
          <cell r="AG5">
            <v>4</v>
          </cell>
        </row>
        <row r="5">
          <cell r="AI5">
            <v>17</v>
          </cell>
          <cell r="AJ5">
            <v>128</v>
          </cell>
          <cell r="AK5">
            <v>53</v>
          </cell>
          <cell r="AL5">
            <v>9</v>
          </cell>
          <cell r="AM5">
            <v>190</v>
          </cell>
        </row>
        <row r="6">
          <cell r="C6" t="str">
            <v>下午</v>
          </cell>
        </row>
        <row r="6">
          <cell r="F6">
            <v>4</v>
          </cell>
          <cell r="G6">
            <v>4</v>
          </cell>
          <cell r="H6">
            <v>4</v>
          </cell>
          <cell r="I6">
            <v>4</v>
          </cell>
        </row>
        <row r="6">
          <cell r="L6">
            <v>4</v>
          </cell>
          <cell r="M6">
            <v>4</v>
          </cell>
          <cell r="N6">
            <v>4</v>
          </cell>
          <cell r="O6">
            <v>4</v>
          </cell>
        </row>
        <row r="6">
          <cell r="S6">
            <v>4</v>
          </cell>
          <cell r="T6">
            <v>4</v>
          </cell>
        </row>
        <row r="6">
          <cell r="W6">
            <v>4</v>
          </cell>
          <cell r="X6">
            <v>4</v>
          </cell>
        </row>
        <row r="6">
          <cell r="AA6">
            <v>4</v>
          </cell>
          <cell r="AB6">
            <v>4</v>
          </cell>
          <cell r="AC6">
            <v>4</v>
          </cell>
          <cell r="AD6">
            <v>4</v>
          </cell>
        </row>
        <row r="6">
          <cell r="AG6">
            <v>4</v>
          </cell>
        </row>
        <row r="7">
          <cell r="C7" t="str">
            <v>加班</v>
          </cell>
        </row>
        <row r="7">
          <cell r="F7">
            <v>3</v>
          </cell>
          <cell r="G7">
            <v>3</v>
          </cell>
          <cell r="H7">
            <v>3</v>
          </cell>
          <cell r="I7">
            <v>3</v>
          </cell>
        </row>
        <row r="7">
          <cell r="L7">
            <v>3</v>
          </cell>
          <cell r="M7">
            <v>3.5</v>
          </cell>
          <cell r="N7">
            <v>3.5</v>
          </cell>
          <cell r="O7">
            <v>1</v>
          </cell>
        </row>
        <row r="7">
          <cell r="S7">
            <v>3</v>
          </cell>
          <cell r="T7">
            <v>1</v>
          </cell>
        </row>
        <row r="7">
          <cell r="W7">
            <v>3</v>
          </cell>
          <cell r="X7">
            <v>1</v>
          </cell>
        </row>
        <row r="7">
          <cell r="AA7">
            <v>2</v>
          </cell>
          <cell r="AB7">
            <v>3</v>
          </cell>
          <cell r="AC7">
            <v>3</v>
          </cell>
          <cell r="AD7">
            <v>3.5</v>
          </cell>
        </row>
        <row r="7">
          <cell r="AG7">
            <v>11.5</v>
          </cell>
        </row>
        <row r="8">
          <cell r="A8" t="str">
            <v>于海旺</v>
          </cell>
          <cell r="B8" t="str">
            <v>发泡</v>
          </cell>
          <cell r="C8" t="str">
            <v>上午</v>
          </cell>
        </row>
        <row r="8">
          <cell r="I8">
            <v>4</v>
          </cell>
        </row>
        <row r="8">
          <cell r="L8">
            <v>4</v>
          </cell>
          <cell r="M8">
            <v>4</v>
          </cell>
          <cell r="N8">
            <v>4</v>
          </cell>
          <cell r="O8">
            <v>4</v>
          </cell>
          <cell r="P8">
            <v>4</v>
          </cell>
          <cell r="Q8">
            <v>4</v>
          </cell>
        </row>
        <row r="8">
          <cell r="S8">
            <v>4</v>
          </cell>
          <cell r="T8">
            <v>4</v>
          </cell>
          <cell r="U8">
            <v>4</v>
          </cell>
          <cell r="V8">
            <v>4</v>
          </cell>
          <cell r="W8">
            <v>4</v>
          </cell>
        </row>
        <row r="8">
          <cell r="Z8">
            <v>4</v>
          </cell>
          <cell r="AA8">
            <v>4</v>
          </cell>
        </row>
        <row r="8">
          <cell r="AC8">
            <v>4</v>
          </cell>
          <cell r="AD8">
            <v>4</v>
          </cell>
        </row>
        <row r="8">
          <cell r="AG8">
            <v>4</v>
          </cell>
        </row>
        <row r="8">
          <cell r="AI8">
            <v>17</v>
          </cell>
          <cell r="AJ8">
            <v>128</v>
          </cell>
          <cell r="AK8">
            <v>57</v>
          </cell>
          <cell r="AL8">
            <v>9</v>
          </cell>
          <cell r="AM8">
            <v>194</v>
          </cell>
        </row>
        <row r="9">
          <cell r="C9" t="str">
            <v>下午</v>
          </cell>
        </row>
        <row r="9">
          <cell r="I9">
            <v>4</v>
          </cell>
        </row>
        <row r="9">
          <cell r="L9">
            <v>4</v>
          </cell>
          <cell r="M9">
            <v>4</v>
          </cell>
          <cell r="N9">
            <v>4</v>
          </cell>
          <cell r="O9">
            <v>4</v>
          </cell>
          <cell r="P9">
            <v>4</v>
          </cell>
          <cell r="Q9">
            <v>4</v>
          </cell>
        </row>
        <row r="9">
          <cell r="S9">
            <v>4</v>
          </cell>
          <cell r="T9">
            <v>4</v>
          </cell>
          <cell r="U9">
            <v>4</v>
          </cell>
          <cell r="V9">
            <v>4</v>
          </cell>
          <cell r="W9">
            <v>4</v>
          </cell>
        </row>
        <row r="9">
          <cell r="Z9">
            <v>4</v>
          </cell>
          <cell r="AA9">
            <v>4</v>
          </cell>
        </row>
        <row r="9">
          <cell r="AC9">
            <v>4</v>
          </cell>
          <cell r="AD9">
            <v>4</v>
          </cell>
        </row>
        <row r="9">
          <cell r="AG9">
            <v>4</v>
          </cell>
        </row>
        <row r="10">
          <cell r="C10" t="str">
            <v>加班</v>
          </cell>
        </row>
        <row r="10">
          <cell r="I10">
            <v>3</v>
          </cell>
        </row>
        <row r="10">
          <cell r="L10">
            <v>3</v>
          </cell>
          <cell r="M10">
            <v>3.5</v>
          </cell>
          <cell r="N10">
            <v>3.5</v>
          </cell>
          <cell r="O10">
            <v>3.5</v>
          </cell>
          <cell r="P10">
            <v>3.5</v>
          </cell>
          <cell r="Q10">
            <v>1</v>
          </cell>
        </row>
        <row r="10">
          <cell r="S10">
            <v>5</v>
          </cell>
          <cell r="T10">
            <v>2</v>
          </cell>
          <cell r="U10">
            <v>3</v>
          </cell>
          <cell r="V10">
            <v>2</v>
          </cell>
          <cell r="W10">
            <v>3</v>
          </cell>
        </row>
        <row r="10">
          <cell r="Z10">
            <v>3</v>
          </cell>
          <cell r="AA10">
            <v>4</v>
          </cell>
        </row>
        <row r="10">
          <cell r="AC10">
            <v>2.5</v>
          </cell>
          <cell r="AD10">
            <v>2.5</v>
          </cell>
        </row>
        <row r="10">
          <cell r="AG10">
            <v>10</v>
          </cell>
        </row>
        <row r="11">
          <cell r="A11" t="str">
            <v>胡馨月</v>
          </cell>
          <cell r="B11" t="str">
            <v>发泡</v>
          </cell>
          <cell r="C11" t="str">
            <v>上午</v>
          </cell>
        </row>
        <row r="11">
          <cell r="H11">
            <v>3</v>
          </cell>
          <cell r="I11">
            <v>4</v>
          </cell>
        </row>
        <row r="11">
          <cell r="L11">
            <v>4</v>
          </cell>
          <cell r="M11">
            <v>4</v>
          </cell>
          <cell r="N11">
            <v>1.5</v>
          </cell>
        </row>
        <row r="11">
          <cell r="AI11">
            <v>3.5</v>
          </cell>
          <cell r="AJ11">
            <v>28.5</v>
          </cell>
          <cell r="AK11">
            <v>9</v>
          </cell>
          <cell r="AL11">
            <v>0</v>
          </cell>
          <cell r="AM11">
            <v>37.5</v>
          </cell>
        </row>
        <row r="12">
          <cell r="C12" t="str">
            <v>下午</v>
          </cell>
        </row>
        <row r="12">
          <cell r="I12">
            <v>4</v>
          </cell>
        </row>
        <row r="12">
          <cell r="L12">
            <v>4</v>
          </cell>
          <cell r="M12">
            <v>4</v>
          </cell>
        </row>
        <row r="13">
          <cell r="C13" t="str">
            <v>加班</v>
          </cell>
        </row>
        <row r="13">
          <cell r="I13">
            <v>3</v>
          </cell>
        </row>
        <row r="13">
          <cell r="L13">
            <v>3</v>
          </cell>
          <cell r="M13">
            <v>3</v>
          </cell>
        </row>
        <row r="14">
          <cell r="A14" t="str">
            <v>王骏硕</v>
          </cell>
          <cell r="B14" t="str">
            <v>发泡</v>
          </cell>
          <cell r="C14" t="str">
            <v>上午</v>
          </cell>
        </row>
        <row r="14">
          <cell r="F14">
            <v>4</v>
          </cell>
          <cell r="G14">
            <v>4</v>
          </cell>
          <cell r="H14">
            <v>4</v>
          </cell>
          <cell r="I14">
            <v>4</v>
          </cell>
        </row>
        <row r="14">
          <cell r="L14">
            <v>4</v>
          </cell>
          <cell r="M14">
            <v>4</v>
          </cell>
          <cell r="N14">
            <v>4</v>
          </cell>
          <cell r="O14">
            <v>4</v>
          </cell>
          <cell r="P14">
            <v>4</v>
          </cell>
          <cell r="Q14">
            <v>4</v>
          </cell>
        </row>
        <row r="14">
          <cell r="S14">
            <v>4</v>
          </cell>
          <cell r="T14">
            <v>4</v>
          </cell>
          <cell r="U14">
            <v>4</v>
          </cell>
        </row>
        <row r="14">
          <cell r="X14">
            <v>4</v>
          </cell>
          <cell r="Y14">
            <v>4</v>
          </cell>
          <cell r="Z14">
            <v>4</v>
          </cell>
          <cell r="AA14">
            <v>4</v>
          </cell>
          <cell r="AB14">
            <v>2</v>
          </cell>
        </row>
        <row r="14">
          <cell r="AD14">
            <v>4</v>
          </cell>
          <cell r="AE14">
            <v>4</v>
          </cell>
          <cell r="AF14">
            <v>4</v>
          </cell>
          <cell r="AG14">
            <v>4</v>
          </cell>
        </row>
        <row r="14">
          <cell r="AI14">
            <v>21</v>
          </cell>
          <cell r="AJ14">
            <v>130</v>
          </cell>
          <cell r="AK14">
            <v>62</v>
          </cell>
          <cell r="AL14">
            <v>62.5</v>
          </cell>
          <cell r="AM14">
            <v>254.5</v>
          </cell>
        </row>
        <row r="15">
          <cell r="C15" t="str">
            <v>下午</v>
          </cell>
        </row>
        <row r="15">
          <cell r="F15">
            <v>4</v>
          </cell>
          <cell r="G15">
            <v>4</v>
          </cell>
          <cell r="H15">
            <v>4</v>
          </cell>
          <cell r="I15">
            <v>4</v>
          </cell>
        </row>
        <row r="15">
          <cell r="L15">
            <v>4</v>
          </cell>
          <cell r="M15">
            <v>4</v>
          </cell>
          <cell r="N15">
            <v>4</v>
          </cell>
          <cell r="O15">
            <v>4</v>
          </cell>
          <cell r="P15">
            <v>4</v>
          </cell>
          <cell r="Q15">
            <v>4</v>
          </cell>
        </row>
        <row r="15">
          <cell r="S15">
            <v>4</v>
          </cell>
          <cell r="T15">
            <v>4</v>
          </cell>
          <cell r="U15">
            <v>4</v>
          </cell>
        </row>
        <row r="15">
          <cell r="X15">
            <v>4</v>
          </cell>
          <cell r="Y15">
            <v>4</v>
          </cell>
          <cell r="Z15">
            <v>4</v>
          </cell>
          <cell r="AA15">
            <v>4</v>
          </cell>
        </row>
        <row r="15">
          <cell r="AD15">
            <v>4</v>
          </cell>
          <cell r="AE15">
            <v>4</v>
          </cell>
          <cell r="AF15">
            <v>4</v>
          </cell>
          <cell r="AG15">
            <v>4</v>
          </cell>
        </row>
        <row r="16">
          <cell r="C16" t="str">
            <v>加班</v>
          </cell>
        </row>
        <row r="16">
          <cell r="F16">
            <v>3</v>
          </cell>
          <cell r="G16">
            <v>3</v>
          </cell>
          <cell r="H16">
            <v>3</v>
          </cell>
          <cell r="I16">
            <v>3</v>
          </cell>
        </row>
        <row r="16">
          <cell r="L16">
            <v>3</v>
          </cell>
          <cell r="M16">
            <v>3.5</v>
          </cell>
          <cell r="N16">
            <v>3.5</v>
          </cell>
          <cell r="O16">
            <v>3.5</v>
          </cell>
          <cell r="P16">
            <v>3</v>
          </cell>
          <cell r="Q16">
            <v>1</v>
          </cell>
        </row>
        <row r="16">
          <cell r="S16">
            <v>5</v>
          </cell>
          <cell r="T16">
            <v>5</v>
          </cell>
          <cell r="U16">
            <v>3</v>
          </cell>
        </row>
        <row r="16">
          <cell r="X16">
            <v>14</v>
          </cell>
          <cell r="Y16">
            <v>3.5</v>
          </cell>
          <cell r="Z16">
            <v>3</v>
          </cell>
          <cell r="AA16">
            <v>3</v>
          </cell>
        </row>
        <row r="16">
          <cell r="AD16">
            <v>3</v>
          </cell>
          <cell r="AE16">
            <v>1.5</v>
          </cell>
          <cell r="AF16">
            <v>2.5</v>
          </cell>
          <cell r="AG16">
            <v>11.5</v>
          </cell>
        </row>
        <row r="17">
          <cell r="A17" t="str">
            <v>李海霞</v>
          </cell>
          <cell r="B17" t="str">
            <v>发泡</v>
          </cell>
          <cell r="C17" t="str">
            <v>上午</v>
          </cell>
        </row>
        <row r="17">
          <cell r="F17">
            <v>4</v>
          </cell>
          <cell r="G17">
            <v>4</v>
          </cell>
          <cell r="H17">
            <v>3</v>
          </cell>
          <cell r="I17">
            <v>4</v>
          </cell>
        </row>
        <row r="17">
          <cell r="L17">
            <v>4</v>
          </cell>
          <cell r="M17">
            <v>4</v>
          </cell>
          <cell r="N17">
            <v>4</v>
          </cell>
          <cell r="O17">
            <v>4</v>
          </cell>
          <cell r="P17">
            <v>4</v>
          </cell>
        </row>
        <row r="17">
          <cell r="S17">
            <v>4</v>
          </cell>
          <cell r="T17">
            <v>4</v>
          </cell>
          <cell r="U17">
            <v>4</v>
          </cell>
          <cell r="V17">
            <v>4</v>
          </cell>
          <cell r="W17">
            <v>4</v>
          </cell>
          <cell r="X17">
            <v>4</v>
          </cell>
        </row>
        <row r="17">
          <cell r="Z17">
            <v>4</v>
          </cell>
          <cell r="AA17">
            <v>4</v>
          </cell>
          <cell r="AB17">
            <v>4</v>
          </cell>
          <cell r="AC17">
            <v>4</v>
          </cell>
          <cell r="AD17">
            <v>4</v>
          </cell>
          <cell r="AE17">
            <v>4</v>
          </cell>
        </row>
        <row r="17">
          <cell r="AG17">
            <v>4</v>
          </cell>
          <cell r="AH17">
            <v>4</v>
          </cell>
          <cell r="AI17">
            <v>22.5</v>
          </cell>
          <cell r="AJ17">
            <v>163</v>
          </cell>
          <cell r="AK17">
            <v>61</v>
          </cell>
          <cell r="AL17">
            <v>20.5</v>
          </cell>
          <cell r="AM17">
            <v>244.5</v>
          </cell>
        </row>
        <row r="18">
          <cell r="C18" t="str">
            <v>下午</v>
          </cell>
        </row>
        <row r="18">
          <cell r="F18">
            <v>4</v>
          </cell>
          <cell r="G18">
            <v>4</v>
          </cell>
        </row>
        <row r="18">
          <cell r="I18">
            <v>4</v>
          </cell>
        </row>
        <row r="18">
          <cell r="L18">
            <v>4</v>
          </cell>
          <cell r="M18">
            <v>4</v>
          </cell>
          <cell r="N18">
            <v>4</v>
          </cell>
          <cell r="O18">
            <v>4</v>
          </cell>
          <cell r="P18">
            <v>4</v>
          </cell>
        </row>
        <row r="18">
          <cell r="S18">
            <v>4</v>
          </cell>
          <cell r="T18">
            <v>4</v>
          </cell>
          <cell r="U18">
            <v>4</v>
          </cell>
          <cell r="V18">
            <v>4</v>
          </cell>
          <cell r="W18">
            <v>4</v>
          </cell>
          <cell r="X18">
            <v>4</v>
          </cell>
        </row>
        <row r="18">
          <cell r="Z18">
            <v>4</v>
          </cell>
          <cell r="AA18">
            <v>4</v>
          </cell>
          <cell r="AB18">
            <v>4</v>
          </cell>
          <cell r="AC18">
            <v>4</v>
          </cell>
          <cell r="AD18">
            <v>4</v>
          </cell>
          <cell r="AE18">
            <v>4</v>
          </cell>
        </row>
        <row r="18">
          <cell r="AG18">
            <v>4</v>
          </cell>
          <cell r="AH18">
            <v>4</v>
          </cell>
        </row>
        <row r="19">
          <cell r="C19" t="str">
            <v>加班</v>
          </cell>
        </row>
        <row r="19">
          <cell r="F19">
            <v>3</v>
          </cell>
          <cell r="G19">
            <v>3</v>
          </cell>
        </row>
        <row r="19">
          <cell r="I19">
            <v>3</v>
          </cell>
        </row>
        <row r="19">
          <cell r="L19">
            <v>3</v>
          </cell>
          <cell r="M19">
            <v>3</v>
          </cell>
          <cell r="N19">
            <v>3</v>
          </cell>
          <cell r="O19">
            <v>3</v>
          </cell>
          <cell r="P19">
            <v>3</v>
          </cell>
        </row>
        <row r="19">
          <cell r="S19">
            <v>5</v>
          </cell>
          <cell r="T19">
            <v>5</v>
          </cell>
          <cell r="U19">
            <v>3</v>
          </cell>
          <cell r="V19">
            <v>3</v>
          </cell>
          <cell r="W19">
            <v>3</v>
          </cell>
          <cell r="X19">
            <v>3</v>
          </cell>
        </row>
        <row r="19">
          <cell r="Z19">
            <v>3</v>
          </cell>
          <cell r="AA19">
            <v>3</v>
          </cell>
          <cell r="AB19">
            <v>3</v>
          </cell>
          <cell r="AC19">
            <v>3</v>
          </cell>
          <cell r="AD19">
            <v>3</v>
          </cell>
          <cell r="AE19">
            <v>1.5</v>
          </cell>
        </row>
        <row r="19">
          <cell r="AG19">
            <v>3</v>
          </cell>
        </row>
        <row r="20">
          <cell r="A20" t="str">
            <v>李淑芳</v>
          </cell>
          <cell r="B20" t="str">
            <v>发泡</v>
          </cell>
          <cell r="C20" t="str">
            <v>上午</v>
          </cell>
        </row>
        <row r="20">
          <cell r="F20">
            <v>4</v>
          </cell>
          <cell r="G20">
            <v>4</v>
          </cell>
          <cell r="H20">
            <v>4</v>
          </cell>
          <cell r="I20">
            <v>4</v>
          </cell>
        </row>
        <row r="20">
          <cell r="L20">
            <v>4</v>
          </cell>
          <cell r="M20">
            <v>4</v>
          </cell>
          <cell r="N20">
            <v>4</v>
          </cell>
          <cell r="O20">
            <v>4</v>
          </cell>
          <cell r="P20">
            <v>4</v>
          </cell>
          <cell r="Q20">
            <v>4</v>
          </cell>
        </row>
        <row r="20">
          <cell r="S20">
            <v>4</v>
          </cell>
          <cell r="T20">
            <v>4</v>
          </cell>
          <cell r="U20">
            <v>4</v>
          </cell>
          <cell r="V20">
            <v>4</v>
          </cell>
          <cell r="W20">
            <v>4</v>
          </cell>
          <cell r="X20">
            <v>4</v>
          </cell>
        </row>
        <row r="20">
          <cell r="Z20">
            <v>4</v>
          </cell>
          <cell r="AA20">
            <v>4</v>
          </cell>
          <cell r="AB20">
            <v>4</v>
          </cell>
          <cell r="AC20">
            <v>4</v>
          </cell>
          <cell r="AD20">
            <v>4</v>
          </cell>
          <cell r="AE20">
            <v>4</v>
          </cell>
        </row>
        <row r="20">
          <cell r="AG20">
            <v>4</v>
          </cell>
        </row>
        <row r="20">
          <cell r="AI20">
            <v>23</v>
          </cell>
          <cell r="AJ20">
            <v>160</v>
          </cell>
          <cell r="AK20">
            <v>75</v>
          </cell>
          <cell r="AL20">
            <v>29.5</v>
          </cell>
          <cell r="AM20">
            <v>264.5</v>
          </cell>
        </row>
        <row r="21">
          <cell r="C21" t="str">
            <v>下午</v>
          </cell>
        </row>
        <row r="21">
          <cell r="F21">
            <v>4</v>
          </cell>
          <cell r="G21">
            <v>4</v>
          </cell>
          <cell r="H21">
            <v>4</v>
          </cell>
          <cell r="I21">
            <v>4</v>
          </cell>
        </row>
        <row r="21">
          <cell r="L21">
            <v>4</v>
          </cell>
          <cell r="M21">
            <v>4</v>
          </cell>
          <cell r="N21">
            <v>4</v>
          </cell>
          <cell r="O21">
            <v>4</v>
          </cell>
          <cell r="P21">
            <v>4</v>
          </cell>
          <cell r="Q21">
            <v>4</v>
          </cell>
        </row>
        <row r="21">
          <cell r="S21">
            <v>4</v>
          </cell>
          <cell r="T21">
            <v>4</v>
          </cell>
          <cell r="U21">
            <v>4</v>
          </cell>
          <cell r="V21">
            <v>4</v>
          </cell>
          <cell r="W21">
            <v>4</v>
          </cell>
          <cell r="X21">
            <v>4</v>
          </cell>
        </row>
        <row r="21">
          <cell r="Z21">
            <v>4</v>
          </cell>
          <cell r="AA21">
            <v>4</v>
          </cell>
          <cell r="AB21">
            <v>4</v>
          </cell>
          <cell r="AC21">
            <v>4</v>
          </cell>
          <cell r="AD21">
            <v>4</v>
          </cell>
          <cell r="AE21">
            <v>4</v>
          </cell>
        </row>
        <row r="21">
          <cell r="AG21">
            <v>4</v>
          </cell>
        </row>
        <row r="22">
          <cell r="C22" t="str">
            <v>加班</v>
          </cell>
        </row>
        <row r="22">
          <cell r="F22">
            <v>3</v>
          </cell>
          <cell r="G22">
            <v>2</v>
          </cell>
          <cell r="H22">
            <v>5</v>
          </cell>
          <cell r="I22">
            <v>3</v>
          </cell>
        </row>
        <row r="22">
          <cell r="L22">
            <v>3</v>
          </cell>
          <cell r="M22">
            <v>3.5</v>
          </cell>
          <cell r="N22">
            <v>3.5</v>
          </cell>
          <cell r="O22">
            <v>3.5</v>
          </cell>
          <cell r="P22">
            <v>3</v>
          </cell>
          <cell r="Q22">
            <v>1</v>
          </cell>
        </row>
        <row r="22">
          <cell r="S22">
            <v>5</v>
          </cell>
          <cell r="T22">
            <v>5</v>
          </cell>
          <cell r="U22">
            <v>3</v>
          </cell>
          <cell r="V22">
            <v>3</v>
          </cell>
          <cell r="W22">
            <v>3</v>
          </cell>
          <cell r="X22">
            <v>3</v>
          </cell>
        </row>
        <row r="22">
          <cell r="Z22">
            <v>3</v>
          </cell>
          <cell r="AA22">
            <v>3</v>
          </cell>
          <cell r="AB22">
            <v>3</v>
          </cell>
          <cell r="AC22">
            <v>3</v>
          </cell>
          <cell r="AD22">
            <v>3</v>
          </cell>
          <cell r="AE22">
            <v>1.5</v>
          </cell>
        </row>
        <row r="22">
          <cell r="AG22">
            <v>11.5</v>
          </cell>
        </row>
        <row r="23">
          <cell r="A23" t="str">
            <v>赫春花</v>
          </cell>
          <cell r="B23" t="str">
            <v>发泡</v>
          </cell>
          <cell r="C23" t="str">
            <v>上午</v>
          </cell>
        </row>
        <row r="23">
          <cell r="F23">
            <v>4</v>
          </cell>
          <cell r="G23">
            <v>4</v>
          </cell>
          <cell r="H23">
            <v>3</v>
          </cell>
          <cell r="I23">
            <v>4</v>
          </cell>
        </row>
        <row r="23">
          <cell r="L23">
            <v>4</v>
          </cell>
          <cell r="M23">
            <v>4</v>
          </cell>
          <cell r="N23">
            <v>4</v>
          </cell>
          <cell r="O23">
            <v>4</v>
          </cell>
          <cell r="P23">
            <v>4</v>
          </cell>
        </row>
        <row r="23">
          <cell r="S23">
            <v>4</v>
          </cell>
          <cell r="T23">
            <v>4</v>
          </cell>
          <cell r="U23">
            <v>4</v>
          </cell>
          <cell r="V23">
            <v>4</v>
          </cell>
          <cell r="W23">
            <v>4</v>
          </cell>
          <cell r="X23">
            <v>4</v>
          </cell>
        </row>
        <row r="23">
          <cell r="Z23">
            <v>4</v>
          </cell>
          <cell r="AA23">
            <v>4</v>
          </cell>
        </row>
        <row r="23">
          <cell r="AC23">
            <v>4</v>
          </cell>
          <cell r="AD23">
            <v>4</v>
          </cell>
        </row>
        <row r="23">
          <cell r="AG23">
            <v>4</v>
          </cell>
          <cell r="AH23">
            <v>4</v>
          </cell>
          <cell r="AI23">
            <v>20.5</v>
          </cell>
          <cell r="AJ23">
            <v>155</v>
          </cell>
          <cell r="AK23">
            <v>58</v>
          </cell>
          <cell r="AL23">
            <v>11</v>
          </cell>
          <cell r="AM23">
            <v>224</v>
          </cell>
        </row>
        <row r="24">
          <cell r="C24" t="str">
            <v>下午</v>
          </cell>
        </row>
        <row r="24">
          <cell r="F24">
            <v>4</v>
          </cell>
          <cell r="G24">
            <v>4</v>
          </cell>
        </row>
        <row r="24">
          <cell r="I24">
            <v>4</v>
          </cell>
        </row>
        <row r="24">
          <cell r="L24">
            <v>4</v>
          </cell>
          <cell r="M24">
            <v>4</v>
          </cell>
          <cell r="N24">
            <v>4</v>
          </cell>
          <cell r="O24">
            <v>4</v>
          </cell>
          <cell r="P24">
            <v>4</v>
          </cell>
        </row>
        <row r="24">
          <cell r="S24">
            <v>4</v>
          </cell>
          <cell r="T24">
            <v>4</v>
          </cell>
          <cell r="U24">
            <v>4</v>
          </cell>
          <cell r="V24">
            <v>4</v>
          </cell>
          <cell r="W24">
            <v>4</v>
          </cell>
          <cell r="X24">
            <v>4</v>
          </cell>
        </row>
        <row r="24">
          <cell r="Z24">
            <v>4</v>
          </cell>
          <cell r="AA24">
            <v>4</v>
          </cell>
        </row>
        <row r="24">
          <cell r="AC24">
            <v>4</v>
          </cell>
          <cell r="AD24">
            <v>4</v>
          </cell>
        </row>
        <row r="24">
          <cell r="AG24">
            <v>4</v>
          </cell>
          <cell r="AH24">
            <v>4</v>
          </cell>
        </row>
        <row r="25">
          <cell r="C25" t="str">
            <v>加班</v>
          </cell>
        </row>
        <row r="25">
          <cell r="F25">
            <v>3</v>
          </cell>
          <cell r="G25">
            <v>3</v>
          </cell>
        </row>
        <row r="25">
          <cell r="I25">
            <v>3</v>
          </cell>
        </row>
        <row r="25"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</row>
        <row r="25">
          <cell r="S25">
            <v>5</v>
          </cell>
          <cell r="T25">
            <v>5</v>
          </cell>
          <cell r="U25">
            <v>3</v>
          </cell>
          <cell r="V25">
            <v>3</v>
          </cell>
          <cell r="W25">
            <v>3</v>
          </cell>
          <cell r="X25">
            <v>3</v>
          </cell>
        </row>
        <row r="25">
          <cell r="Z25">
            <v>3</v>
          </cell>
          <cell r="AA25">
            <v>3</v>
          </cell>
        </row>
        <row r="25">
          <cell r="AC25">
            <v>3</v>
          </cell>
          <cell r="AD25">
            <v>3</v>
          </cell>
        </row>
        <row r="25">
          <cell r="AG25">
            <v>3</v>
          </cell>
        </row>
        <row r="26">
          <cell r="A26" t="str">
            <v>班文香</v>
          </cell>
          <cell r="B26" t="str">
            <v>发泡</v>
          </cell>
          <cell r="C26" t="str">
            <v>上午</v>
          </cell>
        </row>
        <row r="26">
          <cell r="F26">
            <v>4</v>
          </cell>
          <cell r="G26">
            <v>4</v>
          </cell>
          <cell r="H26">
            <v>4</v>
          </cell>
          <cell r="I26">
            <v>4</v>
          </cell>
        </row>
        <row r="26">
          <cell r="O26">
            <v>4</v>
          </cell>
          <cell r="P26">
            <v>4</v>
          </cell>
          <cell r="Q26">
            <v>4</v>
          </cell>
        </row>
        <row r="26">
          <cell r="S26">
            <v>4</v>
          </cell>
          <cell r="T26">
            <v>4</v>
          </cell>
          <cell r="U26">
            <v>4</v>
          </cell>
          <cell r="V26">
            <v>4</v>
          </cell>
          <cell r="W26">
            <v>4</v>
          </cell>
          <cell r="X26">
            <v>4</v>
          </cell>
        </row>
        <row r="26">
          <cell r="Z26">
            <v>4</v>
          </cell>
          <cell r="AA26">
            <v>4</v>
          </cell>
          <cell r="AB26">
            <v>4</v>
          </cell>
          <cell r="AC26">
            <v>4</v>
          </cell>
          <cell r="AD26">
            <v>4</v>
          </cell>
        </row>
        <row r="26">
          <cell r="AG26">
            <v>4</v>
          </cell>
        </row>
        <row r="26">
          <cell r="AI26">
            <v>19</v>
          </cell>
          <cell r="AJ26">
            <v>136</v>
          </cell>
          <cell r="AK26">
            <v>65</v>
          </cell>
          <cell r="AL26">
            <v>20</v>
          </cell>
          <cell r="AM26">
            <v>221</v>
          </cell>
        </row>
        <row r="27">
          <cell r="C27" t="str">
            <v>下午</v>
          </cell>
        </row>
        <row r="27">
          <cell r="F27">
            <v>4</v>
          </cell>
          <cell r="G27">
            <v>4</v>
          </cell>
          <cell r="H27">
            <v>4</v>
          </cell>
          <cell r="I27">
            <v>4</v>
          </cell>
        </row>
        <row r="27">
          <cell r="O27">
            <v>4</v>
          </cell>
          <cell r="P27">
            <v>4</v>
          </cell>
          <cell r="Q27">
            <v>4</v>
          </cell>
        </row>
        <row r="27">
          <cell r="S27">
            <v>4</v>
          </cell>
          <cell r="T27">
            <v>4</v>
          </cell>
          <cell r="U27">
            <v>4</v>
          </cell>
          <cell r="V27">
            <v>4</v>
          </cell>
          <cell r="W27">
            <v>4</v>
          </cell>
          <cell r="X27">
            <v>4</v>
          </cell>
        </row>
        <row r="27">
          <cell r="Z27">
            <v>4</v>
          </cell>
          <cell r="AA27">
            <v>4</v>
          </cell>
          <cell r="AB27">
            <v>4</v>
          </cell>
          <cell r="AC27">
            <v>4</v>
          </cell>
          <cell r="AD27">
            <v>4</v>
          </cell>
        </row>
        <row r="27">
          <cell r="AG27">
            <v>4</v>
          </cell>
        </row>
        <row r="28">
          <cell r="C28" t="str">
            <v>加班</v>
          </cell>
        </row>
        <row r="28">
          <cell r="F28">
            <v>3</v>
          </cell>
          <cell r="G28">
            <v>2</v>
          </cell>
          <cell r="H28">
            <v>5</v>
          </cell>
          <cell r="I28">
            <v>3</v>
          </cell>
        </row>
        <row r="28">
          <cell r="O28">
            <v>3.5</v>
          </cell>
          <cell r="P28">
            <v>3</v>
          </cell>
          <cell r="Q28">
            <v>1</v>
          </cell>
        </row>
        <row r="28">
          <cell r="S28">
            <v>5</v>
          </cell>
          <cell r="T28">
            <v>5</v>
          </cell>
          <cell r="U28">
            <v>3</v>
          </cell>
          <cell r="V28">
            <v>3</v>
          </cell>
          <cell r="W28">
            <v>3</v>
          </cell>
          <cell r="X28">
            <v>3</v>
          </cell>
        </row>
        <row r="28">
          <cell r="Z28">
            <v>3</v>
          </cell>
          <cell r="AA28">
            <v>3</v>
          </cell>
          <cell r="AB28">
            <v>3</v>
          </cell>
          <cell r="AC28">
            <v>3</v>
          </cell>
          <cell r="AD28">
            <v>3</v>
          </cell>
        </row>
        <row r="28">
          <cell r="AG28">
            <v>11.5</v>
          </cell>
        </row>
        <row r="29">
          <cell r="A29" t="str">
            <v>孙双会</v>
          </cell>
          <cell r="B29" t="str">
            <v>发泡</v>
          </cell>
          <cell r="C29" t="str">
            <v>上午</v>
          </cell>
        </row>
        <row r="29">
          <cell r="H29">
            <v>4</v>
          </cell>
          <cell r="I29">
            <v>4</v>
          </cell>
        </row>
        <row r="29">
          <cell r="L29">
            <v>4</v>
          </cell>
          <cell r="M29">
            <v>4</v>
          </cell>
          <cell r="N29">
            <v>4</v>
          </cell>
          <cell r="O29">
            <v>4</v>
          </cell>
          <cell r="P29">
            <v>4</v>
          </cell>
        </row>
        <row r="29">
          <cell r="AI29">
            <v>7</v>
          </cell>
          <cell r="AJ29">
            <v>56</v>
          </cell>
          <cell r="AK29">
            <v>22.5</v>
          </cell>
          <cell r="AL29">
            <v>0</v>
          </cell>
          <cell r="AM29">
            <v>78.5</v>
          </cell>
        </row>
        <row r="30">
          <cell r="C30" t="str">
            <v>下午</v>
          </cell>
        </row>
        <row r="30">
          <cell r="H30">
            <v>4</v>
          </cell>
          <cell r="I30">
            <v>4</v>
          </cell>
        </row>
        <row r="30">
          <cell r="L30">
            <v>4</v>
          </cell>
          <cell r="M30">
            <v>4</v>
          </cell>
          <cell r="N30">
            <v>4</v>
          </cell>
          <cell r="O30">
            <v>4</v>
          </cell>
          <cell r="P30">
            <v>4</v>
          </cell>
        </row>
        <row r="31">
          <cell r="C31" t="str">
            <v>加班</v>
          </cell>
        </row>
        <row r="31">
          <cell r="H31">
            <v>3</v>
          </cell>
          <cell r="I31">
            <v>3</v>
          </cell>
        </row>
        <row r="31">
          <cell r="L31">
            <v>3</v>
          </cell>
          <cell r="M31">
            <v>3.5</v>
          </cell>
          <cell r="N31">
            <v>3.5</v>
          </cell>
          <cell r="O31">
            <v>3.5</v>
          </cell>
          <cell r="P31">
            <v>3</v>
          </cell>
        </row>
        <row r="32">
          <cell r="A32" t="str">
            <v>杜玉凤</v>
          </cell>
          <cell r="B32" t="str">
            <v>发泡</v>
          </cell>
          <cell r="C32" t="str">
            <v>上午</v>
          </cell>
        </row>
        <row r="32">
          <cell r="H32">
            <v>4</v>
          </cell>
          <cell r="I32">
            <v>4</v>
          </cell>
        </row>
        <row r="32">
          <cell r="L32">
            <v>4</v>
          </cell>
          <cell r="M32">
            <v>4</v>
          </cell>
          <cell r="N32">
            <v>4</v>
          </cell>
          <cell r="O32">
            <v>4</v>
          </cell>
          <cell r="P32">
            <v>4</v>
          </cell>
        </row>
        <row r="32">
          <cell r="AI32">
            <v>7</v>
          </cell>
          <cell r="AJ32">
            <v>56</v>
          </cell>
          <cell r="AK32">
            <v>22.5</v>
          </cell>
          <cell r="AL32">
            <v>0</v>
          </cell>
          <cell r="AM32">
            <v>78.5</v>
          </cell>
        </row>
        <row r="33">
          <cell r="C33" t="str">
            <v>下午</v>
          </cell>
        </row>
        <row r="33">
          <cell r="H33">
            <v>4</v>
          </cell>
          <cell r="I33">
            <v>4</v>
          </cell>
        </row>
        <row r="33">
          <cell r="L33">
            <v>4</v>
          </cell>
          <cell r="M33">
            <v>4</v>
          </cell>
          <cell r="N33">
            <v>4</v>
          </cell>
          <cell r="O33">
            <v>4</v>
          </cell>
          <cell r="P33">
            <v>4</v>
          </cell>
        </row>
        <row r="34">
          <cell r="C34" t="str">
            <v>加班</v>
          </cell>
        </row>
        <row r="34">
          <cell r="H34">
            <v>3</v>
          </cell>
          <cell r="I34">
            <v>3</v>
          </cell>
        </row>
        <row r="34">
          <cell r="L34">
            <v>3</v>
          </cell>
          <cell r="M34">
            <v>3.5</v>
          </cell>
          <cell r="N34">
            <v>3.5</v>
          </cell>
          <cell r="O34">
            <v>3.5</v>
          </cell>
          <cell r="P34">
            <v>3</v>
          </cell>
        </row>
        <row r="35">
          <cell r="A35" t="str">
            <v>杜永康</v>
          </cell>
          <cell r="B35" t="str">
            <v>发泡</v>
          </cell>
          <cell r="C35" t="str">
            <v>上午</v>
          </cell>
        </row>
        <row r="35">
          <cell r="H35">
            <v>4</v>
          </cell>
        </row>
        <row r="35">
          <cell r="L35">
            <v>4</v>
          </cell>
          <cell r="M35">
            <v>4</v>
          </cell>
          <cell r="N35">
            <v>4</v>
          </cell>
          <cell r="O35">
            <v>4</v>
          </cell>
          <cell r="P35">
            <v>4</v>
          </cell>
        </row>
        <row r="35">
          <cell r="AI35">
            <v>6</v>
          </cell>
          <cell r="AJ35">
            <v>48</v>
          </cell>
          <cell r="AK35">
            <v>19.5</v>
          </cell>
          <cell r="AL35">
            <v>0</v>
          </cell>
          <cell r="AM35">
            <v>67.5</v>
          </cell>
        </row>
        <row r="36">
          <cell r="C36" t="str">
            <v>下午</v>
          </cell>
        </row>
        <row r="36">
          <cell r="H36">
            <v>4</v>
          </cell>
        </row>
        <row r="36">
          <cell r="L36">
            <v>4</v>
          </cell>
          <cell r="M36">
            <v>4</v>
          </cell>
          <cell r="N36">
            <v>4</v>
          </cell>
          <cell r="O36">
            <v>4</v>
          </cell>
          <cell r="P36">
            <v>4</v>
          </cell>
        </row>
        <row r="37">
          <cell r="C37" t="str">
            <v>加班</v>
          </cell>
        </row>
        <row r="37">
          <cell r="H37">
            <v>3</v>
          </cell>
        </row>
        <row r="37">
          <cell r="L37">
            <v>3</v>
          </cell>
          <cell r="M37">
            <v>3.5</v>
          </cell>
          <cell r="N37">
            <v>3.5</v>
          </cell>
          <cell r="O37">
            <v>3.5</v>
          </cell>
          <cell r="P37">
            <v>3</v>
          </cell>
        </row>
        <row r="38">
          <cell r="A38" t="str">
            <v>孙秋生</v>
          </cell>
          <cell r="B38" t="str">
            <v>发泡</v>
          </cell>
          <cell r="C38" t="str">
            <v>上午</v>
          </cell>
        </row>
        <row r="38">
          <cell r="F38">
            <v>4</v>
          </cell>
        </row>
        <row r="38">
          <cell r="AI38">
            <v>1</v>
          </cell>
          <cell r="AJ38">
            <v>8</v>
          </cell>
          <cell r="AK38">
            <v>3</v>
          </cell>
          <cell r="AL38">
            <v>0</v>
          </cell>
          <cell r="AM38">
            <v>11</v>
          </cell>
        </row>
        <row r="39">
          <cell r="C39" t="str">
            <v>下午</v>
          </cell>
        </row>
        <row r="39">
          <cell r="F39">
            <v>4</v>
          </cell>
        </row>
        <row r="40">
          <cell r="C40" t="str">
            <v>加班</v>
          </cell>
        </row>
        <row r="40">
          <cell r="F40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16" sqref="A16:D16"/>
    </sheetView>
  </sheetViews>
  <sheetFormatPr defaultColWidth="9" defaultRowHeight="13.5"/>
  <cols>
    <col min="1" max="2" width="9" style="45"/>
    <col min="3" max="3" width="8.875" style="45"/>
    <col min="4" max="4" width="17.25" style="45"/>
    <col min="5" max="5" width="11" style="45" customWidth="1"/>
    <col min="6" max="7" width="9" style="45"/>
    <col min="8" max="8" width="9.25" style="46"/>
    <col min="9" max="11" width="9" style="45"/>
    <col min="12" max="12" width="9.375" style="47"/>
    <col min="13" max="13" width="10.375" style="47"/>
    <col min="14" max="14" width="9" style="45"/>
    <col min="15" max="15" width="10.375" style="47"/>
    <col min="16" max="16" width="29.875" style="45" customWidth="1"/>
    <col min="17" max="18" width="12.625" style="44"/>
    <col min="19" max="16384" width="9" style="44"/>
  </cols>
  <sheetData>
    <row r="1" ht="14.25" spans="1:16">
      <c r="A1" s="48" t="s">
        <v>0</v>
      </c>
      <c r="B1" s="48"/>
      <c r="C1" s="49"/>
      <c r="D1" s="49"/>
      <c r="E1" s="49"/>
      <c r="F1" s="49"/>
      <c r="G1" s="49"/>
      <c r="H1" s="50"/>
      <c r="I1" s="49"/>
      <c r="J1" s="49"/>
      <c r="K1" s="49"/>
      <c r="L1" s="72"/>
      <c r="M1" s="72"/>
      <c r="N1" s="49"/>
      <c r="O1" s="72"/>
      <c r="P1" s="49"/>
    </row>
    <row r="2" spans="1:16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51" t="s">
        <v>10</v>
      </c>
      <c r="K2" s="51" t="s">
        <v>11</v>
      </c>
      <c r="L2" s="73" t="s">
        <v>12</v>
      </c>
      <c r="M2" s="73" t="s">
        <v>13</v>
      </c>
      <c r="N2" s="51" t="s">
        <v>14</v>
      </c>
      <c r="O2" s="73" t="s">
        <v>15</v>
      </c>
      <c r="P2" s="51" t="s">
        <v>16</v>
      </c>
    </row>
    <row r="3" ht="16.5" spans="1:16">
      <c r="A3" s="52">
        <f>ROW()-2</f>
        <v>1</v>
      </c>
      <c r="B3" s="53" t="s">
        <v>17</v>
      </c>
      <c r="C3" s="5" t="s">
        <v>18</v>
      </c>
      <c r="D3" s="5" t="s">
        <v>19</v>
      </c>
      <c r="E3" s="54" t="s">
        <v>20</v>
      </c>
      <c r="F3" s="7">
        <f>VLOOKUP(D3,[1]劳务!$A:$AM,35,0)</f>
        <v>17</v>
      </c>
      <c r="G3" s="7">
        <f>VLOOKUP(D3,[1]劳务!$A:$AM,39,0)</f>
        <v>190</v>
      </c>
      <c r="H3" s="7">
        <v>18</v>
      </c>
      <c r="I3" s="74"/>
      <c r="J3" s="74"/>
      <c r="K3" s="74"/>
      <c r="L3" s="7"/>
      <c r="M3" s="7">
        <f>H3*(G3-I3-J3)+15*I3+H3*0.8*J3+K3-L3</f>
        <v>3420</v>
      </c>
      <c r="N3" s="7">
        <f>F3*5</f>
        <v>85</v>
      </c>
      <c r="O3" s="7">
        <f>M3+N3</f>
        <v>3505</v>
      </c>
      <c r="P3" s="6"/>
    </row>
    <row r="4" ht="16.5" spans="1:16">
      <c r="A4" s="52">
        <f>ROW()-2</f>
        <v>2</v>
      </c>
      <c r="B4" s="53"/>
      <c r="C4" s="5" t="s">
        <v>18</v>
      </c>
      <c r="D4" s="5" t="s">
        <v>21</v>
      </c>
      <c r="E4" s="54" t="s">
        <v>22</v>
      </c>
      <c r="F4" s="7">
        <f>VLOOKUP(D4,[1]劳务!$A:$AM,35,0)</f>
        <v>21</v>
      </c>
      <c r="G4" s="7">
        <f>VLOOKUP(D4,[1]劳务!$A:$AM,39,0)</f>
        <v>232.5</v>
      </c>
      <c r="H4" s="7">
        <v>18</v>
      </c>
      <c r="I4" s="75"/>
      <c r="J4" s="75"/>
      <c r="K4" s="75"/>
      <c r="L4" s="7"/>
      <c r="M4" s="7">
        <f>H4*(G4-I4-J4)+15*I4+H4*0.8*J4+K4-L4</f>
        <v>4185</v>
      </c>
      <c r="N4" s="7">
        <f>F4*5</f>
        <v>105</v>
      </c>
      <c r="O4" s="7">
        <f>M4+N4</f>
        <v>4290</v>
      </c>
      <c r="P4" s="6"/>
    </row>
    <row r="5" ht="16.5" spans="1:16">
      <c r="A5" s="52">
        <f>ROW()-2</f>
        <v>3</v>
      </c>
      <c r="B5" s="53"/>
      <c r="C5" s="5" t="s">
        <v>18</v>
      </c>
      <c r="D5" s="5" t="s">
        <v>23</v>
      </c>
      <c r="E5" s="54" t="s">
        <v>24</v>
      </c>
      <c r="F5" s="7">
        <f>VLOOKUP(D5,[1]劳务!$A:$AM,35,0)</f>
        <v>17</v>
      </c>
      <c r="G5" s="7">
        <f>VLOOKUP(D5,[1]劳务!$A:$AM,39,0)</f>
        <v>194</v>
      </c>
      <c r="H5" s="7">
        <v>18</v>
      </c>
      <c r="I5" s="76"/>
      <c r="J5" s="75"/>
      <c r="K5" s="75"/>
      <c r="L5" s="7"/>
      <c r="M5" s="7">
        <f>H5*(G5-I5-J5)+15*I5+H5*0.8*J5+K5-L5</f>
        <v>3492</v>
      </c>
      <c r="N5" s="7">
        <f>F5*5</f>
        <v>85</v>
      </c>
      <c r="O5" s="7">
        <f>M5+N5</f>
        <v>3577</v>
      </c>
      <c r="P5" s="6"/>
    </row>
    <row r="6" ht="16.5" spans="1:16">
      <c r="A6" s="52">
        <f>ROW()-2</f>
        <v>4</v>
      </c>
      <c r="B6" s="53"/>
      <c r="C6" s="5" t="s">
        <v>18</v>
      </c>
      <c r="D6" s="5" t="s">
        <v>25</v>
      </c>
      <c r="E6" s="54" t="s">
        <v>26</v>
      </c>
      <c r="F6" s="7">
        <f>VLOOKUP(D6,[1]劳务!$A:$AM,35,0)</f>
        <v>1</v>
      </c>
      <c r="G6" s="7">
        <f>VLOOKUP(D6,[1]劳务!$A:$AM,39,0)</f>
        <v>11</v>
      </c>
      <c r="H6" s="7">
        <v>18</v>
      </c>
      <c r="I6" s="76"/>
      <c r="J6" s="75"/>
      <c r="K6" s="75"/>
      <c r="L6" s="7"/>
      <c r="M6" s="7">
        <v>0</v>
      </c>
      <c r="N6" s="7">
        <v>0</v>
      </c>
      <c r="O6" s="7">
        <v>0</v>
      </c>
      <c r="P6" s="6" t="s">
        <v>27</v>
      </c>
    </row>
    <row r="7" s="44" customFormat="1" ht="16.5" spans="1:16">
      <c r="A7" s="52">
        <f>ROW()-2</f>
        <v>5</v>
      </c>
      <c r="B7" s="53"/>
      <c r="C7" s="5" t="s">
        <v>18</v>
      </c>
      <c r="D7" s="5" t="s">
        <v>28</v>
      </c>
      <c r="E7" s="54" t="s">
        <v>29</v>
      </c>
      <c r="F7" s="7">
        <f>VLOOKUP(D7,[1]劳务!$A:$AM,35,0)</f>
        <v>3.5</v>
      </c>
      <c r="G7" s="7">
        <f>VLOOKUP(D7,[1]劳务!$A:$AM,39,0)</f>
        <v>37.5</v>
      </c>
      <c r="H7" s="7">
        <v>18</v>
      </c>
      <c r="I7" s="76"/>
      <c r="J7" s="75"/>
      <c r="K7" s="75">
        <v>20</v>
      </c>
      <c r="L7" s="7"/>
      <c r="M7" s="7">
        <f>H7*(G7-I7-J7)+15*I7+H7*0.8*J7+K7-L7</f>
        <v>695</v>
      </c>
      <c r="N7" s="7">
        <f>F7*5</f>
        <v>17.5</v>
      </c>
      <c r="O7" s="7">
        <f>M7+N7</f>
        <v>712.5</v>
      </c>
      <c r="P7" s="6" t="s">
        <v>30</v>
      </c>
    </row>
    <row r="8" spans="1:16">
      <c r="A8" s="52"/>
      <c r="B8" s="53"/>
      <c r="C8" s="55" t="s">
        <v>31</v>
      </c>
      <c r="D8" s="56"/>
      <c r="E8" s="57"/>
      <c r="F8" s="52"/>
      <c r="G8" s="52"/>
      <c r="H8" s="58"/>
      <c r="I8" s="52"/>
      <c r="J8" s="52"/>
      <c r="K8" s="52"/>
      <c r="L8" s="52"/>
      <c r="M8" s="75"/>
      <c r="N8" s="75"/>
      <c r="O8" s="75"/>
      <c r="P8" s="8"/>
    </row>
    <row r="9" ht="14.25" spans="1:16">
      <c r="A9" s="52">
        <v>6</v>
      </c>
      <c r="B9" s="59" t="s">
        <v>32</v>
      </c>
      <c r="C9" s="12" t="s">
        <v>33</v>
      </c>
      <c r="D9" s="12" t="s">
        <v>34</v>
      </c>
      <c r="E9" s="60">
        <v>43476</v>
      </c>
      <c r="F9" s="7">
        <v>17.5</v>
      </c>
      <c r="G9" s="7">
        <v>157.5</v>
      </c>
      <c r="H9" s="7">
        <v>18</v>
      </c>
      <c r="I9" s="52"/>
      <c r="J9" s="52">
        <v>7</v>
      </c>
      <c r="K9" s="75" t="s">
        <v>35</v>
      </c>
      <c r="L9" s="75">
        <v>0</v>
      </c>
      <c r="M9" s="7">
        <v>2809.8</v>
      </c>
      <c r="N9" s="7">
        <v>87.5</v>
      </c>
      <c r="O9" s="7">
        <v>2897.3</v>
      </c>
      <c r="P9" s="8"/>
    </row>
    <row r="10" ht="14.25" spans="1:16">
      <c r="A10" s="52">
        <v>7</v>
      </c>
      <c r="B10" s="59"/>
      <c r="C10" s="12" t="s">
        <v>33</v>
      </c>
      <c r="D10" s="12" t="s">
        <v>36</v>
      </c>
      <c r="E10" s="60">
        <v>43615</v>
      </c>
      <c r="F10" s="7">
        <v>17</v>
      </c>
      <c r="G10" s="7">
        <v>150</v>
      </c>
      <c r="H10" s="7">
        <v>18</v>
      </c>
      <c r="I10" s="52"/>
      <c r="J10" s="52">
        <v>7</v>
      </c>
      <c r="K10" s="75" t="s">
        <v>35</v>
      </c>
      <c r="L10" s="75">
        <v>0</v>
      </c>
      <c r="M10" s="7">
        <v>2674.8</v>
      </c>
      <c r="N10" s="7">
        <v>85</v>
      </c>
      <c r="O10" s="7">
        <v>2759.8</v>
      </c>
      <c r="P10" s="8"/>
    </row>
    <row r="11" ht="14.25" spans="1:16">
      <c r="A11" s="52">
        <v>8</v>
      </c>
      <c r="B11" s="59"/>
      <c r="C11" s="12" t="s">
        <v>33</v>
      </c>
      <c r="D11" s="12" t="s">
        <v>37</v>
      </c>
      <c r="E11" s="60">
        <v>44072</v>
      </c>
      <c r="F11" s="7">
        <v>13</v>
      </c>
      <c r="G11" s="7">
        <v>131.5</v>
      </c>
      <c r="H11" s="7">
        <v>18</v>
      </c>
      <c r="I11" s="52"/>
      <c r="J11" s="52">
        <v>3.5</v>
      </c>
      <c r="K11" s="75" t="s">
        <v>35</v>
      </c>
      <c r="L11" s="75">
        <v>0</v>
      </c>
      <c r="M11" s="7">
        <v>2354.4</v>
      </c>
      <c r="N11" s="7">
        <v>65</v>
      </c>
      <c r="O11" s="7">
        <v>2419.4</v>
      </c>
      <c r="P11" s="8"/>
    </row>
    <row r="12" ht="16.5" spans="1:16">
      <c r="A12" s="52">
        <v>9</v>
      </c>
      <c r="B12" s="59"/>
      <c r="C12" s="12" t="s">
        <v>33</v>
      </c>
      <c r="D12" s="12" t="s">
        <v>38</v>
      </c>
      <c r="E12" s="60">
        <v>44200</v>
      </c>
      <c r="F12" s="7">
        <v>13.5</v>
      </c>
      <c r="G12" s="7">
        <v>137.5</v>
      </c>
      <c r="H12" s="7">
        <v>18</v>
      </c>
      <c r="I12" s="52"/>
      <c r="J12" s="52">
        <v>8.5</v>
      </c>
      <c r="K12" s="75">
        <v>20</v>
      </c>
      <c r="L12" s="75">
        <v>0</v>
      </c>
      <c r="M12" s="7">
        <v>2464.4</v>
      </c>
      <c r="N12" s="7">
        <v>67.5</v>
      </c>
      <c r="O12" s="7">
        <v>2531.9</v>
      </c>
      <c r="P12" s="6" t="s">
        <v>30</v>
      </c>
    </row>
    <row r="13" ht="16.5" spans="1:16">
      <c r="A13" s="52">
        <v>10</v>
      </c>
      <c r="B13" s="59"/>
      <c r="C13" s="12" t="s">
        <v>33</v>
      </c>
      <c r="D13" s="12" t="s">
        <v>39</v>
      </c>
      <c r="E13" s="60">
        <v>44250</v>
      </c>
      <c r="F13" s="7">
        <v>5</v>
      </c>
      <c r="G13" s="7">
        <v>53.5</v>
      </c>
      <c r="H13" s="7">
        <v>18</v>
      </c>
      <c r="I13" s="52"/>
      <c r="J13" s="52">
        <v>8.5</v>
      </c>
      <c r="K13" s="75">
        <v>20</v>
      </c>
      <c r="L13" s="75">
        <v>0</v>
      </c>
      <c r="M13" s="7">
        <v>952.4</v>
      </c>
      <c r="N13" s="7">
        <v>25</v>
      </c>
      <c r="O13" s="7">
        <v>977.4</v>
      </c>
      <c r="P13" s="6" t="s">
        <v>30</v>
      </c>
    </row>
    <row r="14" ht="14.25" spans="1:16">
      <c r="A14" s="52">
        <v>11</v>
      </c>
      <c r="B14" s="59"/>
      <c r="C14" s="12" t="s">
        <v>40</v>
      </c>
      <c r="D14" s="12" t="s">
        <v>41</v>
      </c>
      <c r="E14" s="60">
        <v>44302</v>
      </c>
      <c r="F14" s="7">
        <v>21</v>
      </c>
      <c r="G14" s="7">
        <v>242</v>
      </c>
      <c r="H14" s="7">
        <v>18</v>
      </c>
      <c r="I14" s="52"/>
      <c r="J14" s="52">
        <v>0</v>
      </c>
      <c r="K14" s="75" t="s">
        <v>35</v>
      </c>
      <c r="L14" s="75">
        <v>0</v>
      </c>
      <c r="M14" s="7">
        <v>4356</v>
      </c>
      <c r="N14" s="7">
        <v>105</v>
      </c>
      <c r="O14" s="7">
        <v>4461</v>
      </c>
      <c r="P14" s="8"/>
    </row>
    <row r="15" ht="14.25" spans="1:16">
      <c r="A15" s="52">
        <v>12</v>
      </c>
      <c r="B15" s="59"/>
      <c r="C15" s="12" t="s">
        <v>40</v>
      </c>
      <c r="D15" s="12" t="s">
        <v>42</v>
      </c>
      <c r="E15" s="60">
        <v>44329</v>
      </c>
      <c r="F15" s="7">
        <v>21</v>
      </c>
      <c r="G15" s="7">
        <v>234.5</v>
      </c>
      <c r="H15" s="7">
        <v>18</v>
      </c>
      <c r="I15" s="52"/>
      <c r="J15" s="52">
        <v>0</v>
      </c>
      <c r="K15" s="75" t="s">
        <v>35</v>
      </c>
      <c r="L15" s="75">
        <v>0</v>
      </c>
      <c r="M15" s="7">
        <v>4221</v>
      </c>
      <c r="N15" s="7">
        <v>105</v>
      </c>
      <c r="O15" s="7">
        <v>4326</v>
      </c>
      <c r="P15" s="5"/>
    </row>
    <row r="16" s="10" customFormat="1" ht="18" customHeight="1" spans="1:16">
      <c r="A16" s="61" t="s">
        <v>43</v>
      </c>
      <c r="B16" s="62"/>
      <c r="C16" s="62"/>
      <c r="D16" s="63"/>
      <c r="E16" s="52"/>
      <c r="F16" s="52">
        <f>SUM(F3:F15)</f>
        <v>167.5</v>
      </c>
      <c r="G16" s="52">
        <f t="shared" ref="G16:O16" si="0">SUM(G3:G15)</f>
        <v>1771.5</v>
      </c>
      <c r="H16" s="64">
        <f t="shared" si="0"/>
        <v>216</v>
      </c>
      <c r="I16" s="52">
        <f t="shared" si="0"/>
        <v>0</v>
      </c>
      <c r="J16" s="52">
        <f t="shared" si="0"/>
        <v>34.5</v>
      </c>
      <c r="K16" s="52">
        <f t="shared" si="0"/>
        <v>60</v>
      </c>
      <c r="L16" s="77">
        <f t="shared" si="0"/>
        <v>0</v>
      </c>
      <c r="M16" s="77">
        <f t="shared" si="0"/>
        <v>31624.8</v>
      </c>
      <c r="N16" s="52">
        <f t="shared" si="0"/>
        <v>832.5</v>
      </c>
      <c r="O16" s="77">
        <f t="shared" si="0"/>
        <v>32457.3</v>
      </c>
      <c r="P16" s="52"/>
    </row>
    <row r="17" s="10" customFormat="1" ht="18" customHeight="1" spans="1:16">
      <c r="A17" s="61" t="s">
        <v>44</v>
      </c>
      <c r="B17" s="62"/>
      <c r="C17" s="62"/>
      <c r="D17" s="63"/>
      <c r="E17" s="65">
        <f>O16*1.06</f>
        <v>34404.738</v>
      </c>
      <c r="F17" s="66"/>
      <c r="G17" s="66"/>
      <c r="H17" s="67"/>
      <c r="I17" s="66"/>
      <c r="J17" s="66"/>
      <c r="K17" s="66"/>
      <c r="L17" s="66"/>
      <c r="M17" s="66"/>
      <c r="N17" s="66"/>
      <c r="O17" s="66"/>
      <c r="P17" s="78"/>
    </row>
    <row r="18" s="44" customFormat="1" ht="35.1" customHeight="1" spans="1:16">
      <c r="A18" s="68" t="s">
        <v>45</v>
      </c>
      <c r="B18" s="69"/>
      <c r="C18" s="70"/>
      <c r="D18" s="70"/>
      <c r="E18" s="70"/>
      <c r="F18" s="70"/>
      <c r="G18" s="70"/>
      <c r="H18" s="71"/>
      <c r="I18" s="70"/>
      <c r="J18" s="70"/>
      <c r="K18" s="70"/>
      <c r="L18" s="70"/>
      <c r="M18" s="79"/>
      <c r="N18" s="70"/>
      <c r="O18" s="79"/>
      <c r="P18" s="70"/>
    </row>
    <row r="21" spans="3:5">
      <c r="C21"/>
      <c r="D21"/>
      <c r="E21"/>
    </row>
    <row r="22" spans="3:5">
      <c r="C22"/>
      <c r="D22"/>
      <c r="E22"/>
    </row>
    <row r="23" spans="3:5">
      <c r="C23"/>
      <c r="D23"/>
      <c r="E23"/>
    </row>
    <row r="24" spans="3:5">
      <c r="C24"/>
      <c r="D24"/>
      <c r="E24"/>
    </row>
    <row r="25" spans="3:5">
      <c r="C25"/>
      <c r="D25"/>
      <c r="E25"/>
    </row>
    <row r="26" spans="3:5">
      <c r="C26"/>
      <c r="D26"/>
      <c r="E26"/>
    </row>
    <row r="27" spans="3:5">
      <c r="C27"/>
      <c r="D27"/>
      <c r="E27"/>
    </row>
  </sheetData>
  <mergeCells count="8">
    <mergeCell ref="A1:P1"/>
    <mergeCell ref="C8:E8"/>
    <mergeCell ref="A16:D16"/>
    <mergeCell ref="A17:D17"/>
    <mergeCell ref="E17:P17"/>
    <mergeCell ref="A18:P18"/>
    <mergeCell ref="B3:B8"/>
    <mergeCell ref="B9:B15"/>
  </mergeCells>
  <conditionalFormatting sqref="D13">
    <cfRule type="duplicateValues" dxfId="0" priority="2"/>
    <cfRule type="duplicateValues" dxfId="0" priority="1"/>
  </conditionalFormatting>
  <conditionalFormatting sqref="D14:D15">
    <cfRule type="duplicateValues" dxfId="0" priority="3"/>
  </conditionalFormatting>
  <conditionalFormatting sqref="D1:D8 D16:D20 D28:D1048576">
    <cfRule type="duplicateValues" dxfId="0" priority="17"/>
  </conditionalFormatting>
  <conditionalFormatting sqref="D1:D2 D8 D16:D20 D28:D1048576">
    <cfRule type="duplicateValues" dxfId="0" priority="26"/>
    <cfRule type="duplicateValues" dxfId="0" priority="29"/>
  </conditionalFormatting>
  <conditionalFormatting sqref="D9:D12 D14:D15">
    <cfRule type="duplicateValues" dxfId="0" priority="4"/>
  </conditionalFormatting>
  <pageMargins left="0.629861111111111" right="0.432638888888889" top="0.472222222222222" bottom="0.393055555555556" header="0.5" footer="0.5"/>
  <pageSetup paperSize="9" scale="69" orientation="landscape" horizontalDpi="600"/>
  <headerFooter/>
  <colBreaks count="1" manualBreakCount="1">
    <brk id="1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O3" sqref="O3:O47"/>
    </sheetView>
  </sheetViews>
  <sheetFormatPr defaultColWidth="9" defaultRowHeight="20.1" customHeight="1"/>
  <cols>
    <col min="1" max="1" width="5.625" style="14" customWidth="1"/>
    <col min="2" max="2" width="11.75" style="14" customWidth="1"/>
    <col min="3" max="3" width="7.875" style="14" hidden="1" customWidth="1"/>
    <col min="4" max="4" width="9" style="14"/>
    <col min="5" max="6" width="8.75" style="14" customWidth="1"/>
    <col min="7" max="7" width="10.875" style="14" customWidth="1"/>
    <col min="8" max="8" width="8.75" style="14" customWidth="1"/>
    <col min="9" max="9" width="6.5" style="14" customWidth="1"/>
    <col min="10" max="10" width="9" style="14" customWidth="1"/>
    <col min="11" max="11" width="9.25" style="14" customWidth="1"/>
    <col min="12" max="12" width="10.625" style="14" customWidth="1"/>
    <col min="13" max="13" width="9.75" style="14" customWidth="1"/>
    <col min="14" max="14" width="20" style="15" customWidth="1"/>
    <col min="15" max="15" width="8.875" style="14" customWidth="1"/>
    <col min="16" max="16" width="11.375" style="14" hidden="1" customWidth="1"/>
    <col min="17" max="17" width="13.375" style="14" hidden="1" customWidth="1"/>
    <col min="18" max="18" width="12.75" style="14" hidden="1" customWidth="1"/>
    <col min="19" max="19" width="9" style="14" hidden="1" customWidth="1"/>
    <col min="20" max="20" width="12.625" style="14" hidden="1" customWidth="1"/>
    <col min="21" max="21" width="13.75" style="14" customWidth="1"/>
    <col min="22" max="16384" width="9" style="14"/>
  </cols>
  <sheetData>
    <row r="1" customHeight="1" spans="1:15">
      <c r="A1" s="16" t="s">
        <v>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31"/>
      <c r="O1" s="16"/>
    </row>
    <row r="2" ht="15" customHeight="1" spans="1:20">
      <c r="A2" s="17" t="s">
        <v>1</v>
      </c>
      <c r="B2" s="17" t="s">
        <v>3</v>
      </c>
      <c r="C2" s="17" t="s">
        <v>47</v>
      </c>
      <c r="D2" s="17" t="s">
        <v>4</v>
      </c>
      <c r="E2" s="17" t="s">
        <v>6</v>
      </c>
      <c r="F2" s="17" t="s">
        <v>7</v>
      </c>
      <c r="G2" s="17" t="s">
        <v>9</v>
      </c>
      <c r="H2" s="17" t="s">
        <v>10</v>
      </c>
      <c r="I2" s="17" t="s">
        <v>11</v>
      </c>
      <c r="J2" s="17" t="s">
        <v>12</v>
      </c>
      <c r="K2" s="17" t="s">
        <v>13</v>
      </c>
      <c r="L2" s="17" t="s">
        <v>14</v>
      </c>
      <c r="M2" s="17" t="s">
        <v>15</v>
      </c>
      <c r="N2" s="32" t="s">
        <v>16</v>
      </c>
      <c r="O2" s="33" t="s">
        <v>48</v>
      </c>
      <c r="P2" s="34" t="s">
        <v>3</v>
      </c>
      <c r="Q2" s="33" t="s">
        <v>49</v>
      </c>
      <c r="R2" s="33" t="s">
        <v>49</v>
      </c>
      <c r="S2" s="33" t="s">
        <v>49</v>
      </c>
      <c r="T2" s="33" t="s">
        <v>43</v>
      </c>
    </row>
    <row r="3" customHeight="1" spans="1:21">
      <c r="A3" s="17">
        <f>ROW()-2</f>
        <v>1</v>
      </c>
      <c r="B3" s="17" t="s">
        <v>17</v>
      </c>
      <c r="C3" s="17"/>
      <c r="D3" s="17" t="s">
        <v>50</v>
      </c>
      <c r="E3" s="17"/>
      <c r="F3" s="17"/>
      <c r="G3" s="17"/>
      <c r="H3" s="17"/>
      <c r="I3" s="17"/>
      <c r="J3" s="17"/>
      <c r="K3" s="17">
        <f>(F3-G3-H3)*18+G3*15+H3*18*0.8+I3-J3</f>
        <v>0</v>
      </c>
      <c r="L3" s="35">
        <f t="shared" ref="L3:L23" si="0">E3*5</f>
        <v>0</v>
      </c>
      <c r="M3" s="17">
        <f t="shared" ref="M3:M23" si="1">ROUND((K3+L3),2)</f>
        <v>0</v>
      </c>
      <c r="N3" s="36"/>
      <c r="O3" s="37"/>
      <c r="U3" s="14" t="s">
        <v>51</v>
      </c>
    </row>
    <row r="4" customHeight="1" spans="1:21">
      <c r="A4" s="17">
        <f>ROW()-2</f>
        <v>2</v>
      </c>
      <c r="B4" s="17" t="s">
        <v>17</v>
      </c>
      <c r="C4" s="17"/>
      <c r="D4" s="17" t="s">
        <v>52</v>
      </c>
      <c r="E4" s="17"/>
      <c r="F4" s="17"/>
      <c r="G4" s="17"/>
      <c r="H4" s="17"/>
      <c r="I4" s="17"/>
      <c r="J4" s="17"/>
      <c r="K4" s="17">
        <f t="shared" ref="K4:K24" si="2">(F4-G4-H4)*18+G4*15+H4*18*0.8+I4-J4</f>
        <v>0</v>
      </c>
      <c r="L4" s="35">
        <f t="shared" si="0"/>
        <v>0</v>
      </c>
      <c r="M4" s="17">
        <f t="shared" si="1"/>
        <v>0</v>
      </c>
      <c r="N4" s="36"/>
      <c r="O4" s="37"/>
      <c r="U4" s="14" t="s">
        <v>53</v>
      </c>
    </row>
    <row r="5" customHeight="1" spans="1:21">
      <c r="A5" s="17">
        <f>ROW()-2</f>
        <v>3</v>
      </c>
      <c r="B5" s="18" t="s">
        <v>17</v>
      </c>
      <c r="C5" s="17"/>
      <c r="D5" s="17" t="s">
        <v>54</v>
      </c>
      <c r="E5" s="17"/>
      <c r="F5" s="17"/>
      <c r="G5" s="17"/>
      <c r="H5" s="17"/>
      <c r="I5" s="17"/>
      <c r="J5" s="17"/>
      <c r="K5" s="17">
        <f t="shared" si="2"/>
        <v>0</v>
      </c>
      <c r="L5" s="35">
        <f t="shared" si="0"/>
        <v>0</v>
      </c>
      <c r="M5" s="17">
        <f t="shared" si="1"/>
        <v>0</v>
      </c>
      <c r="N5" s="36"/>
      <c r="O5" s="37"/>
      <c r="U5" s="14" t="e">
        <v>#N/A</v>
      </c>
    </row>
    <row r="6" customHeight="1" spans="1:21">
      <c r="A6" s="17">
        <f>ROW()-2</f>
        <v>4</v>
      </c>
      <c r="B6" s="17" t="s">
        <v>17</v>
      </c>
      <c r="C6" s="17"/>
      <c r="D6" s="17" t="s">
        <v>55</v>
      </c>
      <c r="E6" s="17"/>
      <c r="F6" s="17"/>
      <c r="G6" s="17"/>
      <c r="H6" s="17"/>
      <c r="I6" s="17"/>
      <c r="J6" s="17"/>
      <c r="K6" s="17">
        <f t="shared" si="2"/>
        <v>0</v>
      </c>
      <c r="L6" s="35">
        <f t="shared" si="0"/>
        <v>0</v>
      </c>
      <c r="M6" s="17">
        <f t="shared" si="1"/>
        <v>0</v>
      </c>
      <c r="N6" s="36"/>
      <c r="O6" s="37"/>
      <c r="U6" s="14" t="e">
        <v>#N/A</v>
      </c>
    </row>
    <row r="7" customHeight="1" spans="1:21">
      <c r="A7" s="17">
        <f>ROW()-2</f>
        <v>5</v>
      </c>
      <c r="B7" s="18" t="s">
        <v>17</v>
      </c>
      <c r="C7" s="17"/>
      <c r="D7" s="17" t="s">
        <v>56</v>
      </c>
      <c r="E7" s="17"/>
      <c r="F7" s="17"/>
      <c r="G7" s="17"/>
      <c r="H7" s="17"/>
      <c r="I7" s="17"/>
      <c r="J7" s="17"/>
      <c r="K7" s="17">
        <f t="shared" si="2"/>
        <v>0</v>
      </c>
      <c r="L7" s="35">
        <f t="shared" si="0"/>
        <v>0</v>
      </c>
      <c r="M7" s="17">
        <f t="shared" si="1"/>
        <v>0</v>
      </c>
      <c r="N7" s="36"/>
      <c r="O7" s="37"/>
      <c r="U7" s="14" t="e">
        <v>#N/A</v>
      </c>
    </row>
    <row r="8" customHeight="1" spans="1:21">
      <c r="A8" s="17">
        <f t="shared" ref="A8:A21" si="3">ROW()-2</f>
        <v>6</v>
      </c>
      <c r="B8" s="17" t="s">
        <v>17</v>
      </c>
      <c r="C8" s="17"/>
      <c r="D8" s="17" t="s">
        <v>57</v>
      </c>
      <c r="E8" s="17"/>
      <c r="F8" s="17"/>
      <c r="G8" s="17"/>
      <c r="H8" s="17"/>
      <c r="I8" s="17"/>
      <c r="J8" s="17"/>
      <c r="K8" s="17">
        <f t="shared" si="2"/>
        <v>0</v>
      </c>
      <c r="L8" s="35">
        <f t="shared" si="0"/>
        <v>0</v>
      </c>
      <c r="M8" s="17">
        <f t="shared" si="1"/>
        <v>0</v>
      </c>
      <c r="N8" s="36"/>
      <c r="O8" s="37"/>
      <c r="U8" s="14" t="e">
        <v>#N/A</v>
      </c>
    </row>
    <row r="9" customHeight="1" spans="1:21">
      <c r="A9" s="17">
        <f t="shared" si="3"/>
        <v>7</v>
      </c>
      <c r="B9" s="18" t="s">
        <v>17</v>
      </c>
      <c r="C9" s="17"/>
      <c r="D9" s="17" t="s">
        <v>58</v>
      </c>
      <c r="E9" s="17"/>
      <c r="F9" s="17"/>
      <c r="G9" s="17"/>
      <c r="H9" s="17"/>
      <c r="I9" s="17"/>
      <c r="J9" s="17"/>
      <c r="K9" s="17">
        <f t="shared" si="2"/>
        <v>0</v>
      </c>
      <c r="L9" s="35">
        <f t="shared" si="0"/>
        <v>0</v>
      </c>
      <c r="M9" s="17">
        <f t="shared" si="1"/>
        <v>0</v>
      </c>
      <c r="N9" s="36"/>
      <c r="O9" s="37"/>
      <c r="U9" s="14" t="e">
        <v>#N/A</v>
      </c>
    </row>
    <row r="10" customHeight="1" spans="1:21">
      <c r="A10" s="17">
        <f t="shared" si="3"/>
        <v>8</v>
      </c>
      <c r="B10" s="17" t="s">
        <v>17</v>
      </c>
      <c r="C10" s="17"/>
      <c r="D10" s="17" t="s">
        <v>59</v>
      </c>
      <c r="E10" s="17"/>
      <c r="F10" s="17"/>
      <c r="G10" s="17"/>
      <c r="H10" s="17"/>
      <c r="I10" s="17"/>
      <c r="J10" s="17"/>
      <c r="K10" s="17">
        <f t="shared" si="2"/>
        <v>0</v>
      </c>
      <c r="L10" s="35">
        <f t="shared" si="0"/>
        <v>0</v>
      </c>
      <c r="M10" s="17">
        <f t="shared" si="1"/>
        <v>0</v>
      </c>
      <c r="N10" s="36"/>
      <c r="O10" s="37"/>
      <c r="U10" s="14" t="e">
        <v>#N/A</v>
      </c>
    </row>
    <row r="11" customHeight="1" spans="1:21">
      <c r="A11" s="17">
        <f t="shared" si="3"/>
        <v>9</v>
      </c>
      <c r="B11" s="19" t="s">
        <v>17</v>
      </c>
      <c r="C11" s="20"/>
      <c r="D11" s="20" t="s">
        <v>60</v>
      </c>
      <c r="E11" s="20"/>
      <c r="F11" s="20"/>
      <c r="G11" s="20"/>
      <c r="H11" s="20"/>
      <c r="I11" s="20"/>
      <c r="J11" s="20"/>
      <c r="K11" s="20">
        <f t="shared" si="2"/>
        <v>0</v>
      </c>
      <c r="L11" s="38">
        <f t="shared" si="0"/>
        <v>0</v>
      </c>
      <c r="M11" s="20">
        <f t="shared" si="1"/>
        <v>0</v>
      </c>
      <c r="N11" s="39"/>
      <c r="O11" s="37"/>
      <c r="U11" s="14" t="s">
        <v>61</v>
      </c>
    </row>
    <row r="12" customHeight="1" spans="1:21">
      <c r="A12" s="17">
        <f t="shared" si="3"/>
        <v>10</v>
      </c>
      <c r="B12" s="17" t="s">
        <v>62</v>
      </c>
      <c r="C12" s="17"/>
      <c r="D12" s="17" t="s">
        <v>63</v>
      </c>
      <c r="E12" s="17"/>
      <c r="F12" s="17"/>
      <c r="G12" s="17"/>
      <c r="H12" s="17"/>
      <c r="I12" s="17"/>
      <c r="J12" s="17"/>
      <c r="K12" s="17">
        <f t="shared" si="2"/>
        <v>0</v>
      </c>
      <c r="L12" s="35">
        <f t="shared" si="0"/>
        <v>0</v>
      </c>
      <c r="M12" s="17">
        <f t="shared" si="1"/>
        <v>0</v>
      </c>
      <c r="N12" s="36"/>
      <c r="O12" s="37"/>
      <c r="U12" s="14" t="s">
        <v>64</v>
      </c>
    </row>
    <row r="13" customHeight="1" spans="1:21">
      <c r="A13" s="17">
        <f t="shared" si="3"/>
        <v>11</v>
      </c>
      <c r="B13" s="21" t="s">
        <v>62</v>
      </c>
      <c r="C13" s="17"/>
      <c r="D13" s="17" t="s">
        <v>65</v>
      </c>
      <c r="E13" s="17"/>
      <c r="F13" s="17"/>
      <c r="G13" s="17"/>
      <c r="H13" s="17"/>
      <c r="I13" s="17"/>
      <c r="J13" s="17"/>
      <c r="K13" s="17">
        <f t="shared" si="2"/>
        <v>0</v>
      </c>
      <c r="L13" s="35">
        <f t="shared" si="0"/>
        <v>0</v>
      </c>
      <c r="M13" s="17">
        <f t="shared" si="1"/>
        <v>0</v>
      </c>
      <c r="N13" s="36"/>
      <c r="O13" s="37"/>
      <c r="U13" s="14" t="e">
        <v>#N/A</v>
      </c>
    </row>
    <row r="14" customHeight="1" spans="1:21">
      <c r="A14" s="17">
        <f t="shared" si="3"/>
        <v>12</v>
      </c>
      <c r="B14" s="21" t="s">
        <v>62</v>
      </c>
      <c r="C14" s="17"/>
      <c r="D14" s="17" t="s">
        <v>66</v>
      </c>
      <c r="E14" s="17"/>
      <c r="F14" s="17"/>
      <c r="G14" s="17"/>
      <c r="H14" s="17"/>
      <c r="I14" s="17"/>
      <c r="J14" s="17"/>
      <c r="K14" s="17">
        <f t="shared" si="2"/>
        <v>0</v>
      </c>
      <c r="L14" s="35">
        <f t="shared" si="0"/>
        <v>0</v>
      </c>
      <c r="M14" s="17">
        <f t="shared" si="1"/>
        <v>0</v>
      </c>
      <c r="N14" s="36"/>
      <c r="O14" s="37"/>
      <c r="U14" s="14">
        <v>0</v>
      </c>
    </row>
    <row r="15" customHeight="1" spans="1:21">
      <c r="A15" s="17">
        <f t="shared" si="3"/>
        <v>13</v>
      </c>
      <c r="B15" s="21" t="s">
        <v>62</v>
      </c>
      <c r="C15" s="17"/>
      <c r="D15" s="17" t="s">
        <v>67</v>
      </c>
      <c r="E15" s="17"/>
      <c r="F15" s="17"/>
      <c r="G15" s="17"/>
      <c r="H15" s="17"/>
      <c r="I15" s="17"/>
      <c r="J15" s="17"/>
      <c r="K15" s="17">
        <f t="shared" si="2"/>
        <v>0</v>
      </c>
      <c r="L15" s="35">
        <f t="shared" si="0"/>
        <v>0</v>
      </c>
      <c r="M15" s="17">
        <f t="shared" si="1"/>
        <v>0</v>
      </c>
      <c r="N15" s="36"/>
      <c r="O15" s="37"/>
      <c r="U15" s="14" t="e">
        <v>#N/A</v>
      </c>
    </row>
    <row r="16" customHeight="1" spans="1:21">
      <c r="A16" s="17">
        <f t="shared" si="3"/>
        <v>14</v>
      </c>
      <c r="B16" s="22" t="s">
        <v>68</v>
      </c>
      <c r="C16" s="17" t="s">
        <v>69</v>
      </c>
      <c r="D16" s="17" t="s">
        <v>70</v>
      </c>
      <c r="E16" s="17"/>
      <c r="F16" s="17"/>
      <c r="G16" s="17"/>
      <c r="H16" s="17"/>
      <c r="I16" s="17"/>
      <c r="J16" s="17"/>
      <c r="K16" s="17">
        <f t="shared" si="2"/>
        <v>0</v>
      </c>
      <c r="L16" s="35">
        <f t="shared" si="0"/>
        <v>0</v>
      </c>
      <c r="M16" s="17">
        <f t="shared" si="1"/>
        <v>0</v>
      </c>
      <c r="N16" s="36"/>
      <c r="O16" s="37"/>
      <c r="U16" s="14" t="e">
        <v>#N/A</v>
      </c>
    </row>
    <row r="17" customHeight="1" spans="1:21">
      <c r="A17" s="17">
        <f t="shared" si="3"/>
        <v>15</v>
      </c>
      <c r="B17" s="22" t="s">
        <v>68</v>
      </c>
      <c r="C17" s="17"/>
      <c r="D17" s="17" t="s">
        <v>71</v>
      </c>
      <c r="E17" s="17"/>
      <c r="F17" s="17"/>
      <c r="G17" s="17"/>
      <c r="H17" s="17"/>
      <c r="I17" s="17"/>
      <c r="J17" s="17"/>
      <c r="K17" s="17">
        <f t="shared" si="2"/>
        <v>0</v>
      </c>
      <c r="L17" s="35">
        <f t="shared" si="0"/>
        <v>0</v>
      </c>
      <c r="M17" s="17">
        <f t="shared" si="1"/>
        <v>0</v>
      </c>
      <c r="N17" s="36"/>
      <c r="O17" s="37"/>
      <c r="U17" s="43">
        <v>44151</v>
      </c>
    </row>
    <row r="18" customHeight="1" spans="1:21">
      <c r="A18" s="17">
        <f t="shared" si="3"/>
        <v>16</v>
      </c>
      <c r="B18" s="17" t="s">
        <v>72</v>
      </c>
      <c r="C18" s="17"/>
      <c r="D18" s="17" t="s">
        <v>73</v>
      </c>
      <c r="E18" s="17"/>
      <c r="F18" s="17"/>
      <c r="G18" s="17"/>
      <c r="H18" s="17"/>
      <c r="I18" s="17"/>
      <c r="J18" s="17"/>
      <c r="K18" s="17">
        <f t="shared" si="2"/>
        <v>0</v>
      </c>
      <c r="L18" s="35">
        <f t="shared" si="0"/>
        <v>0</v>
      </c>
      <c r="M18" s="17">
        <f t="shared" si="1"/>
        <v>0</v>
      </c>
      <c r="N18" s="36"/>
      <c r="O18" s="37"/>
      <c r="U18" s="14" t="s">
        <v>74</v>
      </c>
    </row>
    <row r="19" customHeight="1" spans="1:21">
      <c r="A19" s="17">
        <f t="shared" si="3"/>
        <v>17</v>
      </c>
      <c r="B19" s="17" t="s">
        <v>72</v>
      </c>
      <c r="C19" s="17"/>
      <c r="D19" s="17" t="s">
        <v>75</v>
      </c>
      <c r="E19" s="17"/>
      <c r="F19" s="17"/>
      <c r="G19" s="17"/>
      <c r="H19" s="17"/>
      <c r="I19" s="17"/>
      <c r="J19" s="6"/>
      <c r="K19" s="17">
        <f t="shared" si="2"/>
        <v>0</v>
      </c>
      <c r="L19" s="35">
        <f t="shared" si="0"/>
        <v>0</v>
      </c>
      <c r="M19" s="17">
        <f t="shared" si="1"/>
        <v>0</v>
      </c>
      <c r="N19" s="36"/>
      <c r="O19" s="37"/>
      <c r="U19" s="14" t="s">
        <v>76</v>
      </c>
    </row>
    <row r="20" s="13" customFormat="1" ht="21" customHeight="1" spans="1:21">
      <c r="A20" s="17">
        <f t="shared" si="3"/>
        <v>18</v>
      </c>
      <c r="B20" s="17" t="s">
        <v>77</v>
      </c>
      <c r="C20" s="23"/>
      <c r="D20" s="17" t="s">
        <v>21</v>
      </c>
      <c r="E20" s="17"/>
      <c r="F20" s="17"/>
      <c r="G20" s="17"/>
      <c r="H20" s="17"/>
      <c r="I20" s="17"/>
      <c r="J20" s="17"/>
      <c r="K20" s="17">
        <f t="shared" si="2"/>
        <v>0</v>
      </c>
      <c r="L20" s="35">
        <f t="shared" si="0"/>
        <v>0</v>
      </c>
      <c r="M20" s="17">
        <f t="shared" si="1"/>
        <v>0</v>
      </c>
      <c r="N20" s="36"/>
      <c r="O20" s="37"/>
      <c r="U20" s="14" t="s">
        <v>22</v>
      </c>
    </row>
    <row r="21" s="13" customFormat="1" ht="21" customHeight="1" spans="1:21">
      <c r="A21" s="17">
        <f t="shared" si="3"/>
        <v>19</v>
      </c>
      <c r="B21" s="17" t="s">
        <v>77</v>
      </c>
      <c r="C21" s="23"/>
      <c r="D21" s="17" t="s">
        <v>78</v>
      </c>
      <c r="E21" s="17"/>
      <c r="F21" s="17"/>
      <c r="G21" s="17"/>
      <c r="H21" s="17"/>
      <c r="I21" s="17"/>
      <c r="J21" s="17"/>
      <c r="K21" s="17">
        <f t="shared" si="2"/>
        <v>0</v>
      </c>
      <c r="L21" s="35">
        <f t="shared" si="0"/>
        <v>0</v>
      </c>
      <c r="M21" s="17">
        <f t="shared" si="1"/>
        <v>0</v>
      </c>
      <c r="N21" s="36"/>
      <c r="O21" s="37"/>
      <c r="U21" s="14" t="s">
        <v>79</v>
      </c>
    </row>
    <row r="22" s="13" customFormat="1" ht="21" customHeight="1" spans="1:21">
      <c r="A22" s="17">
        <f t="shared" ref="A22:A31" si="4">ROW()-2</f>
        <v>20</v>
      </c>
      <c r="B22" s="17" t="s">
        <v>77</v>
      </c>
      <c r="C22" s="23"/>
      <c r="D22" s="17" t="s">
        <v>80</v>
      </c>
      <c r="E22" s="17"/>
      <c r="F22" s="17"/>
      <c r="G22" s="17"/>
      <c r="H22" s="17"/>
      <c r="I22" s="17"/>
      <c r="J22" s="17"/>
      <c r="K22" s="17">
        <f t="shared" si="2"/>
        <v>0</v>
      </c>
      <c r="L22" s="35">
        <f t="shared" si="0"/>
        <v>0</v>
      </c>
      <c r="M22" s="17">
        <f t="shared" si="1"/>
        <v>0</v>
      </c>
      <c r="N22" s="36"/>
      <c r="O22" s="37"/>
      <c r="U22" s="14" t="s">
        <v>81</v>
      </c>
    </row>
    <row r="23" customHeight="1" spans="1:21">
      <c r="A23" s="17">
        <f t="shared" si="4"/>
        <v>21</v>
      </c>
      <c r="B23" s="17" t="s">
        <v>77</v>
      </c>
      <c r="C23" s="17"/>
      <c r="D23" s="17" t="s">
        <v>82</v>
      </c>
      <c r="E23" s="17"/>
      <c r="F23" s="17"/>
      <c r="G23" s="17"/>
      <c r="H23" s="17"/>
      <c r="I23" s="17"/>
      <c r="J23" s="17"/>
      <c r="K23" s="17">
        <f t="shared" si="2"/>
        <v>0</v>
      </c>
      <c r="L23" s="35">
        <f t="shared" si="0"/>
        <v>0</v>
      </c>
      <c r="M23" s="17">
        <f t="shared" si="1"/>
        <v>0</v>
      </c>
      <c r="N23" s="36"/>
      <c r="O23" s="37"/>
      <c r="U23" s="14" t="s">
        <v>83</v>
      </c>
    </row>
    <row r="24" customHeight="1" spans="1:21">
      <c r="A24" s="17">
        <f t="shared" si="4"/>
        <v>22</v>
      </c>
      <c r="B24" s="17" t="s">
        <v>77</v>
      </c>
      <c r="C24" s="24"/>
      <c r="D24" s="17" t="s">
        <v>84</v>
      </c>
      <c r="E24" s="17"/>
      <c r="F24" s="17"/>
      <c r="G24" s="17"/>
      <c r="H24" s="17"/>
      <c r="I24" s="17"/>
      <c r="J24" s="17"/>
      <c r="K24" s="17">
        <f t="shared" si="2"/>
        <v>0</v>
      </c>
      <c r="L24" s="35">
        <f t="shared" ref="L24:L45" si="5">E24*5</f>
        <v>0</v>
      </c>
      <c r="M24" s="17">
        <f t="shared" ref="M24:M45" si="6">ROUND((K24+L24),2)</f>
        <v>0</v>
      </c>
      <c r="N24" s="36"/>
      <c r="O24" s="37"/>
      <c r="U24" s="14" t="e">
        <v>#N/A</v>
      </c>
    </row>
    <row r="25" customHeight="1" spans="1:21">
      <c r="A25" s="17">
        <f t="shared" si="4"/>
        <v>23</v>
      </c>
      <c r="B25" s="17" t="s">
        <v>77</v>
      </c>
      <c r="C25" s="24"/>
      <c r="D25" s="17" t="s">
        <v>85</v>
      </c>
      <c r="E25" s="17"/>
      <c r="F25" s="17"/>
      <c r="G25" s="17"/>
      <c r="H25" s="17"/>
      <c r="I25" s="17"/>
      <c r="J25" s="17"/>
      <c r="K25" s="17">
        <f t="shared" ref="K25:K44" si="7">(F25-G25-H25)*18+G25*15+H25*18*0.8+I25-J25</f>
        <v>0</v>
      </c>
      <c r="L25" s="35">
        <f t="shared" si="5"/>
        <v>0</v>
      </c>
      <c r="M25" s="17">
        <f t="shared" si="6"/>
        <v>0</v>
      </c>
      <c r="N25" s="36"/>
      <c r="O25" s="37"/>
      <c r="U25" s="14" t="s">
        <v>86</v>
      </c>
    </row>
    <row r="26" customHeight="1" spans="1:21">
      <c r="A26" s="17">
        <f t="shared" si="4"/>
        <v>24</v>
      </c>
      <c r="B26" s="17" t="s">
        <v>77</v>
      </c>
      <c r="C26" s="17"/>
      <c r="D26" s="17" t="s">
        <v>23</v>
      </c>
      <c r="E26" s="17"/>
      <c r="F26" s="17"/>
      <c r="G26" s="17"/>
      <c r="H26" s="17"/>
      <c r="I26" s="17"/>
      <c r="J26" s="17"/>
      <c r="K26" s="17">
        <f t="shared" si="7"/>
        <v>0</v>
      </c>
      <c r="L26" s="35">
        <f t="shared" si="5"/>
        <v>0</v>
      </c>
      <c r="M26" s="17">
        <f t="shared" si="6"/>
        <v>0</v>
      </c>
      <c r="N26" s="36"/>
      <c r="O26" s="37"/>
      <c r="U26" s="14">
        <v>0</v>
      </c>
    </row>
    <row r="27" customHeight="1" spans="1:21">
      <c r="A27" s="17">
        <f t="shared" si="4"/>
        <v>25</v>
      </c>
      <c r="B27" s="20" t="s">
        <v>77</v>
      </c>
      <c r="C27" s="25"/>
      <c r="D27" s="26" t="s">
        <v>25</v>
      </c>
      <c r="E27" s="20"/>
      <c r="F27" s="20"/>
      <c r="G27" s="20"/>
      <c r="H27" s="20"/>
      <c r="I27" s="20"/>
      <c r="J27" s="20"/>
      <c r="K27" s="17">
        <f t="shared" si="7"/>
        <v>0</v>
      </c>
      <c r="L27" s="38">
        <f t="shared" si="5"/>
        <v>0</v>
      </c>
      <c r="M27" s="20">
        <f t="shared" si="6"/>
        <v>0</v>
      </c>
      <c r="N27" s="39"/>
      <c r="O27" s="37"/>
      <c r="U27" s="14" t="s">
        <v>26</v>
      </c>
    </row>
    <row r="28" customHeight="1" spans="1:21">
      <c r="A28" s="17">
        <f t="shared" si="4"/>
        <v>26</v>
      </c>
      <c r="B28" s="20" t="s">
        <v>77</v>
      </c>
      <c r="C28" s="25"/>
      <c r="D28" s="26" t="s">
        <v>87</v>
      </c>
      <c r="E28" s="20"/>
      <c r="F28" s="20"/>
      <c r="G28" s="20"/>
      <c r="H28" s="20"/>
      <c r="I28" s="20"/>
      <c r="J28" s="20"/>
      <c r="K28" s="17">
        <f t="shared" si="7"/>
        <v>0</v>
      </c>
      <c r="L28" s="38">
        <f t="shared" si="5"/>
        <v>0</v>
      </c>
      <c r="M28" s="20">
        <f t="shared" si="6"/>
        <v>0</v>
      </c>
      <c r="N28" s="39"/>
      <c r="O28" s="37"/>
      <c r="U28" s="14" t="s">
        <v>88</v>
      </c>
    </row>
    <row r="29" customHeight="1" spans="1:21">
      <c r="A29" s="17">
        <f t="shared" si="4"/>
        <v>27</v>
      </c>
      <c r="B29" s="20" t="s">
        <v>77</v>
      </c>
      <c r="C29" s="25"/>
      <c r="D29" s="26" t="s">
        <v>89</v>
      </c>
      <c r="E29" s="20"/>
      <c r="F29" s="20"/>
      <c r="G29" s="20"/>
      <c r="H29" s="20"/>
      <c r="I29" s="20"/>
      <c r="J29" s="20"/>
      <c r="K29" s="17">
        <f t="shared" si="7"/>
        <v>0</v>
      </c>
      <c r="L29" s="38">
        <f t="shared" si="5"/>
        <v>0</v>
      </c>
      <c r="M29" s="20">
        <f t="shared" si="6"/>
        <v>0</v>
      </c>
      <c r="N29" s="39"/>
      <c r="O29" s="37"/>
      <c r="U29" s="14" t="s">
        <v>88</v>
      </c>
    </row>
    <row r="30" customHeight="1" spans="1:21">
      <c r="A30" s="17">
        <f t="shared" si="4"/>
        <v>28</v>
      </c>
      <c r="B30" s="20" t="s">
        <v>77</v>
      </c>
      <c r="C30" s="25"/>
      <c r="D30" s="26" t="s">
        <v>90</v>
      </c>
      <c r="E30" s="20"/>
      <c r="F30" s="20"/>
      <c r="G30" s="20"/>
      <c r="H30" s="20"/>
      <c r="I30" s="20"/>
      <c r="J30" s="20"/>
      <c r="K30" s="17">
        <f t="shared" si="7"/>
        <v>0</v>
      </c>
      <c r="L30" s="38">
        <f t="shared" si="5"/>
        <v>0</v>
      </c>
      <c r="M30" s="20">
        <f t="shared" si="6"/>
        <v>0</v>
      </c>
      <c r="N30" s="39"/>
      <c r="O30" s="37"/>
      <c r="U30" s="14" t="s">
        <v>91</v>
      </c>
    </row>
    <row r="31" customHeight="1" spans="1:21">
      <c r="A31" s="17">
        <f t="shared" si="4"/>
        <v>29</v>
      </c>
      <c r="B31" s="20" t="s">
        <v>77</v>
      </c>
      <c r="C31" s="25"/>
      <c r="D31" s="26" t="s">
        <v>92</v>
      </c>
      <c r="E31" s="20"/>
      <c r="F31" s="20"/>
      <c r="G31" s="20"/>
      <c r="H31" s="20"/>
      <c r="I31" s="20"/>
      <c r="J31" s="20"/>
      <c r="K31" s="17">
        <f t="shared" si="7"/>
        <v>0</v>
      </c>
      <c r="L31" s="38">
        <f t="shared" si="5"/>
        <v>0</v>
      </c>
      <c r="M31" s="20">
        <f t="shared" si="6"/>
        <v>0</v>
      </c>
      <c r="N31" s="39"/>
      <c r="O31" s="37"/>
      <c r="U31" s="14" t="s">
        <v>91</v>
      </c>
    </row>
    <row r="32" customHeight="1" spans="1:21">
      <c r="A32" s="17">
        <f t="shared" ref="A32:A41" si="8">ROW()-2</f>
        <v>30</v>
      </c>
      <c r="B32" s="20" t="s">
        <v>77</v>
      </c>
      <c r="C32" s="25"/>
      <c r="D32" s="26" t="s">
        <v>93</v>
      </c>
      <c r="E32" s="20"/>
      <c r="F32" s="20"/>
      <c r="G32" s="20"/>
      <c r="H32" s="20"/>
      <c r="I32" s="20"/>
      <c r="J32" s="20"/>
      <c r="K32" s="17">
        <f t="shared" si="7"/>
        <v>0</v>
      </c>
      <c r="L32" s="38">
        <f t="shared" si="5"/>
        <v>0</v>
      </c>
      <c r="M32" s="20">
        <f t="shared" si="6"/>
        <v>0</v>
      </c>
      <c r="N32" s="39"/>
      <c r="O32" s="37"/>
      <c r="U32" s="43">
        <v>44133</v>
      </c>
    </row>
    <row r="33" customHeight="1" spans="1:21">
      <c r="A33" s="17">
        <f t="shared" si="8"/>
        <v>31</v>
      </c>
      <c r="B33" s="20" t="s">
        <v>77</v>
      </c>
      <c r="C33" s="25"/>
      <c r="D33" s="26" t="s">
        <v>94</v>
      </c>
      <c r="E33" s="20"/>
      <c r="F33" s="20"/>
      <c r="G33" s="20"/>
      <c r="H33" s="20"/>
      <c r="I33" s="20"/>
      <c r="J33" s="20"/>
      <c r="K33" s="17">
        <f t="shared" si="7"/>
        <v>0</v>
      </c>
      <c r="L33" s="38">
        <f t="shared" si="5"/>
        <v>0</v>
      </c>
      <c r="M33" s="20">
        <f t="shared" si="6"/>
        <v>0</v>
      </c>
      <c r="N33" s="39"/>
      <c r="O33" s="37"/>
      <c r="U33" s="14" t="s">
        <v>95</v>
      </c>
    </row>
    <row r="34" customHeight="1" spans="1:21">
      <c r="A34" s="17">
        <f t="shared" si="8"/>
        <v>32</v>
      </c>
      <c r="B34" s="17" t="s">
        <v>77</v>
      </c>
      <c r="C34" s="27"/>
      <c r="D34" s="28" t="s">
        <v>96</v>
      </c>
      <c r="E34" s="17"/>
      <c r="F34" s="17"/>
      <c r="G34" s="17"/>
      <c r="H34" s="17"/>
      <c r="I34" s="17"/>
      <c r="J34" s="17"/>
      <c r="K34" s="17">
        <f t="shared" si="7"/>
        <v>0</v>
      </c>
      <c r="L34" s="35">
        <f t="shared" si="5"/>
        <v>0</v>
      </c>
      <c r="M34" s="17">
        <f t="shared" si="6"/>
        <v>0</v>
      </c>
      <c r="N34" s="36"/>
      <c r="O34" s="37"/>
      <c r="U34" s="14" t="e">
        <v>#N/A</v>
      </c>
    </row>
    <row r="35" customHeight="1" spans="1:21">
      <c r="A35" s="17">
        <f t="shared" si="8"/>
        <v>33</v>
      </c>
      <c r="B35" s="17" t="s">
        <v>77</v>
      </c>
      <c r="C35" s="27"/>
      <c r="D35" s="28" t="s">
        <v>97</v>
      </c>
      <c r="E35" s="17"/>
      <c r="F35" s="17"/>
      <c r="G35" s="17"/>
      <c r="H35" s="17"/>
      <c r="I35" s="17"/>
      <c r="J35" s="17"/>
      <c r="K35" s="17">
        <f t="shared" si="7"/>
        <v>0</v>
      </c>
      <c r="L35" s="35">
        <f t="shared" si="5"/>
        <v>0</v>
      </c>
      <c r="M35" s="17">
        <f t="shared" si="6"/>
        <v>0</v>
      </c>
      <c r="N35" s="36"/>
      <c r="O35" s="37"/>
      <c r="U35" s="14" t="e">
        <v>#N/A</v>
      </c>
    </row>
    <row r="36" customHeight="1" spans="1:21">
      <c r="A36" s="17">
        <f t="shared" si="8"/>
        <v>34</v>
      </c>
      <c r="B36" s="20" t="s">
        <v>77</v>
      </c>
      <c r="C36" s="25"/>
      <c r="D36" s="26" t="s">
        <v>98</v>
      </c>
      <c r="E36" s="20"/>
      <c r="F36" s="20"/>
      <c r="G36" s="20"/>
      <c r="H36" s="20"/>
      <c r="I36" s="20"/>
      <c r="J36" s="20"/>
      <c r="K36" s="17">
        <f t="shared" si="7"/>
        <v>0</v>
      </c>
      <c r="L36" s="38">
        <f t="shared" si="5"/>
        <v>0</v>
      </c>
      <c r="M36" s="20">
        <f t="shared" si="6"/>
        <v>0</v>
      </c>
      <c r="N36" s="39"/>
      <c r="O36" s="37"/>
      <c r="U36" s="14" t="s">
        <v>99</v>
      </c>
    </row>
    <row r="37" customHeight="1" spans="1:21">
      <c r="A37" s="17">
        <f t="shared" si="8"/>
        <v>35</v>
      </c>
      <c r="B37" s="20" t="s">
        <v>77</v>
      </c>
      <c r="C37" s="25"/>
      <c r="D37" s="26" t="s">
        <v>100</v>
      </c>
      <c r="E37" s="20"/>
      <c r="F37" s="20"/>
      <c r="G37" s="20"/>
      <c r="H37" s="20"/>
      <c r="I37" s="20"/>
      <c r="J37" s="20"/>
      <c r="K37" s="17">
        <f t="shared" si="7"/>
        <v>0</v>
      </c>
      <c r="L37" s="38">
        <f t="shared" si="5"/>
        <v>0</v>
      </c>
      <c r="M37" s="20">
        <f t="shared" si="6"/>
        <v>0</v>
      </c>
      <c r="N37" s="39"/>
      <c r="O37" s="37"/>
      <c r="U37" s="14" t="s">
        <v>101</v>
      </c>
    </row>
    <row r="38" customHeight="1" spans="1:21">
      <c r="A38" s="17">
        <f t="shared" si="8"/>
        <v>36</v>
      </c>
      <c r="B38" s="20" t="s">
        <v>77</v>
      </c>
      <c r="C38" s="25"/>
      <c r="D38" s="26" t="s">
        <v>102</v>
      </c>
      <c r="E38" s="20"/>
      <c r="F38" s="20"/>
      <c r="G38" s="20"/>
      <c r="H38" s="20"/>
      <c r="I38" s="20"/>
      <c r="J38" s="20"/>
      <c r="K38" s="17">
        <f t="shared" si="7"/>
        <v>0</v>
      </c>
      <c r="L38" s="38">
        <f t="shared" si="5"/>
        <v>0</v>
      </c>
      <c r="M38" s="20">
        <f t="shared" si="6"/>
        <v>0</v>
      </c>
      <c r="N38" s="39"/>
      <c r="O38" s="37"/>
      <c r="U38" s="14" t="s">
        <v>103</v>
      </c>
    </row>
    <row r="39" customHeight="1" spans="1:21">
      <c r="A39" s="17">
        <f t="shared" si="8"/>
        <v>37</v>
      </c>
      <c r="B39" s="20" t="s">
        <v>77</v>
      </c>
      <c r="C39" s="25"/>
      <c r="D39" s="26" t="s">
        <v>104</v>
      </c>
      <c r="E39" s="20"/>
      <c r="F39" s="20"/>
      <c r="G39" s="20"/>
      <c r="H39" s="20"/>
      <c r="I39" s="20"/>
      <c r="J39" s="20"/>
      <c r="K39" s="17">
        <f t="shared" si="7"/>
        <v>0</v>
      </c>
      <c r="L39" s="38">
        <f t="shared" si="5"/>
        <v>0</v>
      </c>
      <c r="M39" s="20">
        <f t="shared" si="6"/>
        <v>0</v>
      </c>
      <c r="N39" s="39"/>
      <c r="O39" s="37"/>
      <c r="U39" s="14" t="s">
        <v>103</v>
      </c>
    </row>
    <row r="40" customHeight="1" spans="1:21">
      <c r="A40" s="17">
        <f t="shared" si="8"/>
        <v>38</v>
      </c>
      <c r="B40" s="20" t="s">
        <v>77</v>
      </c>
      <c r="C40" s="25"/>
      <c r="D40" s="26" t="s">
        <v>105</v>
      </c>
      <c r="E40" s="20"/>
      <c r="F40" s="20"/>
      <c r="G40" s="20"/>
      <c r="H40" s="20"/>
      <c r="I40" s="20"/>
      <c r="J40" s="20"/>
      <c r="K40" s="17">
        <f t="shared" si="7"/>
        <v>0</v>
      </c>
      <c r="L40" s="38">
        <f t="shared" si="5"/>
        <v>0</v>
      </c>
      <c r="M40" s="20">
        <f t="shared" si="6"/>
        <v>0</v>
      </c>
      <c r="N40" s="39"/>
      <c r="O40" s="37"/>
      <c r="U40" s="43">
        <v>44155</v>
      </c>
    </row>
    <row r="41" customHeight="1" spans="1:21">
      <c r="A41" s="17">
        <f t="shared" si="8"/>
        <v>39</v>
      </c>
      <c r="B41" s="20" t="s">
        <v>77</v>
      </c>
      <c r="C41" s="25"/>
      <c r="D41" s="26" t="s">
        <v>106</v>
      </c>
      <c r="E41" s="20"/>
      <c r="F41" s="20"/>
      <c r="G41" s="20"/>
      <c r="H41" s="20"/>
      <c r="I41" s="20"/>
      <c r="J41" s="20"/>
      <c r="K41" s="17">
        <f t="shared" si="7"/>
        <v>0</v>
      </c>
      <c r="L41" s="38">
        <f t="shared" si="5"/>
        <v>0</v>
      </c>
      <c r="M41" s="20">
        <f t="shared" si="6"/>
        <v>0</v>
      </c>
      <c r="N41" s="39"/>
      <c r="O41" s="37"/>
      <c r="U41" s="43">
        <v>44155</v>
      </c>
    </row>
    <row r="42" customHeight="1" spans="1:21">
      <c r="A42" s="17">
        <f t="shared" ref="A42:A47" si="9">ROW()-2</f>
        <v>40</v>
      </c>
      <c r="B42" s="20" t="s">
        <v>77</v>
      </c>
      <c r="C42" s="25"/>
      <c r="D42" s="26" t="s">
        <v>107</v>
      </c>
      <c r="E42" s="20"/>
      <c r="F42" s="20"/>
      <c r="G42" s="20"/>
      <c r="H42" s="20"/>
      <c r="I42" s="20"/>
      <c r="J42" s="20"/>
      <c r="K42" s="17">
        <f t="shared" si="7"/>
        <v>0</v>
      </c>
      <c r="L42" s="38">
        <f t="shared" si="5"/>
        <v>0</v>
      </c>
      <c r="M42" s="20">
        <f t="shared" si="6"/>
        <v>0</v>
      </c>
      <c r="N42" s="39"/>
      <c r="O42" s="37"/>
      <c r="U42" s="14" t="s">
        <v>108</v>
      </c>
    </row>
    <row r="43" customHeight="1" spans="1:21">
      <c r="A43" s="17">
        <f t="shared" si="9"/>
        <v>41</v>
      </c>
      <c r="B43" s="20" t="s">
        <v>77</v>
      </c>
      <c r="C43" s="25"/>
      <c r="D43" s="26" t="s">
        <v>109</v>
      </c>
      <c r="E43" s="20"/>
      <c r="F43" s="20"/>
      <c r="G43" s="20"/>
      <c r="H43" s="20"/>
      <c r="I43" s="20"/>
      <c r="J43" s="20"/>
      <c r="K43" s="17">
        <f t="shared" si="7"/>
        <v>0</v>
      </c>
      <c r="L43" s="38">
        <f t="shared" si="5"/>
        <v>0</v>
      </c>
      <c r="M43" s="20">
        <f t="shared" si="6"/>
        <v>0</v>
      </c>
      <c r="N43" s="39"/>
      <c r="O43" s="37"/>
      <c r="U43" s="14" t="s">
        <v>110</v>
      </c>
    </row>
    <row r="44" customHeight="1" spans="1:21">
      <c r="A44" s="17">
        <f t="shared" si="9"/>
        <v>42</v>
      </c>
      <c r="B44" s="17" t="s">
        <v>111</v>
      </c>
      <c r="C44" s="27"/>
      <c r="D44" s="28" t="s">
        <v>112</v>
      </c>
      <c r="E44" s="17"/>
      <c r="F44" s="17"/>
      <c r="G44" s="17"/>
      <c r="H44" s="17"/>
      <c r="I44" s="17"/>
      <c r="J44" s="6"/>
      <c r="K44" s="17">
        <f t="shared" si="7"/>
        <v>0</v>
      </c>
      <c r="L44" s="35">
        <f t="shared" si="5"/>
        <v>0</v>
      </c>
      <c r="M44" s="17">
        <f t="shared" si="6"/>
        <v>0</v>
      </c>
      <c r="N44" s="36"/>
      <c r="O44" s="37"/>
      <c r="U44" s="14" t="s">
        <v>113</v>
      </c>
    </row>
    <row r="45" customHeight="1" spans="1:21">
      <c r="A45" s="17">
        <f t="shared" si="9"/>
        <v>43</v>
      </c>
      <c r="B45" s="25" t="s">
        <v>114</v>
      </c>
      <c r="C45" s="25"/>
      <c r="D45" s="26" t="s">
        <v>115</v>
      </c>
      <c r="E45" s="20"/>
      <c r="F45" s="20"/>
      <c r="G45" s="20"/>
      <c r="H45" s="20"/>
      <c r="I45" s="20"/>
      <c r="J45" s="40"/>
      <c r="K45" s="20">
        <f>15*F45+I45-J45</f>
        <v>0</v>
      </c>
      <c r="L45" s="38">
        <f t="shared" si="5"/>
        <v>0</v>
      </c>
      <c r="M45" s="20">
        <f t="shared" si="6"/>
        <v>0</v>
      </c>
      <c r="N45" s="39"/>
      <c r="O45" s="37"/>
      <c r="U45" s="14" t="s">
        <v>103</v>
      </c>
    </row>
    <row r="46" customHeight="1" spans="1:15">
      <c r="A46" s="17">
        <f t="shared" si="9"/>
        <v>44</v>
      </c>
      <c r="B46" s="27" t="s">
        <v>31</v>
      </c>
      <c r="C46" s="27"/>
      <c r="D46" s="28"/>
      <c r="E46" s="17"/>
      <c r="F46" s="17"/>
      <c r="G46" s="17"/>
      <c r="H46" s="17"/>
      <c r="I46" s="17"/>
      <c r="J46" s="6"/>
      <c r="K46" s="17"/>
      <c r="L46" s="35"/>
      <c r="M46" s="17"/>
      <c r="N46" s="36"/>
      <c r="O46" s="37"/>
    </row>
    <row r="47" customHeight="1" spans="1:15">
      <c r="A47" s="17">
        <f t="shared" si="9"/>
        <v>45</v>
      </c>
      <c r="B47" s="27"/>
      <c r="C47" s="27"/>
      <c r="D47" s="28"/>
      <c r="E47" s="17">
        <f>SUM(E3:E46)</f>
        <v>0</v>
      </c>
      <c r="F47" s="17">
        <f>SUM(F3:F46)</f>
        <v>0</v>
      </c>
      <c r="G47" s="17"/>
      <c r="H47" s="17"/>
      <c r="I47" s="17">
        <f>SUM(I3:I46)</f>
        <v>0</v>
      </c>
      <c r="J47" s="17">
        <f>SUM(J3:J46)</f>
        <v>0</v>
      </c>
      <c r="K47" s="17">
        <f>SUM(K3:K46)</f>
        <v>0</v>
      </c>
      <c r="L47" s="17">
        <f>SUM(L3:L46)</f>
        <v>0</v>
      </c>
      <c r="M47" s="17">
        <f>SUM(M3:M46)</f>
        <v>0</v>
      </c>
      <c r="N47" s="32"/>
      <c r="O47" s="37"/>
    </row>
    <row r="48" customHeight="1" spans="1:15">
      <c r="A48" s="17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>
        <f>ROUND(M47*1.06,2)</f>
        <v>0</v>
      </c>
      <c r="N48" s="41"/>
      <c r="O48" s="42"/>
    </row>
    <row r="50" customHeight="1" spans="2:9">
      <c r="B50" s="30" t="s">
        <v>116</v>
      </c>
      <c r="C50" s="30" t="s">
        <v>117</v>
      </c>
      <c r="D50" s="30"/>
      <c r="E50" s="30"/>
      <c r="F50" s="30" t="s">
        <v>118</v>
      </c>
      <c r="G50" s="30"/>
      <c r="H50" s="30"/>
      <c r="I50" s="30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workbookViewId="0">
      <selection activeCell="C15" sqref="C15:C16"/>
    </sheetView>
  </sheetViews>
  <sheetFormatPr defaultColWidth="9" defaultRowHeight="16.5" outlineLevelCol="3"/>
  <cols>
    <col min="1" max="1" width="7.375" style="1" customWidth="1"/>
    <col min="2" max="2" width="9" style="1"/>
    <col min="3" max="3" width="28.625" style="1" customWidth="1"/>
    <col min="4" max="4" width="9" style="1"/>
  </cols>
  <sheetData>
    <row r="1" spans="2:4">
      <c r="B1" s="2" t="s">
        <v>119</v>
      </c>
      <c r="C1" s="2"/>
      <c r="D1" s="2"/>
    </row>
    <row r="2" ht="20.1" customHeight="1" spans="1:4">
      <c r="A2" s="3"/>
      <c r="B2" s="2" t="s">
        <v>4</v>
      </c>
      <c r="C2" s="2" t="s">
        <v>120</v>
      </c>
      <c r="D2" s="2" t="s">
        <v>121</v>
      </c>
    </row>
    <row r="3" ht="20.1" customHeight="1" spans="1:4">
      <c r="A3" s="4"/>
      <c r="B3" s="5" t="s">
        <v>28</v>
      </c>
      <c r="C3" s="6" t="s">
        <v>30</v>
      </c>
      <c r="D3" s="7">
        <v>-20</v>
      </c>
    </row>
    <row r="4" ht="20.1" customHeight="1" spans="1:4">
      <c r="A4" s="4"/>
      <c r="B4" s="5"/>
      <c r="C4" s="8"/>
      <c r="D4" s="7"/>
    </row>
    <row r="5" ht="20.1" customHeight="1" spans="1:4">
      <c r="A5" s="4"/>
      <c r="B5" s="5"/>
      <c r="C5" s="8"/>
      <c r="D5" s="7"/>
    </row>
    <row r="6" ht="20.1" customHeight="1" spans="1:4">
      <c r="A6" s="4"/>
      <c r="B6" s="8"/>
      <c r="C6" s="8"/>
      <c r="D6" s="8"/>
    </row>
    <row r="7" ht="20.1" customHeight="1" spans="1:4">
      <c r="A7" s="4"/>
      <c r="B7" s="8"/>
      <c r="C7" s="8"/>
      <c r="D7" s="8"/>
    </row>
    <row r="8" ht="20.1" customHeight="1" spans="1:4">
      <c r="A8" s="4"/>
      <c r="B8" s="8"/>
      <c r="C8" s="8"/>
      <c r="D8" s="8"/>
    </row>
    <row r="9" ht="20.1" customHeight="1" spans="1:4">
      <c r="A9" s="4"/>
      <c r="B9" s="8"/>
      <c r="C9" s="8"/>
      <c r="D9" s="8"/>
    </row>
    <row r="10" ht="20.1" customHeight="1" spans="1:4">
      <c r="A10" s="9"/>
      <c r="B10" s="8" t="s">
        <v>43</v>
      </c>
      <c r="C10" s="8"/>
      <c r="D10" s="7">
        <f>SUM(D3:D9)</f>
        <v>-20</v>
      </c>
    </row>
    <row r="11" ht="20.1" customHeight="1" spans="1:4">
      <c r="A11" s="9"/>
      <c r="B11" s="10" t="s">
        <v>122</v>
      </c>
      <c r="C11" s="10"/>
      <c r="D11" s="10"/>
    </row>
    <row r="12" ht="20.1" customHeight="1" spans="1:1">
      <c r="A12" s="9"/>
    </row>
    <row r="13" ht="20.1" customHeight="1" spans="2:4">
      <c r="B13" s="11" t="s">
        <v>123</v>
      </c>
      <c r="C13" s="11"/>
      <c r="D13" s="11"/>
    </row>
    <row r="14" ht="20.1" customHeight="1" spans="1:4">
      <c r="A14" s="4"/>
      <c r="B14" s="2" t="s">
        <v>4</v>
      </c>
      <c r="C14" s="2" t="s">
        <v>120</v>
      </c>
      <c r="D14" s="2" t="s">
        <v>121</v>
      </c>
    </row>
    <row r="15" ht="20.1" customHeight="1" spans="1:4">
      <c r="A15" s="4"/>
      <c r="B15" s="12" t="s">
        <v>38</v>
      </c>
      <c r="C15" s="6" t="s">
        <v>30</v>
      </c>
      <c r="D15" s="7">
        <v>-20</v>
      </c>
    </row>
    <row r="16" ht="20.1" customHeight="1" spans="1:4">
      <c r="A16" s="4"/>
      <c r="B16" s="12" t="s">
        <v>39</v>
      </c>
      <c r="C16" s="6" t="s">
        <v>30</v>
      </c>
      <c r="D16" s="7">
        <v>-20</v>
      </c>
    </row>
    <row r="17" ht="20.1" customHeight="1" spans="1:4">
      <c r="A17" s="9"/>
      <c r="B17" s="8"/>
      <c r="C17" s="8"/>
      <c r="D17" s="8"/>
    </row>
    <row r="18" ht="20.1" customHeight="1" spans="2:4">
      <c r="B18" s="8"/>
      <c r="C18" s="8"/>
      <c r="D18" s="8"/>
    </row>
    <row r="19" ht="20.1" customHeight="1" spans="2:4">
      <c r="B19" s="8"/>
      <c r="C19" s="8"/>
      <c r="D19" s="8"/>
    </row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</sheetData>
  <mergeCells count="2">
    <mergeCell ref="B1:D1"/>
    <mergeCell ref="B13:D13"/>
  </mergeCells>
  <conditionalFormatting sqref="B3">
    <cfRule type="duplicateValues" dxfId="0" priority="4"/>
  </conditionalFormatting>
  <conditionalFormatting sqref="B15">
    <cfRule type="duplicateValues" dxfId="0" priority="3"/>
  </conditionalFormatting>
  <conditionalFormatting sqref="B16">
    <cfRule type="duplicateValues" dxfId="0" priority="2"/>
    <cfRule type="duplicateValues" dxfId="0" priority="1"/>
  </conditionalFormatting>
  <conditionalFormatting sqref="B4:B5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黄骅劳务</vt:lpstr>
      <vt:lpstr>奖罚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2021-09-27T06:47:01Z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2052-11.1.0.10938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