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2"/>
  </bookViews>
  <sheets>
    <sheet name="劳务费" sheetId="8" r:id="rId1"/>
    <sheet name="小吕 宏达祥" sheetId="3" state="hidden" r:id="rId2"/>
    <sheet name="奖罚" sheetId="7" r:id="rId3"/>
  </sheets>
  <externalReferences>
    <externalReference r:id="rId4"/>
    <externalReference r:id="rId5"/>
    <externalReference r:id="rId6"/>
  </externalReferences>
  <definedNames>
    <definedName name="_xlnm._FilterDatabase" localSheetId="0" hidden="1">劳务费!$A$2:$Q$33</definedName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劳务费!$A$1:$P$33</definedName>
  </definedNames>
  <calcPr calcId="144525"/>
</workbook>
</file>

<file path=xl/sharedStrings.xml><?xml version="1.0" encoding="utf-8"?>
<sst xmlns="http://schemas.openxmlformats.org/spreadsheetml/2006/main" count="215" uniqueCount="106">
  <si>
    <t>宏达翔劳务公司2021.08月份工人工资</t>
  </si>
  <si>
    <t>序号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</si>
  <si>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</si>
  <si>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</si>
  <si>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</si>
  <si>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</si>
  <si>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</si>
  <si>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</si>
  <si>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</si>
  <si>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</si>
  <si>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</si>
  <si>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</si>
  <si>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</si>
  <si>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</si>
  <si>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</si>
  <si>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</si>
  <si>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</si>
  <si>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发泡车间</t>
  </si>
  <si>
    <t>王骏硕</t>
  </si>
  <si>
    <t>0</t>
  </si>
  <si>
    <t>宿舍卫生不合格</t>
  </si>
  <si>
    <t>李海霞</t>
  </si>
  <si>
    <t>2021-01-05</t>
  </si>
  <si>
    <t>李淑芳</t>
  </si>
  <si>
    <t>2019-04-24</t>
  </si>
  <si>
    <t>赫春花</t>
  </si>
  <si>
    <t>班文香</t>
  </si>
  <si>
    <t>2021-05-09</t>
  </si>
  <si>
    <t>孙双会</t>
  </si>
  <si>
    <t>2021-05-15</t>
  </si>
  <si>
    <t>杜玉凤</t>
  </si>
  <si>
    <t>2021-05-26</t>
  </si>
  <si>
    <t>杜永康</t>
  </si>
  <si>
    <t>2021-05-27</t>
  </si>
  <si>
    <t>车补</t>
  </si>
  <si>
    <t>喷涂车间</t>
  </si>
  <si>
    <t>卢静</t>
  </si>
  <si>
    <t>张立芹</t>
  </si>
  <si>
    <t>田淑娟</t>
  </si>
  <si>
    <t>杨琴丽</t>
  </si>
  <si>
    <t>张俊平</t>
  </si>
  <si>
    <t>注塑车间</t>
  </si>
  <si>
    <t>王保田</t>
  </si>
  <si>
    <t>刘双</t>
  </si>
  <si>
    <t>张伟1</t>
  </si>
  <si>
    <t>赵梅煜</t>
  </si>
  <si>
    <t>时晓冲</t>
  </si>
  <si>
    <t>张伟2</t>
  </si>
  <si>
    <t>李德华</t>
  </si>
  <si>
    <t>滕志鹏</t>
  </si>
  <si>
    <t>组装车间</t>
  </si>
  <si>
    <t>张皓</t>
  </si>
  <si>
    <t>左之正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</si>
  <si>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</si>
  <si>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</si>
  <si>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</si>
  <si>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</si>
  <si>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</si>
  <si>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</si>
  <si>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</si>
  <si>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</si>
  <si>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</si>
  <si>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</si>
  <si>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</si>
  <si>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</si>
  <si>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</si>
  <si>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</si>
  <si>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</si>
  <si>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</si>
  <si>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</si>
  <si>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</si>
  <si>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</si>
  <si>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</si>
  <si>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</si>
  <si>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</si>
  <si>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</si>
  <si>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</si>
  <si>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</si>
  <si>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</si>
  <si>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</si>
  <si>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</si>
  <si>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</si>
  <si>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</si>
  <si>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</si>
  <si>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</si>
  <si>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</si>
  <si>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</si>
  <si>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</si>
  <si>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</si>
  <si>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</si>
  <si>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</si>
  <si>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</si>
  <si>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</si>
  <si>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</si>
  <si>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</si>
  <si>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</si>
  <si>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</si>
  <si>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</si>
  <si>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</si>
  <si>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</si>
  <si>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</si>
  <si>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</si>
  <si>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</si>
  <si>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</si>
  <si>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绩效奖惩</t>
  </si>
  <si>
    <t>正的是扣的，负的是奖的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</si>
</sst>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/m/d;@"/>
    <numFmt numFmtId="179" formatCode="#,##0.00_ "/>
  </numFmts>
  <fonts count="3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31" fillId="14" borderId="5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left" vertical="center"/>
    </xf>
    <xf numFmtId="178" fontId="16" fillId="0" borderId="4" xfId="0" applyNumberFormat="1" applyFont="1" applyFill="1" applyBorder="1" applyAlignment="1">
      <alignment horizontal="left" vertical="center"/>
    </xf>
    <xf numFmtId="178" fontId="17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71;&#21153;&#215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&#32771;&#21220;\&#20809;&#21326;&#33635;&#26124;&#32771;&#21220;\8&#26376;\2021.8&#36710;&#38388;&#215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姓名</v>
          </cell>
          <cell r="C1" t="str">
            <v>出勤天数</v>
          </cell>
          <cell r="D1" t="str">
            <v>出勤工时</v>
          </cell>
          <cell r="E1" t="str">
            <v>单价</v>
          </cell>
          <cell r="F1" t="str">
            <v>计件工资</v>
          </cell>
          <cell r="G1" t="str">
            <v>绩效奖惩</v>
          </cell>
          <cell r="H1" t="str">
            <v>工资合计</v>
          </cell>
        </row>
        <row r="2">
          <cell r="B2" t="str">
            <v>王俊硕 </v>
          </cell>
          <cell r="C2">
            <v>19</v>
          </cell>
          <cell r="D2">
            <v>206.5</v>
          </cell>
          <cell r="E2">
            <v>18</v>
          </cell>
        </row>
        <row r="2">
          <cell r="H2">
            <v>3717</v>
          </cell>
        </row>
        <row r="3">
          <cell r="B3" t="str">
            <v>李海霞</v>
          </cell>
          <cell r="C3">
            <v>19</v>
          </cell>
          <cell r="D3">
            <v>218</v>
          </cell>
          <cell r="E3">
            <v>18</v>
          </cell>
        </row>
        <row r="3">
          <cell r="H3">
            <v>3924</v>
          </cell>
        </row>
        <row r="4">
          <cell r="B4" t="str">
            <v>李淑芳</v>
          </cell>
          <cell r="C4">
            <v>22</v>
          </cell>
          <cell r="D4">
            <v>261.5</v>
          </cell>
          <cell r="E4">
            <v>18</v>
          </cell>
        </row>
        <row r="4">
          <cell r="H4">
            <v>4707</v>
          </cell>
        </row>
        <row r="5">
          <cell r="B5" t="str">
            <v>王丽</v>
          </cell>
          <cell r="C5">
            <v>24</v>
          </cell>
          <cell r="D5">
            <v>286</v>
          </cell>
          <cell r="E5">
            <v>18</v>
          </cell>
        </row>
        <row r="5">
          <cell r="H5">
            <v>5148</v>
          </cell>
        </row>
        <row r="6">
          <cell r="B6" t="str">
            <v>赫春花</v>
          </cell>
          <cell r="C6">
            <v>25</v>
          </cell>
          <cell r="D6">
            <v>273.5</v>
          </cell>
          <cell r="E6">
            <v>18</v>
          </cell>
        </row>
        <row r="6">
          <cell r="H6">
            <v>4923</v>
          </cell>
        </row>
        <row r="7">
          <cell r="B7" t="str">
            <v>班文香</v>
          </cell>
          <cell r="C7">
            <v>24.5</v>
          </cell>
          <cell r="D7">
            <v>265</v>
          </cell>
          <cell r="E7">
            <v>18</v>
          </cell>
        </row>
        <row r="7">
          <cell r="H7">
            <v>4770</v>
          </cell>
        </row>
        <row r="8">
          <cell r="B8" t="str">
            <v>孙双会</v>
          </cell>
          <cell r="C8">
            <v>24</v>
          </cell>
          <cell r="D8">
            <v>260</v>
          </cell>
          <cell r="E8">
            <v>18</v>
          </cell>
        </row>
        <row r="8">
          <cell r="H8">
            <v>4680</v>
          </cell>
        </row>
        <row r="9">
          <cell r="B9" t="str">
            <v>李利军</v>
          </cell>
          <cell r="C9">
            <v>23</v>
          </cell>
          <cell r="D9">
            <v>252</v>
          </cell>
          <cell r="E9">
            <v>18</v>
          </cell>
        </row>
        <row r="9">
          <cell r="H9">
            <v>4536</v>
          </cell>
        </row>
        <row r="10">
          <cell r="B10" t="str">
            <v>杜玉凤</v>
          </cell>
          <cell r="C10">
            <v>24</v>
          </cell>
          <cell r="D10">
            <v>262.5</v>
          </cell>
          <cell r="E10">
            <v>18</v>
          </cell>
        </row>
        <row r="10">
          <cell r="H10">
            <v>4725</v>
          </cell>
        </row>
        <row r="11">
          <cell r="B11" t="str">
            <v>杜永康</v>
          </cell>
          <cell r="C11">
            <v>24</v>
          </cell>
          <cell r="D11">
            <v>256.5</v>
          </cell>
          <cell r="E11">
            <v>18</v>
          </cell>
        </row>
        <row r="11">
          <cell r="H11">
            <v>4617</v>
          </cell>
        </row>
        <row r="12">
          <cell r="B12" t="str">
            <v>回玉清</v>
          </cell>
          <cell r="C12">
            <v>18</v>
          </cell>
          <cell r="D12">
            <v>183</v>
          </cell>
          <cell r="E12">
            <v>18.5</v>
          </cell>
        </row>
        <row r="12">
          <cell r="H12">
            <v>3385.5</v>
          </cell>
        </row>
        <row r="13">
          <cell r="B13" t="str">
            <v>高延潮</v>
          </cell>
          <cell r="C13">
            <v>5.5</v>
          </cell>
          <cell r="D13">
            <v>61</v>
          </cell>
          <cell r="E13">
            <v>18.5</v>
          </cell>
        </row>
        <row r="13">
          <cell r="H13">
            <v>1128.5</v>
          </cell>
        </row>
        <row r="14">
          <cell r="B14" t="str">
            <v>吴松</v>
          </cell>
          <cell r="C14">
            <v>17</v>
          </cell>
          <cell r="D14">
            <v>179</v>
          </cell>
          <cell r="E14">
            <v>18.5</v>
          </cell>
        </row>
        <row r="14">
          <cell r="H14">
            <v>3311.5</v>
          </cell>
        </row>
        <row r="15">
          <cell r="B15" t="str">
            <v>罗田雨</v>
          </cell>
          <cell r="C15">
            <v>16.5</v>
          </cell>
          <cell r="D15">
            <v>166</v>
          </cell>
          <cell r="E15">
            <v>18.5</v>
          </cell>
        </row>
        <row r="15">
          <cell r="H15">
            <v>3071</v>
          </cell>
        </row>
        <row r="16">
          <cell r="B16" t="str">
            <v>刘先杰</v>
          </cell>
          <cell r="C16">
            <v>24.5</v>
          </cell>
          <cell r="D16">
            <v>88</v>
          </cell>
          <cell r="E16">
            <v>18.5</v>
          </cell>
        </row>
        <row r="16">
          <cell r="H16">
            <v>1628</v>
          </cell>
        </row>
        <row r="17">
          <cell r="B17" t="str">
            <v>马云晶</v>
          </cell>
          <cell r="C17">
            <v>16.5</v>
          </cell>
          <cell r="D17">
            <v>166</v>
          </cell>
          <cell r="E17">
            <v>18.5</v>
          </cell>
        </row>
        <row r="17">
          <cell r="H17">
            <v>3071</v>
          </cell>
        </row>
        <row r="18">
          <cell r="B18" t="str">
            <v>韩龙飞</v>
          </cell>
          <cell r="C18">
            <v>25.5</v>
          </cell>
          <cell r="D18">
            <v>138.5</v>
          </cell>
          <cell r="E18">
            <v>18.5</v>
          </cell>
        </row>
        <row r="18">
          <cell r="H18">
            <v>2562.25</v>
          </cell>
        </row>
        <row r="19">
          <cell r="B19" t="str">
            <v>刘明宇</v>
          </cell>
          <cell r="C19">
            <v>19.5</v>
          </cell>
          <cell r="D19">
            <v>200</v>
          </cell>
          <cell r="E19">
            <v>18.5</v>
          </cell>
        </row>
        <row r="19">
          <cell r="H19">
            <v>3700</v>
          </cell>
        </row>
        <row r="20">
          <cell r="B20" t="str">
            <v>任富宽</v>
          </cell>
          <cell r="C20">
            <v>19</v>
          </cell>
          <cell r="D20">
            <v>194.5</v>
          </cell>
          <cell r="E20">
            <v>18.5</v>
          </cell>
        </row>
        <row r="20">
          <cell r="H20">
            <v>3598.25</v>
          </cell>
        </row>
        <row r="21">
          <cell r="B21" t="str">
            <v>张如珍</v>
          </cell>
          <cell r="C21">
            <v>20</v>
          </cell>
          <cell r="D21">
            <v>218</v>
          </cell>
          <cell r="E21">
            <v>19</v>
          </cell>
        </row>
        <row r="21">
          <cell r="H21">
            <v>4142</v>
          </cell>
        </row>
        <row r="22">
          <cell r="B22" t="str">
            <v>田寿云</v>
          </cell>
          <cell r="C22">
            <v>5</v>
          </cell>
          <cell r="D22">
            <v>57.5</v>
          </cell>
          <cell r="E22">
            <v>18</v>
          </cell>
        </row>
        <row r="22">
          <cell r="H22">
            <v>1035</v>
          </cell>
        </row>
        <row r="23">
          <cell r="B23" t="str">
            <v>胡庆琴</v>
          </cell>
          <cell r="C23">
            <v>15</v>
          </cell>
          <cell r="D23">
            <v>167</v>
          </cell>
          <cell r="E23">
            <v>18</v>
          </cell>
        </row>
        <row r="23">
          <cell r="H23">
            <v>3006</v>
          </cell>
        </row>
        <row r="24">
          <cell r="B24" t="str">
            <v>孙明明</v>
          </cell>
          <cell r="C24">
            <v>14</v>
          </cell>
          <cell r="D24">
            <v>153</v>
          </cell>
          <cell r="E24">
            <v>19</v>
          </cell>
        </row>
        <row r="24">
          <cell r="H24">
            <v>2907</v>
          </cell>
        </row>
        <row r="25">
          <cell r="B25" t="str">
            <v>柴爱霞</v>
          </cell>
          <cell r="C25">
            <v>25.55</v>
          </cell>
          <cell r="D25">
            <v>270</v>
          </cell>
          <cell r="E25">
            <v>20</v>
          </cell>
        </row>
        <row r="25">
          <cell r="H25">
            <v>5400</v>
          </cell>
        </row>
        <row r="26">
          <cell r="B26" t="str">
            <v>崔新玲</v>
          </cell>
          <cell r="C26">
            <v>23</v>
          </cell>
          <cell r="D26">
            <v>242</v>
          </cell>
          <cell r="E26">
            <v>19</v>
          </cell>
        </row>
        <row r="26">
          <cell r="H26">
            <v>4598</v>
          </cell>
        </row>
        <row r="27">
          <cell r="B27" t="str">
            <v>李俊凤</v>
          </cell>
          <cell r="C27">
            <v>14</v>
          </cell>
          <cell r="D27">
            <v>155.5</v>
          </cell>
          <cell r="E27">
            <v>18</v>
          </cell>
        </row>
        <row r="27">
          <cell r="H27">
            <v>2799</v>
          </cell>
        </row>
        <row r="28">
          <cell r="B28" t="str">
            <v>白金刚</v>
          </cell>
          <cell r="C28">
            <v>13</v>
          </cell>
          <cell r="D28">
            <v>149</v>
          </cell>
          <cell r="E28">
            <v>18</v>
          </cell>
        </row>
        <row r="28">
          <cell r="H28">
            <v>2682</v>
          </cell>
        </row>
        <row r="29">
          <cell r="B29" t="str">
            <v>孔伟炬</v>
          </cell>
          <cell r="C29">
            <v>18</v>
          </cell>
          <cell r="D29">
            <v>189</v>
          </cell>
          <cell r="E29">
            <v>18</v>
          </cell>
        </row>
        <row r="29">
          <cell r="H29">
            <v>3402</v>
          </cell>
        </row>
        <row r="30">
          <cell r="B30" t="str">
            <v>上官铭芳</v>
          </cell>
          <cell r="C30">
            <v>11</v>
          </cell>
          <cell r="D30">
            <v>103.5</v>
          </cell>
          <cell r="E30">
            <v>18</v>
          </cell>
        </row>
        <row r="30">
          <cell r="H30">
            <v>1863</v>
          </cell>
        </row>
        <row r="31">
          <cell r="B31" t="str">
            <v>鲍继林</v>
          </cell>
          <cell r="C31">
            <v>24</v>
          </cell>
          <cell r="D31">
            <v>249.5</v>
          </cell>
          <cell r="E31">
            <v>19</v>
          </cell>
        </row>
        <row r="31">
          <cell r="H31">
            <v>4740.5</v>
          </cell>
        </row>
        <row r="32">
          <cell r="B32" t="str">
            <v>闫静彪</v>
          </cell>
          <cell r="C32">
            <v>16</v>
          </cell>
          <cell r="D32">
            <v>161.5</v>
          </cell>
          <cell r="E32">
            <v>18</v>
          </cell>
        </row>
        <row r="32">
          <cell r="H32">
            <v>2907</v>
          </cell>
        </row>
        <row r="33">
          <cell r="B33" t="str">
            <v>张伟</v>
          </cell>
          <cell r="C33">
            <v>11.5</v>
          </cell>
          <cell r="D33">
            <v>121</v>
          </cell>
          <cell r="E33">
            <v>19</v>
          </cell>
        </row>
        <row r="33">
          <cell r="H33">
            <v>2299</v>
          </cell>
        </row>
        <row r="34">
          <cell r="B34" t="str">
            <v>高福亮</v>
          </cell>
          <cell r="C34">
            <v>26</v>
          </cell>
          <cell r="D34">
            <v>296</v>
          </cell>
          <cell r="E34">
            <v>18</v>
          </cell>
        </row>
        <row r="34">
          <cell r="H34">
            <v>5328</v>
          </cell>
        </row>
        <row r="35">
          <cell r="B35" t="str">
            <v>于海龙</v>
          </cell>
          <cell r="C35">
            <v>16</v>
          </cell>
          <cell r="D35">
            <v>159</v>
          </cell>
          <cell r="E35">
            <v>19.5</v>
          </cell>
        </row>
        <row r="35">
          <cell r="H35">
            <v>3100.5</v>
          </cell>
        </row>
        <row r="36">
          <cell r="B36" t="str">
            <v>刘浩胜</v>
          </cell>
          <cell r="C36">
            <v>20.5</v>
          </cell>
          <cell r="D36">
            <v>213</v>
          </cell>
          <cell r="E36">
            <v>19.5</v>
          </cell>
        </row>
        <row r="36">
          <cell r="H36">
            <v>4153.5</v>
          </cell>
        </row>
        <row r="37">
          <cell r="B37" t="str">
            <v>刘世猛</v>
          </cell>
          <cell r="C37">
            <v>8.5</v>
          </cell>
          <cell r="D37">
            <v>84</v>
          </cell>
          <cell r="E37">
            <v>19.5</v>
          </cell>
        </row>
        <row r="37">
          <cell r="H37">
            <v>1638</v>
          </cell>
        </row>
        <row r="38">
          <cell r="B38" t="str">
            <v>仁慧城</v>
          </cell>
          <cell r="C38">
            <v>3</v>
          </cell>
          <cell r="D38">
            <v>25</v>
          </cell>
          <cell r="E38">
            <v>19.5</v>
          </cell>
        </row>
        <row r="38">
          <cell r="H38">
            <v>487.5</v>
          </cell>
        </row>
        <row r="39">
          <cell r="B39" t="str">
            <v>岳明婷</v>
          </cell>
          <cell r="C39">
            <v>19.5</v>
          </cell>
          <cell r="D39">
            <v>187.5</v>
          </cell>
          <cell r="E39">
            <v>19.5</v>
          </cell>
        </row>
        <row r="39">
          <cell r="H39">
            <v>3656.25</v>
          </cell>
        </row>
        <row r="40">
          <cell r="B40" t="str">
            <v>韩阔</v>
          </cell>
          <cell r="C40">
            <v>10</v>
          </cell>
          <cell r="D40">
            <v>113</v>
          </cell>
          <cell r="E40">
            <v>18</v>
          </cell>
        </row>
        <row r="40">
          <cell r="H40">
            <v>2034</v>
          </cell>
        </row>
        <row r="41">
          <cell r="B41" t="str">
            <v>王海涛</v>
          </cell>
          <cell r="C41">
            <v>15.5</v>
          </cell>
          <cell r="D41">
            <v>174</v>
          </cell>
          <cell r="E41">
            <v>18</v>
          </cell>
        </row>
        <row r="41">
          <cell r="H41">
            <v>3132</v>
          </cell>
        </row>
        <row r="42">
          <cell r="B42" t="str">
            <v>田金梅</v>
          </cell>
          <cell r="C42">
            <v>25</v>
          </cell>
          <cell r="D42">
            <v>274</v>
          </cell>
          <cell r="E42">
            <v>18</v>
          </cell>
        </row>
        <row r="42">
          <cell r="H42">
            <v>4932</v>
          </cell>
        </row>
        <row r="43">
          <cell r="B43" t="str">
            <v>魏福杰</v>
          </cell>
          <cell r="C43">
            <v>16.5</v>
          </cell>
          <cell r="D43">
            <v>195.5</v>
          </cell>
          <cell r="E43">
            <v>18</v>
          </cell>
        </row>
        <row r="43">
          <cell r="H43">
            <v>3519</v>
          </cell>
        </row>
        <row r="44">
          <cell r="B44" t="str">
            <v>于海旺</v>
          </cell>
          <cell r="C44">
            <v>18</v>
          </cell>
          <cell r="D44">
            <v>199</v>
          </cell>
          <cell r="E44">
            <v>18</v>
          </cell>
        </row>
        <row r="44">
          <cell r="H44">
            <v>3582</v>
          </cell>
        </row>
        <row r="45">
          <cell r="B45" t="str">
            <v>于俊焕</v>
          </cell>
          <cell r="C45">
            <v>24</v>
          </cell>
          <cell r="D45">
            <v>258.5</v>
          </cell>
          <cell r="E45">
            <v>18</v>
          </cell>
        </row>
        <row r="45">
          <cell r="H45">
            <v>4653</v>
          </cell>
        </row>
        <row r="46">
          <cell r="B46" t="str">
            <v>孙秋生</v>
          </cell>
          <cell r="C46">
            <v>25</v>
          </cell>
          <cell r="D46">
            <v>287.6</v>
          </cell>
          <cell r="E46">
            <v>18</v>
          </cell>
        </row>
        <row r="46">
          <cell r="H46">
            <v>5176.8</v>
          </cell>
        </row>
        <row r="47">
          <cell r="B47" t="str">
            <v>陈英</v>
          </cell>
          <cell r="C47">
            <v>22</v>
          </cell>
          <cell r="D47">
            <v>263.5</v>
          </cell>
          <cell r="E47">
            <v>18</v>
          </cell>
        </row>
        <row r="47">
          <cell r="H47">
            <v>4743</v>
          </cell>
        </row>
        <row r="48">
          <cell r="B48" t="str">
            <v>刘美琳</v>
          </cell>
          <cell r="C48">
            <v>5</v>
          </cell>
          <cell r="D48">
            <v>51</v>
          </cell>
          <cell r="E48">
            <v>18</v>
          </cell>
        </row>
        <row r="48">
          <cell r="H48">
            <v>918</v>
          </cell>
        </row>
        <row r="49">
          <cell r="B49" t="str">
            <v>胡馨月</v>
          </cell>
          <cell r="C49">
            <v>21</v>
          </cell>
          <cell r="D49">
            <v>235</v>
          </cell>
          <cell r="E49">
            <v>18</v>
          </cell>
        </row>
        <row r="49">
          <cell r="H49">
            <v>4230</v>
          </cell>
        </row>
        <row r="50">
          <cell r="B50" t="str">
            <v>彭洪香</v>
          </cell>
          <cell r="C50">
            <v>19</v>
          </cell>
          <cell r="D50">
            <v>170</v>
          </cell>
          <cell r="E50">
            <v>18.5</v>
          </cell>
        </row>
        <row r="50">
          <cell r="H50">
            <v>3145</v>
          </cell>
        </row>
        <row r="51">
          <cell r="B51" t="str">
            <v>任苏玲</v>
          </cell>
          <cell r="C51">
            <v>19</v>
          </cell>
          <cell r="D51">
            <v>169.5</v>
          </cell>
          <cell r="E51">
            <v>18.5</v>
          </cell>
        </row>
        <row r="51">
          <cell r="H51">
            <v>3135.75</v>
          </cell>
        </row>
        <row r="52">
          <cell r="B52" t="str">
            <v>徐富祥</v>
          </cell>
          <cell r="C52">
            <v>17</v>
          </cell>
          <cell r="D52">
            <v>179</v>
          </cell>
          <cell r="E52">
            <v>18.5</v>
          </cell>
        </row>
        <row r="52">
          <cell r="H52">
            <v>3311.5</v>
          </cell>
        </row>
        <row r="53">
          <cell r="B53" t="str">
            <v>张连弟</v>
          </cell>
          <cell r="C53">
            <v>14</v>
          </cell>
          <cell r="D53">
            <v>144</v>
          </cell>
          <cell r="E53">
            <v>18.5</v>
          </cell>
        </row>
        <row r="53">
          <cell r="H53">
            <v>2664</v>
          </cell>
        </row>
        <row r="54">
          <cell r="B54" t="str">
            <v>高霞</v>
          </cell>
          <cell r="C54">
            <v>12</v>
          </cell>
          <cell r="D54">
            <v>121.5</v>
          </cell>
          <cell r="E54">
            <v>18.5</v>
          </cell>
        </row>
        <row r="54">
          <cell r="H54">
            <v>2247.75</v>
          </cell>
        </row>
        <row r="55">
          <cell r="B55" t="str">
            <v>徐旭</v>
          </cell>
          <cell r="C55">
            <v>22.5</v>
          </cell>
          <cell r="D55">
            <v>171.5</v>
          </cell>
          <cell r="E55">
            <v>18.5</v>
          </cell>
        </row>
        <row r="55">
          <cell r="H55">
            <v>3172.75</v>
          </cell>
        </row>
        <row r="56">
          <cell r="B56" t="str">
            <v>张余香</v>
          </cell>
          <cell r="C56">
            <v>16</v>
          </cell>
          <cell r="D56">
            <v>162</v>
          </cell>
          <cell r="E56">
            <v>18</v>
          </cell>
        </row>
        <row r="56">
          <cell r="H56">
            <v>2916</v>
          </cell>
        </row>
        <row r="57">
          <cell r="B57" t="str">
            <v>韩桂芳</v>
          </cell>
          <cell r="C57">
            <v>5</v>
          </cell>
          <cell r="D57">
            <v>52.5</v>
          </cell>
          <cell r="E57">
            <v>18</v>
          </cell>
        </row>
        <row r="57">
          <cell r="H57">
            <v>945</v>
          </cell>
        </row>
        <row r="58">
          <cell r="B58" t="str">
            <v>刘俊凤</v>
          </cell>
          <cell r="C58">
            <v>15</v>
          </cell>
          <cell r="D58">
            <v>153</v>
          </cell>
          <cell r="E58">
            <v>18</v>
          </cell>
        </row>
        <row r="58">
          <cell r="H58">
            <v>2754</v>
          </cell>
        </row>
        <row r="59">
          <cell r="B59" t="str">
            <v>姜砚田</v>
          </cell>
          <cell r="C59">
            <v>21</v>
          </cell>
          <cell r="D59">
            <v>214</v>
          </cell>
          <cell r="E59">
            <v>18</v>
          </cell>
        </row>
        <row r="59">
          <cell r="H59">
            <v>3852</v>
          </cell>
        </row>
        <row r="60">
          <cell r="B60" t="str">
            <v>刘洪鑫</v>
          </cell>
          <cell r="C60">
            <v>15</v>
          </cell>
          <cell r="D60">
            <v>151.5</v>
          </cell>
          <cell r="E60">
            <v>18</v>
          </cell>
        </row>
        <row r="60">
          <cell r="H60">
            <v>2727</v>
          </cell>
        </row>
        <row r="61">
          <cell r="B61" t="str">
            <v>高山</v>
          </cell>
          <cell r="C61">
            <v>23</v>
          </cell>
          <cell r="D61">
            <v>237</v>
          </cell>
          <cell r="E61">
            <v>19.5</v>
          </cell>
        </row>
        <row r="61">
          <cell r="H61">
            <v>4621.5</v>
          </cell>
        </row>
        <row r="62">
          <cell r="B62" t="str">
            <v>褚媛</v>
          </cell>
          <cell r="C62">
            <v>14.5</v>
          </cell>
          <cell r="D62">
            <v>146</v>
          </cell>
          <cell r="E62">
            <v>18</v>
          </cell>
        </row>
        <row r="62">
          <cell r="H62">
            <v>2628</v>
          </cell>
        </row>
        <row r="63">
          <cell r="B63" t="str">
            <v>张文迪</v>
          </cell>
          <cell r="C63">
            <v>16</v>
          </cell>
          <cell r="D63">
            <v>161.5</v>
          </cell>
          <cell r="E63">
            <v>18</v>
          </cell>
        </row>
        <row r="63">
          <cell r="H63">
            <v>2907</v>
          </cell>
        </row>
        <row r="64">
          <cell r="B64" t="str">
            <v>李文建</v>
          </cell>
          <cell r="C64">
            <v>22</v>
          </cell>
          <cell r="D64">
            <v>224.5</v>
          </cell>
          <cell r="E64">
            <v>18</v>
          </cell>
        </row>
        <row r="64">
          <cell r="H64">
            <v>4041</v>
          </cell>
        </row>
        <row r="65">
          <cell r="B65" t="str">
            <v>杨秀萍</v>
          </cell>
          <cell r="C65">
            <v>16</v>
          </cell>
          <cell r="D65">
            <v>161.5</v>
          </cell>
          <cell r="E65">
            <v>18</v>
          </cell>
        </row>
        <row r="65">
          <cell r="H65">
            <v>2907</v>
          </cell>
        </row>
        <row r="66">
          <cell r="B66" t="str">
            <v>邵嘉伟</v>
          </cell>
          <cell r="C66">
            <v>12</v>
          </cell>
          <cell r="D66">
            <v>126</v>
          </cell>
          <cell r="E66">
            <v>19</v>
          </cell>
        </row>
        <row r="66">
          <cell r="H66">
            <v>2394</v>
          </cell>
        </row>
        <row r="67">
          <cell r="B67" t="str">
            <v>高歌</v>
          </cell>
          <cell r="C67">
            <v>15.5</v>
          </cell>
          <cell r="D67">
            <v>159.5</v>
          </cell>
          <cell r="E67">
            <v>18.5</v>
          </cell>
        </row>
        <row r="67">
          <cell r="H67">
            <v>2950.75</v>
          </cell>
        </row>
        <row r="68">
          <cell r="B68" t="str">
            <v>朱希洪</v>
          </cell>
          <cell r="C68">
            <v>10</v>
          </cell>
          <cell r="D68">
            <v>116</v>
          </cell>
          <cell r="E68">
            <v>18</v>
          </cell>
        </row>
        <row r="68">
          <cell r="H68">
            <v>2088</v>
          </cell>
        </row>
        <row r="69">
          <cell r="B69" t="str">
            <v>刘秀芝</v>
          </cell>
          <cell r="C69">
            <v>4</v>
          </cell>
          <cell r="D69">
            <v>42</v>
          </cell>
          <cell r="E69">
            <v>18</v>
          </cell>
        </row>
        <row r="69">
          <cell r="H69">
            <v>756</v>
          </cell>
        </row>
        <row r="70">
          <cell r="B70" t="str">
            <v>李秀兰</v>
          </cell>
          <cell r="C70">
            <v>4</v>
          </cell>
          <cell r="D70">
            <v>42</v>
          </cell>
          <cell r="E70">
            <v>18</v>
          </cell>
        </row>
        <row r="70">
          <cell r="H70">
            <v>756</v>
          </cell>
        </row>
        <row r="71">
          <cell r="B71" t="str">
            <v>韩萌苚</v>
          </cell>
          <cell r="C71">
            <v>20</v>
          </cell>
          <cell r="D71">
            <v>212</v>
          </cell>
          <cell r="E71">
            <v>19.5</v>
          </cell>
        </row>
        <row r="71">
          <cell r="H71">
            <v>4134</v>
          </cell>
        </row>
        <row r="72">
          <cell r="B72" t="str">
            <v>孙瑶</v>
          </cell>
          <cell r="C72">
            <v>16</v>
          </cell>
          <cell r="D72">
            <v>169</v>
          </cell>
          <cell r="E72">
            <v>18</v>
          </cell>
        </row>
        <row r="72">
          <cell r="H72">
            <v>3042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劳务"/>
      <sheetName val="Sheet2"/>
      <sheetName val="Sheet3"/>
      <sheetName val="Sheet4"/>
      <sheetName val="Sheet5"/>
      <sheetName val="Sheet6"/>
      <sheetName val="Sheet7"/>
      <sheetName val="Sheet9"/>
      <sheetName val="Sheet10"/>
      <sheetName val="Sheet11"/>
    </sheetNames>
    <sheetDataSet>
      <sheetData sheetId="0"/>
      <sheetData sheetId="1">
        <row r="2">
          <cell r="A2" t="str">
            <v>田金梅</v>
          </cell>
          <cell r="B2" t="str">
            <v>发泡</v>
          </cell>
          <cell r="C2" t="str">
            <v>上午</v>
          </cell>
        </row>
        <row r="2">
          <cell r="F2">
            <v>4</v>
          </cell>
          <cell r="G2">
            <v>4</v>
          </cell>
          <cell r="H2">
            <v>4</v>
          </cell>
          <cell r="I2">
            <v>4</v>
          </cell>
        </row>
        <row r="2">
          <cell r="L2">
            <v>4</v>
          </cell>
          <cell r="M2">
            <v>4</v>
          </cell>
          <cell r="N2">
            <v>4</v>
          </cell>
          <cell r="O2">
            <v>4</v>
          </cell>
          <cell r="P2">
            <v>4</v>
          </cell>
          <cell r="Q2">
            <v>4</v>
          </cell>
        </row>
        <row r="2">
          <cell r="S2">
            <v>4</v>
          </cell>
          <cell r="T2">
            <v>4</v>
          </cell>
          <cell r="U2">
            <v>4</v>
          </cell>
          <cell r="V2">
            <v>4</v>
          </cell>
          <cell r="W2">
            <v>4</v>
          </cell>
          <cell r="X2">
            <v>4</v>
          </cell>
        </row>
        <row r="2">
          <cell r="Z2">
            <v>4</v>
          </cell>
          <cell r="AA2">
            <v>4</v>
          </cell>
        </row>
        <row r="2">
          <cell r="AC2">
            <v>4</v>
          </cell>
          <cell r="AD2">
            <v>4</v>
          </cell>
        </row>
        <row r="2">
          <cell r="AH2">
            <v>4</v>
          </cell>
          <cell r="AI2">
            <v>21</v>
          </cell>
          <cell r="AJ2">
            <v>152</v>
          </cell>
          <cell r="AK2">
            <v>60.5</v>
          </cell>
          <cell r="AL2">
            <v>20</v>
          </cell>
          <cell r="AM2">
            <v>232.5</v>
          </cell>
        </row>
        <row r="3">
          <cell r="C3" t="str">
            <v>下午</v>
          </cell>
        </row>
        <row r="3">
          <cell r="F3">
            <v>4</v>
          </cell>
          <cell r="G3">
            <v>4</v>
          </cell>
          <cell r="H3">
            <v>4</v>
          </cell>
          <cell r="I3">
            <v>4</v>
          </cell>
        </row>
        <row r="3">
          <cell r="L3">
            <v>4</v>
          </cell>
          <cell r="M3">
            <v>4</v>
          </cell>
          <cell r="N3">
            <v>4</v>
          </cell>
          <cell r="O3">
            <v>4</v>
          </cell>
          <cell r="P3">
            <v>4</v>
          </cell>
          <cell r="Q3">
            <v>4</v>
          </cell>
        </row>
        <row r="3">
          <cell r="S3">
            <v>4</v>
          </cell>
          <cell r="T3">
            <v>4</v>
          </cell>
          <cell r="U3">
            <v>4</v>
          </cell>
          <cell r="V3">
            <v>4</v>
          </cell>
          <cell r="W3">
            <v>4</v>
          </cell>
          <cell r="X3">
            <v>4</v>
          </cell>
        </row>
        <row r="3">
          <cell r="Z3">
            <v>4</v>
          </cell>
          <cell r="AA3">
            <v>4</v>
          </cell>
        </row>
        <row r="3">
          <cell r="AC3">
            <v>4</v>
          </cell>
          <cell r="AD3">
            <v>4</v>
          </cell>
        </row>
        <row r="3">
          <cell r="AH3">
            <v>4</v>
          </cell>
        </row>
        <row r="4">
          <cell r="C4" t="str">
            <v>加班</v>
          </cell>
        </row>
        <row r="4">
          <cell r="F4">
            <v>3</v>
          </cell>
          <cell r="G4">
            <v>2</v>
          </cell>
          <cell r="H4">
            <v>5</v>
          </cell>
          <cell r="I4">
            <v>3</v>
          </cell>
        </row>
        <row r="4">
          <cell r="L4">
            <v>3</v>
          </cell>
          <cell r="M4">
            <v>3.5</v>
          </cell>
          <cell r="N4">
            <v>3.5</v>
          </cell>
          <cell r="O4">
            <v>3.5</v>
          </cell>
          <cell r="P4">
            <v>3</v>
          </cell>
          <cell r="Q4">
            <v>1</v>
          </cell>
        </row>
        <row r="4">
          <cell r="S4">
            <v>5</v>
          </cell>
          <cell r="T4">
            <v>5</v>
          </cell>
          <cell r="U4">
            <v>3</v>
          </cell>
          <cell r="V4">
            <v>3</v>
          </cell>
          <cell r="W4">
            <v>3</v>
          </cell>
          <cell r="X4">
            <v>3</v>
          </cell>
        </row>
        <row r="4">
          <cell r="Z4">
            <v>3</v>
          </cell>
          <cell r="AA4">
            <v>3</v>
          </cell>
        </row>
        <row r="4">
          <cell r="AC4">
            <v>3</v>
          </cell>
          <cell r="AD4">
            <v>3</v>
          </cell>
        </row>
        <row r="5">
          <cell r="A5" t="str">
            <v>王海涛</v>
          </cell>
          <cell r="B5" t="str">
            <v>发泡</v>
          </cell>
          <cell r="C5" t="str">
            <v>上午</v>
          </cell>
        </row>
        <row r="5">
          <cell r="F5">
            <v>4</v>
          </cell>
          <cell r="G5">
            <v>4</v>
          </cell>
          <cell r="H5">
            <v>4</v>
          </cell>
          <cell r="I5">
            <v>4</v>
          </cell>
        </row>
        <row r="5">
          <cell r="L5">
            <v>4</v>
          </cell>
          <cell r="M5">
            <v>4</v>
          </cell>
          <cell r="N5">
            <v>4</v>
          </cell>
          <cell r="O5">
            <v>4</v>
          </cell>
        </row>
        <row r="5">
          <cell r="S5">
            <v>4</v>
          </cell>
          <cell r="T5">
            <v>4</v>
          </cell>
        </row>
        <row r="5">
          <cell r="W5">
            <v>4</v>
          </cell>
          <cell r="X5">
            <v>4</v>
          </cell>
        </row>
        <row r="5">
          <cell r="AA5">
            <v>4</v>
          </cell>
          <cell r="AB5">
            <v>4</v>
          </cell>
          <cell r="AC5">
            <v>4</v>
          </cell>
          <cell r="AD5">
            <v>4</v>
          </cell>
        </row>
        <row r="5">
          <cell r="AG5">
            <v>4</v>
          </cell>
        </row>
        <row r="5">
          <cell r="AI5">
            <v>17</v>
          </cell>
          <cell r="AJ5">
            <v>128</v>
          </cell>
          <cell r="AK5">
            <v>53</v>
          </cell>
          <cell r="AL5">
            <v>9</v>
          </cell>
          <cell r="AM5">
            <v>190</v>
          </cell>
        </row>
        <row r="6">
          <cell r="C6" t="str">
            <v>下午</v>
          </cell>
        </row>
        <row r="6">
          <cell r="F6">
            <v>4</v>
          </cell>
          <cell r="G6">
            <v>4</v>
          </cell>
          <cell r="H6">
            <v>4</v>
          </cell>
          <cell r="I6">
            <v>4</v>
          </cell>
        </row>
        <row r="6">
          <cell r="L6">
            <v>4</v>
          </cell>
          <cell r="M6">
            <v>4</v>
          </cell>
          <cell r="N6">
            <v>4</v>
          </cell>
          <cell r="O6">
            <v>4</v>
          </cell>
        </row>
        <row r="6">
          <cell r="S6">
            <v>4</v>
          </cell>
          <cell r="T6">
            <v>4</v>
          </cell>
        </row>
        <row r="6">
          <cell r="W6">
            <v>4</v>
          </cell>
          <cell r="X6">
            <v>4</v>
          </cell>
        </row>
        <row r="6">
          <cell r="AA6">
            <v>4</v>
          </cell>
          <cell r="AB6">
            <v>4</v>
          </cell>
          <cell r="AC6">
            <v>4</v>
          </cell>
          <cell r="AD6">
            <v>4</v>
          </cell>
        </row>
        <row r="6">
          <cell r="AG6">
            <v>4</v>
          </cell>
        </row>
        <row r="7">
          <cell r="C7" t="str">
            <v>加班</v>
          </cell>
        </row>
        <row r="7">
          <cell r="F7">
            <v>3</v>
          </cell>
          <cell r="G7">
            <v>3</v>
          </cell>
          <cell r="H7">
            <v>3</v>
          </cell>
          <cell r="I7">
            <v>3</v>
          </cell>
        </row>
        <row r="7">
          <cell r="L7">
            <v>3</v>
          </cell>
          <cell r="M7">
            <v>3.5</v>
          </cell>
          <cell r="N7">
            <v>3.5</v>
          </cell>
          <cell r="O7">
            <v>1</v>
          </cell>
        </row>
        <row r="7">
          <cell r="S7">
            <v>3</v>
          </cell>
          <cell r="T7">
            <v>1</v>
          </cell>
        </row>
        <row r="7">
          <cell r="W7">
            <v>3</v>
          </cell>
          <cell r="X7">
            <v>1</v>
          </cell>
        </row>
        <row r="7">
          <cell r="AA7">
            <v>2</v>
          </cell>
          <cell r="AB7">
            <v>3</v>
          </cell>
          <cell r="AC7">
            <v>3</v>
          </cell>
          <cell r="AD7">
            <v>3.5</v>
          </cell>
        </row>
        <row r="7">
          <cell r="AG7">
            <v>11.5</v>
          </cell>
        </row>
        <row r="8">
          <cell r="A8" t="str">
            <v>于海旺</v>
          </cell>
          <cell r="B8" t="str">
            <v>发泡</v>
          </cell>
          <cell r="C8" t="str">
            <v>上午</v>
          </cell>
        </row>
        <row r="8">
          <cell r="I8">
            <v>4</v>
          </cell>
        </row>
        <row r="8">
          <cell r="L8">
            <v>4</v>
          </cell>
          <cell r="M8">
            <v>4</v>
          </cell>
          <cell r="N8">
            <v>4</v>
          </cell>
          <cell r="O8">
            <v>4</v>
          </cell>
          <cell r="P8">
            <v>4</v>
          </cell>
          <cell r="Q8">
            <v>4</v>
          </cell>
        </row>
        <row r="8">
          <cell r="S8">
            <v>4</v>
          </cell>
          <cell r="T8">
            <v>4</v>
          </cell>
          <cell r="U8">
            <v>4</v>
          </cell>
          <cell r="V8">
            <v>4</v>
          </cell>
          <cell r="W8">
            <v>4</v>
          </cell>
        </row>
        <row r="8">
          <cell r="Z8">
            <v>4</v>
          </cell>
          <cell r="AA8">
            <v>4</v>
          </cell>
        </row>
        <row r="8">
          <cell r="AC8">
            <v>4</v>
          </cell>
          <cell r="AD8">
            <v>4</v>
          </cell>
        </row>
        <row r="8">
          <cell r="AG8">
            <v>4</v>
          </cell>
        </row>
        <row r="8">
          <cell r="AI8">
            <v>17</v>
          </cell>
          <cell r="AJ8">
            <v>128</v>
          </cell>
          <cell r="AK8">
            <v>57</v>
          </cell>
          <cell r="AL8">
            <v>9</v>
          </cell>
          <cell r="AM8">
            <v>194</v>
          </cell>
        </row>
        <row r="9">
          <cell r="C9" t="str">
            <v>下午</v>
          </cell>
        </row>
        <row r="9">
          <cell r="I9">
            <v>4</v>
          </cell>
        </row>
        <row r="9">
          <cell r="L9">
            <v>4</v>
          </cell>
          <cell r="M9">
            <v>4</v>
          </cell>
          <cell r="N9">
            <v>4</v>
          </cell>
          <cell r="O9">
            <v>4</v>
          </cell>
          <cell r="P9">
            <v>4</v>
          </cell>
          <cell r="Q9">
            <v>4</v>
          </cell>
        </row>
        <row r="9"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4</v>
          </cell>
        </row>
        <row r="9">
          <cell r="Z9">
            <v>4</v>
          </cell>
          <cell r="AA9">
            <v>4</v>
          </cell>
        </row>
        <row r="9">
          <cell r="AC9">
            <v>4</v>
          </cell>
          <cell r="AD9">
            <v>4</v>
          </cell>
        </row>
        <row r="9">
          <cell r="AG9">
            <v>4</v>
          </cell>
        </row>
        <row r="10">
          <cell r="C10" t="str">
            <v>加班</v>
          </cell>
        </row>
        <row r="10">
          <cell r="I10">
            <v>3</v>
          </cell>
        </row>
        <row r="10">
          <cell r="L10">
            <v>3</v>
          </cell>
          <cell r="M10">
            <v>3.5</v>
          </cell>
          <cell r="N10">
            <v>3.5</v>
          </cell>
          <cell r="O10">
            <v>3.5</v>
          </cell>
          <cell r="P10">
            <v>3.5</v>
          </cell>
          <cell r="Q10">
            <v>1</v>
          </cell>
        </row>
        <row r="10">
          <cell r="S10">
            <v>5</v>
          </cell>
          <cell r="T10">
            <v>2</v>
          </cell>
          <cell r="U10">
            <v>3</v>
          </cell>
          <cell r="V10">
            <v>2</v>
          </cell>
          <cell r="W10">
            <v>3</v>
          </cell>
        </row>
        <row r="10">
          <cell r="Z10">
            <v>3</v>
          </cell>
          <cell r="AA10">
            <v>4</v>
          </cell>
        </row>
        <row r="10">
          <cell r="AC10">
            <v>2.5</v>
          </cell>
          <cell r="AD10">
            <v>2.5</v>
          </cell>
        </row>
        <row r="10">
          <cell r="AG10">
            <v>10</v>
          </cell>
        </row>
        <row r="11">
          <cell r="A11" t="str">
            <v>胡馨月</v>
          </cell>
          <cell r="B11" t="str">
            <v>发泡</v>
          </cell>
          <cell r="C11" t="str">
            <v>上午</v>
          </cell>
        </row>
        <row r="11">
          <cell r="H11">
            <v>3</v>
          </cell>
          <cell r="I11">
            <v>4</v>
          </cell>
        </row>
        <row r="11">
          <cell r="L11">
            <v>4</v>
          </cell>
          <cell r="M11">
            <v>4</v>
          </cell>
          <cell r="N11">
            <v>1.5</v>
          </cell>
        </row>
        <row r="11">
          <cell r="AI11">
            <v>3.5</v>
          </cell>
          <cell r="AJ11">
            <v>28.5</v>
          </cell>
          <cell r="AK11">
            <v>9</v>
          </cell>
          <cell r="AL11">
            <v>0</v>
          </cell>
          <cell r="AM11">
            <v>37.5</v>
          </cell>
        </row>
        <row r="12">
          <cell r="C12" t="str">
            <v>下午</v>
          </cell>
        </row>
        <row r="12">
          <cell r="I12">
            <v>4</v>
          </cell>
        </row>
        <row r="12">
          <cell r="L12">
            <v>4</v>
          </cell>
          <cell r="M12">
            <v>4</v>
          </cell>
        </row>
        <row r="13">
          <cell r="C13" t="str">
            <v>加班</v>
          </cell>
        </row>
        <row r="13">
          <cell r="I13">
            <v>3</v>
          </cell>
        </row>
        <row r="13">
          <cell r="L13">
            <v>3</v>
          </cell>
          <cell r="M13">
            <v>3</v>
          </cell>
        </row>
        <row r="14">
          <cell r="A14" t="str">
            <v>王骏硕</v>
          </cell>
          <cell r="B14" t="str">
            <v>发泡</v>
          </cell>
          <cell r="C14" t="str">
            <v>上午</v>
          </cell>
        </row>
        <row r="14">
          <cell r="F14">
            <v>4</v>
          </cell>
          <cell r="G14">
            <v>4</v>
          </cell>
          <cell r="H14">
            <v>4</v>
          </cell>
          <cell r="I14">
            <v>4</v>
          </cell>
        </row>
        <row r="14">
          <cell r="L14">
            <v>4</v>
          </cell>
          <cell r="M14">
            <v>4</v>
          </cell>
          <cell r="N14">
            <v>4</v>
          </cell>
          <cell r="O14">
            <v>4</v>
          </cell>
          <cell r="P14">
            <v>4</v>
          </cell>
          <cell r="Q14">
            <v>4</v>
          </cell>
        </row>
        <row r="14">
          <cell r="S14">
            <v>4</v>
          </cell>
          <cell r="T14">
            <v>4</v>
          </cell>
          <cell r="U14">
            <v>4</v>
          </cell>
        </row>
        <row r="14">
          <cell r="X14">
            <v>4</v>
          </cell>
          <cell r="Y14">
            <v>4</v>
          </cell>
          <cell r="Z14">
            <v>4</v>
          </cell>
          <cell r="AA14">
            <v>4</v>
          </cell>
          <cell r="AB14">
            <v>2</v>
          </cell>
        </row>
        <row r="14">
          <cell r="AD14">
            <v>4</v>
          </cell>
          <cell r="AE14">
            <v>4</v>
          </cell>
          <cell r="AF14">
            <v>4</v>
          </cell>
          <cell r="AG14">
            <v>4</v>
          </cell>
        </row>
        <row r="14">
          <cell r="AI14">
            <v>21</v>
          </cell>
          <cell r="AJ14">
            <v>130</v>
          </cell>
          <cell r="AK14">
            <v>62</v>
          </cell>
          <cell r="AL14">
            <v>62.5</v>
          </cell>
          <cell r="AM14">
            <v>254.5</v>
          </cell>
        </row>
        <row r="15">
          <cell r="C15" t="str">
            <v>下午</v>
          </cell>
        </row>
        <row r="15">
          <cell r="F15">
            <v>4</v>
          </cell>
          <cell r="G15">
            <v>4</v>
          </cell>
          <cell r="H15">
            <v>4</v>
          </cell>
          <cell r="I15">
            <v>4</v>
          </cell>
        </row>
        <row r="15">
          <cell r="L15">
            <v>4</v>
          </cell>
          <cell r="M15">
            <v>4</v>
          </cell>
          <cell r="N15">
            <v>4</v>
          </cell>
          <cell r="O15">
            <v>4</v>
          </cell>
          <cell r="P15">
            <v>4</v>
          </cell>
          <cell r="Q15">
            <v>4</v>
          </cell>
        </row>
        <row r="15">
          <cell r="S15">
            <v>4</v>
          </cell>
          <cell r="T15">
            <v>4</v>
          </cell>
          <cell r="U15">
            <v>4</v>
          </cell>
        </row>
        <row r="15">
          <cell r="X15">
            <v>4</v>
          </cell>
          <cell r="Y15">
            <v>4</v>
          </cell>
          <cell r="Z15">
            <v>4</v>
          </cell>
          <cell r="AA15">
            <v>4</v>
          </cell>
        </row>
        <row r="15">
          <cell r="AD15">
            <v>4</v>
          </cell>
          <cell r="AE15">
            <v>4</v>
          </cell>
          <cell r="AF15">
            <v>4</v>
          </cell>
          <cell r="AG15">
            <v>4</v>
          </cell>
        </row>
        <row r="16">
          <cell r="C16" t="str">
            <v>加班</v>
          </cell>
        </row>
        <row r="16">
          <cell r="F16">
            <v>3</v>
          </cell>
          <cell r="G16">
            <v>3</v>
          </cell>
          <cell r="H16">
            <v>3</v>
          </cell>
          <cell r="I16">
            <v>3</v>
          </cell>
        </row>
        <row r="16">
          <cell r="L16">
            <v>3</v>
          </cell>
          <cell r="M16">
            <v>3.5</v>
          </cell>
          <cell r="N16">
            <v>3.5</v>
          </cell>
          <cell r="O16">
            <v>3.5</v>
          </cell>
          <cell r="P16">
            <v>3</v>
          </cell>
          <cell r="Q16">
            <v>1</v>
          </cell>
        </row>
        <row r="16">
          <cell r="S16">
            <v>5</v>
          </cell>
          <cell r="T16">
            <v>5</v>
          </cell>
          <cell r="U16">
            <v>3</v>
          </cell>
        </row>
        <row r="16">
          <cell r="X16">
            <v>14</v>
          </cell>
          <cell r="Y16">
            <v>3.5</v>
          </cell>
          <cell r="Z16">
            <v>3</v>
          </cell>
          <cell r="AA16">
            <v>3</v>
          </cell>
        </row>
        <row r="16">
          <cell r="AD16">
            <v>3</v>
          </cell>
          <cell r="AE16">
            <v>1.5</v>
          </cell>
          <cell r="AF16">
            <v>2.5</v>
          </cell>
          <cell r="AG16">
            <v>11.5</v>
          </cell>
        </row>
        <row r="17">
          <cell r="A17" t="str">
            <v>李海霞</v>
          </cell>
          <cell r="B17" t="str">
            <v>发泡</v>
          </cell>
          <cell r="C17" t="str">
            <v>上午</v>
          </cell>
        </row>
        <row r="17">
          <cell r="F17">
            <v>4</v>
          </cell>
          <cell r="G17">
            <v>4</v>
          </cell>
          <cell r="H17">
            <v>3</v>
          </cell>
          <cell r="I17">
            <v>4</v>
          </cell>
        </row>
        <row r="17">
          <cell r="L17">
            <v>4</v>
          </cell>
          <cell r="M17">
            <v>4</v>
          </cell>
          <cell r="N17">
            <v>4</v>
          </cell>
          <cell r="O17">
            <v>4</v>
          </cell>
          <cell r="P17">
            <v>4</v>
          </cell>
        </row>
        <row r="17">
          <cell r="S17">
            <v>4</v>
          </cell>
          <cell r="T17">
            <v>4</v>
          </cell>
          <cell r="U17">
            <v>4</v>
          </cell>
          <cell r="V17">
            <v>4</v>
          </cell>
          <cell r="W17">
            <v>4</v>
          </cell>
          <cell r="X17">
            <v>4</v>
          </cell>
        </row>
        <row r="17">
          <cell r="Z17">
            <v>4</v>
          </cell>
          <cell r="AA17">
            <v>4</v>
          </cell>
          <cell r="AB17">
            <v>4</v>
          </cell>
          <cell r="AC17">
            <v>4</v>
          </cell>
          <cell r="AD17">
            <v>4</v>
          </cell>
          <cell r="AE17">
            <v>4</v>
          </cell>
        </row>
        <row r="17">
          <cell r="AG17">
            <v>4</v>
          </cell>
          <cell r="AH17">
            <v>4</v>
          </cell>
          <cell r="AI17">
            <v>22.5</v>
          </cell>
          <cell r="AJ17">
            <v>163</v>
          </cell>
          <cell r="AK17">
            <v>61</v>
          </cell>
          <cell r="AL17">
            <v>20.5</v>
          </cell>
          <cell r="AM17">
            <v>244.5</v>
          </cell>
        </row>
        <row r="18">
          <cell r="C18" t="str">
            <v>下午</v>
          </cell>
        </row>
        <row r="18">
          <cell r="F18">
            <v>4</v>
          </cell>
          <cell r="G18">
            <v>4</v>
          </cell>
        </row>
        <row r="18">
          <cell r="I18">
            <v>4</v>
          </cell>
        </row>
        <row r="18">
          <cell r="L18">
            <v>4</v>
          </cell>
          <cell r="M18">
            <v>4</v>
          </cell>
          <cell r="N18">
            <v>4</v>
          </cell>
          <cell r="O18">
            <v>4</v>
          </cell>
          <cell r="P18">
            <v>4</v>
          </cell>
        </row>
        <row r="18">
          <cell r="S18">
            <v>4</v>
          </cell>
          <cell r="T18">
            <v>4</v>
          </cell>
          <cell r="U18">
            <v>4</v>
          </cell>
          <cell r="V18">
            <v>4</v>
          </cell>
          <cell r="W18">
            <v>4</v>
          </cell>
          <cell r="X18">
            <v>4</v>
          </cell>
        </row>
        <row r="18">
          <cell r="Z18">
            <v>4</v>
          </cell>
          <cell r="AA18">
            <v>4</v>
          </cell>
          <cell r="AB18">
            <v>4</v>
          </cell>
          <cell r="AC18">
            <v>4</v>
          </cell>
          <cell r="AD18">
            <v>4</v>
          </cell>
          <cell r="AE18">
            <v>4</v>
          </cell>
        </row>
        <row r="18">
          <cell r="AG18">
            <v>4</v>
          </cell>
          <cell r="AH18">
            <v>4</v>
          </cell>
        </row>
        <row r="19">
          <cell r="C19" t="str">
            <v>加班</v>
          </cell>
        </row>
        <row r="19">
          <cell r="F19">
            <v>3</v>
          </cell>
          <cell r="G19">
            <v>3</v>
          </cell>
        </row>
        <row r="19">
          <cell r="I19">
            <v>3</v>
          </cell>
        </row>
        <row r="19">
          <cell r="L19">
            <v>3</v>
          </cell>
          <cell r="M19">
            <v>3</v>
          </cell>
          <cell r="N19">
            <v>3</v>
          </cell>
          <cell r="O19">
            <v>3</v>
          </cell>
          <cell r="P19">
            <v>3</v>
          </cell>
        </row>
        <row r="19">
          <cell r="S19">
            <v>5</v>
          </cell>
          <cell r="T19">
            <v>5</v>
          </cell>
          <cell r="U19">
            <v>3</v>
          </cell>
          <cell r="V19">
            <v>3</v>
          </cell>
          <cell r="W19">
            <v>3</v>
          </cell>
          <cell r="X19">
            <v>3</v>
          </cell>
        </row>
        <row r="19">
          <cell r="Z19">
            <v>3</v>
          </cell>
          <cell r="AA19">
            <v>3</v>
          </cell>
          <cell r="AB19">
            <v>3</v>
          </cell>
          <cell r="AC19">
            <v>3</v>
          </cell>
          <cell r="AD19">
            <v>3</v>
          </cell>
          <cell r="AE19">
            <v>1.5</v>
          </cell>
        </row>
        <row r="19">
          <cell r="AG19">
            <v>3</v>
          </cell>
        </row>
        <row r="20">
          <cell r="A20" t="str">
            <v>李淑芳</v>
          </cell>
          <cell r="B20" t="str">
            <v>发泡</v>
          </cell>
          <cell r="C20" t="str">
            <v>上午</v>
          </cell>
        </row>
        <row r="20">
          <cell r="F20">
            <v>4</v>
          </cell>
          <cell r="G20">
            <v>4</v>
          </cell>
          <cell r="H20">
            <v>4</v>
          </cell>
          <cell r="I20">
            <v>4</v>
          </cell>
        </row>
        <row r="20">
          <cell r="L20">
            <v>4</v>
          </cell>
          <cell r="M20">
            <v>4</v>
          </cell>
          <cell r="N20">
            <v>4</v>
          </cell>
          <cell r="O20">
            <v>4</v>
          </cell>
          <cell r="P20">
            <v>4</v>
          </cell>
          <cell r="Q20">
            <v>4</v>
          </cell>
        </row>
        <row r="20">
          <cell r="S20">
            <v>4</v>
          </cell>
          <cell r="T20">
            <v>4</v>
          </cell>
          <cell r="U20">
            <v>4</v>
          </cell>
          <cell r="V20">
            <v>4</v>
          </cell>
          <cell r="W20">
            <v>4</v>
          </cell>
          <cell r="X20">
            <v>4</v>
          </cell>
        </row>
        <row r="20">
          <cell r="Z20">
            <v>4</v>
          </cell>
          <cell r="AA20">
            <v>4</v>
          </cell>
          <cell r="AB20">
            <v>4</v>
          </cell>
          <cell r="AC20">
            <v>4</v>
          </cell>
          <cell r="AD20">
            <v>4</v>
          </cell>
          <cell r="AE20">
            <v>4</v>
          </cell>
        </row>
        <row r="20">
          <cell r="AG20">
            <v>4</v>
          </cell>
        </row>
        <row r="20">
          <cell r="AI20">
            <v>23</v>
          </cell>
          <cell r="AJ20">
            <v>160</v>
          </cell>
          <cell r="AK20">
            <v>75</v>
          </cell>
          <cell r="AL20">
            <v>29.5</v>
          </cell>
          <cell r="AM20">
            <v>264.5</v>
          </cell>
        </row>
        <row r="21">
          <cell r="C21" t="str">
            <v>下午</v>
          </cell>
        </row>
        <row r="21">
          <cell r="F21">
            <v>4</v>
          </cell>
          <cell r="G21">
            <v>4</v>
          </cell>
          <cell r="H21">
            <v>4</v>
          </cell>
          <cell r="I21">
            <v>4</v>
          </cell>
        </row>
        <row r="21">
          <cell r="L21">
            <v>4</v>
          </cell>
          <cell r="M21">
            <v>4</v>
          </cell>
          <cell r="N21">
            <v>4</v>
          </cell>
          <cell r="O21">
            <v>4</v>
          </cell>
          <cell r="P21">
            <v>4</v>
          </cell>
          <cell r="Q21">
            <v>4</v>
          </cell>
        </row>
        <row r="21">
          <cell r="S21">
            <v>4</v>
          </cell>
          <cell r="T21">
            <v>4</v>
          </cell>
          <cell r="U21">
            <v>4</v>
          </cell>
          <cell r="V21">
            <v>4</v>
          </cell>
          <cell r="W21">
            <v>4</v>
          </cell>
          <cell r="X21">
            <v>4</v>
          </cell>
        </row>
        <row r="21">
          <cell r="Z21">
            <v>4</v>
          </cell>
          <cell r="AA21">
            <v>4</v>
          </cell>
          <cell r="AB21">
            <v>4</v>
          </cell>
          <cell r="AC21">
            <v>4</v>
          </cell>
          <cell r="AD21">
            <v>4</v>
          </cell>
          <cell r="AE21">
            <v>4</v>
          </cell>
        </row>
        <row r="21">
          <cell r="AG21">
            <v>4</v>
          </cell>
        </row>
        <row r="22">
          <cell r="C22" t="str">
            <v>加班</v>
          </cell>
        </row>
        <row r="22">
          <cell r="F22">
            <v>3</v>
          </cell>
          <cell r="G22">
            <v>2</v>
          </cell>
          <cell r="H22">
            <v>5</v>
          </cell>
          <cell r="I22">
            <v>3</v>
          </cell>
        </row>
        <row r="22">
          <cell r="L22">
            <v>3</v>
          </cell>
          <cell r="M22">
            <v>3.5</v>
          </cell>
          <cell r="N22">
            <v>3.5</v>
          </cell>
          <cell r="O22">
            <v>3.5</v>
          </cell>
          <cell r="P22">
            <v>3</v>
          </cell>
          <cell r="Q22">
            <v>1</v>
          </cell>
        </row>
        <row r="22">
          <cell r="S22">
            <v>5</v>
          </cell>
          <cell r="T22">
            <v>5</v>
          </cell>
          <cell r="U22">
            <v>3</v>
          </cell>
          <cell r="V22">
            <v>3</v>
          </cell>
          <cell r="W22">
            <v>3</v>
          </cell>
          <cell r="X22">
            <v>3</v>
          </cell>
        </row>
        <row r="22">
          <cell r="Z22">
            <v>3</v>
          </cell>
          <cell r="AA22">
            <v>3</v>
          </cell>
          <cell r="AB22">
            <v>3</v>
          </cell>
          <cell r="AC22">
            <v>3</v>
          </cell>
          <cell r="AD22">
            <v>3</v>
          </cell>
          <cell r="AE22">
            <v>1.5</v>
          </cell>
        </row>
        <row r="22">
          <cell r="AG22">
            <v>11.5</v>
          </cell>
        </row>
        <row r="23">
          <cell r="A23" t="str">
            <v>赫春花</v>
          </cell>
          <cell r="B23" t="str">
            <v>发泡</v>
          </cell>
          <cell r="C23" t="str">
            <v>上午</v>
          </cell>
        </row>
        <row r="23">
          <cell r="F23">
            <v>4</v>
          </cell>
          <cell r="G23">
            <v>4</v>
          </cell>
          <cell r="H23">
            <v>3</v>
          </cell>
          <cell r="I23">
            <v>4</v>
          </cell>
        </row>
        <row r="23">
          <cell r="L23">
            <v>4</v>
          </cell>
          <cell r="M23">
            <v>4</v>
          </cell>
          <cell r="N23">
            <v>4</v>
          </cell>
          <cell r="O23">
            <v>4</v>
          </cell>
          <cell r="P23">
            <v>4</v>
          </cell>
        </row>
        <row r="23">
          <cell r="S23">
            <v>4</v>
          </cell>
          <cell r="T23">
            <v>4</v>
          </cell>
          <cell r="U23">
            <v>4</v>
          </cell>
          <cell r="V23">
            <v>4</v>
          </cell>
          <cell r="W23">
            <v>4</v>
          </cell>
          <cell r="X23">
            <v>4</v>
          </cell>
        </row>
        <row r="23">
          <cell r="Z23">
            <v>4</v>
          </cell>
          <cell r="AA23">
            <v>4</v>
          </cell>
        </row>
        <row r="23">
          <cell r="AC23">
            <v>4</v>
          </cell>
          <cell r="AD23">
            <v>4</v>
          </cell>
        </row>
        <row r="23">
          <cell r="AG23">
            <v>4</v>
          </cell>
          <cell r="AH23">
            <v>4</v>
          </cell>
          <cell r="AI23">
            <v>20.5</v>
          </cell>
          <cell r="AJ23">
            <v>155</v>
          </cell>
          <cell r="AK23">
            <v>58</v>
          </cell>
          <cell r="AL23">
            <v>11</v>
          </cell>
          <cell r="AM23">
            <v>224</v>
          </cell>
        </row>
        <row r="24">
          <cell r="C24" t="str">
            <v>下午</v>
          </cell>
        </row>
        <row r="24">
          <cell r="F24">
            <v>4</v>
          </cell>
          <cell r="G24">
            <v>4</v>
          </cell>
        </row>
        <row r="24">
          <cell r="I24">
            <v>4</v>
          </cell>
        </row>
        <row r="24">
          <cell r="L24">
            <v>4</v>
          </cell>
          <cell r="M24">
            <v>4</v>
          </cell>
          <cell r="N24">
            <v>4</v>
          </cell>
          <cell r="O24">
            <v>4</v>
          </cell>
          <cell r="P24">
            <v>4</v>
          </cell>
        </row>
        <row r="24">
          <cell r="S24">
            <v>4</v>
          </cell>
          <cell r="T24">
            <v>4</v>
          </cell>
          <cell r="U24">
            <v>4</v>
          </cell>
          <cell r="V24">
            <v>4</v>
          </cell>
          <cell r="W24">
            <v>4</v>
          </cell>
          <cell r="X24">
            <v>4</v>
          </cell>
        </row>
        <row r="24">
          <cell r="Z24">
            <v>4</v>
          </cell>
          <cell r="AA24">
            <v>4</v>
          </cell>
        </row>
        <row r="24">
          <cell r="AC24">
            <v>4</v>
          </cell>
          <cell r="AD24">
            <v>4</v>
          </cell>
        </row>
        <row r="24">
          <cell r="AG24">
            <v>4</v>
          </cell>
          <cell r="AH24">
            <v>4</v>
          </cell>
        </row>
        <row r="25">
          <cell r="C25" t="str">
            <v>加班</v>
          </cell>
        </row>
        <row r="25">
          <cell r="F25">
            <v>3</v>
          </cell>
          <cell r="G25">
            <v>3</v>
          </cell>
        </row>
        <row r="25">
          <cell r="I25">
            <v>3</v>
          </cell>
        </row>
        <row r="25"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</row>
        <row r="25">
          <cell r="S25">
            <v>5</v>
          </cell>
          <cell r="T25">
            <v>5</v>
          </cell>
          <cell r="U25">
            <v>3</v>
          </cell>
          <cell r="V25">
            <v>3</v>
          </cell>
          <cell r="W25">
            <v>3</v>
          </cell>
          <cell r="X25">
            <v>3</v>
          </cell>
        </row>
        <row r="25">
          <cell r="Z25">
            <v>3</v>
          </cell>
          <cell r="AA25">
            <v>3</v>
          </cell>
        </row>
        <row r="25">
          <cell r="AC25">
            <v>3</v>
          </cell>
          <cell r="AD25">
            <v>3</v>
          </cell>
        </row>
        <row r="25">
          <cell r="AG25">
            <v>3</v>
          </cell>
        </row>
        <row r="26">
          <cell r="A26" t="str">
            <v>班文香</v>
          </cell>
          <cell r="B26" t="str">
            <v>发泡</v>
          </cell>
          <cell r="C26" t="str">
            <v>上午</v>
          </cell>
        </row>
        <row r="26">
          <cell r="F26">
            <v>4</v>
          </cell>
          <cell r="G26">
            <v>4</v>
          </cell>
          <cell r="H26">
            <v>4</v>
          </cell>
          <cell r="I26">
            <v>4</v>
          </cell>
        </row>
        <row r="26">
          <cell r="O26">
            <v>4</v>
          </cell>
          <cell r="P26">
            <v>4</v>
          </cell>
          <cell r="Q26">
            <v>4</v>
          </cell>
        </row>
        <row r="26">
          <cell r="S26">
            <v>4</v>
          </cell>
          <cell r="T26">
            <v>4</v>
          </cell>
          <cell r="U26">
            <v>4</v>
          </cell>
          <cell r="V26">
            <v>4</v>
          </cell>
          <cell r="W26">
            <v>4</v>
          </cell>
          <cell r="X26">
            <v>4</v>
          </cell>
        </row>
        <row r="26">
          <cell r="Z26">
            <v>4</v>
          </cell>
          <cell r="AA26">
            <v>4</v>
          </cell>
          <cell r="AB26">
            <v>4</v>
          </cell>
          <cell r="AC26">
            <v>4</v>
          </cell>
          <cell r="AD26">
            <v>4</v>
          </cell>
        </row>
        <row r="26">
          <cell r="AG26">
            <v>4</v>
          </cell>
        </row>
        <row r="26">
          <cell r="AI26">
            <v>19</v>
          </cell>
          <cell r="AJ26">
            <v>136</v>
          </cell>
          <cell r="AK26">
            <v>65</v>
          </cell>
          <cell r="AL26">
            <v>20</v>
          </cell>
          <cell r="AM26">
            <v>221</v>
          </cell>
        </row>
        <row r="27">
          <cell r="C27" t="str">
            <v>下午</v>
          </cell>
        </row>
        <row r="27">
          <cell r="F27">
            <v>4</v>
          </cell>
          <cell r="G27">
            <v>4</v>
          </cell>
          <cell r="H27">
            <v>4</v>
          </cell>
          <cell r="I27">
            <v>4</v>
          </cell>
        </row>
        <row r="27">
          <cell r="O27">
            <v>4</v>
          </cell>
          <cell r="P27">
            <v>4</v>
          </cell>
          <cell r="Q27">
            <v>4</v>
          </cell>
        </row>
        <row r="27">
          <cell r="S27">
            <v>4</v>
          </cell>
          <cell r="T27">
            <v>4</v>
          </cell>
          <cell r="U27">
            <v>4</v>
          </cell>
          <cell r="V27">
            <v>4</v>
          </cell>
          <cell r="W27">
            <v>4</v>
          </cell>
          <cell r="X27">
            <v>4</v>
          </cell>
        </row>
        <row r="27">
          <cell r="Z27">
            <v>4</v>
          </cell>
          <cell r="AA27">
            <v>4</v>
          </cell>
          <cell r="AB27">
            <v>4</v>
          </cell>
          <cell r="AC27">
            <v>4</v>
          </cell>
          <cell r="AD27">
            <v>4</v>
          </cell>
        </row>
        <row r="27">
          <cell r="AG27">
            <v>4</v>
          </cell>
        </row>
        <row r="28">
          <cell r="C28" t="str">
            <v>加班</v>
          </cell>
        </row>
        <row r="28">
          <cell r="F28">
            <v>3</v>
          </cell>
          <cell r="G28">
            <v>2</v>
          </cell>
          <cell r="H28">
            <v>5</v>
          </cell>
          <cell r="I28">
            <v>3</v>
          </cell>
        </row>
        <row r="28">
          <cell r="O28">
            <v>3.5</v>
          </cell>
          <cell r="P28">
            <v>3</v>
          </cell>
          <cell r="Q28">
            <v>1</v>
          </cell>
        </row>
        <row r="28">
          <cell r="S28">
            <v>5</v>
          </cell>
          <cell r="T28">
            <v>5</v>
          </cell>
          <cell r="U28">
            <v>3</v>
          </cell>
          <cell r="V28">
            <v>3</v>
          </cell>
          <cell r="W28">
            <v>3</v>
          </cell>
          <cell r="X28">
            <v>3</v>
          </cell>
        </row>
        <row r="28">
          <cell r="Z28">
            <v>3</v>
          </cell>
          <cell r="AA28">
            <v>3</v>
          </cell>
          <cell r="AB28">
            <v>3</v>
          </cell>
          <cell r="AC28">
            <v>3</v>
          </cell>
          <cell r="AD28">
            <v>3</v>
          </cell>
        </row>
        <row r="28">
          <cell r="AG28">
            <v>11.5</v>
          </cell>
        </row>
        <row r="29">
          <cell r="A29" t="str">
            <v>孙双会</v>
          </cell>
          <cell r="B29" t="str">
            <v>发泡</v>
          </cell>
          <cell r="C29" t="str">
            <v>上午</v>
          </cell>
        </row>
        <row r="29">
          <cell r="H29">
            <v>4</v>
          </cell>
          <cell r="I29">
            <v>4</v>
          </cell>
        </row>
        <row r="29">
          <cell r="L29">
            <v>4</v>
          </cell>
          <cell r="M29">
            <v>4</v>
          </cell>
          <cell r="N29">
            <v>4</v>
          </cell>
          <cell r="O29">
            <v>4</v>
          </cell>
          <cell r="P29">
            <v>4</v>
          </cell>
        </row>
        <row r="29">
          <cell r="AI29">
            <v>7</v>
          </cell>
          <cell r="AJ29">
            <v>56</v>
          </cell>
          <cell r="AK29">
            <v>22.5</v>
          </cell>
          <cell r="AL29">
            <v>0</v>
          </cell>
          <cell r="AM29">
            <v>78.5</v>
          </cell>
        </row>
        <row r="30">
          <cell r="C30" t="str">
            <v>下午</v>
          </cell>
        </row>
        <row r="30">
          <cell r="H30">
            <v>4</v>
          </cell>
          <cell r="I30">
            <v>4</v>
          </cell>
        </row>
        <row r="30">
          <cell r="L30">
            <v>4</v>
          </cell>
          <cell r="M30">
            <v>4</v>
          </cell>
          <cell r="N30">
            <v>4</v>
          </cell>
          <cell r="O30">
            <v>4</v>
          </cell>
          <cell r="P30">
            <v>4</v>
          </cell>
        </row>
        <row r="31">
          <cell r="C31" t="str">
            <v>加班</v>
          </cell>
        </row>
        <row r="31">
          <cell r="H31">
            <v>3</v>
          </cell>
          <cell r="I31">
            <v>3</v>
          </cell>
        </row>
        <row r="31">
          <cell r="L31">
            <v>3</v>
          </cell>
          <cell r="M31">
            <v>3.5</v>
          </cell>
          <cell r="N31">
            <v>3.5</v>
          </cell>
          <cell r="O31">
            <v>3.5</v>
          </cell>
          <cell r="P31">
            <v>3</v>
          </cell>
        </row>
        <row r="32">
          <cell r="A32" t="str">
            <v>杜玉凤</v>
          </cell>
          <cell r="B32" t="str">
            <v>发泡</v>
          </cell>
          <cell r="C32" t="str">
            <v>上午</v>
          </cell>
        </row>
        <row r="32">
          <cell r="H32">
            <v>4</v>
          </cell>
          <cell r="I32">
            <v>4</v>
          </cell>
        </row>
        <row r="32">
          <cell r="L32">
            <v>4</v>
          </cell>
          <cell r="M32">
            <v>4</v>
          </cell>
          <cell r="N32">
            <v>4</v>
          </cell>
          <cell r="O32">
            <v>4</v>
          </cell>
          <cell r="P32">
            <v>4</v>
          </cell>
        </row>
        <row r="32">
          <cell r="AI32">
            <v>7</v>
          </cell>
          <cell r="AJ32">
            <v>56</v>
          </cell>
          <cell r="AK32">
            <v>22.5</v>
          </cell>
          <cell r="AL32">
            <v>0</v>
          </cell>
          <cell r="AM32">
            <v>78.5</v>
          </cell>
        </row>
        <row r="33">
          <cell r="C33" t="str">
            <v>下午</v>
          </cell>
        </row>
        <row r="33">
          <cell r="H33">
            <v>4</v>
          </cell>
          <cell r="I33">
            <v>4</v>
          </cell>
        </row>
        <row r="33">
          <cell r="L33">
            <v>4</v>
          </cell>
          <cell r="M33">
            <v>4</v>
          </cell>
          <cell r="N33">
            <v>4</v>
          </cell>
          <cell r="O33">
            <v>4</v>
          </cell>
          <cell r="P33">
            <v>4</v>
          </cell>
        </row>
        <row r="34">
          <cell r="C34" t="str">
            <v>加班</v>
          </cell>
        </row>
        <row r="34">
          <cell r="H34">
            <v>3</v>
          </cell>
          <cell r="I34">
            <v>3</v>
          </cell>
        </row>
        <row r="34">
          <cell r="L34">
            <v>3</v>
          </cell>
          <cell r="M34">
            <v>3.5</v>
          </cell>
          <cell r="N34">
            <v>3.5</v>
          </cell>
          <cell r="O34">
            <v>3.5</v>
          </cell>
          <cell r="P34">
            <v>3</v>
          </cell>
        </row>
        <row r="35">
          <cell r="A35" t="str">
            <v>杜永康</v>
          </cell>
          <cell r="B35" t="str">
            <v>发泡</v>
          </cell>
          <cell r="C35" t="str">
            <v>上午</v>
          </cell>
        </row>
        <row r="35">
          <cell r="H35">
            <v>4</v>
          </cell>
        </row>
        <row r="35">
          <cell r="L35">
            <v>4</v>
          </cell>
          <cell r="M35">
            <v>4</v>
          </cell>
          <cell r="N35">
            <v>4</v>
          </cell>
          <cell r="O35">
            <v>4</v>
          </cell>
          <cell r="P35">
            <v>4</v>
          </cell>
        </row>
        <row r="35">
          <cell r="AI35">
            <v>6</v>
          </cell>
          <cell r="AJ35">
            <v>48</v>
          </cell>
          <cell r="AK35">
            <v>19.5</v>
          </cell>
          <cell r="AL35">
            <v>0</v>
          </cell>
          <cell r="AM35">
            <v>67.5</v>
          </cell>
        </row>
        <row r="36">
          <cell r="C36" t="str">
            <v>下午</v>
          </cell>
        </row>
        <row r="36">
          <cell r="H36">
            <v>4</v>
          </cell>
        </row>
        <row r="36">
          <cell r="L36">
            <v>4</v>
          </cell>
          <cell r="M36">
            <v>4</v>
          </cell>
          <cell r="N36">
            <v>4</v>
          </cell>
          <cell r="O36">
            <v>4</v>
          </cell>
          <cell r="P36">
            <v>4</v>
          </cell>
        </row>
        <row r="37">
          <cell r="C37" t="str">
            <v>加班</v>
          </cell>
        </row>
        <row r="37">
          <cell r="H37">
            <v>3</v>
          </cell>
        </row>
        <row r="37">
          <cell r="L37">
            <v>3</v>
          </cell>
          <cell r="M37">
            <v>3.5</v>
          </cell>
          <cell r="N37">
            <v>3.5</v>
          </cell>
          <cell r="O37">
            <v>3.5</v>
          </cell>
          <cell r="P37">
            <v>3</v>
          </cell>
        </row>
        <row r="38">
          <cell r="A38" t="str">
            <v>孙秋生</v>
          </cell>
          <cell r="B38" t="str">
            <v>发泡</v>
          </cell>
          <cell r="C38" t="str">
            <v>上午</v>
          </cell>
        </row>
        <row r="38">
          <cell r="F38">
            <v>4</v>
          </cell>
        </row>
        <row r="38">
          <cell r="AI38">
            <v>1</v>
          </cell>
          <cell r="AJ38">
            <v>8</v>
          </cell>
          <cell r="AK38">
            <v>3</v>
          </cell>
          <cell r="AL38">
            <v>0</v>
          </cell>
          <cell r="AM38">
            <v>11</v>
          </cell>
        </row>
        <row r="39">
          <cell r="C39" t="str">
            <v>下午</v>
          </cell>
        </row>
        <row r="39">
          <cell r="F39">
            <v>4</v>
          </cell>
        </row>
        <row r="40">
          <cell r="C40" t="str">
            <v>加班</v>
          </cell>
        </row>
        <row r="40">
          <cell r="F40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6.5"/>
  <cols>
    <col min="1" max="1" width="9" style="36"/>
    <col min="2" max="2" width="6.61666666666667" style="36" customWidth="1"/>
    <col min="3" max="3" width="10.875" style="36"/>
    <col min="4" max="4" width="17.25" style="36"/>
    <col min="5" max="5" width="12.75" style="37"/>
    <col min="6" max="6" width="9" style="36"/>
    <col min="7" max="7" width="13.95" style="36" customWidth="1"/>
    <col min="8" max="8" width="7.375" style="36" customWidth="1"/>
    <col min="9" max="9" width="9.5" style="36" customWidth="1"/>
    <col min="10" max="10" width="9.375" style="36" customWidth="1"/>
    <col min="11" max="11" width="10.125" style="36" customWidth="1"/>
    <col min="12" max="12" width="9.125" style="36" customWidth="1"/>
    <col min="13" max="13" width="13.75" style="36" customWidth="1"/>
    <col min="14" max="14" width="9.375" style="36"/>
    <col min="15" max="15" width="13.75" style="36" customWidth="1"/>
    <col min="16" max="16" width="29.5" style="36" customWidth="1"/>
    <col min="17" max="18" width="12.625" style="13"/>
    <col min="19" max="16384" width="9" style="13"/>
  </cols>
  <sheetData>
    <row r="1" ht="18" spans="1:16">
      <c r="A1" s="38" t="s">
        <v>0</v>
      </c>
      <c r="B1" s="38"/>
      <c r="C1" s="38"/>
      <c r="D1" s="38"/>
      <c r="E1" s="39"/>
      <c r="F1" s="38"/>
      <c r="G1" s="38"/>
      <c r="H1" s="38"/>
      <c r="I1" s="55"/>
      <c r="J1" s="38"/>
      <c r="K1" s="38"/>
      <c r="L1" s="38"/>
      <c r="M1" s="38"/>
      <c r="N1" s="38"/>
      <c r="O1" s="38"/>
      <c r="P1" s="38"/>
    </row>
    <row r="2" ht="18" customHeight="1" spans="1:16">
      <c r="A2" s="6" t="s">
        <v>1</v>
      </c>
      <c r="B2" s="6"/>
      <c r="C2" s="6" t="s">
        <v>2</v>
      </c>
      <c r="D2" s="40" t="s">
        <v>3</v>
      </c>
      <c r="E2" s="41" t="s">
        <v>4</v>
      </c>
      <c r="F2" s="40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ht="18" customHeight="1" spans="1:16">
      <c r="A3" s="6">
        <f t="shared" ref="A3:A10" si="0">ROW()-2</f>
        <v>1</v>
      </c>
      <c r="B3" s="42" t="s">
        <v>16</v>
      </c>
      <c r="C3" s="5" t="s">
        <v>17</v>
      </c>
      <c r="D3" s="5" t="s">
        <v>18</v>
      </c>
      <c r="E3" s="37" t="s">
        <v>19</v>
      </c>
      <c r="F3" s="43">
        <f>VLOOKUP(D3,[3]劳务!$A:$AM,35,0)</f>
        <v>21</v>
      </c>
      <c r="G3" s="7">
        <f>VLOOKUP(D3,[3]劳务!$A:$AM,39,0)</f>
        <v>254.5</v>
      </c>
      <c r="H3" s="7">
        <v>18</v>
      </c>
      <c r="I3" s="56"/>
      <c r="J3" s="56"/>
      <c r="K3" s="56">
        <v>-20</v>
      </c>
      <c r="L3" s="7"/>
      <c r="M3" s="7">
        <f t="shared" ref="M3:M11" si="1">H3*(G3-I3-J3)+15*I3+H3*0.8*J3+K3-L3</f>
        <v>4561</v>
      </c>
      <c r="N3" s="7">
        <f t="shared" ref="N3:N10" si="2">F3*5</f>
        <v>105</v>
      </c>
      <c r="O3" s="7">
        <f t="shared" ref="O3:O10" si="3">ROUND((M3+N3),2)</f>
        <v>4666</v>
      </c>
      <c r="P3" s="6" t="s">
        <v>20</v>
      </c>
    </row>
    <row r="4" ht="18" customHeight="1" spans="1:16">
      <c r="A4" s="6">
        <f t="shared" si="0"/>
        <v>2</v>
      </c>
      <c r="B4" s="42"/>
      <c r="C4" s="5" t="s">
        <v>17</v>
      </c>
      <c r="D4" s="5" t="s">
        <v>21</v>
      </c>
      <c r="E4" s="43" t="s">
        <v>22</v>
      </c>
      <c r="F4" s="43">
        <f>VLOOKUP(D4,[3]劳务!$A:$AM,35,0)</f>
        <v>22.5</v>
      </c>
      <c r="G4" s="7">
        <f>VLOOKUP(D4,[3]劳务!$A:$AM,39,0)</f>
        <v>244.5</v>
      </c>
      <c r="H4" s="7">
        <f>VLOOKUP(D4,[2]Sheet1!$B$1:$H$100,4,0)</f>
        <v>18</v>
      </c>
      <c r="I4" s="56"/>
      <c r="J4" s="56"/>
      <c r="K4" s="56"/>
      <c r="L4" s="7"/>
      <c r="M4" s="7">
        <f t="shared" si="1"/>
        <v>4401</v>
      </c>
      <c r="N4" s="7">
        <f t="shared" si="2"/>
        <v>112.5</v>
      </c>
      <c r="O4" s="7">
        <f t="shared" si="3"/>
        <v>4513.5</v>
      </c>
      <c r="P4" s="6"/>
    </row>
    <row r="5" ht="18" customHeight="1" spans="1:16">
      <c r="A5" s="6">
        <f t="shared" si="0"/>
        <v>3</v>
      </c>
      <c r="B5" s="42"/>
      <c r="C5" s="5" t="s">
        <v>17</v>
      </c>
      <c r="D5" s="5" t="s">
        <v>23</v>
      </c>
      <c r="E5" s="43" t="s">
        <v>24</v>
      </c>
      <c r="F5" s="43">
        <f>VLOOKUP(D5,[3]劳务!$A:$AM,35,0)</f>
        <v>23</v>
      </c>
      <c r="G5" s="7">
        <f>VLOOKUP(D5,[3]劳务!$A:$AM,39,0)</f>
        <v>264.5</v>
      </c>
      <c r="H5" s="7">
        <f>VLOOKUP(D5,[2]Sheet1!$B$1:$H$100,4,0)</f>
        <v>18</v>
      </c>
      <c r="I5" s="56"/>
      <c r="J5" s="56"/>
      <c r="K5" s="56"/>
      <c r="L5" s="7"/>
      <c r="M5" s="7">
        <f t="shared" si="1"/>
        <v>4761</v>
      </c>
      <c r="N5" s="7">
        <f t="shared" si="2"/>
        <v>115</v>
      </c>
      <c r="O5" s="7">
        <f t="shared" si="3"/>
        <v>4876</v>
      </c>
      <c r="P5" s="6"/>
    </row>
    <row r="6" ht="18" customHeight="1" spans="1:16">
      <c r="A6" s="6">
        <f t="shared" si="0"/>
        <v>4</v>
      </c>
      <c r="B6" s="42"/>
      <c r="C6" s="5" t="s">
        <v>17</v>
      </c>
      <c r="D6" s="5" t="s">
        <v>25</v>
      </c>
      <c r="E6" s="43">
        <v>0</v>
      </c>
      <c r="F6" s="43">
        <f>VLOOKUP(D6,[3]劳务!$A:$AM,35,0)</f>
        <v>20.5</v>
      </c>
      <c r="G6" s="7">
        <f>VLOOKUP(D6,[3]劳务!$A:$AM,39,0)</f>
        <v>224</v>
      </c>
      <c r="H6" s="7">
        <f>VLOOKUP(D6,[2]Sheet1!$B$1:$H$100,4,0)</f>
        <v>18</v>
      </c>
      <c r="I6" s="56"/>
      <c r="J6" s="56"/>
      <c r="K6" s="56"/>
      <c r="L6" s="7"/>
      <c r="M6" s="7">
        <f t="shared" si="1"/>
        <v>4032</v>
      </c>
      <c r="N6" s="7">
        <f t="shared" si="2"/>
        <v>102.5</v>
      </c>
      <c r="O6" s="7">
        <f t="shared" si="3"/>
        <v>4134.5</v>
      </c>
      <c r="P6" s="6"/>
    </row>
    <row r="7" ht="18" customHeight="1" spans="1:16">
      <c r="A7" s="6">
        <f t="shared" si="0"/>
        <v>5</v>
      </c>
      <c r="B7" s="42"/>
      <c r="C7" s="5" t="s">
        <v>17</v>
      </c>
      <c r="D7" s="5" t="s">
        <v>26</v>
      </c>
      <c r="E7" s="43" t="s">
        <v>27</v>
      </c>
      <c r="F7" s="43">
        <f>VLOOKUP(D7,[3]劳务!$A:$AM,35,0)</f>
        <v>19</v>
      </c>
      <c r="G7" s="7">
        <f>VLOOKUP(D7,[3]劳务!$A:$AM,39,0)</f>
        <v>221</v>
      </c>
      <c r="H7" s="7">
        <f>VLOOKUP(D7,[2]Sheet1!$B$1:$H$100,4,0)</f>
        <v>18</v>
      </c>
      <c r="I7" s="56"/>
      <c r="J7" s="56"/>
      <c r="K7" s="56"/>
      <c r="L7" s="7"/>
      <c r="M7" s="7">
        <f t="shared" si="1"/>
        <v>3978</v>
      </c>
      <c r="N7" s="7">
        <f t="shared" si="2"/>
        <v>95</v>
      </c>
      <c r="O7" s="7">
        <f t="shared" si="3"/>
        <v>4073</v>
      </c>
      <c r="P7" s="6"/>
    </row>
    <row r="8" ht="18" customHeight="1" spans="1:16">
      <c r="A8" s="6">
        <f t="shared" si="0"/>
        <v>6</v>
      </c>
      <c r="B8" s="42"/>
      <c r="C8" s="5" t="s">
        <v>17</v>
      </c>
      <c r="D8" s="5" t="s">
        <v>28</v>
      </c>
      <c r="E8" s="43" t="s">
        <v>29</v>
      </c>
      <c r="F8" s="43">
        <f>VLOOKUP(D8,[3]劳务!$A:$AM,35,0)</f>
        <v>7</v>
      </c>
      <c r="G8" s="7">
        <f>VLOOKUP(D8,[3]劳务!$A:$AM,39,0)</f>
        <v>78.5</v>
      </c>
      <c r="H8" s="7">
        <v>18</v>
      </c>
      <c r="I8" s="56"/>
      <c r="J8" s="56"/>
      <c r="K8" s="56"/>
      <c r="L8" s="7"/>
      <c r="M8" s="7">
        <f t="shared" si="1"/>
        <v>1413</v>
      </c>
      <c r="N8" s="7">
        <f t="shared" si="2"/>
        <v>35</v>
      </c>
      <c r="O8" s="7">
        <f t="shared" si="3"/>
        <v>1448</v>
      </c>
      <c r="P8" s="6"/>
    </row>
    <row r="9" ht="18" customHeight="1" spans="1:16">
      <c r="A9" s="6">
        <f t="shared" si="0"/>
        <v>7</v>
      </c>
      <c r="B9" s="42"/>
      <c r="C9" s="5" t="s">
        <v>17</v>
      </c>
      <c r="D9" s="5" t="s">
        <v>30</v>
      </c>
      <c r="E9" s="44" t="s">
        <v>31</v>
      </c>
      <c r="F9" s="43">
        <f>VLOOKUP(D9,[3]劳务!$A:$AM,35,0)</f>
        <v>7</v>
      </c>
      <c r="G9" s="7">
        <f>VLOOKUP(D9,[3]劳务!$A:$AM,39,0)</f>
        <v>78.5</v>
      </c>
      <c r="H9" s="7">
        <v>18</v>
      </c>
      <c r="I9" s="56"/>
      <c r="J9" s="56"/>
      <c r="K9" s="56"/>
      <c r="L9" s="7"/>
      <c r="M9" s="7">
        <f t="shared" si="1"/>
        <v>1413</v>
      </c>
      <c r="N9" s="7">
        <f t="shared" si="2"/>
        <v>35</v>
      </c>
      <c r="O9" s="7">
        <f t="shared" si="3"/>
        <v>1448</v>
      </c>
      <c r="P9" s="6"/>
    </row>
    <row r="10" ht="18" customHeight="1" spans="1:16">
      <c r="A10" s="6">
        <f t="shared" si="0"/>
        <v>8</v>
      </c>
      <c r="B10" s="42"/>
      <c r="C10" s="5" t="s">
        <v>17</v>
      </c>
      <c r="D10" s="5" t="s">
        <v>32</v>
      </c>
      <c r="E10" s="43" t="s">
        <v>33</v>
      </c>
      <c r="F10" s="43">
        <f>VLOOKUP(D10,[3]劳务!$A:$AM,35,0)</f>
        <v>6</v>
      </c>
      <c r="G10" s="7">
        <f>VLOOKUP(D10,[3]劳务!$A:$AM,39,0)</f>
        <v>67.5</v>
      </c>
      <c r="H10" s="7">
        <v>18</v>
      </c>
      <c r="I10" s="56"/>
      <c r="J10" s="56"/>
      <c r="K10" s="56"/>
      <c r="L10" s="7"/>
      <c r="M10" s="7">
        <f t="shared" si="1"/>
        <v>1215</v>
      </c>
      <c r="N10" s="7">
        <f t="shared" si="2"/>
        <v>30</v>
      </c>
      <c r="O10" s="7">
        <f t="shared" si="3"/>
        <v>1245</v>
      </c>
      <c r="P10" s="6"/>
    </row>
    <row r="11" ht="18" customHeight="1" spans="1:16">
      <c r="A11" s="6"/>
      <c r="B11" s="42"/>
      <c r="C11" s="40" t="s">
        <v>34</v>
      </c>
      <c r="D11" s="45"/>
      <c r="E11" s="46"/>
      <c r="F11" s="6"/>
      <c r="G11" s="6"/>
      <c r="H11" s="6"/>
      <c r="I11" s="6"/>
      <c r="J11" s="6"/>
      <c r="K11" s="6"/>
      <c r="L11" s="6"/>
      <c r="M11" s="7">
        <f t="shared" si="1"/>
        <v>0</v>
      </c>
      <c r="N11" s="6"/>
      <c r="O11" s="57">
        <v>3800</v>
      </c>
      <c r="P11" s="6"/>
    </row>
    <row r="12" ht="18" customHeight="1" spans="1:16">
      <c r="A12" s="6">
        <v>9</v>
      </c>
      <c r="B12" s="42"/>
      <c r="C12" s="5" t="s">
        <v>35</v>
      </c>
      <c r="D12" s="5" t="s">
        <v>36</v>
      </c>
      <c r="E12" s="47">
        <v>43637</v>
      </c>
      <c r="F12" s="43">
        <v>26</v>
      </c>
      <c r="G12" s="7">
        <v>284.5</v>
      </c>
      <c r="H12" s="7">
        <v>18</v>
      </c>
      <c r="I12" s="56">
        <v>0</v>
      </c>
      <c r="J12" s="56">
        <v>11</v>
      </c>
      <c r="K12" s="56" t="s">
        <v>19</v>
      </c>
      <c r="L12" s="56" t="s">
        <v>19</v>
      </c>
      <c r="M12" s="7">
        <v>5081.4</v>
      </c>
      <c r="N12" s="7">
        <v>130</v>
      </c>
      <c r="O12" s="7">
        <v>5211.4</v>
      </c>
      <c r="P12" s="6"/>
    </row>
    <row r="13" ht="18" customHeight="1" spans="1:16">
      <c r="A13" s="6">
        <v>10</v>
      </c>
      <c r="B13" s="42"/>
      <c r="C13" s="5" t="s">
        <v>35</v>
      </c>
      <c r="D13" s="5" t="s">
        <v>37</v>
      </c>
      <c r="E13" s="47">
        <v>43641</v>
      </c>
      <c r="F13" s="43">
        <v>25</v>
      </c>
      <c r="G13" s="7">
        <v>272</v>
      </c>
      <c r="H13" s="7">
        <v>18</v>
      </c>
      <c r="I13" s="56">
        <v>0</v>
      </c>
      <c r="J13" s="56">
        <v>11</v>
      </c>
      <c r="K13" s="56" t="s">
        <v>19</v>
      </c>
      <c r="L13" s="56" t="s">
        <v>19</v>
      </c>
      <c r="M13" s="7">
        <v>4856.4</v>
      </c>
      <c r="N13" s="7">
        <v>125</v>
      </c>
      <c r="O13" s="7">
        <v>4981.4</v>
      </c>
      <c r="P13" s="6"/>
    </row>
    <row r="14" ht="18" customHeight="1" spans="1:16">
      <c r="A14" s="6">
        <v>11</v>
      </c>
      <c r="B14" s="42"/>
      <c r="C14" s="5" t="s">
        <v>35</v>
      </c>
      <c r="D14" s="5" t="s">
        <v>38</v>
      </c>
      <c r="E14" s="47">
        <v>43720</v>
      </c>
      <c r="F14" s="43">
        <v>25</v>
      </c>
      <c r="G14" s="7">
        <v>272.5</v>
      </c>
      <c r="H14" s="7">
        <v>18</v>
      </c>
      <c r="I14" s="56">
        <v>0</v>
      </c>
      <c r="J14" s="56">
        <v>11</v>
      </c>
      <c r="K14" s="56" t="s">
        <v>19</v>
      </c>
      <c r="L14" s="56" t="s">
        <v>19</v>
      </c>
      <c r="M14" s="7">
        <v>4865.4</v>
      </c>
      <c r="N14" s="7">
        <v>125</v>
      </c>
      <c r="O14" s="7">
        <v>4990.4</v>
      </c>
      <c r="P14" s="6"/>
    </row>
    <row r="15" ht="18" customHeight="1" spans="1:16">
      <c r="A15" s="6">
        <v>12</v>
      </c>
      <c r="B15" s="42"/>
      <c r="C15" s="5" t="s">
        <v>35</v>
      </c>
      <c r="D15" s="5" t="s">
        <v>39</v>
      </c>
      <c r="E15" s="47">
        <v>43720</v>
      </c>
      <c r="F15" s="43">
        <v>26</v>
      </c>
      <c r="G15" s="7">
        <v>284.5</v>
      </c>
      <c r="H15" s="7">
        <v>18</v>
      </c>
      <c r="I15" s="56">
        <v>0</v>
      </c>
      <c r="J15" s="56">
        <v>11</v>
      </c>
      <c r="K15" s="56" t="s">
        <v>19</v>
      </c>
      <c r="L15" s="56" t="s">
        <v>19</v>
      </c>
      <c r="M15" s="7">
        <v>5081.4</v>
      </c>
      <c r="N15" s="7">
        <v>130</v>
      </c>
      <c r="O15" s="7">
        <v>5211.4</v>
      </c>
      <c r="P15" s="6"/>
    </row>
    <row r="16" ht="18" customHeight="1" spans="1:16">
      <c r="A16" s="6">
        <v>13</v>
      </c>
      <c r="B16" s="42"/>
      <c r="C16" s="5" t="s">
        <v>35</v>
      </c>
      <c r="D16" s="5" t="s">
        <v>40</v>
      </c>
      <c r="E16" s="47">
        <v>43720</v>
      </c>
      <c r="F16" s="43">
        <v>23</v>
      </c>
      <c r="G16" s="7">
        <v>257.5</v>
      </c>
      <c r="H16" s="7">
        <v>18</v>
      </c>
      <c r="I16" s="56">
        <v>0</v>
      </c>
      <c r="J16" s="56">
        <v>11</v>
      </c>
      <c r="K16" s="56" t="s">
        <v>19</v>
      </c>
      <c r="L16" s="56" t="s">
        <v>19</v>
      </c>
      <c r="M16" s="7">
        <v>4595.4</v>
      </c>
      <c r="N16" s="7">
        <v>115</v>
      </c>
      <c r="O16" s="7">
        <v>4710.4</v>
      </c>
      <c r="P16" s="6"/>
    </row>
    <row r="17" ht="18" customHeight="1" spans="1:16">
      <c r="A17" s="6">
        <v>14</v>
      </c>
      <c r="B17" s="42"/>
      <c r="C17" s="5" t="s">
        <v>41</v>
      </c>
      <c r="D17" s="5" t="s">
        <v>42</v>
      </c>
      <c r="E17" s="47">
        <v>43737</v>
      </c>
      <c r="F17" s="43">
        <v>22</v>
      </c>
      <c r="G17" s="7">
        <v>218</v>
      </c>
      <c r="H17" s="7">
        <v>18</v>
      </c>
      <c r="I17" s="56">
        <v>0</v>
      </c>
      <c r="J17" s="56">
        <v>11</v>
      </c>
      <c r="K17" s="56" t="s">
        <v>19</v>
      </c>
      <c r="L17" s="56" t="s">
        <v>19</v>
      </c>
      <c r="M17" s="7">
        <v>3884.4</v>
      </c>
      <c r="N17" s="7">
        <v>110</v>
      </c>
      <c r="O17" s="7">
        <v>3994.4</v>
      </c>
      <c r="P17" s="6"/>
    </row>
    <row r="18" ht="18" customHeight="1" spans="1:16">
      <c r="A18" s="6">
        <v>15</v>
      </c>
      <c r="B18" s="42"/>
      <c r="C18" s="5" t="s">
        <v>35</v>
      </c>
      <c r="D18" s="5" t="s">
        <v>43</v>
      </c>
      <c r="E18" s="47">
        <v>43885</v>
      </c>
      <c r="F18" s="43">
        <v>24</v>
      </c>
      <c r="G18" s="7">
        <v>264.5</v>
      </c>
      <c r="H18" s="7">
        <v>18</v>
      </c>
      <c r="I18" s="56">
        <v>0</v>
      </c>
      <c r="J18" s="56">
        <v>11</v>
      </c>
      <c r="K18" s="56" t="s">
        <v>19</v>
      </c>
      <c r="L18" s="56" t="s">
        <v>19</v>
      </c>
      <c r="M18" s="7">
        <v>4721.4</v>
      </c>
      <c r="N18" s="7">
        <v>120</v>
      </c>
      <c r="O18" s="7">
        <v>4841.4</v>
      </c>
      <c r="P18" s="6"/>
    </row>
    <row r="19" ht="18" customHeight="1" spans="1:16">
      <c r="A19" s="6">
        <v>16</v>
      </c>
      <c r="B19" s="42"/>
      <c r="C19" s="5" t="s">
        <v>35</v>
      </c>
      <c r="D19" s="5" t="s">
        <v>44</v>
      </c>
      <c r="E19" s="47">
        <v>43886</v>
      </c>
      <c r="F19" s="43">
        <v>26</v>
      </c>
      <c r="G19" s="7">
        <v>280.5</v>
      </c>
      <c r="H19" s="7">
        <v>18</v>
      </c>
      <c r="I19" s="56">
        <v>0</v>
      </c>
      <c r="J19" s="56">
        <v>11</v>
      </c>
      <c r="K19" s="56" t="s">
        <v>19</v>
      </c>
      <c r="L19" s="56" t="s">
        <v>19</v>
      </c>
      <c r="M19" s="7">
        <v>5009.4</v>
      </c>
      <c r="N19" s="7">
        <v>130</v>
      </c>
      <c r="O19" s="7">
        <v>5139.4</v>
      </c>
      <c r="P19" s="6"/>
    </row>
    <row r="20" ht="18" customHeight="1" spans="1:16">
      <c r="A20" s="6">
        <v>17</v>
      </c>
      <c r="B20" s="42"/>
      <c r="C20" s="5" t="s">
        <v>35</v>
      </c>
      <c r="D20" s="5" t="s">
        <v>45</v>
      </c>
      <c r="E20" s="47">
        <v>44123</v>
      </c>
      <c r="F20" s="43">
        <v>19</v>
      </c>
      <c r="G20" s="7">
        <v>208</v>
      </c>
      <c r="H20" s="7">
        <v>18</v>
      </c>
      <c r="I20" s="56">
        <v>0</v>
      </c>
      <c r="J20" s="56">
        <v>11</v>
      </c>
      <c r="K20" s="56" t="s">
        <v>19</v>
      </c>
      <c r="L20" s="56" t="s">
        <v>19</v>
      </c>
      <c r="M20" s="7">
        <v>3704.4</v>
      </c>
      <c r="N20" s="7">
        <v>95</v>
      </c>
      <c r="O20" s="7">
        <v>3799.4</v>
      </c>
      <c r="P20" s="6"/>
    </row>
    <row r="21" ht="18" customHeight="1" spans="1:16">
      <c r="A21" s="6">
        <v>18</v>
      </c>
      <c r="B21" s="42"/>
      <c r="C21" s="5" t="s">
        <v>41</v>
      </c>
      <c r="D21" s="5" t="s">
        <v>46</v>
      </c>
      <c r="E21" s="47">
        <v>44256</v>
      </c>
      <c r="F21" s="43">
        <v>21</v>
      </c>
      <c r="G21" s="7">
        <v>248</v>
      </c>
      <c r="H21" s="7">
        <v>18</v>
      </c>
      <c r="I21" s="56">
        <v>0</v>
      </c>
      <c r="J21" s="56">
        <v>11</v>
      </c>
      <c r="K21" s="56" t="s">
        <v>19</v>
      </c>
      <c r="L21" s="56" t="s">
        <v>19</v>
      </c>
      <c r="M21" s="7">
        <v>4424.4</v>
      </c>
      <c r="N21" s="7">
        <v>105</v>
      </c>
      <c r="O21" s="7">
        <v>4529.4</v>
      </c>
      <c r="P21" s="6"/>
    </row>
    <row r="22" ht="18" customHeight="1" spans="1:16">
      <c r="A22" s="6">
        <v>19</v>
      </c>
      <c r="B22" s="42"/>
      <c r="C22" s="5" t="s">
        <v>35</v>
      </c>
      <c r="D22" s="5" t="s">
        <v>47</v>
      </c>
      <c r="E22" s="48">
        <v>44271</v>
      </c>
      <c r="F22" s="43">
        <v>25</v>
      </c>
      <c r="G22" s="7">
        <v>272.5</v>
      </c>
      <c r="H22" s="7">
        <v>18</v>
      </c>
      <c r="I22" s="56">
        <v>0</v>
      </c>
      <c r="J22" s="56">
        <v>9</v>
      </c>
      <c r="K22" s="56" t="s">
        <v>19</v>
      </c>
      <c r="L22" s="56" t="s">
        <v>19</v>
      </c>
      <c r="M22" s="7">
        <v>4872.6</v>
      </c>
      <c r="N22" s="7">
        <v>125</v>
      </c>
      <c r="O22" s="7">
        <v>4997.6</v>
      </c>
      <c r="P22" s="6"/>
    </row>
    <row r="23" ht="18" customHeight="1" spans="1:16">
      <c r="A23" s="6">
        <v>20</v>
      </c>
      <c r="B23" s="42"/>
      <c r="C23" s="5" t="s">
        <v>35</v>
      </c>
      <c r="D23" s="5" t="s">
        <v>48</v>
      </c>
      <c r="E23" s="47">
        <v>44272</v>
      </c>
      <c r="F23" s="43">
        <v>21</v>
      </c>
      <c r="G23" s="7">
        <v>230.5</v>
      </c>
      <c r="H23" s="7">
        <v>18</v>
      </c>
      <c r="I23" s="56">
        <v>0</v>
      </c>
      <c r="J23" s="56">
        <v>11</v>
      </c>
      <c r="K23" s="56" t="s">
        <v>19</v>
      </c>
      <c r="L23" s="56" t="s">
        <v>19</v>
      </c>
      <c r="M23" s="7">
        <v>4109.4</v>
      </c>
      <c r="N23" s="7">
        <v>105</v>
      </c>
      <c r="O23" s="7">
        <v>4214.4</v>
      </c>
      <c r="P23" s="6"/>
    </row>
    <row r="24" ht="18" customHeight="1" spans="1:16">
      <c r="A24" s="6">
        <v>21</v>
      </c>
      <c r="B24" s="42"/>
      <c r="C24" s="5" t="s">
        <v>35</v>
      </c>
      <c r="D24" s="5" t="s">
        <v>49</v>
      </c>
      <c r="E24" s="47">
        <v>44285</v>
      </c>
      <c r="F24" s="43">
        <v>16.5</v>
      </c>
      <c r="G24" s="7">
        <v>178.5</v>
      </c>
      <c r="H24" s="7">
        <v>18</v>
      </c>
      <c r="I24" s="56">
        <v>0</v>
      </c>
      <c r="J24" s="56">
        <v>11</v>
      </c>
      <c r="K24" s="56" t="s">
        <v>19</v>
      </c>
      <c r="L24" s="56" t="s">
        <v>19</v>
      </c>
      <c r="M24" s="7">
        <v>3173.4</v>
      </c>
      <c r="N24" s="7">
        <v>82.5</v>
      </c>
      <c r="O24" s="7">
        <v>3255.9</v>
      </c>
      <c r="P24" s="6"/>
    </row>
    <row r="25" ht="18" customHeight="1" spans="1:16">
      <c r="A25" s="6">
        <v>22</v>
      </c>
      <c r="B25" s="42"/>
      <c r="C25" s="5" t="s">
        <v>50</v>
      </c>
      <c r="D25" s="5" t="s">
        <v>51</v>
      </c>
      <c r="E25" s="49">
        <v>44380</v>
      </c>
      <c r="F25" s="43">
        <v>13</v>
      </c>
      <c r="G25" s="7">
        <v>128.5</v>
      </c>
      <c r="H25" s="7">
        <v>18</v>
      </c>
      <c r="I25" s="56">
        <v>0</v>
      </c>
      <c r="J25" s="56">
        <v>6.5</v>
      </c>
      <c r="K25" s="56" t="s">
        <v>19</v>
      </c>
      <c r="L25" s="56" t="s">
        <v>19</v>
      </c>
      <c r="M25" s="7">
        <v>2289.6</v>
      </c>
      <c r="N25" s="7">
        <v>65</v>
      </c>
      <c r="O25" s="7">
        <v>2354.6</v>
      </c>
      <c r="P25" s="6"/>
    </row>
    <row r="26" ht="18" customHeight="1" spans="1:16">
      <c r="A26" s="6">
        <v>23</v>
      </c>
      <c r="B26" s="42"/>
      <c r="C26" s="5" t="s">
        <v>50</v>
      </c>
      <c r="D26" s="5" t="s">
        <v>52</v>
      </c>
      <c r="E26" s="47">
        <v>44323</v>
      </c>
      <c r="F26" s="43">
        <v>14</v>
      </c>
      <c r="G26" s="7">
        <v>140</v>
      </c>
      <c r="H26" s="7">
        <v>18</v>
      </c>
      <c r="I26" s="56">
        <v>0</v>
      </c>
      <c r="J26" s="56">
        <v>8.5</v>
      </c>
      <c r="K26" s="56" t="s">
        <v>19</v>
      </c>
      <c r="L26" s="56" t="s">
        <v>19</v>
      </c>
      <c r="M26" s="7">
        <v>2489.4</v>
      </c>
      <c r="N26" s="7">
        <v>70</v>
      </c>
      <c r="O26" s="7">
        <v>2559.4</v>
      </c>
      <c r="P26" s="6"/>
    </row>
    <row r="27" ht="18" customHeight="1" spans="1:16">
      <c r="A27" s="6"/>
      <c r="B27" s="42"/>
      <c r="C27" s="40"/>
      <c r="D27" s="45"/>
      <c r="E27" s="46"/>
      <c r="F27" s="6"/>
      <c r="G27" s="6"/>
      <c r="H27" s="6"/>
      <c r="I27" s="6"/>
      <c r="J27" s="6"/>
      <c r="K27" s="6"/>
      <c r="L27" s="6"/>
      <c r="M27" s="7"/>
      <c r="N27" s="6"/>
      <c r="O27" s="57"/>
      <c r="P27" s="6"/>
    </row>
    <row r="28" ht="18" customHeight="1" spans="1:16">
      <c r="A28" s="6"/>
      <c r="B28" s="42"/>
      <c r="C28" s="40"/>
      <c r="D28" s="45"/>
      <c r="E28" s="46"/>
      <c r="F28" s="6"/>
      <c r="G28" s="6"/>
      <c r="H28" s="6"/>
      <c r="I28" s="6"/>
      <c r="J28" s="6"/>
      <c r="K28" s="6"/>
      <c r="L28" s="6"/>
      <c r="M28" s="7"/>
      <c r="N28" s="6"/>
      <c r="O28" s="57"/>
      <c r="P28" s="6"/>
    </row>
    <row r="29" ht="18" customHeight="1" spans="1:16">
      <c r="A29" s="6"/>
      <c r="B29" s="42"/>
      <c r="C29" s="40"/>
      <c r="D29" s="45"/>
      <c r="E29" s="46"/>
      <c r="F29" s="6"/>
      <c r="G29" s="6"/>
      <c r="H29" s="6"/>
      <c r="I29" s="6"/>
      <c r="J29" s="6"/>
      <c r="K29" s="6"/>
      <c r="L29" s="6"/>
      <c r="M29" s="7"/>
      <c r="N29" s="6"/>
      <c r="O29" s="57"/>
      <c r="P29" s="6"/>
    </row>
    <row r="30" ht="18" customHeight="1" spans="1:16">
      <c r="A30" s="6"/>
      <c r="B30" s="42"/>
      <c r="C30" s="40"/>
      <c r="D30" s="45"/>
      <c r="E30" s="46"/>
      <c r="F30" s="6"/>
      <c r="G30" s="6"/>
      <c r="H30" s="6"/>
      <c r="I30" s="6"/>
      <c r="J30" s="6"/>
      <c r="K30" s="6"/>
      <c r="L30" s="6"/>
      <c r="M30" s="7"/>
      <c r="N30" s="6"/>
      <c r="O30" s="57"/>
      <c r="P30" s="6"/>
    </row>
    <row r="31" ht="18" customHeight="1" spans="1:16">
      <c r="A31" s="6"/>
      <c r="B31" s="42"/>
      <c r="C31" s="40"/>
      <c r="D31" s="45"/>
      <c r="E31" s="46"/>
      <c r="F31" s="6"/>
      <c r="G31" s="6"/>
      <c r="H31" s="6"/>
      <c r="I31" s="6"/>
      <c r="J31" s="6"/>
      <c r="K31" s="6"/>
      <c r="L31" s="6"/>
      <c r="M31" s="7"/>
      <c r="N31" s="6"/>
      <c r="O31" s="57"/>
      <c r="P31" s="6"/>
    </row>
    <row r="32" spans="1:16">
      <c r="A32" s="6" t="s">
        <v>53</v>
      </c>
      <c r="B32" s="6"/>
      <c r="C32" s="6"/>
      <c r="D32" s="6"/>
      <c r="E32" s="50"/>
      <c r="F32" s="7">
        <f>SUM(F3:F26)</f>
        <v>452.5</v>
      </c>
      <c r="G32" s="7">
        <f t="shared" ref="G32:O32" si="4">SUM(G3:G26)</f>
        <v>4973</v>
      </c>
      <c r="H32" s="7">
        <f t="shared" si="4"/>
        <v>414</v>
      </c>
      <c r="I32" s="7">
        <f t="shared" si="4"/>
        <v>0</v>
      </c>
      <c r="J32" s="7">
        <f t="shared" si="4"/>
        <v>156</v>
      </c>
      <c r="K32" s="7">
        <f t="shared" si="4"/>
        <v>-20</v>
      </c>
      <c r="L32" s="7">
        <f t="shared" si="4"/>
        <v>0</v>
      </c>
      <c r="M32" s="7">
        <f t="shared" si="4"/>
        <v>88932.4</v>
      </c>
      <c r="N32" s="7">
        <f t="shared" si="4"/>
        <v>2262.5</v>
      </c>
      <c r="O32" s="7">
        <f t="shared" si="4"/>
        <v>94994.9</v>
      </c>
      <c r="P32" s="58"/>
    </row>
    <row r="33" ht="37" customHeight="1" spans="1:16">
      <c r="A33" s="51" t="s">
        <v>54</v>
      </c>
      <c r="B33" s="52"/>
      <c r="C33" s="53"/>
      <c r="D33" s="53"/>
      <c r="E33" s="54"/>
      <c r="F33" s="53"/>
      <c r="G33" s="53"/>
      <c r="H33" s="53"/>
      <c r="I33" s="6"/>
      <c r="J33" s="53"/>
      <c r="K33" s="53"/>
      <c r="L33" s="53"/>
      <c r="M33" s="53"/>
      <c r="N33" s="53"/>
      <c r="O33" s="53"/>
      <c r="P33" s="53"/>
    </row>
    <row r="34" spans="9:9">
      <c r="I34" s="6"/>
    </row>
    <row r="37" spans="4:5">
      <c r="D37"/>
      <c r="E37"/>
    </row>
    <row r="38" spans="4:5">
      <c r="D38"/>
      <c r="E38"/>
    </row>
    <row r="39" spans="4:5">
      <c r="D39"/>
      <c r="E39"/>
    </row>
  </sheetData>
  <mergeCells count="4">
    <mergeCell ref="A1:P1"/>
    <mergeCell ref="A32:D32"/>
    <mergeCell ref="A33:P33"/>
    <mergeCell ref="B3:B11"/>
  </mergeCells>
  <conditionalFormatting sqref="D10">
    <cfRule type="duplicateValues" dxfId="0" priority="77"/>
    <cfRule type="duplicateValues" dxfId="0" priority="78"/>
  </conditionalFormatting>
  <conditionalFormatting sqref="D12">
    <cfRule type="duplicateValues" dxfId="0" priority="60"/>
    <cfRule type="duplicateValues" dxfId="0" priority="45"/>
    <cfRule type="duplicateValues" dxfId="0" priority="30"/>
    <cfRule type="duplicateValues" dxfId="0" priority="15"/>
  </conditionalFormatting>
  <conditionalFormatting sqref="D13">
    <cfRule type="duplicateValues" dxfId="0" priority="59"/>
    <cfRule type="duplicateValues" dxfId="0" priority="44"/>
    <cfRule type="duplicateValues" dxfId="0" priority="29"/>
    <cfRule type="duplicateValues" dxfId="0" priority="14"/>
  </conditionalFormatting>
  <conditionalFormatting sqref="D14">
    <cfRule type="duplicateValues" dxfId="0" priority="58"/>
    <cfRule type="duplicateValues" dxfId="0" priority="43"/>
    <cfRule type="duplicateValues" dxfId="0" priority="28"/>
    <cfRule type="duplicateValues" dxfId="0" priority="13"/>
  </conditionalFormatting>
  <conditionalFormatting sqref="D15">
    <cfRule type="duplicateValues" dxfId="0" priority="57"/>
    <cfRule type="duplicateValues" dxfId="0" priority="42"/>
    <cfRule type="duplicateValues" dxfId="0" priority="27"/>
    <cfRule type="duplicateValues" dxfId="0" priority="12"/>
  </conditionalFormatting>
  <conditionalFormatting sqref="D16">
    <cfRule type="duplicateValues" dxfId="0" priority="56"/>
    <cfRule type="duplicateValues" dxfId="0" priority="41"/>
    <cfRule type="duplicateValues" dxfId="0" priority="26"/>
    <cfRule type="duplicateValues" dxfId="0" priority="11"/>
  </conditionalFormatting>
  <conditionalFormatting sqref="D17">
    <cfRule type="duplicateValues" dxfId="0" priority="55"/>
    <cfRule type="duplicateValues" dxfId="0" priority="40"/>
    <cfRule type="duplicateValues" dxfId="0" priority="25"/>
    <cfRule type="duplicateValues" dxfId="0" priority="10"/>
  </conditionalFormatting>
  <conditionalFormatting sqref="D18">
    <cfRule type="duplicateValues" dxfId="0" priority="54"/>
    <cfRule type="duplicateValues" dxfId="0" priority="39"/>
    <cfRule type="duplicateValues" dxfId="0" priority="24"/>
    <cfRule type="duplicateValues" dxfId="0" priority="9"/>
  </conditionalFormatting>
  <conditionalFormatting sqref="D19">
    <cfRule type="duplicateValues" dxfId="0" priority="53"/>
    <cfRule type="duplicateValues" dxfId="0" priority="38"/>
    <cfRule type="duplicateValues" dxfId="0" priority="23"/>
    <cfRule type="duplicateValues" dxfId="0" priority="8"/>
  </conditionalFormatting>
  <conditionalFormatting sqref="D20">
    <cfRule type="duplicateValues" dxfId="0" priority="52"/>
    <cfRule type="duplicateValues" dxfId="0" priority="37"/>
    <cfRule type="duplicateValues" dxfId="0" priority="22"/>
    <cfRule type="duplicateValues" dxfId="0" priority="7"/>
  </conditionalFormatting>
  <conditionalFormatting sqref="D21">
    <cfRule type="duplicateValues" dxfId="0" priority="51"/>
    <cfRule type="duplicateValues" dxfId="0" priority="36"/>
    <cfRule type="duplicateValues" dxfId="0" priority="21"/>
    <cfRule type="duplicateValues" dxfId="0" priority="6"/>
  </conditionalFormatting>
  <conditionalFormatting sqref="D22">
    <cfRule type="duplicateValues" dxfId="0" priority="50"/>
    <cfRule type="duplicateValues" dxfId="0" priority="35"/>
    <cfRule type="duplicateValues" dxfId="0" priority="20"/>
    <cfRule type="duplicateValues" dxfId="0" priority="5"/>
  </conditionalFormatting>
  <conditionalFormatting sqref="D23">
    <cfRule type="duplicateValues" dxfId="0" priority="49"/>
    <cfRule type="duplicateValues" dxfId="0" priority="34"/>
    <cfRule type="duplicateValues" dxfId="0" priority="19"/>
    <cfRule type="duplicateValues" dxfId="0" priority="4"/>
  </conditionalFormatting>
  <conditionalFormatting sqref="D24">
    <cfRule type="duplicateValues" dxfId="0" priority="48"/>
    <cfRule type="duplicateValues" dxfId="0" priority="33"/>
    <cfRule type="duplicateValues" dxfId="0" priority="18"/>
    <cfRule type="duplicateValues" dxfId="0" priority="3"/>
  </conditionalFormatting>
  <conditionalFormatting sqref="D25">
    <cfRule type="duplicateValues" dxfId="0" priority="47"/>
    <cfRule type="duplicateValues" dxfId="0" priority="32"/>
    <cfRule type="duplicateValues" dxfId="0" priority="17"/>
    <cfRule type="duplicateValues" dxfId="0" priority="2"/>
  </conditionalFormatting>
  <conditionalFormatting sqref="D26">
    <cfRule type="duplicateValues" dxfId="0" priority="46"/>
    <cfRule type="duplicateValues" dxfId="0" priority="31"/>
    <cfRule type="duplicateValues" dxfId="0" priority="16"/>
    <cfRule type="duplicateValues" dxfId="0" priority="1"/>
  </conditionalFormatting>
  <conditionalFormatting sqref="D1:D11 D27:D1048576">
    <cfRule type="duplicateValues" dxfId="0" priority="65"/>
    <cfRule type="duplicateValues" dxfId="0" priority="74"/>
  </conditionalFormatting>
  <conditionalFormatting sqref="D1:D9 D11 D27:D36 D40:D1048576">
    <cfRule type="duplicateValues" dxfId="0" priority="85"/>
    <cfRule type="duplicateValues" dxfId="0" priority="86"/>
  </conditionalFormatting>
  <pageMargins left="0.314583333333333" right="0.236111111111111" top="0.472222222222222" bottom="0.393055555555556" header="0.5" footer="0.5"/>
  <pageSetup paperSize="9" scale="71" orientation="landscape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14" customWidth="1"/>
    <col min="2" max="2" width="10.875" style="14" customWidth="1"/>
    <col min="3" max="3" width="7.875" style="14" customWidth="1"/>
    <col min="4" max="4" width="8.5" style="14" customWidth="1"/>
    <col min="5" max="5" width="8.375" style="14" customWidth="1"/>
    <col min="6" max="6" width="8.625" style="14" customWidth="1"/>
    <col min="7" max="7" width="10.875" style="14" customWidth="1"/>
    <col min="8" max="8" width="8.875" style="14" customWidth="1"/>
    <col min="9" max="9" width="6.125" style="14" customWidth="1"/>
    <col min="10" max="10" width="8.75" style="14" customWidth="1"/>
    <col min="11" max="11" width="12.625" style="14"/>
    <col min="12" max="12" width="10.9666666666667" style="14" customWidth="1"/>
    <col min="13" max="13" width="6.5" style="14" hidden="1" customWidth="1"/>
    <col min="14" max="14" width="9.375" style="14" customWidth="1"/>
    <col min="15" max="15" width="15.975" style="15" customWidth="1"/>
    <col min="16" max="16" width="6.525" style="14" customWidth="1"/>
    <col min="17" max="17" width="12.2166666666667" style="14" hidden="1" customWidth="1"/>
    <col min="18" max="18" width="9" style="14" hidden="1" customWidth="1"/>
    <col min="19" max="19" width="12.225" style="14" hidden="1" customWidth="1"/>
    <col min="20" max="20" width="11.5" style="14" customWidth="1"/>
    <col min="21" max="16384" width="9" style="14"/>
  </cols>
  <sheetData>
    <row r="1" customHeight="1" spans="1:16">
      <c r="A1" s="16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3"/>
      <c r="P1" s="16"/>
    </row>
    <row r="2" customHeight="1" spans="1:16">
      <c r="A2" s="17" t="s">
        <v>1</v>
      </c>
      <c r="B2" s="17" t="s">
        <v>2</v>
      </c>
      <c r="C2" s="18" t="s">
        <v>56</v>
      </c>
      <c r="D2" s="18" t="s">
        <v>3</v>
      </c>
      <c r="E2" s="18" t="s">
        <v>5</v>
      </c>
      <c r="F2" s="18" t="s">
        <v>6</v>
      </c>
      <c r="G2" s="18" t="s">
        <v>8</v>
      </c>
      <c r="H2" s="18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7" t="s">
        <v>34</v>
      </c>
      <c r="N2" s="17" t="s">
        <v>14</v>
      </c>
      <c r="O2" s="24" t="s">
        <v>15</v>
      </c>
      <c r="P2" s="17" t="s">
        <v>57</v>
      </c>
    </row>
    <row r="3" customHeight="1" spans="1:20">
      <c r="A3" s="17">
        <f>ROW()-2</f>
        <v>1</v>
      </c>
      <c r="B3" s="17" t="s">
        <v>58</v>
      </c>
      <c r="C3" s="18" t="s">
        <v>59</v>
      </c>
      <c r="D3" s="18" t="s">
        <v>60</v>
      </c>
      <c r="E3" s="18"/>
      <c r="F3" s="18"/>
      <c r="G3" s="18"/>
      <c r="H3" s="18"/>
      <c r="I3" s="17"/>
      <c r="J3" s="17"/>
      <c r="K3" s="18">
        <f t="shared" ref="K3:K24" si="0">(F3-G3-H3)*18+G3*15+H3*18*0.8+I3-J3</f>
        <v>0</v>
      </c>
      <c r="L3" s="25">
        <f t="shared" ref="L3:L24" si="1">E3*5</f>
        <v>0</v>
      </c>
      <c r="M3" s="25"/>
      <c r="N3" s="17">
        <f t="shared" ref="N3:N24" si="2">K3+L3</f>
        <v>0</v>
      </c>
      <c r="O3" s="26"/>
      <c r="P3" s="17"/>
      <c r="S3" s="14" t="str">
        <f>VLOOKUP(D3,[1]劳务临时工!C$2:P$78,14,0)</f>
        <v>2020-07-10</v>
      </c>
      <c r="T3" s="14" t="e">
        <v>#N/A</v>
      </c>
    </row>
    <row r="4" customHeight="1" spans="1:20">
      <c r="A4" s="17">
        <f>ROW()-2</f>
        <v>2</v>
      </c>
      <c r="B4" s="17" t="s">
        <v>58</v>
      </c>
      <c r="C4" s="18" t="s">
        <v>59</v>
      </c>
      <c r="D4" s="18" t="s">
        <v>23</v>
      </c>
      <c r="E4" s="18"/>
      <c r="F4" s="18"/>
      <c r="G4" s="18"/>
      <c r="H4" s="18"/>
      <c r="I4" s="17"/>
      <c r="J4" s="17"/>
      <c r="K4" s="18">
        <f t="shared" si="0"/>
        <v>0</v>
      </c>
      <c r="L4" s="25">
        <f t="shared" si="1"/>
        <v>0</v>
      </c>
      <c r="M4" s="25"/>
      <c r="N4" s="17">
        <f t="shared" si="2"/>
        <v>0</v>
      </c>
      <c r="O4" s="26"/>
      <c r="P4" s="17"/>
      <c r="S4" s="14" t="str">
        <f>VLOOKUP(D4,[1]劳务临时工!C$2:P$78,14,0)</f>
        <v>2019-04-24</v>
      </c>
      <c r="T4" s="14" t="s">
        <v>24</v>
      </c>
    </row>
    <row r="5" customFormat="1" customHeight="1" spans="1:20">
      <c r="A5" s="19">
        <f>ROW()-2</f>
        <v>3</v>
      </c>
      <c r="B5" s="19" t="s">
        <v>58</v>
      </c>
      <c r="C5" s="20" t="s">
        <v>59</v>
      </c>
      <c r="D5" s="20" t="s">
        <v>61</v>
      </c>
      <c r="E5" s="20"/>
      <c r="F5" s="20"/>
      <c r="G5" s="20"/>
      <c r="H5" s="20"/>
      <c r="I5" s="19"/>
      <c r="J5" s="19"/>
      <c r="K5" s="18">
        <f t="shared" si="0"/>
        <v>0</v>
      </c>
      <c r="L5" s="27">
        <f t="shared" si="1"/>
        <v>0</v>
      </c>
      <c r="M5" s="27"/>
      <c r="N5" s="19">
        <f t="shared" si="2"/>
        <v>0</v>
      </c>
      <c r="O5" s="28"/>
      <c r="P5" s="19"/>
      <c r="S5" s="14" t="str">
        <f>VLOOKUP(D5,[1]劳务临时工!C$2:P$78,14,0)</f>
        <v>2020-10-09</v>
      </c>
      <c r="T5" s="14" t="s">
        <v>62</v>
      </c>
    </row>
    <row r="6" customFormat="1" customHeight="1" spans="1:20">
      <c r="A6" s="19">
        <f>ROW()-2</f>
        <v>4</v>
      </c>
      <c r="B6" s="19" t="s">
        <v>58</v>
      </c>
      <c r="C6" s="20" t="s">
        <v>59</v>
      </c>
      <c r="D6" s="20" t="s">
        <v>63</v>
      </c>
      <c r="E6" s="20"/>
      <c r="F6" s="20"/>
      <c r="G6" s="20"/>
      <c r="H6" s="20"/>
      <c r="I6" s="19"/>
      <c r="J6" s="19"/>
      <c r="K6" s="18">
        <f t="shared" si="0"/>
        <v>0</v>
      </c>
      <c r="L6" s="27">
        <f t="shared" si="1"/>
        <v>0</v>
      </c>
      <c r="M6" s="27"/>
      <c r="N6" s="19">
        <f t="shared" si="2"/>
        <v>0</v>
      </c>
      <c r="O6" s="28"/>
      <c r="P6" s="19"/>
      <c r="S6" s="14" t="e">
        <f>VLOOKUP(D6,[1]劳务临时工!C$2:P$78,14,0)</f>
        <v>#N/A</v>
      </c>
      <c r="T6" s="35">
        <v>44118</v>
      </c>
    </row>
    <row r="7" customFormat="1" customHeight="1" spans="1:20">
      <c r="A7" s="17">
        <f>ROW()-2</f>
        <v>5</v>
      </c>
      <c r="B7" s="17" t="s">
        <v>64</v>
      </c>
      <c r="C7" s="18" t="s">
        <v>65</v>
      </c>
      <c r="D7" s="18" t="s">
        <v>66</v>
      </c>
      <c r="E7" s="18"/>
      <c r="F7" s="18"/>
      <c r="G7" s="18"/>
      <c r="H7" s="18"/>
      <c r="I7" s="17"/>
      <c r="J7" s="17"/>
      <c r="K7" s="18">
        <f t="shared" si="0"/>
        <v>0</v>
      </c>
      <c r="L7" s="25">
        <f t="shared" si="1"/>
        <v>0</v>
      </c>
      <c r="M7" s="25"/>
      <c r="N7" s="17">
        <f t="shared" si="2"/>
        <v>0</v>
      </c>
      <c r="O7" s="26"/>
      <c r="P7" s="17"/>
      <c r="S7" s="14" t="str">
        <f>VLOOKUP(D7,[1]劳务临时工!C$2:P$78,14,0)</f>
        <v>2020-05-11</v>
      </c>
      <c r="T7" s="14" t="s">
        <v>67</v>
      </c>
    </row>
    <row r="8" customFormat="1" customHeight="1" spans="1:20">
      <c r="A8" s="17">
        <f t="shared" ref="A8:A24" si="3">ROW()-2</f>
        <v>6</v>
      </c>
      <c r="B8" s="17" t="s">
        <v>68</v>
      </c>
      <c r="C8" s="18" t="s">
        <v>65</v>
      </c>
      <c r="D8" s="18" t="s">
        <v>69</v>
      </c>
      <c r="E8" s="18"/>
      <c r="F8" s="18"/>
      <c r="G8" s="18"/>
      <c r="H8" s="18"/>
      <c r="I8" s="17"/>
      <c r="J8" s="17"/>
      <c r="K8" s="18">
        <f t="shared" si="0"/>
        <v>0</v>
      </c>
      <c r="L8" s="25">
        <f t="shared" si="1"/>
        <v>0</v>
      </c>
      <c r="M8" s="17">
        <f>16*37+18*(J8-37)+K8-L8</f>
        <v>-74</v>
      </c>
      <c r="N8" s="17">
        <f t="shared" si="2"/>
        <v>0</v>
      </c>
      <c r="O8" s="26"/>
      <c r="P8" s="17"/>
      <c r="S8" s="14" t="str">
        <f>VLOOKUP(D8,[1]劳务临时工!C$2:P$78,14,0)</f>
        <v>2020-07-15</v>
      </c>
      <c r="T8" s="14" t="s">
        <v>70</v>
      </c>
    </row>
    <row r="9" customFormat="1" customHeight="1" spans="1:20">
      <c r="A9" s="17">
        <f t="shared" si="3"/>
        <v>7</v>
      </c>
      <c r="B9" s="17" t="s">
        <v>68</v>
      </c>
      <c r="C9" s="18" t="s">
        <v>65</v>
      </c>
      <c r="D9" s="18" t="s">
        <v>71</v>
      </c>
      <c r="E9" s="18"/>
      <c r="F9" s="18"/>
      <c r="G9" s="18"/>
      <c r="H9" s="18"/>
      <c r="I9" s="17"/>
      <c r="J9" s="17"/>
      <c r="K9" s="18">
        <f t="shared" si="0"/>
        <v>0</v>
      </c>
      <c r="L9" s="25">
        <f t="shared" si="1"/>
        <v>0</v>
      </c>
      <c r="M9" s="17"/>
      <c r="N9" s="17">
        <f t="shared" si="2"/>
        <v>0</v>
      </c>
      <c r="O9" s="26"/>
      <c r="P9" s="17"/>
      <c r="S9" s="14" t="str">
        <f>VLOOKUP(D9,[1]劳务临时工!C$2:P$78,14,0)</f>
        <v>2020-07-15</v>
      </c>
      <c r="T9" s="14" t="s">
        <v>70</v>
      </c>
    </row>
    <row r="10" customFormat="1" customHeight="1" spans="1:20">
      <c r="A10" s="17">
        <f t="shared" si="3"/>
        <v>8</v>
      </c>
      <c r="B10" s="17" t="s">
        <v>68</v>
      </c>
      <c r="C10" s="18" t="s">
        <v>65</v>
      </c>
      <c r="D10" s="18" t="s">
        <v>72</v>
      </c>
      <c r="E10" s="18"/>
      <c r="F10" s="18"/>
      <c r="G10" s="18"/>
      <c r="H10" s="18"/>
      <c r="I10" s="17"/>
      <c r="J10" s="17"/>
      <c r="K10" s="18">
        <f t="shared" si="0"/>
        <v>0</v>
      </c>
      <c r="L10" s="25">
        <f t="shared" si="1"/>
        <v>0</v>
      </c>
      <c r="M10" s="17"/>
      <c r="N10" s="17">
        <f t="shared" si="2"/>
        <v>0</v>
      </c>
      <c r="O10" s="26"/>
      <c r="P10" s="17"/>
      <c r="S10" s="14" t="str">
        <f>VLOOKUP(D10,[1]劳务临时工!C$2:P$78,14,0)</f>
        <v>2020-09-23</v>
      </c>
      <c r="T10" s="14" t="s">
        <v>73</v>
      </c>
    </row>
    <row r="11" customFormat="1" customHeight="1" spans="1:20">
      <c r="A11" s="17">
        <f t="shared" si="3"/>
        <v>9</v>
      </c>
      <c r="B11" s="17" t="s">
        <v>68</v>
      </c>
      <c r="C11" s="18" t="s">
        <v>65</v>
      </c>
      <c r="D11" s="18" t="s">
        <v>74</v>
      </c>
      <c r="E11" s="18"/>
      <c r="F11" s="18"/>
      <c r="G11" s="18"/>
      <c r="H11" s="18"/>
      <c r="I11" s="17"/>
      <c r="J11" s="17"/>
      <c r="K11" s="18">
        <f t="shared" si="0"/>
        <v>0</v>
      </c>
      <c r="L11" s="25">
        <f t="shared" si="1"/>
        <v>0</v>
      </c>
      <c r="M11" s="17"/>
      <c r="N11" s="17">
        <f t="shared" si="2"/>
        <v>0</v>
      </c>
      <c r="O11" s="26"/>
      <c r="P11" s="17"/>
      <c r="S11" s="14"/>
      <c r="T11" s="14" t="s">
        <v>75</v>
      </c>
    </row>
    <row r="12" customFormat="1" customHeight="1" spans="1:20">
      <c r="A12" s="17">
        <f t="shared" si="3"/>
        <v>10</v>
      </c>
      <c r="B12" s="17" t="s">
        <v>76</v>
      </c>
      <c r="C12" s="18" t="s">
        <v>77</v>
      </c>
      <c r="D12" s="18" t="s">
        <v>78</v>
      </c>
      <c r="E12" s="18"/>
      <c r="F12" s="18"/>
      <c r="G12" s="18"/>
      <c r="H12" s="18"/>
      <c r="I12" s="17"/>
      <c r="J12" s="17"/>
      <c r="K12" s="18">
        <f t="shared" si="0"/>
        <v>0</v>
      </c>
      <c r="L12" s="25">
        <f t="shared" si="1"/>
        <v>0</v>
      </c>
      <c r="M12" s="25"/>
      <c r="N12" s="17">
        <f t="shared" si="2"/>
        <v>0</v>
      </c>
      <c r="O12" s="26"/>
      <c r="P12" s="17"/>
      <c r="S12" s="14" t="str">
        <f>VLOOKUP(D12,[1]劳务临时工!C$2:P$78,14,0)</f>
        <v>2020-06-05</v>
      </c>
      <c r="T12" s="14" t="s">
        <v>79</v>
      </c>
    </row>
    <row r="13" customFormat="1" customHeight="1" spans="1:20">
      <c r="A13" s="17">
        <f t="shared" si="3"/>
        <v>11</v>
      </c>
      <c r="B13" s="17" t="s">
        <v>76</v>
      </c>
      <c r="C13" s="18" t="s">
        <v>77</v>
      </c>
      <c r="D13" s="18" t="s">
        <v>80</v>
      </c>
      <c r="E13" s="18"/>
      <c r="F13" s="18"/>
      <c r="G13" s="18"/>
      <c r="H13" s="18"/>
      <c r="I13" s="17"/>
      <c r="J13" s="17"/>
      <c r="K13" s="18">
        <f t="shared" si="0"/>
        <v>0</v>
      </c>
      <c r="L13" s="25">
        <f t="shared" si="1"/>
        <v>0</v>
      </c>
      <c r="M13" s="25"/>
      <c r="N13" s="17">
        <f t="shared" si="2"/>
        <v>0</v>
      </c>
      <c r="O13" s="26"/>
      <c r="P13" s="17"/>
      <c r="S13" s="14" t="str">
        <f>VLOOKUP(D13,[1]劳务临时工!C$2:P$78,14,0)</f>
        <v>2020-06-14</v>
      </c>
      <c r="T13" s="14" t="s">
        <v>81</v>
      </c>
    </row>
    <row r="14" customFormat="1" customHeight="1" spans="1:20">
      <c r="A14" s="17">
        <f t="shared" si="3"/>
        <v>12</v>
      </c>
      <c r="B14" s="17" t="s">
        <v>76</v>
      </c>
      <c r="C14" s="18" t="s">
        <v>77</v>
      </c>
      <c r="D14" s="18" t="s">
        <v>82</v>
      </c>
      <c r="E14" s="18"/>
      <c r="F14" s="18"/>
      <c r="G14" s="18"/>
      <c r="H14" s="18"/>
      <c r="I14" s="17"/>
      <c r="J14" s="17"/>
      <c r="K14" s="18">
        <f t="shared" si="0"/>
        <v>0</v>
      </c>
      <c r="L14" s="25">
        <f t="shared" si="1"/>
        <v>0</v>
      </c>
      <c r="M14" s="25"/>
      <c r="N14" s="17">
        <f t="shared" si="2"/>
        <v>0</v>
      </c>
      <c r="O14" s="26"/>
      <c r="P14" s="29"/>
      <c r="S14" s="14" t="str">
        <f>VLOOKUP(D14,[1]劳务临时工!C$2:P$78,14,0)</f>
        <v>2020-06-29</v>
      </c>
      <c r="T14" s="14" t="s">
        <v>83</v>
      </c>
    </row>
    <row r="15" customFormat="1" customHeight="1" spans="1:20">
      <c r="A15" s="17">
        <f t="shared" si="3"/>
        <v>13</v>
      </c>
      <c r="B15" s="17" t="s">
        <v>76</v>
      </c>
      <c r="C15" s="18" t="s">
        <v>77</v>
      </c>
      <c r="D15" s="18" t="s">
        <v>84</v>
      </c>
      <c r="E15" s="18"/>
      <c r="F15" s="18"/>
      <c r="G15" s="18"/>
      <c r="H15" s="18"/>
      <c r="I15" s="17"/>
      <c r="J15" s="17"/>
      <c r="K15" s="18">
        <f t="shared" si="0"/>
        <v>0</v>
      </c>
      <c r="L15" s="25">
        <f t="shared" si="1"/>
        <v>0</v>
      </c>
      <c r="M15" s="25"/>
      <c r="N15" s="17">
        <f t="shared" si="2"/>
        <v>0</v>
      </c>
      <c r="O15" s="26"/>
      <c r="P15" s="29"/>
      <c r="S15" s="14" t="e">
        <f>VLOOKUP(D15,[1]劳务临时工!C$2:P$78,14,0)</f>
        <v>#N/A</v>
      </c>
      <c r="T15" s="14" t="e">
        <v>#N/A</v>
      </c>
    </row>
    <row r="16" customFormat="1" customHeight="1" spans="1:20">
      <c r="A16" s="17">
        <f t="shared" si="3"/>
        <v>14</v>
      </c>
      <c r="B16" s="17" t="s">
        <v>76</v>
      </c>
      <c r="C16" s="18" t="s">
        <v>77</v>
      </c>
      <c r="D16" s="18" t="s">
        <v>85</v>
      </c>
      <c r="E16" s="18"/>
      <c r="F16" s="18"/>
      <c r="G16" s="18"/>
      <c r="H16" s="18"/>
      <c r="I16" s="17"/>
      <c r="J16" s="17"/>
      <c r="K16" s="18">
        <f t="shared" si="0"/>
        <v>0</v>
      </c>
      <c r="L16" s="25">
        <f t="shared" si="1"/>
        <v>0</v>
      </c>
      <c r="M16" s="25"/>
      <c r="N16" s="17">
        <f t="shared" si="2"/>
        <v>0</v>
      </c>
      <c r="O16" s="26"/>
      <c r="P16" s="29"/>
      <c r="S16" s="14"/>
      <c r="T16" s="14"/>
    </row>
    <row r="17" s="13" customFormat="1" customHeight="1" spans="1:20">
      <c r="A17" s="17">
        <f t="shared" si="3"/>
        <v>15</v>
      </c>
      <c r="B17" s="17" t="s">
        <v>76</v>
      </c>
      <c r="C17" s="18" t="s">
        <v>77</v>
      </c>
      <c r="D17" s="18" t="s">
        <v>86</v>
      </c>
      <c r="E17" s="18"/>
      <c r="F17" s="18"/>
      <c r="G17" s="18"/>
      <c r="H17" s="18"/>
      <c r="I17" s="17"/>
      <c r="J17" s="17"/>
      <c r="K17" s="18">
        <f t="shared" si="0"/>
        <v>0</v>
      </c>
      <c r="L17" s="25">
        <f t="shared" si="1"/>
        <v>0</v>
      </c>
      <c r="M17" s="25"/>
      <c r="N17" s="17">
        <f t="shared" si="2"/>
        <v>0</v>
      </c>
      <c r="O17" s="26"/>
      <c r="P17" s="29"/>
      <c r="S17" s="14" t="str">
        <f>VLOOKUP(D17,[1]劳务临时工!C$2:P$78,14,0)</f>
        <v>2020-08-26</v>
      </c>
      <c r="T17" s="14" t="e">
        <v>#N/A</v>
      </c>
    </row>
    <row r="18" customFormat="1" customHeight="1" spans="1:20">
      <c r="A18" s="17">
        <f t="shared" si="3"/>
        <v>16</v>
      </c>
      <c r="B18" s="17" t="s">
        <v>76</v>
      </c>
      <c r="C18" s="18" t="s">
        <v>77</v>
      </c>
      <c r="D18" s="18" t="s">
        <v>87</v>
      </c>
      <c r="E18" s="18"/>
      <c r="F18" s="18"/>
      <c r="G18" s="18"/>
      <c r="H18" s="18"/>
      <c r="I18" s="17"/>
      <c r="J18" s="17"/>
      <c r="K18" s="18">
        <f t="shared" si="0"/>
        <v>0</v>
      </c>
      <c r="L18" s="25">
        <f t="shared" si="1"/>
        <v>0</v>
      </c>
      <c r="M18" s="25"/>
      <c r="N18" s="17">
        <f t="shared" si="2"/>
        <v>0</v>
      </c>
      <c r="O18" s="26"/>
      <c r="P18" s="29"/>
      <c r="S18" s="14" t="str">
        <f>VLOOKUP(D18,[1]劳务临时工!C$2:P$78,14,0)</f>
        <v>2020-09-18</v>
      </c>
      <c r="T18" s="14" t="s">
        <v>88</v>
      </c>
    </row>
    <row r="19" customFormat="1" customHeight="1" spans="1:20">
      <c r="A19" s="19">
        <f t="shared" si="3"/>
        <v>17</v>
      </c>
      <c r="B19" s="19" t="s">
        <v>76</v>
      </c>
      <c r="C19" s="20" t="s">
        <v>77</v>
      </c>
      <c r="D19" s="20" t="s">
        <v>89</v>
      </c>
      <c r="E19" s="20"/>
      <c r="F19" s="20"/>
      <c r="G19" s="20"/>
      <c r="H19" s="20"/>
      <c r="I19" s="19"/>
      <c r="J19" s="19"/>
      <c r="K19" s="18">
        <f t="shared" si="0"/>
        <v>0</v>
      </c>
      <c r="L19" s="27">
        <f t="shared" si="1"/>
        <v>0</v>
      </c>
      <c r="M19" s="27"/>
      <c r="N19" s="19">
        <f t="shared" si="2"/>
        <v>0</v>
      </c>
      <c r="O19" s="28"/>
      <c r="P19" s="30"/>
      <c r="S19" s="14" t="str">
        <f>VLOOKUP(D19,[1]劳务临时工!C$2:P$78,14,0)</f>
        <v>2020-10-12</v>
      </c>
      <c r="T19" s="14" t="s">
        <v>90</v>
      </c>
    </row>
    <row r="20" customFormat="1" customHeight="1" spans="1:20">
      <c r="A20" s="19">
        <f t="shared" si="3"/>
        <v>18</v>
      </c>
      <c r="B20" s="19" t="s">
        <v>76</v>
      </c>
      <c r="C20" s="20" t="s">
        <v>77</v>
      </c>
      <c r="D20" s="20" t="s">
        <v>91</v>
      </c>
      <c r="E20" s="20"/>
      <c r="F20" s="20"/>
      <c r="G20" s="20"/>
      <c r="H20" s="20"/>
      <c r="I20" s="19"/>
      <c r="J20" s="19"/>
      <c r="K20" s="18">
        <f t="shared" si="0"/>
        <v>0</v>
      </c>
      <c r="L20" s="27">
        <f t="shared" si="1"/>
        <v>0</v>
      </c>
      <c r="M20" s="27"/>
      <c r="N20" s="19">
        <f t="shared" si="2"/>
        <v>0</v>
      </c>
      <c r="O20" s="28"/>
      <c r="P20" s="30"/>
      <c r="S20" s="14" t="str">
        <f>VLOOKUP(D20,[1]劳务临时工!C$2:P$78,14,0)</f>
        <v>2020-10-09</v>
      </c>
      <c r="T20" s="14" t="s">
        <v>62</v>
      </c>
    </row>
    <row r="21" customFormat="1" customHeight="1" spans="1:20">
      <c r="A21" s="19">
        <f t="shared" si="3"/>
        <v>19</v>
      </c>
      <c r="B21" s="19" t="s">
        <v>76</v>
      </c>
      <c r="C21" s="20" t="s">
        <v>77</v>
      </c>
      <c r="D21" s="20" t="s">
        <v>92</v>
      </c>
      <c r="E21" s="20"/>
      <c r="F21" s="20"/>
      <c r="G21" s="20"/>
      <c r="H21" s="20"/>
      <c r="I21" s="19"/>
      <c r="J21" s="19"/>
      <c r="K21" s="18">
        <f t="shared" si="0"/>
        <v>0</v>
      </c>
      <c r="L21" s="27">
        <f t="shared" si="1"/>
        <v>0</v>
      </c>
      <c r="M21" s="27"/>
      <c r="N21" s="19">
        <f t="shared" si="2"/>
        <v>0</v>
      </c>
      <c r="O21" s="28"/>
      <c r="P21" s="30"/>
      <c r="S21" s="14" t="str">
        <f>VLOOKUP(D21,[1]劳务临时工!C$2:P$78,14,0)</f>
        <v>2020-10-09</v>
      </c>
      <c r="T21" s="14" t="s">
        <v>62</v>
      </c>
    </row>
    <row r="22" customFormat="1" customHeight="1" spans="1:20">
      <c r="A22" s="17">
        <f t="shared" si="3"/>
        <v>20</v>
      </c>
      <c r="B22" s="17" t="s">
        <v>93</v>
      </c>
      <c r="C22" s="18" t="s">
        <v>77</v>
      </c>
      <c r="D22" s="18" t="s">
        <v>94</v>
      </c>
      <c r="E22" s="18"/>
      <c r="F22" s="18"/>
      <c r="G22" s="18"/>
      <c r="H22" s="18"/>
      <c r="I22" s="17"/>
      <c r="J22" s="17"/>
      <c r="K22" s="18">
        <f t="shared" si="0"/>
        <v>0</v>
      </c>
      <c r="L22" s="25">
        <f t="shared" si="1"/>
        <v>0</v>
      </c>
      <c r="M22" s="25"/>
      <c r="N22" s="17">
        <f t="shared" si="2"/>
        <v>0</v>
      </c>
      <c r="O22" s="26"/>
      <c r="P22" s="17"/>
      <c r="S22" s="14" t="str">
        <f>VLOOKUP(D22,[1]劳务临时工!C$2:P$78,14,0)</f>
        <v>2020-06-06</v>
      </c>
      <c r="T22" s="14" t="s">
        <v>95</v>
      </c>
    </row>
    <row r="23" customFormat="1" customHeight="1" spans="1:20">
      <c r="A23" s="17">
        <f t="shared" si="3"/>
        <v>21</v>
      </c>
      <c r="B23" s="17" t="s">
        <v>96</v>
      </c>
      <c r="C23" s="18" t="s">
        <v>77</v>
      </c>
      <c r="D23" s="18" t="s">
        <v>97</v>
      </c>
      <c r="E23" s="18"/>
      <c r="F23" s="18"/>
      <c r="G23" s="18"/>
      <c r="H23" s="18"/>
      <c r="I23" s="17"/>
      <c r="J23" s="17"/>
      <c r="K23" s="18">
        <f t="shared" si="0"/>
        <v>0</v>
      </c>
      <c r="L23" s="31">
        <f t="shared" si="1"/>
        <v>0</v>
      </c>
      <c r="M23" s="18">
        <f>ROUND((K23+L23),2)</f>
        <v>0</v>
      </c>
      <c r="N23" s="17">
        <f t="shared" si="2"/>
        <v>0</v>
      </c>
      <c r="O23" s="26"/>
      <c r="P23" s="17"/>
      <c r="S23" s="14"/>
      <c r="T23" s="14"/>
    </row>
    <row r="24" customFormat="1" customHeight="1" spans="1:20">
      <c r="A24" s="17">
        <f t="shared" si="3"/>
        <v>22</v>
      </c>
      <c r="B24" s="19" t="s">
        <v>96</v>
      </c>
      <c r="C24" s="20" t="s">
        <v>77</v>
      </c>
      <c r="D24" s="20" t="s">
        <v>98</v>
      </c>
      <c r="E24" s="20"/>
      <c r="F24" s="20"/>
      <c r="G24" s="20"/>
      <c r="H24" s="20"/>
      <c r="I24" s="19"/>
      <c r="J24" s="19"/>
      <c r="K24" s="18">
        <f t="shared" si="0"/>
        <v>0</v>
      </c>
      <c r="L24" s="27">
        <f t="shared" si="1"/>
        <v>0</v>
      </c>
      <c r="M24" s="27"/>
      <c r="N24" s="19">
        <f t="shared" si="2"/>
        <v>0</v>
      </c>
      <c r="O24" s="28"/>
      <c r="P24" s="17"/>
      <c r="S24" s="14"/>
      <c r="T24" s="35">
        <v>44145</v>
      </c>
    </row>
    <row r="25" customHeight="1" spans="1:16">
      <c r="A25" s="17"/>
      <c r="B25" s="17"/>
      <c r="C25" s="17"/>
      <c r="D25" s="17"/>
      <c r="E25" s="17">
        <f>SUM(E3:E24)</f>
        <v>0</v>
      </c>
      <c r="F25" s="17">
        <f>SUM(F3:F24)</f>
        <v>0</v>
      </c>
      <c r="G25" s="17"/>
      <c r="H25" s="17"/>
      <c r="I25" s="17">
        <f t="shared" ref="I25:N25" si="4">SUM(I3:I24)</f>
        <v>0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-74</v>
      </c>
      <c r="N25" s="17">
        <f t="shared" si="4"/>
        <v>0</v>
      </c>
      <c r="O25" s="26"/>
      <c r="P25" s="17"/>
    </row>
    <row r="26" customHeight="1" spans="1:1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2"/>
      <c r="P26" s="21"/>
    </row>
    <row r="27" customHeight="1" spans="1:1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1"/>
      <c r="M27" s="22"/>
      <c r="N27" s="22"/>
    </row>
    <row r="28" customHeight="1" spans="2:15">
      <c r="B28" s="21" t="s">
        <v>99</v>
      </c>
      <c r="C28" s="21" t="s">
        <v>100</v>
      </c>
      <c r="D28" s="21"/>
      <c r="E28" s="21"/>
      <c r="F28" s="21"/>
      <c r="G28" s="21"/>
      <c r="H28" s="21"/>
      <c r="I28" s="21" t="s">
        <v>101</v>
      </c>
      <c r="L28" s="33"/>
      <c r="M28" s="33"/>
      <c r="N28" s="33"/>
      <c r="O28" s="34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I19" sqref="I19:I20"/>
    </sheetView>
  </sheetViews>
  <sheetFormatPr defaultColWidth="9" defaultRowHeight="16.5" outlineLevelCol="3"/>
  <cols>
    <col min="2" max="2" width="9" style="1"/>
    <col min="3" max="3" width="25.75" style="1" customWidth="1"/>
    <col min="4" max="4" width="9.375" style="2"/>
  </cols>
  <sheetData>
    <row r="1" ht="20" customHeight="1" spans="2:4">
      <c r="B1" s="3" t="s">
        <v>3</v>
      </c>
      <c r="C1" s="3" t="s">
        <v>102</v>
      </c>
      <c r="D1" s="4" t="s">
        <v>103</v>
      </c>
    </row>
    <row r="2" ht="20" customHeight="1" spans="2:4">
      <c r="B2" s="5" t="s">
        <v>18</v>
      </c>
      <c r="C2" s="6" t="s">
        <v>104</v>
      </c>
      <c r="D2" s="7">
        <v>20</v>
      </c>
    </row>
    <row r="3" ht="20" customHeight="1" spans="2:4">
      <c r="B3" s="5"/>
      <c r="C3" s="6"/>
      <c r="D3" s="7"/>
    </row>
    <row r="4" spans="2:4">
      <c r="B4" s="5"/>
      <c r="C4" s="6"/>
      <c r="D4" s="7"/>
    </row>
    <row r="5" spans="2:4">
      <c r="B5" s="5"/>
      <c r="C5" s="6"/>
      <c r="D5" s="7"/>
    </row>
    <row r="6" spans="2:4">
      <c r="B6" s="5"/>
      <c r="C6" s="6"/>
      <c r="D6" s="7"/>
    </row>
    <row r="7" spans="2:4">
      <c r="B7" s="5" t="s">
        <v>53</v>
      </c>
      <c r="C7" s="6"/>
      <c r="D7" s="7">
        <f>SUM(D2:D6)</f>
        <v>20</v>
      </c>
    </row>
    <row r="8" spans="2:2">
      <c r="B8" s="1" t="s">
        <v>105</v>
      </c>
    </row>
    <row r="9" ht="13.5" spans="2:4">
      <c r="B9" s="8" t="s">
        <v>3</v>
      </c>
      <c r="C9" s="8" t="s">
        <v>102</v>
      </c>
      <c r="D9" s="9" t="s">
        <v>103</v>
      </c>
    </row>
    <row r="10" ht="13.5" spans="2:4">
      <c r="B10" s="10"/>
      <c r="C10" s="11"/>
      <c r="D10" s="10"/>
    </row>
    <row r="11" ht="13.5" spans="2:4">
      <c r="B11" s="10"/>
      <c r="C11" s="11"/>
      <c r="D11" s="10"/>
    </row>
    <row r="12" ht="13.5" spans="2:4">
      <c r="B12" s="12"/>
      <c r="C12" s="12"/>
      <c r="D12" s="12"/>
    </row>
    <row r="13" ht="13.5" spans="2:4">
      <c r="B13" s="12"/>
      <c r="C13" s="12"/>
      <c r="D13" s="12"/>
    </row>
    <row r="14" spans="1:4">
      <c r="A14" s="1"/>
      <c r="B14" s="12"/>
      <c r="C14" s="12"/>
      <c r="D14" s="12"/>
    </row>
    <row r="15" spans="2:4">
      <c r="B15" s="8"/>
      <c r="C15" s="8"/>
      <c r="D15" s="9"/>
    </row>
    <row r="16" ht="13.5" spans="2:4">
      <c r="B16" s="8"/>
      <c r="C16" s="8"/>
      <c r="D16" s="9"/>
    </row>
    <row r="17" ht="13.5" spans="2:4">
      <c r="B17" s="8"/>
      <c r="C17" s="8"/>
      <c r="D17" s="9"/>
    </row>
    <row r="18" ht="13.5" spans="2:4">
      <c r="B18" s="8"/>
      <c r="C18" s="8"/>
      <c r="D18" s="9"/>
    </row>
  </sheetData>
  <conditionalFormatting sqref="B2:B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0:B11"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小吕 宏达祥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2021-09-27T02:18:19Z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