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吴英格\Desktop\轻卡减震发包资料-发供应商2021.9.10\统帅1880及轻卡减震焊胎\审批资料\"/>
    </mc:Choice>
  </mc:AlternateContent>
  <xr:revisionPtr revIDLastSave="0" documentId="13_ncr:1_{BE6F22A9-F2BA-412F-B263-C307E12CB0B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4" i="1" l="1"/>
  <c r="M5" i="1"/>
  <c r="M7" i="1"/>
  <c r="M8" i="1"/>
  <c r="M9" i="1"/>
  <c r="M10" i="1"/>
  <c r="M11" i="1"/>
  <c r="M12" i="1"/>
  <c r="M4" i="1"/>
  <c r="J4" i="1"/>
  <c r="J5" i="1"/>
  <c r="J6" i="1"/>
  <c r="J7" i="1"/>
  <c r="J8" i="1"/>
  <c r="J9" i="1"/>
  <c r="J10" i="1"/>
  <c r="J11" i="1"/>
  <c r="J12" i="1"/>
  <c r="J13" i="1"/>
  <c r="J14" i="1"/>
  <c r="O13" i="1"/>
  <c r="O6" i="1"/>
  <c r="Q13" i="1"/>
  <c r="O5" i="1"/>
  <c r="O7" i="1"/>
  <c r="O8" i="1"/>
  <c r="O9" i="1"/>
  <c r="O10" i="1"/>
  <c r="O11" i="1"/>
  <c r="O12" i="1"/>
  <c r="O4" i="1"/>
  <c r="H6" i="1"/>
  <c r="H7" i="1"/>
  <c r="H8" i="1"/>
  <c r="H9" i="1"/>
  <c r="H10" i="1"/>
  <c r="H11" i="1"/>
  <c r="H12" i="1"/>
  <c r="H5" i="1"/>
  <c r="H4" i="1"/>
  <c r="H14" i="1"/>
  <c r="O14" i="1"/>
</calcChain>
</file>

<file path=xl/sharedStrings.xml><?xml version="1.0" encoding="utf-8"?>
<sst xmlns="http://schemas.openxmlformats.org/spreadsheetml/2006/main" count="74" uniqueCount="50">
  <si>
    <t>SLT0010579</t>
  </si>
  <si>
    <t>副驾靠背骨架焊接总成</t>
  </si>
  <si>
    <t>SLT0010643/644</t>
  </si>
  <si>
    <t>副驾左/右侧靠背调角器焊接总成</t>
  </si>
  <si>
    <t>单位</t>
  </si>
  <si>
    <t>数量</t>
  </si>
  <si>
    <t>套</t>
  </si>
  <si>
    <t>QAD号</t>
    <phoneticPr fontId="1" type="noConversion"/>
  </si>
  <si>
    <t>产品名称</t>
    <phoneticPr fontId="1" type="noConversion"/>
  </si>
  <si>
    <t>项目</t>
    <phoneticPr fontId="1" type="noConversion"/>
  </si>
  <si>
    <t>统帅1880</t>
    <phoneticPr fontId="1" type="noConversion"/>
  </si>
  <si>
    <t>鹏宇兴业</t>
    <phoneticPr fontId="1" type="noConversion"/>
  </si>
  <si>
    <t>翻转架</t>
    <phoneticPr fontId="1" type="noConversion"/>
  </si>
  <si>
    <t>SLT0010550</t>
  </si>
  <si>
    <t>下底板焊接总成</t>
  </si>
  <si>
    <t>SLT0010551</t>
  </si>
  <si>
    <t>上盖板焊接总成</t>
  </si>
  <si>
    <t>SLT0010562</t>
  </si>
  <si>
    <t>绞架焊接总成</t>
  </si>
  <si>
    <t>SLT0010572</t>
  </si>
  <si>
    <t>内绞架焊接总成</t>
  </si>
  <si>
    <t>SLT0010645</t>
  </si>
  <si>
    <t>驾驶员靠背骨架焊接分总成</t>
  </si>
  <si>
    <t>SLT0010661</t>
  </si>
  <si>
    <t>驾驶员左侧调角器焊接总成</t>
  </si>
  <si>
    <t>轻卡减震</t>
    <phoneticPr fontId="1" type="noConversion"/>
  </si>
  <si>
    <t>付款方式</t>
    <phoneticPr fontId="1" type="noConversion"/>
  </si>
  <si>
    <t>制作周期</t>
    <phoneticPr fontId="1" type="noConversion"/>
  </si>
  <si>
    <t>——</t>
    <phoneticPr fontId="1" type="noConversion"/>
  </si>
  <si>
    <t>备注</t>
    <phoneticPr fontId="1" type="noConversion"/>
  </si>
  <si>
    <t>序号</t>
    <phoneticPr fontId="1" type="noConversion"/>
  </si>
  <si>
    <t>含13%税率</t>
    <phoneticPr fontId="1" type="noConversion"/>
  </si>
  <si>
    <t>单价</t>
    <phoneticPr fontId="1" type="noConversion"/>
  </si>
  <si>
    <t>总价</t>
    <phoneticPr fontId="1" type="noConversion"/>
  </si>
  <si>
    <t>合计</t>
    <phoneticPr fontId="1" type="noConversion"/>
  </si>
  <si>
    <t>shihanjianju</t>
    <phoneticPr fontId="1" type="noConversion"/>
  </si>
  <si>
    <t>pytyxy2012</t>
    <phoneticPr fontId="1" type="noConversion"/>
  </si>
  <si>
    <t>黄骅世翰</t>
    <phoneticPr fontId="1" type="noConversion"/>
  </si>
  <si>
    <t>天津朗力</t>
    <phoneticPr fontId="1" type="noConversion"/>
  </si>
  <si>
    <t>第一期付款：合同签订生效后，招标方向投标方以电汇（扣5%）或承兑方式支付合同金额的30%，作为预付款。
第二期付款：夹具终验收合格，且收到投标方开具的全额13%增值税专用发票后，招标方向投标方以电汇（扣5%）或承兑支付合同金额的60%，作为验收款。
第三期付款：自双方签署终验收合格之日起，满12个月且无质量问题后，招标方以电汇（扣5%）或承兑方式支付合同总价剩余的10%。</t>
    <phoneticPr fontId="1" type="noConversion"/>
  </si>
  <si>
    <t>合同签订后50天</t>
    <phoneticPr fontId="1" type="noConversion"/>
  </si>
  <si>
    <t>自合同签订之日起2个月制作完成</t>
    <phoneticPr fontId="1" type="noConversion"/>
  </si>
  <si>
    <t>协商价</t>
    <phoneticPr fontId="1" type="noConversion"/>
  </si>
  <si>
    <t>29万目标价</t>
    <phoneticPr fontId="1" type="noConversion"/>
  </si>
  <si>
    <t>LLJIX</t>
    <phoneticPr fontId="1" type="noConversion"/>
  </si>
  <si>
    <t>合同签订后45天</t>
    <phoneticPr fontId="1" type="noConversion"/>
  </si>
  <si>
    <r>
      <t>第一期付款：合同签订生效后，招标方向投标方以电汇（扣</t>
    </r>
    <r>
      <rPr>
        <sz val="9"/>
        <color rgb="FFFF0000"/>
        <rFont val="等线"/>
        <family val="3"/>
        <charset val="134"/>
        <scheme val="minor"/>
      </rPr>
      <t>3%</t>
    </r>
    <r>
      <rPr>
        <sz val="9"/>
        <color theme="1"/>
        <rFont val="等线"/>
        <family val="2"/>
        <scheme val="minor"/>
      </rPr>
      <t>）或承兑方式支付合同金额的30%，作为预付款。
第二期付款：夹具终验收合格，且收到投标方开具的全额13%增值税专用发票后，招标方向投标方以电汇（扣</t>
    </r>
    <r>
      <rPr>
        <sz val="9"/>
        <color rgb="FFFF0000"/>
        <rFont val="等线"/>
        <family val="3"/>
        <charset val="134"/>
        <scheme val="minor"/>
      </rPr>
      <t>3%</t>
    </r>
    <r>
      <rPr>
        <sz val="9"/>
        <color theme="1"/>
        <rFont val="等线"/>
        <family val="2"/>
        <scheme val="minor"/>
      </rPr>
      <t>）或承兑支付合同金额的60%，作为验收款。
第三期付款：自双方签署终验收合格之日起，满12个月且无质量问题后，招标方以电汇（扣</t>
    </r>
    <r>
      <rPr>
        <sz val="9"/>
        <color rgb="FFFF0000"/>
        <rFont val="等线"/>
        <family val="3"/>
        <charset val="134"/>
        <scheme val="minor"/>
      </rPr>
      <t>3%</t>
    </r>
    <r>
      <rPr>
        <sz val="9"/>
        <color theme="1"/>
        <rFont val="等线"/>
        <family val="2"/>
        <scheme val="minor"/>
      </rPr>
      <t>）或承兑方式支付合同总价剩余的10%。</t>
    </r>
    <phoneticPr fontId="1" type="noConversion"/>
  </si>
  <si>
    <t>协商单价</t>
    <phoneticPr fontId="1" type="noConversion"/>
  </si>
  <si>
    <t>翻转架单价</t>
    <phoneticPr fontId="1" type="noConversion"/>
  </si>
  <si>
    <t>含翻转架协商单价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</si>
</sst>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0_ "/>
  </numFmts>
  <fonts count="11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name val="돋움"/>
      <family val="2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color theme="1"/>
      <name val="等线"/>
      <family val="2"/>
      <scheme val="minor"/>
    </font>
    <font>
      <sz val="9"/>
      <color theme="1"/>
      <name val="等线"/>
      <family val="3"/>
      <charset val="134"/>
      <scheme val="minor"/>
    </font>
    <font>
      <sz val="9"/>
      <color rgb="FFFF0000"/>
      <name val="等线"/>
      <family val="3"/>
      <charset val="134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>
      <alignment vertical="center"/>
    </xf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176" fontId="6" fillId="0" borderId="1" xfId="1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 wrapText="1"/>
    </xf>
    <xf numFmtId="4" fontId="3" fillId="0" borderId="1" xfId="2" applyNumberFormat="1" applyFont="1" applyFill="1" applyBorder="1" applyAlignment="1">
      <alignment horizontal="center" vertical="center"/>
    </xf>
    <xf numFmtId="4" fontId="4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7" fillId="0" borderId="6" xfId="1" applyNumberFormat="1" applyFont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6" fillId="0" borderId="1" xfId="1" applyFont="1" applyFill="1" applyBorder="1" applyAlignment="1">
      <alignment horizontal="left" vertical="center" wrapText="1"/>
    </xf>
    <xf numFmtId="0" fontId="0" fillId="0" borderId="0" xfId="0" applyFill="1"/>
    <xf numFmtId="2" fontId="6" fillId="4" borderId="1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9" fillId="0" borderId="3" xfId="0" applyFont="1" applyFill="1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3" xfId="0" applyFill="1" applyBorder="1" applyAlignment="1">
      <alignment horizontal="center"/>
    </xf>
  </cellXfs>
  <cellStyles count="3">
    <cellStyle name="常规" xfId="0" builtinId="0"/>
    <cellStyle name="常规_Sheet15" xfId="2" xr:uid="{97E11614-5ED8-4315-AD28-A9A3B039DFCA}"/>
    <cellStyle name="표준_에코GK FL-CONSOLE-ASSY외-1207" xfId="1" xr:uid="{90CBD667-B1A4-4D91-A7E2-EB49268459B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457200</xdr:colOff>
      <xdr:row>4</xdr:row>
      <xdr:rowOff>91440</xdr:rowOff>
    </xdr:from>
    <xdr:to>
      <xdr:col>9</xdr:col>
      <xdr:colOff>571500</xdr:colOff>
      <xdr:row>9</xdr:row>
      <xdr:rowOff>106680</xdr:rowOff>
    </xdr:to>
    <xdr:sp macro="" textlink="">
      <xdr:nvSpPr>
        <xdr:cNvPr id="2" name="矩形 1">
          <a:extLst>
            <a:ext uri="{FF2B5EF4-FFF2-40B4-BE49-F238E27FC236}">
              <a16:creationId xmlns:a16="http://schemas.microsoft.com/office/drawing/2014/main" id="{CC88184B-0784-457A-A8AD-D0B6E3655D7F}"/>
            </a:ext>
          </a:extLst>
        </xdr:cNvPr>
        <xdr:cNvSpPr/>
      </xdr:nvSpPr>
      <xdr:spPr>
        <a:xfrm>
          <a:off x="4114800" y="792480"/>
          <a:ext cx="1943100" cy="89154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焊胎</a:t>
          </a:r>
        </a:p>
      </xdr:txBody>
    </xdr:sp>
    <xdr:clientData/>
  </xdr:twoCellAnchor>
  <xdr:twoCellAnchor>
    <xdr:from>
      <xdr:col>5</xdr:col>
      <xdr:colOff>312420</xdr:colOff>
      <xdr:row>11</xdr:row>
      <xdr:rowOff>106680</xdr:rowOff>
    </xdr:from>
    <xdr:to>
      <xdr:col>11</xdr:col>
      <xdr:colOff>274320</xdr:colOff>
      <xdr:row>12</xdr:row>
      <xdr:rowOff>167640</xdr:rowOff>
    </xdr:to>
    <xdr:sp macro="" textlink="">
      <xdr:nvSpPr>
        <xdr:cNvPr id="3" name="矩形 2">
          <a:extLst>
            <a:ext uri="{FF2B5EF4-FFF2-40B4-BE49-F238E27FC236}">
              <a16:creationId xmlns:a16="http://schemas.microsoft.com/office/drawing/2014/main" id="{FA0C06B4-EBA9-4330-A974-B178E34AF992}"/>
            </a:ext>
          </a:extLst>
        </xdr:cNvPr>
        <xdr:cNvSpPr/>
      </xdr:nvSpPr>
      <xdr:spPr>
        <a:xfrm>
          <a:off x="3360420" y="2034540"/>
          <a:ext cx="3619500" cy="23622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翻转台</a:t>
          </a:r>
        </a:p>
      </xdr:txBody>
    </xdr:sp>
    <xdr:clientData/>
  </xdr:twoCellAnchor>
  <xdr:twoCellAnchor>
    <xdr:from>
      <xdr:col>5</xdr:col>
      <xdr:colOff>548640</xdr:colOff>
      <xdr:row>9</xdr:row>
      <xdr:rowOff>160020</xdr:rowOff>
    </xdr:from>
    <xdr:to>
      <xdr:col>11</xdr:col>
      <xdr:colOff>114300</xdr:colOff>
      <xdr:row>11</xdr:row>
      <xdr:rowOff>15240</xdr:rowOff>
    </xdr:to>
    <xdr:sp macro="" textlink="">
      <xdr:nvSpPr>
        <xdr:cNvPr id="4" name="矩形 3">
          <a:extLst>
            <a:ext uri="{FF2B5EF4-FFF2-40B4-BE49-F238E27FC236}">
              <a16:creationId xmlns:a16="http://schemas.microsoft.com/office/drawing/2014/main" id="{64235A2D-AAE4-46DB-B76B-FF5E9280EF78}"/>
            </a:ext>
          </a:extLst>
        </xdr:cNvPr>
        <xdr:cNvSpPr/>
      </xdr:nvSpPr>
      <xdr:spPr>
        <a:xfrm>
          <a:off x="3596640" y="1737360"/>
          <a:ext cx="3223260" cy="205740"/>
        </a:xfrm>
        <a:prstGeom prst="rec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zh-CN" altLang="en-US" sz="1100"/>
            <a:t>翻转架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0"/>
  <sheetViews>
    <sheetView tabSelected="1" workbookViewId="0">
      <pane xSplit="6" ySplit="3" topLeftCell="H4" activePane="bottomRight" state="frozen"/>
      <selection pane="topRight" activeCell="G1" sqref="G1"/>
      <selection pane="bottomLeft" activeCell="A4" sqref="A4"/>
      <selection pane="bottomRight" activeCell="K3" sqref="K1:M1048576"/>
    </sheetView>
  </sheetViews>
  <sheetFormatPr defaultRowHeight="13.8" x14ac:dyDescent="0.25"/>
  <cols>
    <col min="1" max="1" width="8.88671875" style="13"/>
    <col min="2" max="2" width="14" style="1" customWidth="1"/>
    <col min="3" max="3" width="18.109375" customWidth="1"/>
    <col min="4" max="4" width="31.6640625" style="6" customWidth="1"/>
    <col min="5" max="5" width="5.6640625" customWidth="1"/>
    <col min="6" max="6" width="5.5546875" customWidth="1"/>
    <col min="7" max="7" width="19.33203125" style="1" customWidth="1"/>
    <col min="8" max="8" width="17.109375" style="1" customWidth="1"/>
    <col min="9" max="9" width="17.77734375" customWidth="1"/>
    <col min="10" max="10" width="17" customWidth="1"/>
    <col min="11" max="12" width="17" hidden="1" customWidth="1"/>
    <col min="13" max="13" width="18.5546875" hidden="1" customWidth="1"/>
    <col min="14" max="14" width="18.77734375" customWidth="1"/>
    <col min="15" max="15" width="17.5546875" customWidth="1"/>
  </cols>
  <sheetData>
    <row r="1" spans="1:18" x14ac:dyDescent="0.25">
      <c r="G1" s="36" t="s">
        <v>31</v>
      </c>
      <c r="H1" s="36"/>
      <c r="I1" s="36"/>
      <c r="J1" s="36"/>
      <c r="K1" s="36"/>
      <c r="L1" s="36"/>
      <c r="M1" s="36"/>
      <c r="N1" s="36"/>
      <c r="O1" s="36"/>
    </row>
    <row r="2" spans="1:18" ht="20.399999999999999" customHeight="1" x14ac:dyDescent="0.25">
      <c r="A2" s="37" t="s">
        <v>30</v>
      </c>
      <c r="B2" s="38" t="s">
        <v>9</v>
      </c>
      <c r="C2" s="38" t="s">
        <v>7</v>
      </c>
      <c r="D2" s="38" t="s">
        <v>8</v>
      </c>
      <c r="E2" s="39" t="s">
        <v>4</v>
      </c>
      <c r="F2" s="39" t="s">
        <v>5</v>
      </c>
      <c r="G2" s="37" t="s">
        <v>37</v>
      </c>
      <c r="H2" s="37"/>
      <c r="I2" s="27" t="s">
        <v>11</v>
      </c>
      <c r="J2" s="28"/>
      <c r="K2" s="29"/>
      <c r="L2" s="25"/>
      <c r="M2" s="25"/>
      <c r="N2" s="37" t="s">
        <v>38</v>
      </c>
      <c r="O2" s="37"/>
      <c r="R2" t="s">
        <v>43</v>
      </c>
    </row>
    <row r="3" spans="1:18" ht="20.399999999999999" customHeight="1" x14ac:dyDescent="0.25">
      <c r="A3" s="37"/>
      <c r="B3" s="38"/>
      <c r="C3" s="38"/>
      <c r="D3" s="38"/>
      <c r="E3" s="39"/>
      <c r="F3" s="39"/>
      <c r="G3" s="8" t="s">
        <v>32</v>
      </c>
      <c r="H3" s="8" t="s">
        <v>33</v>
      </c>
      <c r="I3" s="7" t="s">
        <v>32</v>
      </c>
      <c r="J3" s="7" t="s">
        <v>33</v>
      </c>
      <c r="K3" s="26" t="s">
        <v>47</v>
      </c>
      <c r="L3" s="26" t="s">
        <v>48</v>
      </c>
      <c r="M3" s="26" t="s">
        <v>49</v>
      </c>
      <c r="N3" s="7" t="s">
        <v>32</v>
      </c>
      <c r="O3" s="7" t="s">
        <v>33</v>
      </c>
    </row>
    <row r="4" spans="1:18" ht="22.8" customHeight="1" x14ac:dyDescent="0.25">
      <c r="A4" s="14">
        <v>1</v>
      </c>
      <c r="B4" s="15" t="s">
        <v>10</v>
      </c>
      <c r="C4" s="2" t="s">
        <v>0</v>
      </c>
      <c r="D4" s="4" t="s">
        <v>1</v>
      </c>
      <c r="E4" s="3" t="s">
        <v>6</v>
      </c>
      <c r="F4" s="3">
        <v>1</v>
      </c>
      <c r="G4" s="17">
        <v>88139.999999999985</v>
      </c>
      <c r="H4" s="9">
        <f>F4*G4</f>
        <v>88139.999999999985</v>
      </c>
      <c r="I4" s="10">
        <v>42000</v>
      </c>
      <c r="J4" s="10">
        <f>F4*I4</f>
        <v>42000</v>
      </c>
      <c r="K4" s="10">
        <v>42000</v>
      </c>
      <c r="L4" s="10">
        <v>6500</v>
      </c>
      <c r="M4" s="10">
        <f>K4+L4</f>
        <v>48500</v>
      </c>
      <c r="N4" s="11">
        <v>78000</v>
      </c>
      <c r="O4" s="11">
        <f>N4*F4</f>
        <v>78000</v>
      </c>
    </row>
    <row r="5" spans="1:18" ht="22.8" customHeight="1" x14ac:dyDescent="0.25">
      <c r="A5" s="14">
        <v>2</v>
      </c>
      <c r="B5" s="15" t="s">
        <v>10</v>
      </c>
      <c r="C5" s="2" t="s">
        <v>2</v>
      </c>
      <c r="D5" s="4" t="s">
        <v>3</v>
      </c>
      <c r="E5" s="3" t="s">
        <v>6</v>
      </c>
      <c r="F5" s="3">
        <v>1</v>
      </c>
      <c r="G5" s="17">
        <v>33900</v>
      </c>
      <c r="H5" s="9">
        <f>F5*G5</f>
        <v>33900</v>
      </c>
      <c r="I5" s="10">
        <v>28000</v>
      </c>
      <c r="J5" s="10">
        <f t="shared" ref="J5:J13" si="0">F5*I5</f>
        <v>28000</v>
      </c>
      <c r="K5" s="10">
        <v>28000</v>
      </c>
      <c r="L5" s="10">
        <v>6500</v>
      </c>
      <c r="M5" s="10">
        <f t="shared" ref="M5:M13" si="1">K5+L5</f>
        <v>34500</v>
      </c>
      <c r="N5" s="11">
        <v>68000</v>
      </c>
      <c r="O5" s="11">
        <f t="shared" ref="O5:O13" si="2">N5*F5</f>
        <v>68000</v>
      </c>
    </row>
    <row r="6" spans="1:18" s="23" customFormat="1" ht="22.8" customHeight="1" x14ac:dyDescent="0.25">
      <c r="A6" s="19">
        <v>3</v>
      </c>
      <c r="B6" s="15" t="s">
        <v>10</v>
      </c>
      <c r="C6" s="20" t="s">
        <v>28</v>
      </c>
      <c r="D6" s="22" t="s">
        <v>12</v>
      </c>
      <c r="E6" s="5" t="s">
        <v>6</v>
      </c>
      <c r="F6" s="5">
        <v>2</v>
      </c>
      <c r="G6" s="9"/>
      <c r="H6" s="9">
        <f t="shared" ref="H6:H12" si="3">F6*G6</f>
        <v>0</v>
      </c>
      <c r="I6" s="20">
        <v>12000</v>
      </c>
      <c r="J6" s="24">
        <f t="shared" si="0"/>
        <v>24000</v>
      </c>
      <c r="K6" s="24">
        <v>6500</v>
      </c>
      <c r="L6" s="10"/>
      <c r="M6" s="10"/>
      <c r="N6" s="12">
        <v>5000</v>
      </c>
      <c r="O6" s="11">
        <f t="shared" si="2"/>
        <v>10000</v>
      </c>
    </row>
    <row r="7" spans="1:18" ht="22.8" customHeight="1" x14ac:dyDescent="0.25">
      <c r="A7" s="14">
        <v>4</v>
      </c>
      <c r="B7" s="16" t="s">
        <v>25</v>
      </c>
      <c r="C7" s="2" t="s">
        <v>13</v>
      </c>
      <c r="D7" s="4" t="s">
        <v>14</v>
      </c>
      <c r="E7" s="3" t="s">
        <v>6</v>
      </c>
      <c r="F7" s="3">
        <v>1</v>
      </c>
      <c r="G7" s="9">
        <v>142380</v>
      </c>
      <c r="H7" s="9">
        <f t="shared" si="3"/>
        <v>142380</v>
      </c>
      <c r="I7" s="10">
        <v>28000</v>
      </c>
      <c r="J7" s="10">
        <f t="shared" si="0"/>
        <v>28000</v>
      </c>
      <c r="K7" s="10">
        <v>28000</v>
      </c>
      <c r="L7" s="10">
        <v>6500</v>
      </c>
      <c r="M7" s="10">
        <f t="shared" si="1"/>
        <v>34500</v>
      </c>
      <c r="N7" s="11">
        <v>80000</v>
      </c>
      <c r="O7" s="11">
        <f t="shared" si="2"/>
        <v>80000</v>
      </c>
    </row>
    <row r="8" spans="1:18" ht="22.8" customHeight="1" x14ac:dyDescent="0.25">
      <c r="A8" s="14">
        <v>5</v>
      </c>
      <c r="B8" s="16" t="s">
        <v>25</v>
      </c>
      <c r="C8" s="2" t="s">
        <v>15</v>
      </c>
      <c r="D8" s="4" t="s">
        <v>16</v>
      </c>
      <c r="E8" s="3" t="s">
        <v>6</v>
      </c>
      <c r="F8" s="3">
        <v>1</v>
      </c>
      <c r="G8" s="9">
        <v>135600</v>
      </c>
      <c r="H8" s="9">
        <f t="shared" si="3"/>
        <v>135600</v>
      </c>
      <c r="I8" s="10">
        <v>30000</v>
      </c>
      <c r="J8" s="10">
        <f t="shared" si="0"/>
        <v>30000</v>
      </c>
      <c r="K8" s="10">
        <v>30000</v>
      </c>
      <c r="L8" s="10">
        <v>6500</v>
      </c>
      <c r="M8" s="10">
        <f t="shared" si="1"/>
        <v>36500</v>
      </c>
      <c r="N8" s="11">
        <v>80000</v>
      </c>
      <c r="O8" s="11">
        <f t="shared" si="2"/>
        <v>80000</v>
      </c>
    </row>
    <row r="9" spans="1:18" ht="22.8" customHeight="1" x14ac:dyDescent="0.25">
      <c r="A9" s="14">
        <v>6</v>
      </c>
      <c r="B9" s="16" t="s">
        <v>25</v>
      </c>
      <c r="C9" s="2" t="s">
        <v>17</v>
      </c>
      <c r="D9" s="4" t="s">
        <v>18</v>
      </c>
      <c r="E9" s="3" t="s">
        <v>6</v>
      </c>
      <c r="F9" s="3">
        <v>1</v>
      </c>
      <c r="G9" s="9">
        <v>74580</v>
      </c>
      <c r="H9" s="9">
        <f t="shared" si="3"/>
        <v>74580</v>
      </c>
      <c r="I9" s="10">
        <v>26000</v>
      </c>
      <c r="J9" s="10">
        <f t="shared" si="0"/>
        <v>26000</v>
      </c>
      <c r="K9" s="10">
        <v>26000</v>
      </c>
      <c r="L9" s="10">
        <v>6500</v>
      </c>
      <c r="M9" s="10">
        <f t="shared" si="1"/>
        <v>32500</v>
      </c>
      <c r="N9" s="11">
        <v>60000</v>
      </c>
      <c r="O9" s="11">
        <f t="shared" si="2"/>
        <v>60000</v>
      </c>
    </row>
    <row r="10" spans="1:18" ht="22.8" customHeight="1" x14ac:dyDescent="0.25">
      <c r="A10" s="14">
        <v>7</v>
      </c>
      <c r="B10" s="16" t="s">
        <v>25</v>
      </c>
      <c r="C10" s="2" t="s">
        <v>19</v>
      </c>
      <c r="D10" s="4" t="s">
        <v>20</v>
      </c>
      <c r="E10" s="3" t="s">
        <v>6</v>
      </c>
      <c r="F10" s="3">
        <v>1</v>
      </c>
      <c r="G10" s="9">
        <v>47459.999999999993</v>
      </c>
      <c r="H10" s="9">
        <f t="shared" si="3"/>
        <v>47459.999999999993</v>
      </c>
      <c r="I10" s="10">
        <v>18000</v>
      </c>
      <c r="J10" s="10">
        <f t="shared" si="0"/>
        <v>18000</v>
      </c>
      <c r="K10" s="10">
        <v>18000</v>
      </c>
      <c r="L10" s="10">
        <v>6500</v>
      </c>
      <c r="M10" s="10">
        <f t="shared" si="1"/>
        <v>24500</v>
      </c>
      <c r="N10" s="11">
        <v>50000</v>
      </c>
      <c r="O10" s="11">
        <f t="shared" si="2"/>
        <v>50000</v>
      </c>
    </row>
    <row r="11" spans="1:18" ht="22.8" customHeight="1" x14ac:dyDescent="0.25">
      <c r="A11" s="14">
        <v>8</v>
      </c>
      <c r="B11" s="16" t="s">
        <v>25</v>
      </c>
      <c r="C11" s="2" t="s">
        <v>21</v>
      </c>
      <c r="D11" s="4" t="s">
        <v>22</v>
      </c>
      <c r="E11" s="3" t="s">
        <v>6</v>
      </c>
      <c r="F11" s="3">
        <v>1</v>
      </c>
      <c r="G11" s="9">
        <v>155939.99999999997</v>
      </c>
      <c r="H11" s="9">
        <f t="shared" si="3"/>
        <v>155939.99999999997</v>
      </c>
      <c r="I11" s="10">
        <v>38000</v>
      </c>
      <c r="J11" s="10">
        <f t="shared" si="0"/>
        <v>38000</v>
      </c>
      <c r="K11" s="10">
        <v>38000</v>
      </c>
      <c r="L11" s="10">
        <v>6500</v>
      </c>
      <c r="M11" s="10">
        <f t="shared" si="1"/>
        <v>44500</v>
      </c>
      <c r="N11" s="11">
        <v>78000</v>
      </c>
      <c r="O11" s="11">
        <f t="shared" si="2"/>
        <v>78000</v>
      </c>
    </row>
    <row r="12" spans="1:18" ht="22.8" customHeight="1" x14ac:dyDescent="0.25">
      <c r="A12" s="14">
        <v>9</v>
      </c>
      <c r="B12" s="16" t="s">
        <v>25</v>
      </c>
      <c r="C12" s="2" t="s">
        <v>23</v>
      </c>
      <c r="D12" s="4" t="s">
        <v>24</v>
      </c>
      <c r="E12" s="3" t="s">
        <v>6</v>
      </c>
      <c r="F12" s="3">
        <v>1</v>
      </c>
      <c r="G12" s="9">
        <v>33900</v>
      </c>
      <c r="H12" s="9">
        <f t="shared" si="3"/>
        <v>33900</v>
      </c>
      <c r="I12" s="10">
        <v>15000</v>
      </c>
      <c r="J12" s="10">
        <f t="shared" si="0"/>
        <v>15000</v>
      </c>
      <c r="K12" s="10">
        <v>15000</v>
      </c>
      <c r="L12" s="10">
        <v>6500</v>
      </c>
      <c r="M12" s="10">
        <f t="shared" si="1"/>
        <v>21500</v>
      </c>
      <c r="N12" s="11">
        <v>45000</v>
      </c>
      <c r="O12" s="11">
        <f t="shared" si="2"/>
        <v>45000</v>
      </c>
    </row>
    <row r="13" spans="1:18" s="23" customFormat="1" ht="22.8" customHeight="1" x14ac:dyDescent="0.25">
      <c r="A13" s="19">
        <v>10</v>
      </c>
      <c r="B13" s="16" t="s">
        <v>25</v>
      </c>
      <c r="C13" s="20" t="s">
        <v>28</v>
      </c>
      <c r="D13" s="22" t="s">
        <v>12</v>
      </c>
      <c r="E13" s="5" t="s">
        <v>6</v>
      </c>
      <c r="F13" s="5">
        <v>6</v>
      </c>
      <c r="G13" s="18"/>
      <c r="H13" s="18"/>
      <c r="I13" s="20">
        <v>12000</v>
      </c>
      <c r="J13" s="24">
        <f t="shared" si="0"/>
        <v>72000</v>
      </c>
      <c r="K13" s="24">
        <v>6500</v>
      </c>
      <c r="L13" s="10"/>
      <c r="M13" s="10"/>
      <c r="N13" s="11">
        <v>5000</v>
      </c>
      <c r="O13" s="11">
        <f t="shared" si="2"/>
        <v>30000</v>
      </c>
      <c r="Q13" s="23">
        <f>J13/8</f>
        <v>9000</v>
      </c>
    </row>
    <row r="14" spans="1:18" ht="22.8" customHeight="1" x14ac:dyDescent="0.25">
      <c r="A14" s="27" t="s">
        <v>34</v>
      </c>
      <c r="B14" s="28"/>
      <c r="C14" s="28"/>
      <c r="D14" s="28"/>
      <c r="E14" s="28"/>
      <c r="F14" s="29"/>
      <c r="G14" s="18"/>
      <c r="H14" s="18">
        <f>SUM(H4:H13)</f>
        <v>711900</v>
      </c>
      <c r="I14" s="20"/>
      <c r="J14" s="21">
        <f>SUM(J4:J13)</f>
        <v>321000</v>
      </c>
      <c r="K14" s="21"/>
      <c r="L14" s="21"/>
      <c r="M14" s="21">
        <f>SUM(M4:M13)</f>
        <v>277000</v>
      </c>
      <c r="N14" s="11"/>
      <c r="O14" s="11">
        <f>SUM(O4:O13)</f>
        <v>579000</v>
      </c>
    </row>
    <row r="15" spans="1:18" ht="22.8" customHeight="1" x14ac:dyDescent="0.25">
      <c r="A15" s="27" t="s">
        <v>42</v>
      </c>
      <c r="B15" s="28"/>
      <c r="C15" s="28"/>
      <c r="D15" s="28"/>
      <c r="E15" s="28"/>
      <c r="F15" s="29"/>
      <c r="G15" s="18"/>
      <c r="H15" s="18"/>
      <c r="I15" s="20"/>
      <c r="J15" s="21">
        <v>277000</v>
      </c>
      <c r="K15" s="21"/>
      <c r="L15" s="21"/>
      <c r="M15" s="21"/>
      <c r="N15" s="11"/>
      <c r="O15" s="11"/>
    </row>
    <row r="16" spans="1:18" ht="145.19999999999999" customHeight="1" x14ac:dyDescent="0.25">
      <c r="A16" s="27" t="s">
        <v>26</v>
      </c>
      <c r="B16" s="28"/>
      <c r="C16" s="28"/>
      <c r="D16" s="28"/>
      <c r="E16" s="28"/>
      <c r="F16" s="29"/>
      <c r="G16" s="30" t="s">
        <v>39</v>
      </c>
      <c r="H16" s="31"/>
      <c r="I16" s="30" t="s">
        <v>46</v>
      </c>
      <c r="J16" s="31"/>
      <c r="K16" s="40"/>
      <c r="L16" s="40"/>
      <c r="M16" s="40"/>
      <c r="N16" s="30" t="s">
        <v>39</v>
      </c>
      <c r="O16" s="31"/>
    </row>
    <row r="17" spans="1:15" ht="33" customHeight="1" x14ac:dyDescent="0.25">
      <c r="A17" s="27" t="s">
        <v>27</v>
      </c>
      <c r="B17" s="28"/>
      <c r="C17" s="28"/>
      <c r="D17" s="28"/>
      <c r="E17" s="28"/>
      <c r="F17" s="29"/>
      <c r="G17" s="27" t="s">
        <v>40</v>
      </c>
      <c r="H17" s="29"/>
      <c r="I17" s="32" t="s">
        <v>45</v>
      </c>
      <c r="J17" s="33"/>
      <c r="K17" s="41"/>
      <c r="L17" s="41"/>
      <c r="M17" s="41"/>
      <c r="N17" s="27" t="s">
        <v>41</v>
      </c>
      <c r="O17" s="29"/>
    </row>
    <row r="18" spans="1:15" ht="19.2" customHeight="1" x14ac:dyDescent="0.25">
      <c r="A18" s="27" t="s">
        <v>29</v>
      </c>
      <c r="B18" s="28"/>
      <c r="C18" s="28"/>
      <c r="D18" s="28"/>
      <c r="E18" s="28"/>
      <c r="F18" s="29"/>
      <c r="G18" s="27"/>
      <c r="H18" s="29"/>
      <c r="I18" s="34"/>
      <c r="J18" s="35"/>
      <c r="K18" s="42"/>
      <c r="L18" s="42"/>
      <c r="M18" s="42"/>
      <c r="N18" s="27"/>
      <c r="O18" s="29"/>
    </row>
    <row r="20" spans="1:15" x14ac:dyDescent="0.25">
      <c r="G20" s="1" t="s">
        <v>35</v>
      </c>
      <c r="I20" t="s">
        <v>36</v>
      </c>
      <c r="N20" t="s">
        <v>44</v>
      </c>
    </row>
  </sheetData>
  <mergeCells count="24">
    <mergeCell ref="I2:K2"/>
    <mergeCell ref="G1:O1"/>
    <mergeCell ref="A2:A3"/>
    <mergeCell ref="A16:F16"/>
    <mergeCell ref="A17:F17"/>
    <mergeCell ref="A18:F18"/>
    <mergeCell ref="N2:O2"/>
    <mergeCell ref="G2:H2"/>
    <mergeCell ref="B2:B3"/>
    <mergeCell ref="C2:C3"/>
    <mergeCell ref="D2:D3"/>
    <mergeCell ref="E2:E3"/>
    <mergeCell ref="F2:F3"/>
    <mergeCell ref="A14:F14"/>
    <mergeCell ref="G16:H16"/>
    <mergeCell ref="G17:H17"/>
    <mergeCell ref="A15:F15"/>
    <mergeCell ref="N16:O16"/>
    <mergeCell ref="N17:O17"/>
    <mergeCell ref="N18:O18"/>
    <mergeCell ref="G18:H18"/>
    <mergeCell ref="I16:J16"/>
    <mergeCell ref="I17:J17"/>
    <mergeCell ref="I18:J18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90E788-AABE-4114-B67C-EA76C8B3875D}">
  <dimension ref="A1"/>
  <sheetViews>
    <sheetView workbookViewId="0">
      <selection activeCell="M12" sqref="M12"/>
    </sheetView>
  </sheetViews>
  <sheetFormatPr defaultRowHeight="13.8" x14ac:dyDescent="0.25"/>
  <sheetData/>
  <phoneticPr fontId="1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2021-10-08T07:28:36Z</dcterms:modified>
</cp:coreProperties>
</file>